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ๅ\งานที่ต้องนำขึ้น www ให้ทัน\งบกำไรขาดทุน ฉ.2\"/>
    </mc:Choice>
  </mc:AlternateContent>
  <bookViews>
    <workbookView xWindow="480" yWindow="120" windowWidth="27795" windowHeight="12075" activeTab="3"/>
  </bookViews>
  <sheets>
    <sheet name="ทุกงบ - ถึง กฟส.(บาท)ยกยอดปี60" sheetId="3" r:id="rId1"/>
    <sheet name="งบกำไร-ขาดทุน ปี 2560 ฉ.2" sheetId="1" r:id="rId2"/>
    <sheet name="Sheet1" sheetId="4" r:id="rId3"/>
    <sheet name="คชจ.2560" sheetId="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p" localSheetId="3">#REF!</definedName>
    <definedName name="\p">#REF!</definedName>
    <definedName name="____A1010020">#REF!</definedName>
    <definedName name="___A1010020">#REF!</definedName>
    <definedName name="___DAT1">'[1]รด.ปี 50, 51'!#REF!</definedName>
    <definedName name="___DAT3">'[1]รด.ปี 50, 51'!#REF!</definedName>
    <definedName name="___DAT4">'[1]รด.ปี 50, 51'!#REF!</definedName>
    <definedName name="___DAT6">'[1]รด.ปี 50, 51'!#REF!</definedName>
    <definedName name="__A1010020">#REF!</definedName>
    <definedName name="__DAT1" localSheetId="0">#REF!</definedName>
    <definedName name="__DAT1">#REF!</definedName>
    <definedName name="__DAT10" localSheetId="0">#REF!</definedName>
    <definedName name="__DAT10">#REF!</definedName>
    <definedName name="__DAT11" localSheetId="0">#REF!</definedName>
    <definedName name="__DAT11">#REF!</definedName>
    <definedName name="__DAT12" localSheetId="0">#REF!</definedName>
    <definedName name="__DAT12">#REF!</definedName>
    <definedName name="__DAT13" localSheetId="0">#REF!</definedName>
    <definedName name="__DAT13">#REF!</definedName>
    <definedName name="__DAT14" localSheetId="0">#REF!</definedName>
    <definedName name="__DAT14">#REF!</definedName>
    <definedName name="__DAT15" localSheetId="0">#REF!</definedName>
    <definedName name="__DAT15">#REF!</definedName>
    <definedName name="__DAT16" localSheetId="0">#REF!</definedName>
    <definedName name="__DAT16">#REF!</definedName>
    <definedName name="__DAT17" localSheetId="0">#REF!</definedName>
    <definedName name="__DAT17">#REF!</definedName>
    <definedName name="__DAT18" localSheetId="0">#REF!</definedName>
    <definedName name="__DAT18">#REF!</definedName>
    <definedName name="__DAT19" localSheetId="0">#REF!</definedName>
    <definedName name="__DAT19">#REF!</definedName>
    <definedName name="__DAT2" localSheetId="0">#REF!</definedName>
    <definedName name="__DAT2">#REF!</definedName>
    <definedName name="__DAT20" localSheetId="0">#REF!</definedName>
    <definedName name="__DAT20">#REF!</definedName>
    <definedName name="__DAT21" localSheetId="0">#REF!</definedName>
    <definedName name="__DAT21">#REF!</definedName>
    <definedName name="__DAT22" localSheetId="0">#REF!</definedName>
    <definedName name="__DAT22">#REF!</definedName>
    <definedName name="__DAT23" localSheetId="0">#REF!</definedName>
    <definedName name="__DAT23">#REF!</definedName>
    <definedName name="__DAT24" localSheetId="0">#REF!</definedName>
    <definedName name="__DAT24">#REF!</definedName>
    <definedName name="__DAT25" localSheetId="0">#REF!</definedName>
    <definedName name="__DAT25">#REF!</definedName>
    <definedName name="__DAT26" localSheetId="0">#REF!</definedName>
    <definedName name="__DAT26">#REF!</definedName>
    <definedName name="__DAT27" localSheetId="0">#REF!</definedName>
    <definedName name="__DAT27">#REF!</definedName>
    <definedName name="__DAT28" localSheetId="0">#REF!</definedName>
    <definedName name="__DAT28">#REF!</definedName>
    <definedName name="__DAT29" localSheetId="0">#REF!</definedName>
    <definedName name="__DAT29">#REF!</definedName>
    <definedName name="__DAT3" localSheetId="0">#REF!</definedName>
    <definedName name="__DAT3">#REF!</definedName>
    <definedName name="__DAT30" localSheetId="0">#REF!</definedName>
    <definedName name="__DAT30">#REF!</definedName>
    <definedName name="__DAT31" localSheetId="0">#REF!</definedName>
    <definedName name="__DAT31">#REF!</definedName>
    <definedName name="__DAT32" localSheetId="0">#REF!</definedName>
    <definedName name="__DAT32">#REF!</definedName>
    <definedName name="__DAT33" localSheetId="0">#REF!</definedName>
    <definedName name="__DAT33">#REF!</definedName>
    <definedName name="__DAT34" localSheetId="0">#REF!</definedName>
    <definedName name="__DAT34">#REF!</definedName>
    <definedName name="__DAT35" localSheetId="0">#REF!</definedName>
    <definedName name="__DAT35">#REF!</definedName>
    <definedName name="__DAT36" localSheetId="0">#REF!</definedName>
    <definedName name="__DAT36">#REF!</definedName>
    <definedName name="__DAT37" localSheetId="0">#REF!</definedName>
    <definedName name="__DAT37">#REF!</definedName>
    <definedName name="__DAT38" localSheetId="0">#REF!</definedName>
    <definedName name="__DAT38">#REF!</definedName>
    <definedName name="__DAT39" localSheetId="0">'[2]chm.04-06'!#REF!</definedName>
    <definedName name="__DAT39">'[2]chm.04-06'!#REF!</definedName>
    <definedName name="__DAT4" localSheetId="0">#REF!</definedName>
    <definedName name="__DAT4">#REF!</definedName>
    <definedName name="__DAT40" localSheetId="0">#REF!</definedName>
    <definedName name="__DAT40">#REF!</definedName>
    <definedName name="__DAT41" localSheetId="0">#REF!</definedName>
    <definedName name="__DAT41">#REF!</definedName>
    <definedName name="__DAT42" localSheetId="0">#REF!</definedName>
    <definedName name="__DAT42">#REF!</definedName>
    <definedName name="__DAT43" localSheetId="0">#REF!</definedName>
    <definedName name="__DAT43">#REF!</definedName>
    <definedName name="__DAT44" localSheetId="0">#REF!</definedName>
    <definedName name="__DAT44">#REF!</definedName>
    <definedName name="__DAT45" localSheetId="0">#REF!</definedName>
    <definedName name="__DAT45">#REF!</definedName>
    <definedName name="__DAT46" localSheetId="0">#REF!</definedName>
    <definedName name="__DAT46">#REF!</definedName>
    <definedName name="__DAT47" localSheetId="0">#REF!</definedName>
    <definedName name="__DAT47">#REF!</definedName>
    <definedName name="__DAT48" localSheetId="0">#REF!</definedName>
    <definedName name="__DAT48">#REF!</definedName>
    <definedName name="__DAT49" localSheetId="0">#REF!</definedName>
    <definedName name="__DAT49">#REF!</definedName>
    <definedName name="__DAT5" localSheetId="0">#REF!</definedName>
    <definedName name="__DAT5">#REF!</definedName>
    <definedName name="__DAT50" localSheetId="0">#REF!</definedName>
    <definedName name="__DAT50">#REF!</definedName>
    <definedName name="__DAT51" localSheetId="0">#REF!</definedName>
    <definedName name="__DAT51">#REF!</definedName>
    <definedName name="__DAT52" localSheetId="0">#REF!</definedName>
    <definedName name="__DAT52">#REF!</definedName>
    <definedName name="__DAT6" localSheetId="0">#REF!</definedName>
    <definedName name="__DAT6">#REF!</definedName>
    <definedName name="__DAT7" localSheetId="0">#REF!</definedName>
    <definedName name="__DAT7">#REF!</definedName>
    <definedName name="__DAT8" localSheetId="0">#REF!</definedName>
    <definedName name="__DAT8">#REF!</definedName>
    <definedName name="__DAT9" localSheetId="0">#REF!</definedName>
    <definedName name="__DAT9">#REF!</definedName>
    <definedName name="_A1010020">#REF!</definedName>
    <definedName name="_a12">[3]Description!#REF!</definedName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 localSheetId="0">#REF!</definedName>
    <definedName name="_DAT12">#REF!</definedName>
    <definedName name="_DAT13" localSheetId="0">#REF!</definedName>
    <definedName name="_DAT13">#REF!</definedName>
    <definedName name="_DAT14" localSheetId="0">#REF!</definedName>
    <definedName name="_DAT14">#REF!</definedName>
    <definedName name="_DAT15" localSheetId="0">#REF!</definedName>
    <definedName name="_DAT15">#REF!</definedName>
    <definedName name="_DAT16" localSheetId="0">#REF!</definedName>
    <definedName name="_DAT16">#REF!</definedName>
    <definedName name="_DAT17" localSheetId="0">#REF!</definedName>
    <definedName name="_DAT17">#REF!</definedName>
    <definedName name="_DAT18" localSheetId="0">#REF!</definedName>
    <definedName name="_DAT18">#REF!</definedName>
    <definedName name="_DAT19" localSheetId="0">#REF!</definedName>
    <definedName name="_DAT19">#REF!</definedName>
    <definedName name="_DAT2" localSheetId="0">#REF!</definedName>
    <definedName name="_DAT2">#REF!</definedName>
    <definedName name="_DAT20" localSheetId="0">#REF!</definedName>
    <definedName name="_DAT20">#REF!</definedName>
    <definedName name="_DAT21" localSheetId="0">#REF!</definedName>
    <definedName name="_DAT21">#REF!</definedName>
    <definedName name="_DAT22" localSheetId="0">#REF!</definedName>
    <definedName name="_DAT22">#REF!</definedName>
    <definedName name="_DAT23" localSheetId="0">#REF!</definedName>
    <definedName name="_DAT23">#REF!</definedName>
    <definedName name="_DAT24" localSheetId="0">#REF!</definedName>
    <definedName name="_DAT24">#REF!</definedName>
    <definedName name="_DAT25" localSheetId="0">#REF!</definedName>
    <definedName name="_DAT25">#REF!</definedName>
    <definedName name="_DAT26" localSheetId="0">#REF!</definedName>
    <definedName name="_DAT26">#REF!</definedName>
    <definedName name="_DAT27" localSheetId="0">#REF!</definedName>
    <definedName name="_DAT27">#REF!</definedName>
    <definedName name="_DAT28" localSheetId="0">#REF!</definedName>
    <definedName name="_DAT28">#REF!</definedName>
    <definedName name="_DAT29" localSheetId="0">#REF!</definedName>
    <definedName name="_DAT29">#REF!</definedName>
    <definedName name="_DAT3" localSheetId="0">#REF!</definedName>
    <definedName name="_DAT3">#REF!</definedName>
    <definedName name="_DAT30" localSheetId="0">#REF!</definedName>
    <definedName name="_DAT30">#REF!</definedName>
    <definedName name="_DAT31" localSheetId="0">#REF!</definedName>
    <definedName name="_DAT31">#REF!</definedName>
    <definedName name="_DAT32" localSheetId="0">#REF!</definedName>
    <definedName name="_DAT32">#REF!</definedName>
    <definedName name="_DAT33" localSheetId="0">#REF!</definedName>
    <definedName name="_DAT33">#REF!</definedName>
    <definedName name="_DAT34" localSheetId="0">#REF!</definedName>
    <definedName name="_DAT34">#REF!</definedName>
    <definedName name="_DAT35" localSheetId="0">#REF!</definedName>
    <definedName name="_DAT35">#REF!</definedName>
    <definedName name="_DAT36" localSheetId="0">#REF!</definedName>
    <definedName name="_DAT36">#REF!</definedName>
    <definedName name="_DAT37" localSheetId="0">#REF!</definedName>
    <definedName name="_DAT37">#REF!</definedName>
    <definedName name="_DAT38" localSheetId="0">#REF!</definedName>
    <definedName name="_DAT38">#REF!</definedName>
    <definedName name="_DAT39" localSheetId="0">#REF!</definedName>
    <definedName name="_DAT39">'[2]chm.04-06'!#REF!</definedName>
    <definedName name="_DAT4" localSheetId="0">#REF!</definedName>
    <definedName name="_DAT4">#REF!</definedName>
    <definedName name="_DAT40" localSheetId="0">#REF!</definedName>
    <definedName name="_DAT40">#REF!</definedName>
    <definedName name="_DAT400" localSheetId="0">#REF!</definedName>
    <definedName name="_DAT400">#REF!</definedName>
    <definedName name="_DAT41" localSheetId="0">#REF!</definedName>
    <definedName name="_DAT41">#REF!</definedName>
    <definedName name="_DAT42" localSheetId="0">#REF!</definedName>
    <definedName name="_DAT42">#REF!</definedName>
    <definedName name="_DAT43" localSheetId="0">#REF!</definedName>
    <definedName name="_DAT43">#REF!</definedName>
    <definedName name="_DAT44" localSheetId="0">#REF!</definedName>
    <definedName name="_DAT44">#REF!</definedName>
    <definedName name="_DAT45" localSheetId="0">#REF!</definedName>
    <definedName name="_DAT45">#REF!</definedName>
    <definedName name="_DAT46" localSheetId="0">#REF!</definedName>
    <definedName name="_DAT46">#REF!</definedName>
    <definedName name="_DAT47" localSheetId="0">#REF!</definedName>
    <definedName name="_DAT47">#REF!</definedName>
    <definedName name="_DAT48" localSheetId="0">#REF!</definedName>
    <definedName name="_DAT48">#REF!</definedName>
    <definedName name="_DAT49" localSheetId="0">#REF!</definedName>
    <definedName name="_DAT49">#REF!</definedName>
    <definedName name="_DAT5" localSheetId="0">#REF!</definedName>
    <definedName name="_DAT5">#REF!</definedName>
    <definedName name="_DAT50" localSheetId="0">#REF!</definedName>
    <definedName name="_DAT50">#REF!</definedName>
    <definedName name="_DAT51" localSheetId="0">#REF!</definedName>
    <definedName name="_DAT51">#REF!</definedName>
    <definedName name="_DAT52" localSheetId="0">#REF!</definedName>
    <definedName name="_DAT52">#REF!</definedName>
    <definedName name="_DAT6" localSheetId="0">#REF!</definedName>
    <definedName name="_DAT6">#REF!</definedName>
    <definedName name="_DAT7" localSheetId="0">#REF!</definedName>
    <definedName name="_DAT7">#REF!</definedName>
    <definedName name="_DAT8" localSheetId="0">#REF!</definedName>
    <definedName name="_DAT8">#REF!</definedName>
    <definedName name="_DAT9" localSheetId="0">#REF!</definedName>
    <definedName name="_DAT9">#REF!</definedName>
    <definedName name="_xlnm._FilterDatabase" localSheetId="0" hidden="1">'ทุกงบ - ถึง กฟส.(บาท)ยกยอดปี60'!$K$1:$K$181</definedName>
    <definedName name="a">#REF!</definedName>
    <definedName name="A_" localSheetId="3">#REF!</definedName>
    <definedName name="A_">#REF!</definedName>
    <definedName name="A11000010" localSheetId="3">[4]Description!#REF!</definedName>
    <definedName name="A11000010" localSheetId="1">[5]Description!#REF!</definedName>
    <definedName name="A11000010">[6]Description!#REF!</definedName>
    <definedName name="A11000020" localSheetId="3">[4]Description!#REF!</definedName>
    <definedName name="A11000020" localSheetId="1">[5]Description!#REF!</definedName>
    <definedName name="A11000020">[6]Description!#REF!</definedName>
    <definedName name="A12010010" localSheetId="3">[4]Description!#REF!</definedName>
    <definedName name="A12010010" localSheetId="1">[5]Description!#REF!</definedName>
    <definedName name="A12010010">[6]Description!#REF!</definedName>
    <definedName name="A12010020" localSheetId="3">[4]Description!#REF!</definedName>
    <definedName name="A12010020" localSheetId="1">[5]Description!#REF!</definedName>
    <definedName name="A12010020">[6]Description!#REF!</definedName>
    <definedName name="A12010030" localSheetId="3">[4]Description!#REF!</definedName>
    <definedName name="A12010030" localSheetId="1">[5]Description!#REF!</definedName>
    <definedName name="A12010030">[6]Description!#REF!</definedName>
    <definedName name="A12010040" localSheetId="3">[4]Description!#REF!</definedName>
    <definedName name="A12010040" localSheetId="1">[5]Description!#REF!</definedName>
    <definedName name="A12010040">[6]Description!#REF!</definedName>
    <definedName name="A12010050" localSheetId="3">[4]Description!#REF!</definedName>
    <definedName name="A12010050" localSheetId="1">[5]Description!#REF!</definedName>
    <definedName name="A12010050">[6]Description!#REF!</definedName>
    <definedName name="A12010060" localSheetId="3">[4]Description!#REF!</definedName>
    <definedName name="A12010060" localSheetId="1">[5]Description!#REF!</definedName>
    <definedName name="A12010060">[6]Description!#REF!</definedName>
    <definedName name="A12010070" localSheetId="3">[4]Description!#REF!</definedName>
    <definedName name="A12010070" localSheetId="1">[5]Description!#REF!</definedName>
    <definedName name="A12010070">[6]Description!#REF!</definedName>
    <definedName name="A12019990" localSheetId="3">[4]Description!#REF!</definedName>
    <definedName name="A12019990" localSheetId="1">[5]Description!#REF!</definedName>
    <definedName name="A12019990">[6]Description!#REF!</definedName>
    <definedName name="A12100010" localSheetId="3">[4]Description!#REF!</definedName>
    <definedName name="A12100010" localSheetId="1">[5]Description!#REF!</definedName>
    <definedName name="A12100010">[6]Description!#REF!</definedName>
    <definedName name="A12100020" localSheetId="3">[4]Description!#REF!</definedName>
    <definedName name="A12100020" localSheetId="1">[5]Description!#REF!</definedName>
    <definedName name="A12100020">[6]Description!#REF!</definedName>
    <definedName name="A12100030" localSheetId="3">[4]Description!#REF!</definedName>
    <definedName name="A12100030" localSheetId="1">[5]Description!#REF!</definedName>
    <definedName name="A12100030">[6]Description!#REF!</definedName>
    <definedName name="A12100040" localSheetId="3">[4]Description!#REF!</definedName>
    <definedName name="A12100040" localSheetId="1">[5]Description!#REF!</definedName>
    <definedName name="A12100040">[6]Description!#REF!</definedName>
    <definedName name="A12100990" localSheetId="3">[4]Description!#REF!</definedName>
    <definedName name="A12100990" localSheetId="1">[5]Description!#REF!</definedName>
    <definedName name="A12100990">[6]Description!#REF!</definedName>
    <definedName name="A12101010" localSheetId="3">[4]Description!#REF!</definedName>
    <definedName name="A12101010" localSheetId="1">[5]Description!#REF!</definedName>
    <definedName name="A12101010">[6]Description!#REF!</definedName>
    <definedName name="A12101020" localSheetId="3">[4]Description!#REF!</definedName>
    <definedName name="A12101020" localSheetId="1">[5]Description!#REF!</definedName>
    <definedName name="A12101020">[6]Description!#REF!</definedName>
    <definedName name="A12101030" localSheetId="3">[4]Description!#REF!</definedName>
    <definedName name="A12101030" localSheetId="1">[5]Description!#REF!</definedName>
    <definedName name="A12101030">[6]Description!#REF!</definedName>
    <definedName name="A12101040" localSheetId="3">[4]Description!#REF!</definedName>
    <definedName name="A12101040" localSheetId="1">[5]Description!#REF!</definedName>
    <definedName name="A12101040">[6]Description!#REF!</definedName>
    <definedName name="A12101050" localSheetId="3">[4]Description!#REF!</definedName>
    <definedName name="A12101050" localSheetId="1">[5]Description!#REF!</definedName>
    <definedName name="A12101050">[6]Description!#REF!</definedName>
    <definedName name="A12101060" localSheetId="3">[4]Description!#REF!</definedName>
    <definedName name="A12101060" localSheetId="1">[5]Description!#REF!</definedName>
    <definedName name="A12101060">[6]Description!#REF!</definedName>
    <definedName name="A12101070" localSheetId="3">[4]Description!#REF!</definedName>
    <definedName name="A12101070" localSheetId="1">[5]Description!#REF!</definedName>
    <definedName name="A12101070">[6]Description!#REF!</definedName>
    <definedName name="A12101071">[3]Description!#REF!</definedName>
    <definedName name="A12101080" localSheetId="3">[4]Description!#REF!</definedName>
    <definedName name="A12101080" localSheetId="1">[5]Description!#REF!</definedName>
    <definedName name="A12101080">[6]Description!#REF!</definedName>
    <definedName name="A12102000" localSheetId="3">[4]Description!#REF!</definedName>
    <definedName name="A12102000" localSheetId="1">[5]Description!#REF!</definedName>
    <definedName name="A12102000">[6]Description!#REF!</definedName>
    <definedName name="A12102010" localSheetId="3">[4]Description!#REF!</definedName>
    <definedName name="A12102010" localSheetId="1">[5]Description!#REF!</definedName>
    <definedName name="A12102010">[6]Description!#REF!</definedName>
    <definedName name="A12102020" localSheetId="3">[4]Description!#REF!</definedName>
    <definedName name="A12102020" localSheetId="1">[5]Description!#REF!</definedName>
    <definedName name="A12102020">[6]Description!#REF!</definedName>
    <definedName name="A12102030" localSheetId="3">[4]Description!#REF!</definedName>
    <definedName name="A12102030" localSheetId="1">[5]Description!#REF!</definedName>
    <definedName name="A12102030">[6]Description!#REF!</definedName>
    <definedName name="A12102040" localSheetId="3">[4]Description!#REF!</definedName>
    <definedName name="A12102040" localSheetId="1">[5]Description!#REF!</definedName>
    <definedName name="A12102040">[6]Description!#REF!</definedName>
    <definedName name="A12102050" localSheetId="3">[4]Description!#REF!</definedName>
    <definedName name="A12102050" localSheetId="1">[5]Description!#REF!</definedName>
    <definedName name="A12102050">[6]Description!#REF!</definedName>
    <definedName name="A12102060" localSheetId="3">[4]Description!#REF!</definedName>
    <definedName name="A12102060" localSheetId="1">[5]Description!#REF!</definedName>
    <definedName name="A12102060">[6]Description!#REF!</definedName>
    <definedName name="A12102070" localSheetId="3">[4]Description!#REF!</definedName>
    <definedName name="A12102070" localSheetId="1">[5]Description!#REF!</definedName>
    <definedName name="A12102070">[6]Description!#REF!</definedName>
    <definedName name="A12102080" localSheetId="3">[4]Description!#REF!</definedName>
    <definedName name="A12102080" localSheetId="1">[5]Description!#REF!</definedName>
    <definedName name="A12102080">[6]Description!#REF!</definedName>
    <definedName name="A12103010" localSheetId="3">[4]Description!#REF!</definedName>
    <definedName name="A12103010" localSheetId="1">[5]Description!#REF!</definedName>
    <definedName name="A12103010">[6]Description!#REF!</definedName>
    <definedName name="A12103020" localSheetId="3">[4]Description!#REF!</definedName>
    <definedName name="A12103020" localSheetId="1">[5]Description!#REF!</definedName>
    <definedName name="A12103020">[6]Description!#REF!</definedName>
    <definedName name="A12104010" localSheetId="3">[4]Description!#REF!</definedName>
    <definedName name="A12104010" localSheetId="1">[5]Description!#REF!</definedName>
    <definedName name="A12104010">[6]Description!#REF!</definedName>
    <definedName name="A12110010" localSheetId="3">[4]Description!#REF!</definedName>
    <definedName name="A12110010" localSheetId="1">[5]Description!#REF!</definedName>
    <definedName name="A12110010">[6]Description!#REF!</definedName>
    <definedName name="A12900010" localSheetId="3">[4]Description!#REF!</definedName>
    <definedName name="A12900010" localSheetId="1">[5]Description!#REF!</definedName>
    <definedName name="A12900010">[6]Description!#REF!</definedName>
    <definedName name="A12900020" localSheetId="3">[4]Description!#REF!</definedName>
    <definedName name="A12900020" localSheetId="1">[5]Description!#REF!</definedName>
    <definedName name="A12900020">[6]Description!#REF!</definedName>
    <definedName name="A12900030" localSheetId="3">[4]Description!#REF!</definedName>
    <definedName name="A12900030" localSheetId="1">[5]Description!#REF!</definedName>
    <definedName name="A12900030">[6]Description!#REF!</definedName>
    <definedName name="A12900050" localSheetId="3">[4]Description!#REF!</definedName>
    <definedName name="A12900050" localSheetId="1">[5]Description!#REF!</definedName>
    <definedName name="A12900050">[6]Description!#REF!</definedName>
    <definedName name="A12900090" localSheetId="3">[4]Description!#REF!</definedName>
    <definedName name="A12900090" localSheetId="1">[5]Description!#REF!</definedName>
    <definedName name="A12900090">[6]Description!#REF!</definedName>
    <definedName name="A12909980" localSheetId="3">[4]Description!#REF!</definedName>
    <definedName name="A12909980" localSheetId="1">[5]Description!#REF!</definedName>
    <definedName name="A12909980">[6]Description!#REF!</definedName>
    <definedName name="A12910010" localSheetId="3">[4]Description!#REF!</definedName>
    <definedName name="A12910010" localSheetId="1">[5]Description!#REF!</definedName>
    <definedName name="A12910010">[6]Description!#REF!</definedName>
    <definedName name="A12910020" localSheetId="3">[4]Description!#REF!</definedName>
    <definedName name="A12910020" localSheetId="1">[5]Description!#REF!</definedName>
    <definedName name="A12910020">[6]Description!#REF!</definedName>
    <definedName name="A12910030" localSheetId="3">[4]Description!#REF!</definedName>
    <definedName name="A12910030" localSheetId="1">[5]Description!#REF!</definedName>
    <definedName name="A12910030">[6]Description!#REF!</definedName>
    <definedName name="A12910040" localSheetId="3">[4]Description!#REF!</definedName>
    <definedName name="A12910040" localSheetId="1">[5]Description!#REF!</definedName>
    <definedName name="A12910040">[6]Description!#REF!</definedName>
    <definedName name="A12919900" localSheetId="3">[4]Description!#REF!</definedName>
    <definedName name="A12919900" localSheetId="1">[5]Description!#REF!</definedName>
    <definedName name="A12919900">[6]Description!#REF!</definedName>
    <definedName name="A12919990" localSheetId="3">[4]Description!#REF!</definedName>
    <definedName name="A12919990" localSheetId="1">[5]Description!#REF!</definedName>
    <definedName name="A12919990">[6]Description!#REF!</definedName>
    <definedName name="A12920010" localSheetId="3">[4]Description!#REF!</definedName>
    <definedName name="A12920010" localSheetId="1">[5]Description!#REF!</definedName>
    <definedName name="A12920010">[6]Description!#REF!</definedName>
    <definedName name="A12950010" localSheetId="3">[4]Description!#REF!</definedName>
    <definedName name="A12950010" localSheetId="1">[5]Description!#REF!</definedName>
    <definedName name="A12950010">[6]Description!#REF!</definedName>
    <definedName name="A12950020" localSheetId="3">[4]Description!#REF!</definedName>
    <definedName name="A12950020" localSheetId="1">[5]Description!#REF!</definedName>
    <definedName name="A12950020">[6]Description!#REF!</definedName>
    <definedName name="A12950030" localSheetId="3">[4]Description!#REF!</definedName>
    <definedName name="A12950030" localSheetId="1">[5]Description!#REF!</definedName>
    <definedName name="A12950030">[6]Description!#REF!</definedName>
    <definedName name="A12950040" localSheetId="3">[4]Description!#REF!</definedName>
    <definedName name="A12950040" localSheetId="1">[5]Description!#REF!</definedName>
    <definedName name="A12950040">[6]Description!#REF!</definedName>
    <definedName name="A13010010" localSheetId="3">[4]Description!#REF!</definedName>
    <definedName name="A13010010" localSheetId="1">[5]Description!#REF!</definedName>
    <definedName name="A13010010">[6]Description!#REF!</definedName>
    <definedName name="A13010011">[3]Description!#REF!</definedName>
    <definedName name="A15010010" localSheetId="3">[4]Description!#REF!</definedName>
    <definedName name="A15010010" localSheetId="1">[5]Description!#REF!</definedName>
    <definedName name="A15010010">[6]Description!#REF!</definedName>
    <definedName name="A15010020" localSheetId="3">[4]Description!#REF!</definedName>
    <definedName name="A15010020" localSheetId="1">[5]Description!#REF!</definedName>
    <definedName name="A15010020">[6]Description!#REF!</definedName>
    <definedName name="A15012010" localSheetId="3">[4]Description!#REF!</definedName>
    <definedName name="A15012010" localSheetId="1">[5]Description!#REF!</definedName>
    <definedName name="A15012010">[6]Description!#REF!</definedName>
    <definedName name="A15020010" localSheetId="3">[4]Description!#REF!</definedName>
    <definedName name="A15020010" localSheetId="1">[5]Description!#REF!</definedName>
    <definedName name="A15020010">[6]Description!#REF!</definedName>
    <definedName name="A15020020" localSheetId="3">[4]Description!#REF!</definedName>
    <definedName name="A15020020" localSheetId="1">[5]Description!#REF!</definedName>
    <definedName name="A15020020">[6]Description!#REF!</definedName>
    <definedName name="A15020030" localSheetId="3">[4]Description!#REF!</definedName>
    <definedName name="A15020030" localSheetId="1">[5]Description!#REF!</definedName>
    <definedName name="A15020030">[6]Description!#REF!</definedName>
    <definedName name="A15030010" localSheetId="3">[4]Description!#REF!</definedName>
    <definedName name="A15030010" localSheetId="1">[5]Description!#REF!</definedName>
    <definedName name="A15030010">[6]Description!#REF!</definedName>
    <definedName name="A15030020" localSheetId="3">[4]Description!#REF!</definedName>
    <definedName name="A15030020" localSheetId="1">[5]Description!#REF!</definedName>
    <definedName name="A15030020">[6]Description!#REF!</definedName>
    <definedName name="A15030030" localSheetId="3">[4]Description!#REF!</definedName>
    <definedName name="A15030030" localSheetId="1">[5]Description!#REF!</definedName>
    <definedName name="A15030030">[6]Description!#REF!</definedName>
    <definedName name="A15030031">[3]Description!#REF!</definedName>
    <definedName name="A15040010" localSheetId="3">[4]Description!#REF!</definedName>
    <definedName name="A15040010" localSheetId="1">[5]Description!#REF!</definedName>
    <definedName name="A15040010">[6]Description!#REF!</definedName>
    <definedName name="A15040020" localSheetId="3">[4]Description!#REF!</definedName>
    <definedName name="A15040020" localSheetId="1">[5]Description!#REF!</definedName>
    <definedName name="A15040020">[6]Description!#REF!</definedName>
    <definedName name="A15040030" localSheetId="3">[4]Description!#REF!</definedName>
    <definedName name="A15040030" localSheetId="1">[5]Description!#REF!</definedName>
    <definedName name="A15040030">[6]Description!#REF!</definedName>
    <definedName name="A15040040" localSheetId="3">[4]Description!#REF!</definedName>
    <definedName name="A15040040" localSheetId="1">[5]Description!#REF!</definedName>
    <definedName name="A15040040">[6]Description!#REF!</definedName>
    <definedName name="A15040050" localSheetId="3">[4]Description!#REF!</definedName>
    <definedName name="A15040050" localSheetId="1">[5]Description!#REF!</definedName>
    <definedName name="A15040050">[6]Description!#REF!</definedName>
    <definedName name="A15050010" localSheetId="3">[4]Description!#REF!</definedName>
    <definedName name="A15050010" localSheetId="1">[5]Description!#REF!</definedName>
    <definedName name="A15050010">[6]Description!#REF!</definedName>
    <definedName name="A15050020" localSheetId="3">[4]Description!#REF!</definedName>
    <definedName name="A15050020" localSheetId="1">[5]Description!#REF!</definedName>
    <definedName name="A15050020">[6]Description!#REF!</definedName>
    <definedName name="A15050030" localSheetId="3">[4]Description!#REF!</definedName>
    <definedName name="A15050030" localSheetId="1">[5]Description!#REF!</definedName>
    <definedName name="A15050030">[6]Description!#REF!</definedName>
    <definedName name="A15050040" localSheetId="3">[4]Description!#REF!</definedName>
    <definedName name="A15050040" localSheetId="1">[5]Description!#REF!</definedName>
    <definedName name="A15050040">[6]Description!#REF!</definedName>
    <definedName name="A15051010" localSheetId="3">[4]Description!#REF!</definedName>
    <definedName name="A15051010" localSheetId="1">[5]Description!#REF!</definedName>
    <definedName name="A15051010">[6]Description!#REF!</definedName>
    <definedName name="A15051020" localSheetId="3">[4]Description!#REF!</definedName>
    <definedName name="A15051020" localSheetId="1">[5]Description!#REF!</definedName>
    <definedName name="A15051020">[6]Description!#REF!</definedName>
    <definedName name="A15051030" localSheetId="3">[4]Description!#REF!</definedName>
    <definedName name="A15051030" localSheetId="1">[5]Description!#REF!</definedName>
    <definedName name="A15051030">[6]Description!#REF!</definedName>
    <definedName name="A15051040" localSheetId="3">[4]Description!#REF!</definedName>
    <definedName name="A15051040" localSheetId="1">[5]Description!#REF!</definedName>
    <definedName name="A15051040">[6]Description!#REF!</definedName>
    <definedName name="A15052010" localSheetId="3">[4]Description!#REF!</definedName>
    <definedName name="A15052010" localSheetId="1">[5]Description!#REF!</definedName>
    <definedName name="A15052010">[6]Description!#REF!</definedName>
    <definedName name="A15060010" localSheetId="3">[4]Description!#REF!</definedName>
    <definedName name="A15060010" localSheetId="1">[5]Description!#REF!</definedName>
    <definedName name="A15060010">[6]Description!#REF!</definedName>
    <definedName name="A15060020" localSheetId="3">[4]Description!#REF!</definedName>
    <definedName name="A15060020" localSheetId="1">[5]Description!#REF!</definedName>
    <definedName name="A15060020">[6]Description!#REF!</definedName>
    <definedName name="A15060030" localSheetId="3">[4]Description!#REF!</definedName>
    <definedName name="A15060030" localSheetId="1">[5]Description!#REF!</definedName>
    <definedName name="A15060030">[6]Description!#REF!</definedName>
    <definedName name="A15060040" localSheetId="3">[4]Description!#REF!</definedName>
    <definedName name="A15060040" localSheetId="1">[5]Description!#REF!</definedName>
    <definedName name="A15060040">[6]Description!#REF!</definedName>
    <definedName name="A15060050" localSheetId="3">[4]Description!#REF!</definedName>
    <definedName name="A15060050" localSheetId="1">[5]Description!#REF!</definedName>
    <definedName name="A15060050">[6]Description!#REF!</definedName>
    <definedName name="A16011010" localSheetId="3">[4]Description!#REF!</definedName>
    <definedName name="A16011010" localSheetId="1">[5]Description!#REF!</definedName>
    <definedName name="A16011010">[6]Description!#REF!</definedName>
    <definedName name="A16012010" localSheetId="3">[4]Description!#REF!</definedName>
    <definedName name="A16012010" localSheetId="1">[5]Description!#REF!</definedName>
    <definedName name="A16012010">[6]Description!#REF!</definedName>
    <definedName name="A16020010" localSheetId="3">[4]Description!#REF!</definedName>
    <definedName name="A16020010" localSheetId="1">[5]Description!#REF!</definedName>
    <definedName name="A16020010">[6]Description!#REF!</definedName>
    <definedName name="A16020020" localSheetId="3">[4]Description!#REF!</definedName>
    <definedName name="A16020020" localSheetId="1">[5]Description!#REF!</definedName>
    <definedName name="A16020020">[6]Description!#REF!</definedName>
    <definedName name="A16020030" localSheetId="3">[4]Description!#REF!</definedName>
    <definedName name="A16020030" localSheetId="1">[5]Description!#REF!</definedName>
    <definedName name="A16020030">[6]Description!#REF!</definedName>
    <definedName name="A16030010" localSheetId="3">[4]Description!#REF!</definedName>
    <definedName name="A16030010" localSheetId="1">[5]Description!#REF!</definedName>
    <definedName name="A16030010">[6]Description!#REF!</definedName>
    <definedName name="A16030020" localSheetId="3">[4]Description!#REF!</definedName>
    <definedName name="A16030020" localSheetId="1">[5]Description!#REF!</definedName>
    <definedName name="A16030020">[6]Description!#REF!</definedName>
    <definedName name="A16030030" localSheetId="3">[4]Description!#REF!</definedName>
    <definedName name="A16030030" localSheetId="1">[5]Description!#REF!</definedName>
    <definedName name="A16030030">[6]Description!#REF!</definedName>
    <definedName name="A16040010" localSheetId="3">[4]Description!#REF!</definedName>
    <definedName name="A16040010" localSheetId="1">[5]Description!#REF!</definedName>
    <definedName name="A16040010">[6]Description!#REF!</definedName>
    <definedName name="A16040020" localSheetId="3">[4]Description!#REF!</definedName>
    <definedName name="A16040020" localSheetId="1">[5]Description!#REF!</definedName>
    <definedName name="A16040020">[6]Description!#REF!</definedName>
    <definedName name="A16040030" localSheetId="3">[4]Description!#REF!</definedName>
    <definedName name="A16040030" localSheetId="1">[5]Description!#REF!</definedName>
    <definedName name="A16040030">[6]Description!#REF!</definedName>
    <definedName name="A16040040" localSheetId="3">[4]Description!#REF!</definedName>
    <definedName name="A16040040" localSheetId="1">[5]Description!#REF!</definedName>
    <definedName name="A16040040">[6]Description!#REF!</definedName>
    <definedName name="A16040050" localSheetId="3">[4]Description!#REF!</definedName>
    <definedName name="A16040050" localSheetId="1">[5]Description!#REF!</definedName>
    <definedName name="A16040050">[6]Description!#REF!</definedName>
    <definedName name="A16050010" localSheetId="3">[4]Description!#REF!</definedName>
    <definedName name="A16050010" localSheetId="1">[5]Description!#REF!</definedName>
    <definedName name="A16050010">[6]Description!#REF!</definedName>
    <definedName name="A16050020" localSheetId="3">[4]Description!#REF!</definedName>
    <definedName name="A16050020" localSheetId="1">[5]Description!#REF!</definedName>
    <definedName name="A16050020">[6]Description!#REF!</definedName>
    <definedName name="A16050030" localSheetId="3">[4]Description!#REF!</definedName>
    <definedName name="A16050030" localSheetId="1">[5]Description!#REF!</definedName>
    <definedName name="A16050030">[6]Description!#REF!</definedName>
    <definedName name="A16050040" localSheetId="3">[4]Description!#REF!</definedName>
    <definedName name="A16050040" localSheetId="1">[5]Description!#REF!</definedName>
    <definedName name="A16050040">[6]Description!#REF!</definedName>
    <definedName name="A16051010" localSheetId="3">[4]Description!#REF!</definedName>
    <definedName name="A16051010" localSheetId="1">[5]Description!#REF!</definedName>
    <definedName name="A16051010">[6]Description!#REF!</definedName>
    <definedName name="A16051020" localSheetId="3">[4]Description!#REF!</definedName>
    <definedName name="A16051020" localSheetId="1">[5]Description!#REF!</definedName>
    <definedName name="A16051020">[6]Description!#REF!</definedName>
    <definedName name="A16051030" localSheetId="3">[4]Description!#REF!</definedName>
    <definedName name="A16051030" localSheetId="1">[5]Description!#REF!</definedName>
    <definedName name="A16051030">[6]Description!#REF!</definedName>
    <definedName name="A16051040" localSheetId="3">[4]Description!#REF!</definedName>
    <definedName name="A16051040" localSheetId="1">[5]Description!#REF!</definedName>
    <definedName name="A16051040">[6]Description!#REF!</definedName>
    <definedName name="A16052010" localSheetId="3">[4]Description!#REF!</definedName>
    <definedName name="A16052010" localSheetId="1">[5]Description!#REF!</definedName>
    <definedName name="A16052010">[6]Description!#REF!</definedName>
    <definedName name="A16060010" localSheetId="3">[4]Description!#REF!</definedName>
    <definedName name="A16060010" localSheetId="1">[5]Description!#REF!</definedName>
    <definedName name="A16060010">[6]Description!#REF!</definedName>
    <definedName name="A16060020" localSheetId="3">[4]Description!#REF!</definedName>
    <definedName name="A16060020" localSheetId="1">[5]Description!#REF!</definedName>
    <definedName name="A16060020">[6]Description!#REF!</definedName>
    <definedName name="A16060030" localSheetId="3">[4]Description!#REF!</definedName>
    <definedName name="A16060030" localSheetId="1">[5]Description!#REF!</definedName>
    <definedName name="A16060030">[6]Description!#REF!</definedName>
    <definedName name="A16060040" localSheetId="3">[4]Description!#REF!</definedName>
    <definedName name="A16060040" localSheetId="1">[5]Description!#REF!</definedName>
    <definedName name="A16060040">[6]Description!#REF!</definedName>
    <definedName name="A16060050" localSheetId="3">[4]Description!#REF!</definedName>
    <definedName name="A16060050" localSheetId="1">[5]Description!#REF!</definedName>
    <definedName name="A16060050">[6]Description!#REF!</definedName>
    <definedName name="A16070010" localSheetId="3">[4]Description!#REF!</definedName>
    <definedName name="A16070010" localSheetId="1">[5]Description!#REF!</definedName>
    <definedName name="A16070010">[6]Description!#REF!</definedName>
    <definedName name="A16070020" localSheetId="3">[4]Description!#REF!</definedName>
    <definedName name="A16070020" localSheetId="1">[5]Description!#REF!</definedName>
    <definedName name="A16070020">[6]Description!#REF!</definedName>
    <definedName name="A19010010" localSheetId="3">[4]Description!#REF!</definedName>
    <definedName name="A19010010" localSheetId="1">[5]Description!#REF!</definedName>
    <definedName name="A19010010">[6]Description!#REF!</definedName>
    <definedName name="A19010020" localSheetId="3">[4]Description!#REF!</definedName>
    <definedName name="A19010020" localSheetId="1">[5]Description!#REF!</definedName>
    <definedName name="A19010020">[6]Description!#REF!</definedName>
    <definedName name="A21960040" localSheetId="3">[4]Description!#REF!</definedName>
    <definedName name="A21960040" localSheetId="1">[5]Description!#REF!</definedName>
    <definedName name="A21960040">[6]Description!#REF!</definedName>
    <definedName name="A21960050" localSheetId="3">[4]Description!#REF!</definedName>
    <definedName name="A21960050" localSheetId="1">[5]Description!#REF!</definedName>
    <definedName name="A21960050">[6]Description!#REF!</definedName>
    <definedName name="A21960060" localSheetId="3">[4]Description!#REF!</definedName>
    <definedName name="A21960060" localSheetId="1">[5]Description!#REF!</definedName>
    <definedName name="A21960060">[6]Description!#REF!</definedName>
    <definedName name="A21960070" localSheetId="3">[4]Description!#REF!</definedName>
    <definedName name="A21960070" localSheetId="1">[5]Description!#REF!</definedName>
    <definedName name="A21960070">[6]Description!#REF!</definedName>
    <definedName name="A21960080" localSheetId="3">[4]Description!#REF!</definedName>
    <definedName name="A21960080" localSheetId="1">[5]Description!#REF!</definedName>
    <definedName name="A21960080">[6]Description!#REF!</definedName>
    <definedName name="A41010010">#REF!</definedName>
    <definedName name="A41010020">#REF!</definedName>
    <definedName name="A41010118">#REF!</definedName>
    <definedName name="A41010990">#REF!</definedName>
    <definedName name="A41011010">#REF!</definedName>
    <definedName name="A41011020">#REF!</definedName>
    <definedName name="A41011030">#REF!</definedName>
    <definedName name="A41020010">#REF!</definedName>
    <definedName name="A41020020">#REF!</definedName>
    <definedName name="A41030010">#REF!</definedName>
    <definedName name="A41030020">#REF!</definedName>
    <definedName name="A41030030">#REF!</definedName>
    <definedName name="A41030040">#REF!</definedName>
    <definedName name="A41030990">#REF!</definedName>
    <definedName name="A41031010">#REF!</definedName>
    <definedName name="A41031020">#REF!</definedName>
    <definedName name="A41031030">#REF!</definedName>
    <definedName name="A41031040">#REF!</definedName>
    <definedName name="A41031050">#REF!</definedName>
    <definedName name="A41031990">#REF!</definedName>
    <definedName name="A41032010">#REF!</definedName>
    <definedName name="A41032020">#REF!</definedName>
    <definedName name="A41032030">#REF!</definedName>
    <definedName name="A41032040">#REF!</definedName>
    <definedName name="A41033010">#REF!</definedName>
    <definedName name="A41033020">#REF!</definedName>
    <definedName name="A41033030">#REF!</definedName>
    <definedName name="A41034010">#REF!</definedName>
    <definedName name="A41034020">#REF!</definedName>
    <definedName name="A41034030">#REF!</definedName>
    <definedName name="A41034990">#REF!</definedName>
    <definedName name="A41035010">#REF!</definedName>
    <definedName name="A41035019">#REF!</definedName>
    <definedName name="A41035020">#REF!</definedName>
    <definedName name="A41035040">#REF!</definedName>
    <definedName name="A41036010">#REF!</definedName>
    <definedName name="A41036020">#REF!</definedName>
    <definedName name="A41036030">#REF!</definedName>
    <definedName name="A41039010">#REF!</definedName>
    <definedName name="A41039020">#REF!</definedName>
    <definedName name="A41039030">#REF!</definedName>
    <definedName name="A41039040">#REF!</definedName>
    <definedName name="A41039050">#REF!</definedName>
    <definedName name="A41039060">#REF!</definedName>
    <definedName name="A41039070">#REF!</definedName>
    <definedName name="A41039080">#REF!</definedName>
    <definedName name="A41039090">#REF!</definedName>
    <definedName name="A41039100">#REF!</definedName>
    <definedName name="A41039110">#REF!</definedName>
    <definedName name="A41039900">#REF!</definedName>
    <definedName name="A41039990">#REF!</definedName>
    <definedName name="A42010010">#REF!</definedName>
    <definedName name="A42012040" localSheetId="3">[4]Description!#REF!</definedName>
    <definedName name="A42012040" localSheetId="1">[5]Description!#REF!</definedName>
    <definedName name="A42012040">[6]Description!#REF!</definedName>
    <definedName name="A49010010">#REF!</definedName>
    <definedName name="A49010020">#REF!</definedName>
    <definedName name="A49010030">#REF!</definedName>
    <definedName name="A49010040">#REF!</definedName>
    <definedName name="A49011010">#REF!</definedName>
    <definedName name="A49011020">#REF!</definedName>
    <definedName name="A49011030">#REF!</definedName>
    <definedName name="A49012010">#REF!</definedName>
    <definedName name="A49019010">#REF!</definedName>
    <definedName name="A49020010">#REF!</definedName>
    <definedName name="A49020020">#REF!</definedName>
    <definedName name="A49020030">#REF!</definedName>
    <definedName name="A49020040">#REF!</definedName>
    <definedName name="A49020050">#REF!</definedName>
    <definedName name="A49020060">#REF!</definedName>
    <definedName name="A49020070">#REF!</definedName>
    <definedName name="A49020080">#REF!</definedName>
    <definedName name="A49020990">#REF!</definedName>
    <definedName name="A49030000" localSheetId="3">[4]Description!#REF!</definedName>
    <definedName name="A49030000" localSheetId="1">[5]Description!#REF!</definedName>
    <definedName name="A49030000">[6]Description!#REF!</definedName>
    <definedName name="A49030010">#REF!</definedName>
    <definedName name="A49040010">#REF!</definedName>
    <definedName name="A49040020">#REF!</definedName>
    <definedName name="A49040030">#REF!</definedName>
    <definedName name="A49041010">#REF!</definedName>
    <definedName name="A49041020">#REF!</definedName>
    <definedName name="A49041040">#REF!</definedName>
    <definedName name="A49041050">#REF!</definedName>
    <definedName name="A49050010">#REF!</definedName>
    <definedName name="A49050020">#REF!</definedName>
    <definedName name="A49050030">#REF!</definedName>
    <definedName name="A49050040">#REF!</definedName>
    <definedName name="A49050050">#REF!</definedName>
    <definedName name="A49050060">#REF!</definedName>
    <definedName name="A49050070">#REF!</definedName>
    <definedName name="A49050080">#REF!</definedName>
    <definedName name="A49050090">#REF!</definedName>
    <definedName name="A49050100">#REF!</definedName>
    <definedName name="A49050110">#REF!</definedName>
    <definedName name="A49050120">#REF!</definedName>
    <definedName name="A49050130">#REF!</definedName>
    <definedName name="A49050140">#REF!</definedName>
    <definedName name="A49050150">#REF!</definedName>
    <definedName name="A49059000">#REF!</definedName>
    <definedName name="A49059990">#REF!</definedName>
    <definedName name="A51010010">#REF!</definedName>
    <definedName name="A51010018">#REF!</definedName>
    <definedName name="A51010020" localSheetId="3">[4]Description!#REF!</definedName>
    <definedName name="A51010020" localSheetId="1">[5]Description!#REF!</definedName>
    <definedName name="A51010020">[6]Description!#REF!</definedName>
    <definedName name="A51010030">#REF!</definedName>
    <definedName name="A51010040">#REF!</definedName>
    <definedName name="A51011010">#REF!</definedName>
    <definedName name="A51011020">#REF!</definedName>
    <definedName name="A51020010">#REF!</definedName>
    <definedName name="A51020030">#REF!</definedName>
    <definedName name="A51021010">#REF!</definedName>
    <definedName name="A51021020">#REF!</definedName>
    <definedName name="A51021030">#REF!</definedName>
    <definedName name="A52010010">#REF!</definedName>
    <definedName name="A52010020">#REF!</definedName>
    <definedName name="A52010030">#REF!</definedName>
    <definedName name="A52010040">#REF!</definedName>
    <definedName name="A52010050">#REF!</definedName>
    <definedName name="A52010060">#REF!</definedName>
    <definedName name="A52010990">#REF!</definedName>
    <definedName name="A52011010">#REF!</definedName>
    <definedName name="A52011020">#REF!</definedName>
    <definedName name="A52011030">#REF!</definedName>
    <definedName name="A52012010">#REF!</definedName>
    <definedName name="A52012020">#REF!</definedName>
    <definedName name="A52012030">#REF!</definedName>
    <definedName name="A52012040">#REF!</definedName>
    <definedName name="A52012050">#REF!</definedName>
    <definedName name="A52012060">#REF!</definedName>
    <definedName name="A52012070">#REF!</definedName>
    <definedName name="A52012990">#REF!</definedName>
    <definedName name="A52013010">#REF!</definedName>
    <definedName name="A52013020">#REF!</definedName>
    <definedName name="A52020010">#REF!</definedName>
    <definedName name="A52020020">#REF!</definedName>
    <definedName name="A52020030">#REF!</definedName>
    <definedName name="A52020040">#REF!</definedName>
    <definedName name="A52020990">#REF!</definedName>
    <definedName name="A52021010">#REF!</definedName>
    <definedName name="A52021020">#REF!</definedName>
    <definedName name="A52022010">#REF!</definedName>
    <definedName name="A52022020">#REF!</definedName>
    <definedName name="A52022030">#REF!</definedName>
    <definedName name="A52022040">#REF!</definedName>
    <definedName name="A52022050">#REF!</definedName>
    <definedName name="A52029010">#REF!</definedName>
    <definedName name="A52029990">#REF!</definedName>
    <definedName name="A52030010">#REF!</definedName>
    <definedName name="A52030020">#REF!</definedName>
    <definedName name="A52030030">#REF!</definedName>
    <definedName name="A53010010">#REF!</definedName>
    <definedName name="A53010020">#REF!</definedName>
    <definedName name="A53010030">#REF!</definedName>
    <definedName name="A53010040">#REF!</definedName>
    <definedName name="A53010050">#REF!</definedName>
    <definedName name="A53010060">#REF!</definedName>
    <definedName name="A53010070">#REF!</definedName>
    <definedName name="A53010080">#REF!</definedName>
    <definedName name="A53010090">#REF!</definedName>
    <definedName name="A53011010">#REF!</definedName>
    <definedName name="A53011020">#REF!</definedName>
    <definedName name="A53011030">#REF!</definedName>
    <definedName name="A53011040">#REF!</definedName>
    <definedName name="A53011990">#REF!</definedName>
    <definedName name="A53012010">#REF!</definedName>
    <definedName name="A53012020">#REF!</definedName>
    <definedName name="A53012030">#REF!</definedName>
    <definedName name="A53012990">#REF!</definedName>
    <definedName name="A53019990">#REF!</definedName>
    <definedName name="A53020010">#REF!</definedName>
    <definedName name="A53020020">#REF!</definedName>
    <definedName name="A53020030">#REF!</definedName>
    <definedName name="A53021010">#REF!</definedName>
    <definedName name="A53021020">#REF!</definedName>
    <definedName name="A53030010">#REF!</definedName>
    <definedName name="A53030020">#REF!</definedName>
    <definedName name="A53030030">#REF!</definedName>
    <definedName name="A53031010">#REF!</definedName>
    <definedName name="A53031020">#REF!</definedName>
    <definedName name="A53031030">#REF!</definedName>
    <definedName name="A53032010">#REF!</definedName>
    <definedName name="A53032020">#REF!</definedName>
    <definedName name="A53032030">#REF!</definedName>
    <definedName name="A53032040">#REF!</definedName>
    <definedName name="A53032050">#REF!</definedName>
    <definedName name="A53032060">#REF!</definedName>
    <definedName name="A53032070">#REF!</definedName>
    <definedName name="A53032080">#REF!</definedName>
    <definedName name="A53032990">#REF!</definedName>
    <definedName name="A53033010">#REF!</definedName>
    <definedName name="A53033020">#REF!</definedName>
    <definedName name="A53033030">#REF!</definedName>
    <definedName name="A53033040">#REF!</definedName>
    <definedName name="A53033050">#REF!</definedName>
    <definedName name="A53033060">#REF!</definedName>
    <definedName name="A53033990">#REF!</definedName>
    <definedName name="A53034010">#REF!</definedName>
    <definedName name="A53034020">#REF!</definedName>
    <definedName name="A53034030">#REF!</definedName>
    <definedName name="A53034040">#REF!</definedName>
    <definedName name="A53039010">#REF!</definedName>
    <definedName name="A53039020">#REF!</definedName>
    <definedName name="A53039990">#REF!</definedName>
    <definedName name="A53040010">#REF!</definedName>
    <definedName name="A53040020">#REF!</definedName>
    <definedName name="A53041010">#REF!</definedName>
    <definedName name="A53050010">#REF!</definedName>
    <definedName name="A53050020">#REF!</definedName>
    <definedName name="A53051010">#REF!</definedName>
    <definedName name="A53051020">#REF!</definedName>
    <definedName name="A53051030">#REF!</definedName>
    <definedName name="A53051040">#REF!</definedName>
    <definedName name="A53051050">#REF!</definedName>
    <definedName name="A53051060">#REF!</definedName>
    <definedName name="A53051070">#REF!</definedName>
    <definedName name="A53051080">#REF!</definedName>
    <definedName name="A53051090">#REF!</definedName>
    <definedName name="A53051100">#REF!</definedName>
    <definedName name="A53051110">#REF!</definedName>
    <definedName name="A53051990">#REF!</definedName>
    <definedName name="A53052010">#REF!</definedName>
    <definedName name="A53052020">#REF!</definedName>
    <definedName name="A53052030">#REF!</definedName>
    <definedName name="A53052040">#REF!</definedName>
    <definedName name="A53052050">#REF!</definedName>
    <definedName name="A53060010">#REF!</definedName>
    <definedName name="A53060020">#REF!</definedName>
    <definedName name="A53060030">#REF!</definedName>
    <definedName name="A53061010">#REF!</definedName>
    <definedName name="A53061020">#REF!</definedName>
    <definedName name="A53061030">#REF!</definedName>
    <definedName name="A53061040">#REF!</definedName>
    <definedName name="A53061050">#REF!</definedName>
    <definedName name="A53061090">#REF!</definedName>
    <definedName name="A53062010">#REF!</definedName>
    <definedName name="A53062020">#REF!</definedName>
    <definedName name="A53062030">#REF!</definedName>
    <definedName name="A53062040">#REF!</definedName>
    <definedName name="A53062990">#REF!</definedName>
    <definedName name="A53063010">#REF!</definedName>
    <definedName name="A53063020">#REF!</definedName>
    <definedName name="A53064010">#REF!</definedName>
    <definedName name="A53064020">#REF!</definedName>
    <definedName name="A53065010">#REF!</definedName>
    <definedName name="A53065020">#REF!</definedName>
    <definedName name="A53065030">#REF!</definedName>
    <definedName name="A53065040">#REF!</definedName>
    <definedName name="A53065050">#REF!</definedName>
    <definedName name="A53065060">#REF!</definedName>
    <definedName name="A53065070">#REF!</definedName>
    <definedName name="A53065990">#REF!</definedName>
    <definedName name="A53066010">#REF!</definedName>
    <definedName name="A53066020">#REF!</definedName>
    <definedName name="A53066030">#REF!</definedName>
    <definedName name="A53066040">#REF!</definedName>
    <definedName name="A53069010">#REF!</definedName>
    <definedName name="A53069020">#REF!</definedName>
    <definedName name="A53069030">#REF!</definedName>
    <definedName name="A53069040">#REF!</definedName>
    <definedName name="A53069050">#REF!</definedName>
    <definedName name="A53069060">#REF!</definedName>
    <definedName name="A53069070">#REF!</definedName>
    <definedName name="A53069080">#REF!</definedName>
    <definedName name="A53069090">#REF!</definedName>
    <definedName name="A53069100">#REF!</definedName>
    <definedName name="A53069110">#REF!</definedName>
    <definedName name="A53069120">#REF!</definedName>
    <definedName name="A53069130">#REF!</definedName>
    <definedName name="A53069140">#REF!</definedName>
    <definedName name="A53069990">#REF!</definedName>
    <definedName name="A54011010">#REF!</definedName>
    <definedName name="A54020010">#REF!</definedName>
    <definedName name="A54020020">#REF!</definedName>
    <definedName name="A54020030">#REF!</definedName>
    <definedName name="A54029990">#REF!</definedName>
    <definedName name="A54030010">#REF!</definedName>
    <definedName name="A54030020">#REF!</definedName>
    <definedName name="A54030030">#REF!</definedName>
    <definedName name="A54040008">#REF!</definedName>
    <definedName name="A54040010">#REF!</definedName>
    <definedName name="A54040020">#REF!</definedName>
    <definedName name="A54040030">#REF!</definedName>
    <definedName name="A54040040">#REF!</definedName>
    <definedName name="A54040050">#REF!</definedName>
    <definedName name="A54050010">#REF!</definedName>
    <definedName name="A54050020">#REF!</definedName>
    <definedName name="A54050030">#REF!</definedName>
    <definedName name="A54050040">#REF!</definedName>
    <definedName name="A54051010">#REF!</definedName>
    <definedName name="A54051020">#REF!</definedName>
    <definedName name="A54051030">#REF!</definedName>
    <definedName name="A54051040">#REF!</definedName>
    <definedName name="A54052010">#REF!</definedName>
    <definedName name="A54052020">#REF!</definedName>
    <definedName name="A54052030">#REF!</definedName>
    <definedName name="A54060010">#REF!</definedName>
    <definedName name="A54060020">#REF!</definedName>
    <definedName name="A54060030">#REF!</definedName>
    <definedName name="A54060040">#REF!</definedName>
    <definedName name="A54060050">#REF!</definedName>
    <definedName name="A54070010">#REF!</definedName>
    <definedName name="A54070020">#REF!</definedName>
    <definedName name="A55010010">#REF!</definedName>
    <definedName name="A55020010">#REF!</definedName>
    <definedName name="A55020020">#REF!</definedName>
    <definedName name="A55020030">#REF!</definedName>
    <definedName name="A61010010">#REF!</definedName>
    <definedName name="A61010020">#REF!</definedName>
    <definedName name="A61010030">#REF!</definedName>
    <definedName name="A61010040">#REF!</definedName>
    <definedName name="A61010050">#REF!</definedName>
    <definedName name="A61010060">#REF!</definedName>
    <definedName name="A61010070">#REF!</definedName>
    <definedName name="A61010080">#REF!</definedName>
    <definedName name="A61010090">#REF!</definedName>
    <definedName name="A61010100">#REF!</definedName>
    <definedName name="A61010110">#REF!</definedName>
    <definedName name="A61010120">#REF!</definedName>
    <definedName name="A61010130">#REF!</definedName>
    <definedName name="A61010140">#REF!</definedName>
    <definedName name="A62010010">#REF!</definedName>
    <definedName name="A62010020">#REF!</definedName>
    <definedName name="A62010030">#REF!</definedName>
    <definedName name="A62010040">#REF!</definedName>
    <definedName name="A62010050">#REF!</definedName>
    <definedName name="A91000040">#REF!</definedName>
    <definedName name="A91030020" localSheetId="3">[4]Description!#REF!</definedName>
    <definedName name="A91030020" localSheetId="1">[5]Description!#REF!</definedName>
    <definedName name="A91030020">[6]Description!#REF!</definedName>
    <definedName name="A91100010">#REF!</definedName>
    <definedName name="A91100020" localSheetId="3">[4]Description!#REF!</definedName>
    <definedName name="A91100020" localSheetId="1">[5]Description!#REF!</definedName>
    <definedName name="A91100020">[6]Description!#REF!</definedName>
    <definedName name="A91100030">#REF!</definedName>
    <definedName name="A91100040">#REF!</definedName>
    <definedName name="A91100050">#REF!</definedName>
    <definedName name="A91100060">#REF!</definedName>
    <definedName name="A91100070">#REF!</definedName>
    <definedName name="A91100071">#REF!</definedName>
    <definedName name="A91100080">#REF!</definedName>
    <definedName name="A91100100">#REF!</definedName>
    <definedName name="A91100110">#REF!</definedName>
    <definedName name="A91100120">#REF!</definedName>
    <definedName name="A91100130">#REF!</definedName>
    <definedName name="A91100140">#REF!</definedName>
    <definedName name="A91100150">#REF!</definedName>
    <definedName name="A91100160">#REF!</definedName>
    <definedName name="A91100170">#REF!</definedName>
    <definedName name="A91100180">#REF!</definedName>
    <definedName name="A91100190">#REF!</definedName>
    <definedName name="A91100990">#REF!</definedName>
    <definedName name="A9110110">#REF!</definedName>
    <definedName name="A91109990">#REF!</definedName>
    <definedName name="A91200010">#REF!</definedName>
    <definedName name="A91200020">#REF!</definedName>
    <definedName name="A91200060">#REF!</definedName>
    <definedName name="A91200070">#REF!</definedName>
    <definedName name="A91200080">#REF!</definedName>
    <definedName name="A91200090">#REF!</definedName>
    <definedName name="A91200100">#REF!</definedName>
    <definedName name="A91200110">#REF!</definedName>
    <definedName name="A91200120">#REF!</definedName>
    <definedName name="A91200130">#REF!</definedName>
    <definedName name="A91200140">#REF!</definedName>
    <definedName name="A91200150">#REF!</definedName>
    <definedName name="A91200160">#REF!</definedName>
    <definedName name="A91200170">#REF!</definedName>
    <definedName name="A91200180">#REF!</definedName>
    <definedName name="A91200190">#REF!</definedName>
    <definedName name="A91200200">#REF!</definedName>
    <definedName name="A91200210">#REF!</definedName>
    <definedName name="A91200220">#REF!</definedName>
    <definedName name="A91200230">#REF!</definedName>
    <definedName name="A91200240">#REF!</definedName>
    <definedName name="A91200250">#REF!</definedName>
    <definedName name="A91200260">#REF!</definedName>
    <definedName name="A91200270">#REF!</definedName>
    <definedName name="A91200280">#REF!</definedName>
    <definedName name="A91200290">#REF!</definedName>
    <definedName name="A91200300">#REF!</definedName>
    <definedName name="A91200320">#REF!</definedName>
    <definedName name="A91200330">#REF!</definedName>
    <definedName name="A91200340">#REF!</definedName>
    <definedName name="A91200350">#REF!</definedName>
    <definedName name="A91200360">#REF!</definedName>
    <definedName name="A91200370">#REF!</definedName>
    <definedName name="A91200380">#REF!</definedName>
    <definedName name="A91200390">#REF!</definedName>
    <definedName name="A91200400">#REF!</definedName>
    <definedName name="A91200410">#REF!</definedName>
    <definedName name="A91300020">#REF!</definedName>
    <definedName name="A92100050">#REF!</definedName>
    <definedName name="A92110030">#REF!</definedName>
    <definedName name="A99900220">#REF!</definedName>
    <definedName name="A99900230">#REF!</definedName>
    <definedName name="A99900240">#REF!</definedName>
    <definedName name="A99900270">#REF!</definedName>
    <definedName name="A99900280">#REF!</definedName>
    <definedName name="A99900300">#REF!</definedName>
    <definedName name="A99900901">#REF!</definedName>
    <definedName name="A99900902">#REF!</definedName>
    <definedName name="A99900903">#REF!</definedName>
    <definedName name="A9990902">#REF!</definedName>
    <definedName name="aaaa" localSheetId="0">#REF!</definedName>
    <definedName name="aaaa">#REF!</definedName>
    <definedName name="agreement">#N/A</definedName>
    <definedName name="Asset" localSheetId="3">#REF!</definedName>
    <definedName name="Asset" localSheetId="1">#REF!</definedName>
    <definedName name="Asset">#REF!</definedName>
    <definedName name="b41020020">#REF!</definedName>
    <definedName name="DATA1" localSheetId="0">#REF!</definedName>
    <definedName name="DATA1">'[7]57-58'!#REF!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12" localSheetId="0">#REF!</definedName>
    <definedName name="DATA12">#REF!</definedName>
    <definedName name="DATA13" localSheetId="0">#REF!</definedName>
    <definedName name="DATA13">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21" localSheetId="0">#REF!</definedName>
    <definedName name="DATA21">#REF!</definedName>
    <definedName name="DATA22" localSheetId="0">#REF!</definedName>
    <definedName name="DATA22">#REF!</definedName>
    <definedName name="DATA23" localSheetId="0">#REF!</definedName>
    <definedName name="DATA23">#REF!</definedName>
    <definedName name="DATA24" localSheetId="0">#REF!</definedName>
    <definedName name="DATA24">#REF!</definedName>
    <definedName name="DATA25" localSheetId="0">#REF!</definedName>
    <definedName name="DATA25">#REF!</definedName>
    <definedName name="DATA26" localSheetId="0">#REF!</definedName>
    <definedName name="DATA26">#REF!</definedName>
    <definedName name="DATA27" localSheetId="0">#REF!</definedName>
    <definedName name="DATA27">#REF!</definedName>
    <definedName name="DATA28" localSheetId="0">#REF!</definedName>
    <definedName name="DATA28">#REF!</definedName>
    <definedName name="DATA29" localSheetId="0">#REF!</definedName>
    <definedName name="DATA29">#REF!</definedName>
    <definedName name="DATA3" localSheetId="0">#REF!</definedName>
    <definedName name="DATA3">'[7]57-58'!#REF!</definedName>
    <definedName name="DATA30" localSheetId="0">#REF!</definedName>
    <definedName name="DATA30">#REF!</definedName>
    <definedName name="DATA31" localSheetId="0">#REF!</definedName>
    <definedName name="DATA31">#REF!</definedName>
    <definedName name="DATA32" localSheetId="0">#REF!</definedName>
    <definedName name="DATA32">#REF!</definedName>
    <definedName name="DATA33" localSheetId="0">#REF!</definedName>
    <definedName name="DATA33">#REF!</definedName>
    <definedName name="DATA34" localSheetId="0">#REF!</definedName>
    <definedName name="DATA34">#REF!</definedName>
    <definedName name="DATA35" localSheetId="0">#REF!</definedName>
    <definedName name="DATA35">#REF!</definedName>
    <definedName name="DATA36" localSheetId="0">#REF!</definedName>
    <definedName name="DATA36">#REF!</definedName>
    <definedName name="DATA37" localSheetId="0">#REF!</definedName>
    <definedName name="DATA37">#REF!</definedName>
    <definedName name="DATA38" localSheetId="0">#REF!</definedName>
    <definedName name="DATA38">#REF!</definedName>
    <definedName name="DATA39" localSheetId="0">#REF!</definedName>
    <definedName name="DATA39">#REF!</definedName>
    <definedName name="DATA4" localSheetId="0">#REF!</definedName>
    <definedName name="DATA4">'[7]57-58'!#REF!</definedName>
    <definedName name="DATA40" localSheetId="0">#REF!</definedName>
    <definedName name="DATA40">#REF!</definedName>
    <definedName name="DATA41" localSheetId="0">#REF!</definedName>
    <definedName name="DATA41">#REF!</definedName>
    <definedName name="DATA42" localSheetId="0">#REF!</definedName>
    <definedName name="DATA42">#REF!</definedName>
    <definedName name="DATA43" localSheetId="0">#REF!</definedName>
    <definedName name="DATA43">#REF!</definedName>
    <definedName name="DATA44" localSheetId="0">#REF!</definedName>
    <definedName name="DATA44">#REF!</definedName>
    <definedName name="DATA45" localSheetId="0">#REF!</definedName>
    <definedName name="DATA45">#REF!</definedName>
    <definedName name="DATA46" localSheetId="0">#REF!</definedName>
    <definedName name="DATA46">#REF!</definedName>
    <definedName name="DATA47" localSheetId="0">#REF!</definedName>
    <definedName name="DATA47">#REF!</definedName>
    <definedName name="DATA48" localSheetId="0">#REF!</definedName>
    <definedName name="DATA48">#REF!</definedName>
    <definedName name="DATA49" localSheetId="0">#REF!</definedName>
    <definedName name="DATA49">#REF!</definedName>
    <definedName name="DATA5" localSheetId="0">#REF!</definedName>
    <definedName name="DATA5">'[7]57-58'!#REF!</definedName>
    <definedName name="DATA50" localSheetId="0">#REF!</definedName>
    <definedName name="DATA50">#REF!</definedName>
    <definedName name="DATA51" localSheetId="0">#REF!</definedName>
    <definedName name="DATA51">#REF!</definedName>
    <definedName name="DATA52" localSheetId="0">#REF!</definedName>
    <definedName name="DATA52">#REF!</definedName>
    <definedName name="DATA6" localSheetId="0">#REF!</definedName>
    <definedName name="DATA6">'[7]57-58'!#REF!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detail" localSheetId="3">[8]Income!#REF!</definedName>
    <definedName name="detail">[8]Income!#REF!</definedName>
    <definedName name="EQ">#REF!</definedName>
    <definedName name="L_Equity" localSheetId="3">#REF!</definedName>
    <definedName name="L_Equity" localSheetId="1">#REF!</definedName>
    <definedName name="L_Equity">#REF!</definedName>
    <definedName name="MOAY">#N/A</definedName>
    <definedName name="oooo" localSheetId="0">#REF!</definedName>
    <definedName name="oooo">#REF!</definedName>
    <definedName name="P" localSheetId="3">#REF!</definedName>
    <definedName name="P" localSheetId="1">#REF!</definedName>
    <definedName name="P">#REF!</definedName>
    <definedName name="PLCODE" localSheetId="3">#REF!</definedName>
    <definedName name="PLCODE" localSheetId="1">#REF!</definedName>
    <definedName name="PLCODE">#REF!</definedName>
    <definedName name="_xlnm.Print_Area" localSheetId="3">คชจ.2560!$A$1:$AP$290</definedName>
    <definedName name="_xlnm.Print_Area" localSheetId="0">'ทุกงบ - ถึง กฟส.(บาท)ยกยอดปี60'!$A$1:$M$178</definedName>
    <definedName name="Print_Area_MI" localSheetId="3">'[9]General Data'!#REF!</definedName>
    <definedName name="Print_Area_MI" localSheetId="1">'[9]General Data'!#REF!</definedName>
    <definedName name="Print_Area_MI">'[9]General Data'!#REF!</definedName>
    <definedName name="_xlnm.Print_Titles" localSheetId="3">คชจ.2560!$1:$8</definedName>
    <definedName name="_xlnm.Print_Titles" localSheetId="0">'ทุกงบ - ถึง กฟส.(บาท)ยกยอดปี60'!$1:$5</definedName>
    <definedName name="Profit_Loss" localSheetId="3">#REF!</definedName>
    <definedName name="Profit_Loss" localSheetId="1">#REF!</definedName>
    <definedName name="Profit_Loss">#REF!</definedName>
    <definedName name="test" localSheetId="0">#REF!</definedName>
    <definedName name="test">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10" localSheetId="0">#REF!</definedName>
    <definedName name="TEST10">#REF!</definedName>
    <definedName name="TEST11" localSheetId="0">#REF!</definedName>
    <definedName name="TEST11">#REF!</definedName>
    <definedName name="TEST12" localSheetId="0">#REF!</definedName>
    <definedName name="TEST12">#REF!</definedName>
    <definedName name="TEST13" localSheetId="0">#REF!</definedName>
    <definedName name="TEST13">#REF!</definedName>
    <definedName name="TEST14" localSheetId="0">#REF!</definedName>
    <definedName name="TEST14">#REF!</definedName>
    <definedName name="TEST15" localSheetId="0">#REF!</definedName>
    <definedName name="TEST15">#REF!</definedName>
    <definedName name="TEST16" localSheetId="0">#REF!</definedName>
    <definedName name="TEST16">#REF!</definedName>
    <definedName name="TEST17" localSheetId="0">#REF!</definedName>
    <definedName name="TEST17">#REF!</definedName>
    <definedName name="TEST18" localSheetId="0">#REF!</definedName>
    <definedName name="TEST18">#REF!</definedName>
    <definedName name="TEST19" localSheetId="0">#REF!</definedName>
    <definedName name="TEST19">#REF!</definedName>
    <definedName name="TEST2" localSheetId="0">#REF!</definedName>
    <definedName name="TEST2">#REF!</definedName>
    <definedName name="TEST20" localSheetId="0">#REF!</definedName>
    <definedName name="TEST20">#REF!</definedName>
    <definedName name="TEST21" localSheetId="0">#REF!</definedName>
    <definedName name="TEST21">#REF!</definedName>
    <definedName name="TEST22" localSheetId="0">#REF!</definedName>
    <definedName name="TEST22">#REF!</definedName>
    <definedName name="TEST23" localSheetId="0">#REF!</definedName>
    <definedName name="TEST23">#REF!</definedName>
    <definedName name="TEST24" localSheetId="0">#REF!</definedName>
    <definedName name="TEST24">#REF!</definedName>
    <definedName name="TEST25" localSheetId="0">#REF!</definedName>
    <definedName name="TEST25">#REF!</definedName>
    <definedName name="TEST26" localSheetId="0">#REF!</definedName>
    <definedName name="TEST26">#REF!</definedName>
    <definedName name="TEST3" localSheetId="0">#REF!</definedName>
    <definedName name="TEST3">#REF!</definedName>
    <definedName name="TEST4" localSheetId="0">#REF!</definedName>
    <definedName name="TEST4">#REF!</definedName>
    <definedName name="TEST5" localSheetId="0">#REF!</definedName>
    <definedName name="TEST5">#REF!</definedName>
    <definedName name="TEST6" localSheetId="0">#REF!</definedName>
    <definedName name="TEST6">#REF!</definedName>
    <definedName name="TEST7" localSheetId="0">#REF!</definedName>
    <definedName name="TEST7">#REF!</definedName>
    <definedName name="TEST8" localSheetId="0">#REF!</definedName>
    <definedName name="TEST8">#REF!</definedName>
    <definedName name="TEST9" localSheetId="0">#REF!</definedName>
    <definedName name="TEST9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กงปปรับ">[3]Description!#REF!</definedName>
    <definedName name="กรอบ1.2">#REF!</definedName>
    <definedName name="แนบc1.1" localSheetId="0">#REF!</definedName>
    <definedName name="แนบc1.1">#REF!</definedName>
    <definedName name="พิมให้คนอื่น">#REF!</definedName>
    <definedName name="ฟ52012030" localSheetId="3">[4]Description!#REF!</definedName>
    <definedName name="ฟ52012030" localSheetId="1">[5]Description!#REF!</definedName>
    <definedName name="ฟ52012030">[6]Description!#REF!</definedName>
    <definedName name="เร่งด่วน3" localSheetId="0">#REF!</definedName>
    <definedName name="เร่งด่วน3">#REF!</definedName>
  </definedNames>
  <calcPr calcId="152511"/>
</workbook>
</file>

<file path=xl/calcChain.xml><?xml version="1.0" encoding="utf-8"?>
<calcChain xmlns="http://schemas.openxmlformats.org/spreadsheetml/2006/main">
  <c r="M21" i="4" l="1"/>
  <c r="L21" i="4"/>
  <c r="K21" i="4"/>
  <c r="J21" i="4"/>
  <c r="I21" i="4"/>
  <c r="F21" i="4"/>
  <c r="D21" i="4" s="1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F19" i="4"/>
  <c r="D19" i="4" s="1"/>
  <c r="I18" i="4"/>
  <c r="F18" i="4"/>
  <c r="D18" i="4" s="1"/>
  <c r="M17" i="4"/>
  <c r="L17" i="4"/>
  <c r="K17" i="4"/>
  <c r="J17" i="4"/>
  <c r="I17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F16" i="4"/>
  <c r="D16" i="4" s="1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F15" i="4"/>
  <c r="D15" i="4" s="1"/>
  <c r="H14" i="4"/>
  <c r="G14" i="4" s="1"/>
  <c r="D14" i="4"/>
  <c r="M13" i="4"/>
  <c r="L13" i="4"/>
  <c r="K13" i="4"/>
  <c r="J13" i="4"/>
  <c r="I13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F12" i="4"/>
  <c r="D12" i="4" s="1"/>
  <c r="AA10" i="4"/>
  <c r="Z10" i="4"/>
  <c r="Z18" i="4" s="1"/>
  <c r="Z17" i="4" s="1"/>
  <c r="Y10" i="4"/>
  <c r="X10" i="4"/>
  <c r="X18" i="4" s="1"/>
  <c r="X17" i="4" s="1"/>
  <c r="W10" i="4"/>
  <c r="W21" i="4" s="1"/>
  <c r="V10" i="4"/>
  <c r="V18" i="4" s="1"/>
  <c r="V17" i="4" s="1"/>
  <c r="U10" i="4"/>
  <c r="T10" i="4"/>
  <c r="T21" i="4" s="1"/>
  <c r="S10" i="4"/>
  <c r="S18" i="4" s="1"/>
  <c r="S17" i="4" s="1"/>
  <c r="R10" i="4"/>
  <c r="R18" i="4" s="1"/>
  <c r="R17" i="4" s="1"/>
  <c r="Q10" i="4"/>
  <c r="P10" i="4"/>
  <c r="P18" i="4" s="1"/>
  <c r="P17" i="4" s="1"/>
  <c r="O10" i="4"/>
  <c r="O18" i="4" s="1"/>
  <c r="O17" i="4" s="1"/>
  <c r="N10" i="4"/>
  <c r="N18" i="4" s="1"/>
  <c r="N17" i="4" s="1"/>
  <c r="F10" i="4"/>
  <c r="D10" i="4" s="1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F8" i="4"/>
  <c r="D8" i="4" s="1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F7" i="4"/>
  <c r="D7" i="4" s="1"/>
  <c r="T11" i="4" l="1"/>
  <c r="AA11" i="4"/>
  <c r="AA13" i="4" s="1"/>
  <c r="X21" i="4"/>
  <c r="H7" i="4"/>
  <c r="G7" i="4" s="1"/>
  <c r="S11" i="4"/>
  <c r="S13" i="4" s="1"/>
  <c r="H15" i="4"/>
  <c r="G15" i="4" s="1"/>
  <c r="S21" i="4"/>
  <c r="F11" i="4"/>
  <c r="D11" i="4" s="1"/>
  <c r="J20" i="4"/>
  <c r="J22" i="4" s="1"/>
  <c r="N20" i="4"/>
  <c r="V20" i="4"/>
  <c r="T18" i="4"/>
  <c r="T17" i="4" s="1"/>
  <c r="T20" i="4" s="1"/>
  <c r="T22" i="4" s="1"/>
  <c r="O21" i="4"/>
  <c r="AA21" i="4"/>
  <c r="AA18" i="4"/>
  <c r="AA17" i="4" s="1"/>
  <c r="H10" i="4"/>
  <c r="G10" i="4" s="1"/>
  <c r="L20" i="4"/>
  <c r="L22" i="4" s="1"/>
  <c r="L23" i="4" s="1"/>
  <c r="P20" i="4"/>
  <c r="X20" i="4"/>
  <c r="X22" i="4" s="1"/>
  <c r="K20" i="4"/>
  <c r="K22" i="4" s="1"/>
  <c r="O20" i="4"/>
  <c r="W18" i="4"/>
  <c r="W17" i="4" s="1"/>
  <c r="W20" i="4" s="1"/>
  <c r="W22" i="4" s="1"/>
  <c r="P21" i="4"/>
  <c r="V21" i="4"/>
  <c r="H8" i="4"/>
  <c r="G8" i="4" s="1"/>
  <c r="H12" i="4"/>
  <c r="G12" i="4" s="1"/>
  <c r="M20" i="4"/>
  <c r="M22" i="4" s="1"/>
  <c r="M23" i="4" s="1"/>
  <c r="F17" i="4"/>
  <c r="D17" i="4" s="1"/>
  <c r="H19" i="4"/>
  <c r="R21" i="4"/>
  <c r="R20" i="4"/>
  <c r="Z20" i="4"/>
  <c r="Q11" i="4"/>
  <c r="Q13" i="4" s="1"/>
  <c r="U11" i="4"/>
  <c r="U13" i="4" s="1"/>
  <c r="Y13" i="4"/>
  <c r="Y11" i="4"/>
  <c r="N11" i="4"/>
  <c r="R11" i="4"/>
  <c r="R13" i="4" s="1"/>
  <c r="V11" i="4"/>
  <c r="V13" i="4" s="1"/>
  <c r="Z11" i="4"/>
  <c r="Q21" i="4"/>
  <c r="Q18" i="4"/>
  <c r="U21" i="4"/>
  <c r="U18" i="4"/>
  <c r="U17" i="4" s="1"/>
  <c r="U20" i="4" s="1"/>
  <c r="Y21" i="4"/>
  <c r="Y18" i="4"/>
  <c r="Y17" i="4" s="1"/>
  <c r="Y20" i="4" s="1"/>
  <c r="J23" i="4"/>
  <c r="S20" i="4"/>
  <c r="AA20" i="4"/>
  <c r="I20" i="4"/>
  <c r="O11" i="4"/>
  <c r="O13" i="4" s="1"/>
  <c r="W11" i="4"/>
  <c r="W13" i="4" s="1"/>
  <c r="K23" i="4"/>
  <c r="G19" i="4"/>
  <c r="N21" i="4"/>
  <c r="T13" i="4"/>
  <c r="X13" i="4"/>
  <c r="X23" i="4" s="1"/>
  <c r="P11" i="4"/>
  <c r="P13" i="4" s="1"/>
  <c r="X11" i="4"/>
  <c r="Z13" i="4"/>
  <c r="H16" i="4"/>
  <c r="G16" i="4" s="1"/>
  <c r="Z21" i="4"/>
  <c r="M187" i="3"/>
  <c r="L187" i="3"/>
  <c r="J187" i="3"/>
  <c r="I187" i="3"/>
  <c r="K187" i="3" s="1"/>
  <c r="H187" i="3"/>
  <c r="G187" i="3"/>
  <c r="F187" i="3"/>
  <c r="E187" i="3"/>
  <c r="D187" i="3"/>
  <c r="D188" i="3" s="1"/>
  <c r="L184" i="3"/>
  <c r="M184" i="3" s="1"/>
  <c r="M188" i="3" s="1"/>
  <c r="J184" i="3"/>
  <c r="I184" i="3"/>
  <c r="G184" i="3"/>
  <c r="E184" i="3"/>
  <c r="D184" i="3"/>
  <c r="PV175" i="3"/>
  <c r="PS175" i="3"/>
  <c r="PR175" i="3"/>
  <c r="PP175" i="3"/>
  <c r="PJ175" i="3" s="1"/>
  <c r="PM175" i="3"/>
  <c r="PG175" i="3" s="1"/>
  <c r="PL175" i="3"/>
  <c r="PF175" i="3" s="1"/>
  <c r="PD175" i="3"/>
  <c r="PA175" i="3"/>
  <c r="OZ175" i="3"/>
  <c r="OX175" i="3"/>
  <c r="OU175" i="3"/>
  <c r="OT175" i="3"/>
  <c r="OO175" i="3"/>
  <c r="ON175" i="3"/>
  <c r="OL175" i="3"/>
  <c r="OI175" i="3"/>
  <c r="OH175" i="3"/>
  <c r="OF175" i="3"/>
  <c r="OC175" i="3"/>
  <c r="OB175" i="3"/>
  <c r="NZ175" i="3"/>
  <c r="NW175" i="3"/>
  <c r="NV175" i="3"/>
  <c r="NT175" i="3"/>
  <c r="NQ175" i="3"/>
  <c r="NN175" i="3"/>
  <c r="NK175" i="3"/>
  <c r="NJ175" i="3"/>
  <c r="MX175" i="3" s="1"/>
  <c r="NH175" i="3"/>
  <c r="NE175" i="3"/>
  <c r="ND175" i="3"/>
  <c r="NB175" i="3"/>
  <c r="MY175" i="3"/>
  <c r="MV175" i="3"/>
  <c r="MS175" i="3"/>
  <c r="MG175" i="3" s="1"/>
  <c r="MR175" i="3"/>
  <c r="MF175" i="3" s="1"/>
  <c r="MP175" i="3"/>
  <c r="MM175" i="3"/>
  <c r="ML175" i="3"/>
  <c r="MJ175" i="3"/>
  <c r="MD175" i="3"/>
  <c r="MA175" i="3"/>
  <c r="LZ175" i="3"/>
  <c r="LX175" i="3"/>
  <c r="LR175" i="3" s="1"/>
  <c r="LU175" i="3"/>
  <c r="LO175" i="3" s="1"/>
  <c r="LT175" i="3"/>
  <c r="LN175" i="3" s="1"/>
  <c r="LL175" i="3"/>
  <c r="LI175" i="3"/>
  <c r="LH175" i="3"/>
  <c r="LF175" i="3"/>
  <c r="KZ175" i="3" s="1"/>
  <c r="LC175" i="3"/>
  <c r="KW175" i="3" s="1"/>
  <c r="LB175" i="3"/>
  <c r="KV175" i="3"/>
  <c r="KT175" i="3"/>
  <c r="KQ175" i="3"/>
  <c r="KP175" i="3"/>
  <c r="KN175" i="3"/>
  <c r="KK175" i="3"/>
  <c r="KJ175" i="3"/>
  <c r="KD175" i="3" s="1"/>
  <c r="KG175" i="3" s="1"/>
  <c r="KH175" i="3"/>
  <c r="KE175" i="3"/>
  <c r="KB175" i="3"/>
  <c r="JY175" i="3"/>
  <c r="JA175" i="3" s="1"/>
  <c r="JX175" i="3"/>
  <c r="JV175" i="3"/>
  <c r="JS175" i="3"/>
  <c r="JR175" i="3"/>
  <c r="JP175" i="3"/>
  <c r="JM175" i="3"/>
  <c r="JL175" i="3"/>
  <c r="JJ175" i="3"/>
  <c r="JG175" i="3"/>
  <c r="JF175" i="3"/>
  <c r="IX175" i="3"/>
  <c r="IU175" i="3"/>
  <c r="IT175" i="3"/>
  <c r="IR175" i="3"/>
  <c r="IO175" i="3"/>
  <c r="IN175" i="3"/>
  <c r="IL175" i="3"/>
  <c r="II175" i="3"/>
  <c r="IC175" i="3" s="1"/>
  <c r="IH175" i="3"/>
  <c r="IB175" i="3" s="1"/>
  <c r="HZ175" i="3"/>
  <c r="HW175" i="3"/>
  <c r="HV175" i="3"/>
  <c r="HT175" i="3"/>
  <c r="HQ175" i="3"/>
  <c r="HP175" i="3"/>
  <c r="HN175" i="3"/>
  <c r="HK175" i="3"/>
  <c r="HJ175" i="3"/>
  <c r="HH175" i="3"/>
  <c r="HE175" i="3"/>
  <c r="HD175" i="3"/>
  <c r="HB175" i="3"/>
  <c r="GY175" i="3"/>
  <c r="GX175" i="3"/>
  <c r="GV175" i="3"/>
  <c r="GP175" i="3" s="1"/>
  <c r="GS175" i="3"/>
  <c r="GR175" i="3"/>
  <c r="GJ175" i="3"/>
  <c r="GG175" i="3"/>
  <c r="GF175" i="3"/>
  <c r="GD175" i="3"/>
  <c r="GA175" i="3"/>
  <c r="FZ175" i="3"/>
  <c r="FX175" i="3"/>
  <c r="FU175" i="3"/>
  <c r="FT175" i="3"/>
  <c r="FN175" i="3" s="1"/>
  <c r="FL175" i="3"/>
  <c r="FI175" i="3"/>
  <c r="FH175" i="3"/>
  <c r="FF175" i="3"/>
  <c r="FC175" i="3"/>
  <c r="FB175" i="3"/>
  <c r="EZ175" i="3"/>
  <c r="EW175" i="3"/>
  <c r="EV175" i="3"/>
  <c r="ET175" i="3"/>
  <c r="EQ175" i="3"/>
  <c r="EP175" i="3"/>
  <c r="EN175" i="3"/>
  <c r="EK175" i="3"/>
  <c r="EJ175" i="3"/>
  <c r="ED175" i="3" s="1"/>
  <c r="EB175" i="3"/>
  <c r="DY175" i="3"/>
  <c r="DX175" i="3"/>
  <c r="DV175" i="3"/>
  <c r="DS175" i="3"/>
  <c r="DR175" i="3"/>
  <c r="DP175" i="3"/>
  <c r="DM175" i="3"/>
  <c r="DG175" i="3" s="1"/>
  <c r="DL175" i="3"/>
  <c r="DF175" i="3"/>
  <c r="DD175" i="3"/>
  <c r="DA175" i="3"/>
  <c r="CZ175" i="3"/>
  <c r="CX175" i="3"/>
  <c r="CU175" i="3"/>
  <c r="CT175" i="3"/>
  <c r="CR175" i="3"/>
  <c r="CO175" i="3"/>
  <c r="CI175" i="3" s="1"/>
  <c r="CN175" i="3"/>
  <c r="CF175" i="3"/>
  <c r="CC175" i="3"/>
  <c r="CB175" i="3"/>
  <c r="BJ175" i="3" s="1"/>
  <c r="BZ175" i="3"/>
  <c r="BW175" i="3"/>
  <c r="BV175" i="3"/>
  <c r="BT175" i="3"/>
  <c r="BQ175" i="3"/>
  <c r="BK175" i="3" s="1"/>
  <c r="BP175" i="3"/>
  <c r="BN175" i="3"/>
  <c r="BH175" i="3"/>
  <c r="BE175" i="3"/>
  <c r="BD175" i="3"/>
  <c r="BB175" i="3"/>
  <c r="AP175" i="3" s="1"/>
  <c r="AY175" i="3"/>
  <c r="AX175" i="3"/>
  <c r="AV175" i="3"/>
  <c r="AS175" i="3"/>
  <c r="AM175" i="3" s="1"/>
  <c r="AR175" i="3"/>
  <c r="AJ175" i="3"/>
  <c r="AG175" i="3"/>
  <c r="AF175" i="3"/>
  <c r="AD175" i="3"/>
  <c r="AA175" i="3"/>
  <c r="Z175" i="3"/>
  <c r="L175" i="3"/>
  <c r="I175" i="3"/>
  <c r="G175" i="3"/>
  <c r="E175" i="3"/>
  <c r="D175" i="3"/>
  <c r="PU174" i="3"/>
  <c r="PT174" i="3"/>
  <c r="PW174" i="3" s="1"/>
  <c r="PO174" i="3"/>
  <c r="PN174" i="3"/>
  <c r="PH174" i="3" s="1"/>
  <c r="PJ174" i="3"/>
  <c r="PG174" i="3"/>
  <c r="PF174" i="3"/>
  <c r="PC174" i="3"/>
  <c r="PB174" i="3"/>
  <c r="OW174" i="3"/>
  <c r="OV174" i="3"/>
  <c r="OY174" i="3" s="1"/>
  <c r="OR174" i="3"/>
  <c r="OO174" i="3"/>
  <c r="ON174" i="3"/>
  <c r="OM174" i="3"/>
  <c r="OK174" i="3"/>
  <c r="OJ174" i="3"/>
  <c r="OE174" i="3"/>
  <c r="OD174" i="3"/>
  <c r="NY174" i="3"/>
  <c r="NX174" i="3"/>
  <c r="OA174" i="3" s="1"/>
  <c r="NT174" i="3"/>
  <c r="NQ174" i="3"/>
  <c r="NS174" i="3" s="1"/>
  <c r="NP174" i="3"/>
  <c r="NM174" i="3"/>
  <c r="NL174" i="3"/>
  <c r="NO174" i="3" s="1"/>
  <c r="NG174" i="3"/>
  <c r="NF174" i="3"/>
  <c r="NB174" i="3"/>
  <c r="NA174" i="3"/>
  <c r="MY174" i="3"/>
  <c r="MX174" i="3"/>
  <c r="MW174" i="3"/>
  <c r="MU174" i="3"/>
  <c r="MT174" i="3"/>
  <c r="MO174" i="3"/>
  <c r="MN174" i="3"/>
  <c r="MQ174" i="3" s="1"/>
  <c r="MJ174" i="3"/>
  <c r="MG174" i="3"/>
  <c r="MF174" i="3"/>
  <c r="MC174" i="3"/>
  <c r="MB174" i="3"/>
  <c r="ME174" i="3" s="1"/>
  <c r="LW174" i="3"/>
  <c r="LV174" i="3"/>
  <c r="LP174" i="3" s="1"/>
  <c r="LR174" i="3"/>
  <c r="LO174" i="3"/>
  <c r="LN174" i="3"/>
  <c r="LQ174" i="3" s="1"/>
  <c r="LK174" i="3"/>
  <c r="LJ174" i="3"/>
  <c r="LE174" i="3"/>
  <c r="LD174" i="3"/>
  <c r="LG174" i="3" s="1"/>
  <c r="KZ174" i="3"/>
  <c r="KW174" i="3"/>
  <c r="KV174" i="3"/>
  <c r="KY174" i="3" s="1"/>
  <c r="KU174" i="3"/>
  <c r="KS174" i="3"/>
  <c r="KR174" i="3"/>
  <c r="KM174" i="3"/>
  <c r="KL174" i="3"/>
  <c r="KF174" i="3" s="1"/>
  <c r="KH174" i="3"/>
  <c r="KE174" i="3"/>
  <c r="KG174" i="3" s="1"/>
  <c r="KD174" i="3"/>
  <c r="KA174" i="3"/>
  <c r="JZ174" i="3"/>
  <c r="JW174" i="3"/>
  <c r="JU174" i="3"/>
  <c r="JT174" i="3"/>
  <c r="JO174" i="3"/>
  <c r="JN174" i="3"/>
  <c r="JQ174" i="3" s="1"/>
  <c r="JI174" i="3"/>
  <c r="JH174" i="3"/>
  <c r="JD174" i="3"/>
  <c r="JA174" i="3"/>
  <c r="JC174" i="3" s="1"/>
  <c r="IZ174" i="3"/>
  <c r="IW174" i="3"/>
  <c r="IV174" i="3"/>
  <c r="IY174" i="3" s="1"/>
  <c r="IS174" i="3"/>
  <c r="IQ174" i="3"/>
  <c r="IP174" i="3"/>
  <c r="IM174" i="3"/>
  <c r="IK174" i="3"/>
  <c r="IJ174" i="3"/>
  <c r="IF174" i="3"/>
  <c r="ID174" i="3"/>
  <c r="IC174" i="3"/>
  <c r="IB174" i="3"/>
  <c r="HY174" i="3"/>
  <c r="HX174" i="3"/>
  <c r="IA174" i="3" s="1"/>
  <c r="HS174" i="3"/>
  <c r="HR174" i="3"/>
  <c r="HU174" i="3" s="1"/>
  <c r="HM174" i="3"/>
  <c r="HL174" i="3"/>
  <c r="HO174" i="3" s="1"/>
  <c r="HG174" i="3"/>
  <c r="HF174" i="3"/>
  <c r="HA174" i="3"/>
  <c r="GZ174" i="3"/>
  <c r="HC174" i="3" s="1"/>
  <c r="GU174" i="3"/>
  <c r="GT174" i="3"/>
  <c r="GW174" i="3" s="1"/>
  <c r="GP174" i="3"/>
  <c r="GM174" i="3"/>
  <c r="GL174" i="3"/>
  <c r="GI174" i="3"/>
  <c r="GH174" i="3"/>
  <c r="GK174" i="3" s="1"/>
  <c r="GC174" i="3"/>
  <c r="GB174" i="3"/>
  <c r="GE174" i="3" s="1"/>
  <c r="FW174" i="3"/>
  <c r="FV174" i="3"/>
  <c r="FR174" i="3"/>
  <c r="FO174" i="3"/>
  <c r="FN174" i="3"/>
  <c r="FM174" i="3"/>
  <c r="FK174" i="3"/>
  <c r="FJ174" i="3"/>
  <c r="FE174" i="3"/>
  <c r="FD174" i="3"/>
  <c r="FG174" i="3" s="1"/>
  <c r="EY174" i="3"/>
  <c r="EX174" i="3"/>
  <c r="ES174" i="3"/>
  <c r="ER174" i="3"/>
  <c r="EU174" i="3" s="1"/>
  <c r="EM174" i="3"/>
  <c r="EL174" i="3"/>
  <c r="EO174" i="3" s="1"/>
  <c r="EH174" i="3"/>
  <c r="EE174" i="3"/>
  <c r="ED174" i="3"/>
  <c r="EA174" i="3"/>
  <c r="DZ174" i="3"/>
  <c r="EC174" i="3" s="1"/>
  <c r="DU174" i="3"/>
  <c r="DT174" i="3"/>
  <c r="DO174" i="3"/>
  <c r="DN174" i="3"/>
  <c r="DQ174" i="3" s="1"/>
  <c r="DJ174" i="3"/>
  <c r="DG174" i="3"/>
  <c r="DF174" i="3"/>
  <c r="DC174" i="3"/>
  <c r="DB174" i="3"/>
  <c r="DE174" i="3" s="1"/>
  <c r="CW174" i="3"/>
  <c r="CV174" i="3"/>
  <c r="CY174" i="3" s="1"/>
  <c r="CQ174" i="3"/>
  <c r="CP174" i="3"/>
  <c r="CL174" i="3"/>
  <c r="CI174" i="3"/>
  <c r="CH174" i="3"/>
  <c r="CE174" i="3"/>
  <c r="CD174" i="3"/>
  <c r="CG174" i="3" s="1"/>
  <c r="CA174" i="3"/>
  <c r="BY174" i="3"/>
  <c r="BX174" i="3"/>
  <c r="BS174" i="3"/>
  <c r="BR174" i="3"/>
  <c r="BN174" i="3"/>
  <c r="BK174" i="3"/>
  <c r="BJ174" i="3"/>
  <c r="BI174" i="3"/>
  <c r="BG174" i="3"/>
  <c r="BF174" i="3"/>
  <c r="BA174" i="3"/>
  <c r="AZ174" i="3"/>
  <c r="BC174" i="3" s="1"/>
  <c r="AU174" i="3"/>
  <c r="AT174" i="3"/>
  <c r="AP174" i="3"/>
  <c r="AM174" i="3"/>
  <c r="AL174" i="3"/>
  <c r="AI174" i="3"/>
  <c r="AH174" i="3"/>
  <c r="AK174" i="3" s="1"/>
  <c r="AE174" i="3"/>
  <c r="AC174" i="3"/>
  <c r="AB174" i="3"/>
  <c r="H174" i="3"/>
  <c r="F174" i="3"/>
  <c r="PU173" i="3"/>
  <c r="PT173" i="3"/>
  <c r="PQ173" i="3"/>
  <c r="PO173" i="3"/>
  <c r="PN173" i="3"/>
  <c r="PJ173" i="3"/>
  <c r="PG173" i="3"/>
  <c r="PI173" i="3" s="1"/>
  <c r="PF173" i="3"/>
  <c r="PC173" i="3"/>
  <c r="PB173" i="3"/>
  <c r="PE173" i="3" s="1"/>
  <c r="OW173" i="3"/>
  <c r="OV173" i="3"/>
  <c r="OR173" i="3"/>
  <c r="OQ173" i="3"/>
  <c r="OO173" i="3"/>
  <c r="ON173" i="3"/>
  <c r="OK173" i="3"/>
  <c r="OJ173" i="3"/>
  <c r="OM173" i="3" s="1"/>
  <c r="OG173" i="3"/>
  <c r="OE173" i="3"/>
  <c r="OD173" i="3"/>
  <c r="OA173" i="3"/>
  <c r="NU173" i="3" s="1"/>
  <c r="NY173" i="3"/>
  <c r="NX173" i="3"/>
  <c r="NT173" i="3"/>
  <c r="NQ173" i="3"/>
  <c r="NP173" i="3"/>
  <c r="NM173" i="3"/>
  <c r="NL173" i="3"/>
  <c r="NO173" i="3" s="1"/>
  <c r="NG173" i="3"/>
  <c r="NF173" i="3"/>
  <c r="NI173" i="3" s="1"/>
  <c r="NC173" i="3" s="1"/>
  <c r="NB173" i="3"/>
  <c r="MY173" i="3"/>
  <c r="MX173" i="3"/>
  <c r="MU173" i="3"/>
  <c r="MT173" i="3"/>
  <c r="MW173" i="3" s="1"/>
  <c r="MO173" i="3"/>
  <c r="MN173" i="3"/>
  <c r="MJ173" i="3"/>
  <c r="MG173" i="3"/>
  <c r="MF173" i="3"/>
  <c r="MC173" i="3"/>
  <c r="MB173" i="3"/>
  <c r="ME173" i="3" s="1"/>
  <c r="LW173" i="3"/>
  <c r="LV173" i="3"/>
  <c r="LP173" i="3" s="1"/>
  <c r="LR173" i="3"/>
  <c r="LO173" i="3"/>
  <c r="LN173" i="3"/>
  <c r="LM173" i="3"/>
  <c r="LK173" i="3"/>
  <c r="LJ173" i="3"/>
  <c r="LG173" i="3"/>
  <c r="LA173" i="3" s="1"/>
  <c r="LE173" i="3"/>
  <c r="LD173" i="3"/>
  <c r="KX173" i="3" s="1"/>
  <c r="KZ173" i="3"/>
  <c r="KY173" i="3"/>
  <c r="KW173" i="3"/>
  <c r="KV173" i="3"/>
  <c r="KS173" i="3"/>
  <c r="KR173" i="3"/>
  <c r="KU173" i="3" s="1"/>
  <c r="KM173" i="3"/>
  <c r="KL173" i="3"/>
  <c r="KH173" i="3"/>
  <c r="KE173" i="3"/>
  <c r="KG173" i="3" s="1"/>
  <c r="KD173" i="3"/>
  <c r="KA173" i="3"/>
  <c r="JZ173" i="3"/>
  <c r="KC173" i="3" s="1"/>
  <c r="JW173" i="3"/>
  <c r="JU173" i="3"/>
  <c r="JT173" i="3"/>
  <c r="JO173" i="3"/>
  <c r="JN173" i="3"/>
  <c r="JQ173" i="3" s="1"/>
  <c r="JI173" i="3"/>
  <c r="JH173" i="3"/>
  <c r="JD173" i="3"/>
  <c r="JA173" i="3"/>
  <c r="JC173" i="3" s="1"/>
  <c r="IZ173" i="3"/>
  <c r="IW173" i="3"/>
  <c r="IV173" i="3"/>
  <c r="IY173" i="3" s="1"/>
  <c r="IQ173" i="3"/>
  <c r="IP173" i="3"/>
  <c r="IK173" i="3"/>
  <c r="IJ173" i="3"/>
  <c r="IM173" i="3" s="1"/>
  <c r="IF173" i="3"/>
  <c r="IC173" i="3"/>
  <c r="IB173" i="3"/>
  <c r="HY173" i="3"/>
  <c r="HX173" i="3"/>
  <c r="IA173" i="3" s="1"/>
  <c r="HS173" i="3"/>
  <c r="HR173" i="3"/>
  <c r="HU173" i="3" s="1"/>
  <c r="HM173" i="3"/>
  <c r="HL173" i="3"/>
  <c r="HO173" i="3" s="1"/>
  <c r="HG173" i="3"/>
  <c r="HF173" i="3"/>
  <c r="HI173" i="3" s="1"/>
  <c r="HC173" i="3"/>
  <c r="HA173" i="3"/>
  <c r="GZ173" i="3"/>
  <c r="GW173" i="3"/>
  <c r="GU173" i="3"/>
  <c r="GT173" i="3"/>
  <c r="GP173" i="3"/>
  <c r="GO173" i="3"/>
  <c r="GM173" i="3"/>
  <c r="GL173" i="3"/>
  <c r="GI173" i="3"/>
  <c r="GH173" i="3"/>
  <c r="GC173" i="3"/>
  <c r="GB173" i="3"/>
  <c r="GE173" i="3" s="1"/>
  <c r="FW173" i="3"/>
  <c r="FV173" i="3"/>
  <c r="FY173" i="3" s="1"/>
  <c r="FR173" i="3"/>
  <c r="FO173" i="3"/>
  <c r="FN173" i="3"/>
  <c r="FM173" i="3"/>
  <c r="FK173" i="3"/>
  <c r="FJ173" i="3"/>
  <c r="FE173" i="3"/>
  <c r="FD173" i="3"/>
  <c r="FG173" i="3" s="1"/>
  <c r="EY173" i="3"/>
  <c r="EX173" i="3"/>
  <c r="FA173" i="3" s="1"/>
  <c r="ES173" i="3"/>
  <c r="ER173" i="3"/>
  <c r="EM173" i="3"/>
  <c r="EL173" i="3"/>
  <c r="EH173" i="3"/>
  <c r="EE173" i="3"/>
  <c r="ED173" i="3"/>
  <c r="EA173" i="3"/>
  <c r="DZ173" i="3"/>
  <c r="EC173" i="3" s="1"/>
  <c r="DU173" i="3"/>
  <c r="DT173" i="3"/>
  <c r="DW173" i="3" s="1"/>
  <c r="DO173" i="3"/>
  <c r="DN173" i="3"/>
  <c r="DJ173" i="3"/>
  <c r="DI173" i="3"/>
  <c r="DG173" i="3"/>
  <c r="DF173" i="3"/>
  <c r="DC173" i="3"/>
  <c r="DB173" i="3"/>
  <c r="DE173" i="3" s="1"/>
  <c r="CY173" i="3"/>
  <c r="CW173" i="3"/>
  <c r="CV173" i="3"/>
  <c r="CQ173" i="3"/>
  <c r="CP173" i="3"/>
  <c r="CS173" i="3" s="1"/>
  <c r="CL173" i="3"/>
  <c r="CJ173" i="3"/>
  <c r="CI173" i="3"/>
  <c r="CK173" i="3" s="1"/>
  <c r="CH173" i="3"/>
  <c r="CE173" i="3"/>
  <c r="CD173" i="3"/>
  <c r="CG173" i="3" s="1"/>
  <c r="BY173" i="3"/>
  <c r="BX173" i="3"/>
  <c r="BU173" i="3"/>
  <c r="BS173" i="3"/>
  <c r="BR173" i="3"/>
  <c r="BN173" i="3"/>
  <c r="BK173" i="3"/>
  <c r="BJ173" i="3"/>
  <c r="BG173" i="3"/>
  <c r="BF173" i="3"/>
  <c r="BI173" i="3" s="1"/>
  <c r="BA173" i="3"/>
  <c r="AZ173" i="3"/>
  <c r="BC173" i="3" s="1"/>
  <c r="AU173" i="3"/>
  <c r="AT173" i="3"/>
  <c r="AN173" i="3" s="1"/>
  <c r="AP173" i="3"/>
  <c r="AM173" i="3"/>
  <c r="AL173" i="3"/>
  <c r="AK173" i="3"/>
  <c r="AI173" i="3"/>
  <c r="AH173" i="3"/>
  <c r="AC173" i="3"/>
  <c r="AB173" i="3"/>
  <c r="AE173" i="3" s="1"/>
  <c r="F173" i="3"/>
  <c r="H173" i="3" s="1"/>
  <c r="PU172" i="3"/>
  <c r="PT172" i="3"/>
  <c r="PH172" i="3" s="1"/>
  <c r="PQ172" i="3"/>
  <c r="PO172" i="3"/>
  <c r="PN172" i="3"/>
  <c r="PJ172" i="3"/>
  <c r="PG172" i="3"/>
  <c r="PF172" i="3"/>
  <c r="PE172" i="3"/>
  <c r="PC172" i="3"/>
  <c r="PB172" i="3"/>
  <c r="OW172" i="3"/>
  <c r="OV172" i="3"/>
  <c r="OY172" i="3" s="1"/>
  <c r="OS172" i="3" s="1"/>
  <c r="OR172" i="3"/>
  <c r="OO172" i="3"/>
  <c r="ON172" i="3"/>
  <c r="OQ172" i="3" s="1"/>
  <c r="OM172" i="3"/>
  <c r="OK172" i="3"/>
  <c r="OJ172" i="3"/>
  <c r="OE172" i="3"/>
  <c r="OD172" i="3"/>
  <c r="OG172" i="3" s="1"/>
  <c r="NY172" i="3"/>
  <c r="NX172" i="3"/>
  <c r="NT172" i="3"/>
  <c r="NQ172" i="3"/>
  <c r="NS172" i="3" s="1"/>
  <c r="NP172" i="3"/>
  <c r="NM172" i="3"/>
  <c r="NL172" i="3"/>
  <c r="NG172" i="3"/>
  <c r="NF172" i="3"/>
  <c r="NI172" i="3" s="1"/>
  <c r="NB172" i="3"/>
  <c r="MY172" i="3"/>
  <c r="NA172" i="3" s="1"/>
  <c r="MX172" i="3"/>
  <c r="MU172" i="3"/>
  <c r="MT172" i="3"/>
  <c r="MW172" i="3" s="1"/>
  <c r="MO172" i="3"/>
  <c r="MN172" i="3"/>
  <c r="MJ172" i="3"/>
  <c r="MG172" i="3"/>
  <c r="MI172" i="3" s="1"/>
  <c r="MF172" i="3"/>
  <c r="MC172" i="3"/>
  <c r="MB172" i="3"/>
  <c r="LP172" i="3" s="1"/>
  <c r="LW172" i="3"/>
  <c r="LV172" i="3"/>
  <c r="LY172" i="3" s="1"/>
  <c r="LR172" i="3"/>
  <c r="LO172" i="3"/>
  <c r="LN172" i="3"/>
  <c r="LM172" i="3"/>
  <c r="LK172" i="3"/>
  <c r="LJ172" i="3"/>
  <c r="LE172" i="3"/>
  <c r="LD172" i="3"/>
  <c r="KZ172" i="3"/>
  <c r="KW172" i="3"/>
  <c r="KV172" i="3"/>
  <c r="KU172" i="3"/>
  <c r="KS172" i="3"/>
  <c r="KR172" i="3"/>
  <c r="KM172" i="3"/>
  <c r="KL172" i="3"/>
  <c r="KO172" i="3" s="1"/>
  <c r="KH172" i="3"/>
  <c r="KE172" i="3"/>
  <c r="KG172" i="3" s="1"/>
  <c r="KD172" i="3"/>
  <c r="KA172" i="3"/>
  <c r="JZ172" i="3"/>
  <c r="KC172" i="3" s="1"/>
  <c r="JU172" i="3"/>
  <c r="JT172" i="3"/>
  <c r="JW172" i="3" s="1"/>
  <c r="JO172" i="3"/>
  <c r="JN172" i="3"/>
  <c r="JQ172" i="3" s="1"/>
  <c r="JI172" i="3"/>
  <c r="JH172" i="3"/>
  <c r="JK172" i="3" s="1"/>
  <c r="JD172" i="3"/>
  <c r="JA172" i="3"/>
  <c r="JC172" i="3" s="1"/>
  <c r="IZ172" i="3"/>
  <c r="IY172" i="3"/>
  <c r="IW172" i="3"/>
  <c r="IV172" i="3"/>
  <c r="IS172" i="3"/>
  <c r="IQ172" i="3"/>
  <c r="IP172" i="3"/>
  <c r="IK172" i="3"/>
  <c r="IJ172" i="3"/>
  <c r="IM172" i="3" s="1"/>
  <c r="IF172" i="3"/>
  <c r="IC172" i="3"/>
  <c r="IB172" i="3"/>
  <c r="IE172" i="3" s="1"/>
  <c r="IA172" i="3"/>
  <c r="HY172" i="3"/>
  <c r="HX172" i="3"/>
  <c r="HS172" i="3"/>
  <c r="HR172" i="3"/>
  <c r="HU172" i="3" s="1"/>
  <c r="HM172" i="3"/>
  <c r="HL172" i="3"/>
  <c r="HO172" i="3" s="1"/>
  <c r="HG172" i="3"/>
  <c r="HF172" i="3"/>
  <c r="HI172" i="3" s="1"/>
  <c r="HA172" i="3"/>
  <c r="GZ172" i="3"/>
  <c r="HC172" i="3" s="1"/>
  <c r="GW172" i="3"/>
  <c r="GU172" i="3"/>
  <c r="GT172" i="3"/>
  <c r="GN172" i="3" s="1"/>
  <c r="GP172" i="3"/>
  <c r="GM172" i="3"/>
  <c r="GO172" i="3" s="1"/>
  <c r="GL172" i="3"/>
  <c r="GI172" i="3"/>
  <c r="GH172" i="3"/>
  <c r="GK172" i="3" s="1"/>
  <c r="GC172" i="3"/>
  <c r="GB172" i="3"/>
  <c r="FW172" i="3"/>
  <c r="FV172" i="3"/>
  <c r="FY172" i="3" s="1"/>
  <c r="FR172" i="3"/>
  <c r="FO172" i="3"/>
  <c r="FQ172" i="3" s="1"/>
  <c r="FN172" i="3"/>
  <c r="FK172" i="3"/>
  <c r="FJ172" i="3"/>
  <c r="FE172" i="3"/>
  <c r="FD172" i="3"/>
  <c r="FG172" i="3" s="1"/>
  <c r="EY172" i="3"/>
  <c r="EX172" i="3"/>
  <c r="FA172" i="3" s="1"/>
  <c r="ES172" i="3"/>
  <c r="ER172" i="3"/>
  <c r="EU172" i="3" s="1"/>
  <c r="EO172" i="3"/>
  <c r="EM172" i="3"/>
  <c r="EL172" i="3"/>
  <c r="EH172" i="3"/>
  <c r="EE172" i="3"/>
  <c r="ED172" i="3"/>
  <c r="EA172" i="3"/>
  <c r="DZ172" i="3"/>
  <c r="EC172" i="3" s="1"/>
  <c r="DU172" i="3"/>
  <c r="DT172" i="3"/>
  <c r="DW172" i="3" s="1"/>
  <c r="DO172" i="3"/>
  <c r="DN172" i="3"/>
  <c r="DJ172" i="3"/>
  <c r="DG172" i="3"/>
  <c r="DI172" i="3" s="1"/>
  <c r="DF172" i="3"/>
  <c r="DC172" i="3"/>
  <c r="DB172" i="3"/>
  <c r="DE172" i="3" s="1"/>
  <c r="CW172" i="3"/>
  <c r="CV172" i="3"/>
  <c r="CY172" i="3" s="1"/>
  <c r="CQ172" i="3"/>
  <c r="CP172" i="3"/>
  <c r="CL172" i="3"/>
  <c r="CI172" i="3"/>
  <c r="CK172" i="3" s="1"/>
  <c r="CH172" i="3"/>
  <c r="CE172" i="3"/>
  <c r="CD172" i="3"/>
  <c r="CG172" i="3" s="1"/>
  <c r="BY172" i="3"/>
  <c r="BX172" i="3"/>
  <c r="CA172" i="3" s="1"/>
  <c r="BO172" i="3" s="1"/>
  <c r="BU172" i="3"/>
  <c r="BS172" i="3"/>
  <c r="BR172" i="3"/>
  <c r="BN172" i="3"/>
  <c r="BM172" i="3"/>
  <c r="BK172" i="3"/>
  <c r="BJ172" i="3"/>
  <c r="BG172" i="3"/>
  <c r="BF172" i="3"/>
  <c r="BI172" i="3" s="1"/>
  <c r="BA172" i="3"/>
  <c r="AZ172" i="3"/>
  <c r="BC172" i="3" s="1"/>
  <c r="AW172" i="3"/>
  <c r="AU172" i="3"/>
  <c r="AT172" i="3"/>
  <c r="AP172" i="3"/>
  <c r="AO172" i="3"/>
  <c r="AM172" i="3"/>
  <c r="AL172" i="3"/>
  <c r="AK172" i="3"/>
  <c r="AI172" i="3"/>
  <c r="AH172" i="3"/>
  <c r="AC172" i="3"/>
  <c r="AB172" i="3"/>
  <c r="AE172" i="3" s="1"/>
  <c r="T172" i="3"/>
  <c r="F172" i="3"/>
  <c r="H172" i="3" s="1"/>
  <c r="PU171" i="3"/>
  <c r="PT171" i="3"/>
  <c r="PW171" i="3" s="1"/>
  <c r="PO171" i="3"/>
  <c r="PN171" i="3"/>
  <c r="PJ171" i="3"/>
  <c r="PI171" i="3"/>
  <c r="PG171" i="3"/>
  <c r="PF171" i="3"/>
  <c r="PE171" i="3"/>
  <c r="PC171" i="3"/>
  <c r="PB171" i="3"/>
  <c r="OW171" i="3"/>
  <c r="OV171" i="3"/>
  <c r="OY171" i="3" s="1"/>
  <c r="OS171" i="3" s="1"/>
  <c r="OR171" i="3"/>
  <c r="OO171" i="3"/>
  <c r="OQ171" i="3" s="1"/>
  <c r="ON171" i="3"/>
  <c r="OK171" i="3"/>
  <c r="OJ171" i="3"/>
  <c r="OM171" i="3" s="1"/>
  <c r="OE171" i="3"/>
  <c r="OD171" i="3"/>
  <c r="NY171" i="3"/>
  <c r="NX171" i="3"/>
  <c r="OA171" i="3" s="1"/>
  <c r="NT171" i="3"/>
  <c r="NQ171" i="3"/>
  <c r="NP171" i="3"/>
  <c r="NM171" i="3"/>
  <c r="NL171" i="3"/>
  <c r="NO171" i="3" s="1"/>
  <c r="NG171" i="3"/>
  <c r="NF171" i="3"/>
  <c r="MZ171" i="3" s="1"/>
  <c r="NB171" i="3"/>
  <c r="MY171" i="3"/>
  <c r="MX171" i="3"/>
  <c r="MU171" i="3"/>
  <c r="MT171" i="3"/>
  <c r="MW171" i="3" s="1"/>
  <c r="MO171" i="3"/>
  <c r="MN171" i="3"/>
  <c r="MQ171" i="3" s="1"/>
  <c r="MJ171" i="3"/>
  <c r="MH171" i="3"/>
  <c r="MG171" i="3"/>
  <c r="MF171" i="3"/>
  <c r="MC171" i="3"/>
  <c r="MB171" i="3"/>
  <c r="ME171" i="3" s="1"/>
  <c r="LW171" i="3"/>
  <c r="LV171" i="3"/>
  <c r="LP171" i="3" s="1"/>
  <c r="LR171" i="3"/>
  <c r="LO171" i="3"/>
  <c r="LQ171" i="3" s="1"/>
  <c r="LN171" i="3"/>
  <c r="LK171" i="3"/>
  <c r="LJ171" i="3"/>
  <c r="LE171" i="3"/>
  <c r="LD171" i="3"/>
  <c r="KZ171" i="3"/>
  <c r="KW171" i="3"/>
  <c r="KV171" i="3"/>
  <c r="KS171" i="3"/>
  <c r="KR171" i="3"/>
  <c r="KU171" i="3" s="1"/>
  <c r="KM171" i="3"/>
  <c r="KL171" i="3"/>
  <c r="KO171" i="3" s="1"/>
  <c r="KI171" i="3" s="1"/>
  <c r="KH171" i="3"/>
  <c r="KE171" i="3"/>
  <c r="KD171" i="3"/>
  <c r="KA171" i="3"/>
  <c r="JZ171" i="3"/>
  <c r="KC171" i="3" s="1"/>
  <c r="JU171" i="3"/>
  <c r="JT171" i="3"/>
  <c r="JW171" i="3" s="1"/>
  <c r="JO171" i="3"/>
  <c r="JN171" i="3"/>
  <c r="JQ171" i="3" s="1"/>
  <c r="JI171" i="3"/>
  <c r="JH171" i="3"/>
  <c r="JD171" i="3"/>
  <c r="JA171" i="3"/>
  <c r="IZ171" i="3"/>
  <c r="IY171" i="3"/>
  <c r="IW171" i="3"/>
  <c r="IV171" i="3"/>
  <c r="IS171" i="3"/>
  <c r="IQ171" i="3"/>
  <c r="IP171" i="3"/>
  <c r="IK171" i="3"/>
  <c r="IJ171" i="3"/>
  <c r="IF171" i="3"/>
  <c r="IC171" i="3"/>
  <c r="IB171" i="3"/>
  <c r="HY171" i="3"/>
  <c r="HX171" i="3"/>
  <c r="IA171" i="3" s="1"/>
  <c r="HS171" i="3"/>
  <c r="HR171" i="3"/>
  <c r="HU171" i="3" s="1"/>
  <c r="HM171" i="3"/>
  <c r="HL171" i="3"/>
  <c r="HO171" i="3" s="1"/>
  <c r="HG171" i="3"/>
  <c r="HF171" i="3"/>
  <c r="HI171" i="3" s="1"/>
  <c r="HA171" i="3"/>
  <c r="GZ171" i="3"/>
  <c r="HC171" i="3" s="1"/>
  <c r="GU171" i="3"/>
  <c r="GT171" i="3"/>
  <c r="GP171" i="3"/>
  <c r="GM171" i="3"/>
  <c r="GO171" i="3" s="1"/>
  <c r="GL171" i="3"/>
  <c r="GI171" i="3"/>
  <c r="GH171" i="3"/>
  <c r="GC171" i="3"/>
  <c r="GB171" i="3"/>
  <c r="GE171" i="3" s="1"/>
  <c r="FY171" i="3"/>
  <c r="FW171" i="3"/>
  <c r="FV171" i="3"/>
  <c r="FR171" i="3"/>
  <c r="FQ171" i="3"/>
  <c r="FO171" i="3"/>
  <c r="FN171" i="3"/>
  <c r="FM171" i="3"/>
  <c r="FK171" i="3"/>
  <c r="FJ171" i="3"/>
  <c r="FE171" i="3"/>
  <c r="FD171" i="3"/>
  <c r="FG171" i="3" s="1"/>
  <c r="EY171" i="3"/>
  <c r="EX171" i="3"/>
  <c r="FA171" i="3" s="1"/>
  <c r="ES171" i="3"/>
  <c r="ER171" i="3"/>
  <c r="EM171" i="3"/>
  <c r="EL171" i="3"/>
  <c r="EO171" i="3" s="1"/>
  <c r="EH171" i="3"/>
  <c r="EE171" i="3"/>
  <c r="ED171" i="3"/>
  <c r="EA171" i="3"/>
  <c r="DZ171" i="3"/>
  <c r="EC171" i="3" s="1"/>
  <c r="DU171" i="3"/>
  <c r="DT171" i="3"/>
  <c r="DW171" i="3" s="1"/>
  <c r="DQ171" i="3"/>
  <c r="DO171" i="3"/>
  <c r="DN171" i="3"/>
  <c r="DJ171" i="3"/>
  <c r="DG171" i="3"/>
  <c r="DI171" i="3" s="1"/>
  <c r="DF171" i="3"/>
  <c r="DC171" i="3"/>
  <c r="DB171" i="3"/>
  <c r="DE171" i="3" s="1"/>
  <c r="CW171" i="3"/>
  <c r="CV171" i="3"/>
  <c r="CY171" i="3" s="1"/>
  <c r="CS171" i="3"/>
  <c r="CQ171" i="3"/>
  <c r="CP171" i="3"/>
  <c r="CJ171" i="3" s="1"/>
  <c r="CL171" i="3"/>
  <c r="CI171" i="3"/>
  <c r="CH171" i="3"/>
  <c r="CK171" i="3" s="1"/>
  <c r="CG171" i="3"/>
  <c r="CE171" i="3"/>
  <c r="CD171" i="3"/>
  <c r="BY171" i="3"/>
  <c r="BX171" i="3"/>
  <c r="BS171" i="3"/>
  <c r="BR171" i="3"/>
  <c r="BN171" i="3"/>
  <c r="BK171" i="3"/>
  <c r="BM171" i="3" s="1"/>
  <c r="BJ171" i="3"/>
  <c r="BG171" i="3"/>
  <c r="BF171" i="3"/>
  <c r="BI171" i="3" s="1"/>
  <c r="BA171" i="3"/>
  <c r="AZ171" i="3"/>
  <c r="BC171" i="3" s="1"/>
  <c r="AU171" i="3"/>
  <c r="AT171" i="3"/>
  <c r="AW171" i="3" s="1"/>
  <c r="AP171" i="3"/>
  <c r="AM171" i="3"/>
  <c r="AL171" i="3"/>
  <c r="AI171" i="3"/>
  <c r="AH171" i="3"/>
  <c r="AK171" i="3" s="1"/>
  <c r="AC171" i="3"/>
  <c r="AB171" i="3"/>
  <c r="AE171" i="3" s="1"/>
  <c r="F171" i="3"/>
  <c r="H171" i="3" s="1"/>
  <c r="J171" i="3" s="1"/>
  <c r="M171" i="3" s="1"/>
  <c r="PW170" i="3"/>
  <c r="PU170" i="3"/>
  <c r="PU175" i="3" s="1"/>
  <c r="PT170" i="3"/>
  <c r="PT175" i="3" s="1"/>
  <c r="PQ170" i="3"/>
  <c r="PO170" i="3"/>
  <c r="PO175" i="3" s="1"/>
  <c r="PN170" i="3"/>
  <c r="PN175" i="3" s="1"/>
  <c r="PJ170" i="3"/>
  <c r="PG170" i="3"/>
  <c r="PI170" i="3" s="1"/>
  <c r="PF170" i="3"/>
  <c r="PC170" i="3"/>
  <c r="PC175" i="3" s="1"/>
  <c r="PB170" i="3"/>
  <c r="PE170" i="3" s="1"/>
  <c r="OY170" i="3"/>
  <c r="OW170" i="3"/>
  <c r="OW175" i="3" s="1"/>
  <c r="OV170" i="3"/>
  <c r="OV175" i="3" s="1"/>
  <c r="OR170" i="3"/>
  <c r="OO170" i="3"/>
  <c r="ON170" i="3"/>
  <c r="OQ170" i="3" s="1"/>
  <c r="OM170" i="3"/>
  <c r="OK170" i="3"/>
  <c r="OK175" i="3" s="1"/>
  <c r="OJ170" i="3"/>
  <c r="OG170" i="3"/>
  <c r="OE170" i="3"/>
  <c r="OE175" i="3" s="1"/>
  <c r="OD170" i="3"/>
  <c r="NY170" i="3"/>
  <c r="NY175" i="3" s="1"/>
  <c r="NX170" i="3"/>
  <c r="NT170" i="3"/>
  <c r="NQ170" i="3"/>
  <c r="NS170" i="3" s="1"/>
  <c r="NP170" i="3"/>
  <c r="NO170" i="3"/>
  <c r="NM170" i="3"/>
  <c r="NM175" i="3" s="1"/>
  <c r="NL170" i="3"/>
  <c r="NI170" i="3"/>
  <c r="NG170" i="3"/>
  <c r="NG175" i="3" s="1"/>
  <c r="NF170" i="3"/>
  <c r="NB170" i="3"/>
  <c r="NA170" i="3"/>
  <c r="MY170" i="3"/>
  <c r="MX170" i="3"/>
  <c r="MU170" i="3"/>
  <c r="MU175" i="3" s="1"/>
  <c r="MT170" i="3"/>
  <c r="MT175" i="3" s="1"/>
  <c r="MO170" i="3"/>
  <c r="MO175" i="3" s="1"/>
  <c r="MN170" i="3"/>
  <c r="MJ170" i="3"/>
  <c r="MI170" i="3"/>
  <c r="MG170" i="3"/>
  <c r="MF170" i="3"/>
  <c r="ME170" i="3"/>
  <c r="MC170" i="3"/>
  <c r="MC175" i="3" s="1"/>
  <c r="MB170" i="3"/>
  <c r="MB175" i="3" s="1"/>
  <c r="LW170" i="3"/>
  <c r="LW175" i="3" s="1"/>
  <c r="LV170" i="3"/>
  <c r="LP170" i="3" s="1"/>
  <c r="LR170" i="3"/>
  <c r="LO170" i="3"/>
  <c r="LN170" i="3"/>
  <c r="LQ170" i="3" s="1"/>
  <c r="LM170" i="3"/>
  <c r="LK170" i="3"/>
  <c r="LK175" i="3" s="1"/>
  <c r="LJ170" i="3"/>
  <c r="LE170" i="3"/>
  <c r="LE175" i="3" s="1"/>
  <c r="LD170" i="3"/>
  <c r="LG170" i="3" s="1"/>
  <c r="KZ170" i="3"/>
  <c r="KX170" i="3"/>
  <c r="KW170" i="3"/>
  <c r="KY170" i="3" s="1"/>
  <c r="KV170" i="3"/>
  <c r="KS170" i="3"/>
  <c r="KS175" i="3" s="1"/>
  <c r="KR170" i="3"/>
  <c r="KR175" i="3" s="1"/>
  <c r="KM170" i="3"/>
  <c r="KM175" i="3" s="1"/>
  <c r="KL170" i="3"/>
  <c r="KF170" i="3" s="1"/>
  <c r="KH170" i="3"/>
  <c r="KE170" i="3"/>
  <c r="KG170" i="3" s="1"/>
  <c r="KD170" i="3"/>
  <c r="KC170" i="3"/>
  <c r="KA170" i="3"/>
  <c r="KA175" i="3" s="1"/>
  <c r="JZ170" i="3"/>
  <c r="JU170" i="3"/>
  <c r="JU175" i="3" s="1"/>
  <c r="JT170" i="3"/>
  <c r="JO170" i="3"/>
  <c r="JO175" i="3" s="1"/>
  <c r="JN170" i="3"/>
  <c r="JK170" i="3"/>
  <c r="JI170" i="3"/>
  <c r="JI175" i="3" s="1"/>
  <c r="JH170" i="3"/>
  <c r="JD170" i="3"/>
  <c r="JB170" i="3"/>
  <c r="JA170" i="3"/>
  <c r="IZ170" i="3"/>
  <c r="IW170" i="3"/>
  <c r="IW175" i="3" s="1"/>
  <c r="IV170" i="3"/>
  <c r="IY170" i="3" s="1"/>
  <c r="IY175" i="3" s="1"/>
  <c r="IS170" i="3"/>
  <c r="IQ170" i="3"/>
  <c r="IQ175" i="3" s="1"/>
  <c r="IP170" i="3"/>
  <c r="IP175" i="3" s="1"/>
  <c r="IM170" i="3"/>
  <c r="IK170" i="3"/>
  <c r="IK175" i="3" s="1"/>
  <c r="IJ170" i="3"/>
  <c r="IF170" i="3"/>
  <c r="IE170" i="3"/>
  <c r="IC170" i="3"/>
  <c r="IB170" i="3"/>
  <c r="HY170" i="3"/>
  <c r="HY175" i="3" s="1"/>
  <c r="HX170" i="3"/>
  <c r="IA170" i="3" s="1"/>
  <c r="HS170" i="3"/>
  <c r="HS175" i="3" s="1"/>
  <c r="HR170" i="3"/>
  <c r="HR175" i="3" s="1"/>
  <c r="HO170" i="3"/>
  <c r="HM170" i="3"/>
  <c r="HM175" i="3" s="1"/>
  <c r="HL170" i="3"/>
  <c r="HG170" i="3"/>
  <c r="HG175" i="3" s="1"/>
  <c r="HF170" i="3"/>
  <c r="HI170" i="3" s="1"/>
  <c r="HA170" i="3"/>
  <c r="HA175" i="3" s="1"/>
  <c r="GZ170" i="3"/>
  <c r="HC170" i="3" s="1"/>
  <c r="HC175" i="3" s="1"/>
  <c r="GW170" i="3"/>
  <c r="GU170" i="3"/>
  <c r="GU175" i="3" s="1"/>
  <c r="GT170" i="3"/>
  <c r="GP170" i="3"/>
  <c r="GM170" i="3"/>
  <c r="GO170" i="3" s="1"/>
  <c r="GL170" i="3"/>
  <c r="GI170" i="3"/>
  <c r="GI175" i="3" s="1"/>
  <c r="GH170" i="3"/>
  <c r="GK170" i="3" s="1"/>
  <c r="GC170" i="3"/>
  <c r="GC175" i="3" s="1"/>
  <c r="GB170" i="3"/>
  <c r="GB175" i="3" s="1"/>
  <c r="FW170" i="3"/>
  <c r="FW175" i="3" s="1"/>
  <c r="FV170" i="3"/>
  <c r="FR170" i="3"/>
  <c r="FO170" i="3"/>
  <c r="FN170" i="3"/>
  <c r="FK170" i="3"/>
  <c r="FK175" i="3" s="1"/>
  <c r="FJ170" i="3"/>
  <c r="FM170" i="3" s="1"/>
  <c r="FE170" i="3"/>
  <c r="FE175" i="3" s="1"/>
  <c r="FD170" i="3"/>
  <c r="EY170" i="3"/>
  <c r="EY175" i="3" s="1"/>
  <c r="EX170" i="3"/>
  <c r="EU170" i="3"/>
  <c r="ES170" i="3"/>
  <c r="ES175" i="3" s="1"/>
  <c r="ER170" i="3"/>
  <c r="EO170" i="3"/>
  <c r="EM170" i="3"/>
  <c r="EM175" i="3" s="1"/>
  <c r="EL170" i="3"/>
  <c r="EL175" i="3" s="1"/>
  <c r="EH170" i="3"/>
  <c r="EG170" i="3"/>
  <c r="EE170" i="3"/>
  <c r="ED170" i="3"/>
  <c r="EA170" i="3"/>
  <c r="EA175" i="3" s="1"/>
  <c r="DZ170" i="3"/>
  <c r="DZ175" i="3" s="1"/>
  <c r="DU170" i="3"/>
  <c r="DU175" i="3" s="1"/>
  <c r="DT170" i="3"/>
  <c r="DH170" i="3" s="1"/>
  <c r="DO170" i="3"/>
  <c r="DO175" i="3" s="1"/>
  <c r="DN170" i="3"/>
  <c r="DJ170" i="3"/>
  <c r="DI170" i="3"/>
  <c r="DG170" i="3"/>
  <c r="DF170" i="3"/>
  <c r="DE170" i="3"/>
  <c r="DC170" i="3"/>
  <c r="DC175" i="3" s="1"/>
  <c r="DB170" i="3"/>
  <c r="CW170" i="3"/>
  <c r="CW175" i="3" s="1"/>
  <c r="CV170" i="3"/>
  <c r="CV175" i="3" s="1"/>
  <c r="CQ170" i="3"/>
  <c r="CQ175" i="3" s="1"/>
  <c r="CP170" i="3"/>
  <c r="CL170" i="3"/>
  <c r="CJ170" i="3"/>
  <c r="CI170" i="3"/>
  <c r="CH170" i="3"/>
  <c r="CE170" i="3"/>
  <c r="CE175" i="3" s="1"/>
  <c r="CD170" i="3"/>
  <c r="BY170" i="3"/>
  <c r="BY175" i="3" s="1"/>
  <c r="BX170" i="3"/>
  <c r="CA170" i="3" s="1"/>
  <c r="BU170" i="3"/>
  <c r="BS170" i="3"/>
  <c r="BS175" i="3" s="1"/>
  <c r="BR170" i="3"/>
  <c r="BR175" i="3" s="1"/>
  <c r="BN170" i="3"/>
  <c r="BL170" i="3"/>
  <c r="BK170" i="3"/>
  <c r="BM170" i="3" s="1"/>
  <c r="BJ170" i="3"/>
  <c r="BG170" i="3"/>
  <c r="BG175" i="3" s="1"/>
  <c r="BF170" i="3"/>
  <c r="BC170" i="3"/>
  <c r="BA170" i="3"/>
  <c r="BA175" i="3" s="1"/>
  <c r="AZ170" i="3"/>
  <c r="AZ175" i="3" s="1"/>
  <c r="AW170" i="3"/>
  <c r="AU170" i="3"/>
  <c r="AU175" i="3" s="1"/>
  <c r="AT170" i="3"/>
  <c r="AP170" i="3"/>
  <c r="AO170" i="3"/>
  <c r="AM170" i="3"/>
  <c r="AL170" i="3"/>
  <c r="AI170" i="3"/>
  <c r="AI175" i="3" s="1"/>
  <c r="AH170" i="3"/>
  <c r="AK170" i="3" s="1"/>
  <c r="AC170" i="3"/>
  <c r="AC175" i="3" s="1"/>
  <c r="AB170" i="3"/>
  <c r="AB175" i="3" s="1"/>
  <c r="F170" i="3"/>
  <c r="K169" i="3"/>
  <c r="PV168" i="3"/>
  <c r="PS168" i="3"/>
  <c r="PR168" i="3"/>
  <c r="PP168" i="3"/>
  <c r="PM168" i="3"/>
  <c r="PL168" i="3"/>
  <c r="PF168" i="3" s="1"/>
  <c r="PD168" i="3"/>
  <c r="PA168" i="3"/>
  <c r="OZ168" i="3"/>
  <c r="OL168" i="3"/>
  <c r="OI168" i="3"/>
  <c r="OH168" i="3"/>
  <c r="OF168" i="3"/>
  <c r="OC168" i="3"/>
  <c r="OB168" i="3"/>
  <c r="NN168" i="3"/>
  <c r="NK168" i="3"/>
  <c r="NJ168" i="3"/>
  <c r="MV168" i="3"/>
  <c r="MS168" i="3"/>
  <c r="MR168" i="3"/>
  <c r="MD168" i="3"/>
  <c r="MA168" i="3"/>
  <c r="LZ168" i="3"/>
  <c r="LL168" i="3"/>
  <c r="LI168" i="3"/>
  <c r="LH168" i="3"/>
  <c r="KT168" i="3"/>
  <c r="KQ168" i="3"/>
  <c r="KP168" i="3"/>
  <c r="KB168" i="3"/>
  <c r="JY168" i="3"/>
  <c r="JX168" i="3"/>
  <c r="JV168" i="3"/>
  <c r="JS168" i="3"/>
  <c r="JR168" i="3"/>
  <c r="JP168" i="3"/>
  <c r="JM168" i="3"/>
  <c r="JL168" i="3"/>
  <c r="IX168" i="3"/>
  <c r="IU168" i="3"/>
  <c r="IT168" i="3"/>
  <c r="IR168" i="3"/>
  <c r="IO168" i="3"/>
  <c r="IN168" i="3"/>
  <c r="HZ168" i="3"/>
  <c r="HW168" i="3"/>
  <c r="HV168" i="3"/>
  <c r="HT168" i="3"/>
  <c r="HQ168" i="3"/>
  <c r="HP168" i="3"/>
  <c r="HN168" i="3"/>
  <c r="HK168" i="3"/>
  <c r="HJ168" i="3"/>
  <c r="HH168" i="3"/>
  <c r="HE168" i="3"/>
  <c r="HD168" i="3"/>
  <c r="HB168" i="3"/>
  <c r="GY168" i="3"/>
  <c r="GX168" i="3"/>
  <c r="GJ168" i="3"/>
  <c r="GG168" i="3"/>
  <c r="GF168" i="3"/>
  <c r="GD168" i="3"/>
  <c r="GA168" i="3"/>
  <c r="FZ168" i="3"/>
  <c r="FL168" i="3"/>
  <c r="FI168" i="3"/>
  <c r="FH168" i="3"/>
  <c r="FF168" i="3"/>
  <c r="FC168" i="3"/>
  <c r="FB168" i="3"/>
  <c r="EZ168" i="3"/>
  <c r="EW168" i="3"/>
  <c r="EV168" i="3"/>
  <c r="ET168" i="3"/>
  <c r="EQ168" i="3"/>
  <c r="EP168" i="3"/>
  <c r="EB168" i="3"/>
  <c r="DY168" i="3"/>
  <c r="DX168" i="3"/>
  <c r="DV168" i="3"/>
  <c r="DS168" i="3"/>
  <c r="DR168" i="3"/>
  <c r="DD168" i="3"/>
  <c r="DA168" i="3"/>
  <c r="CZ168" i="3"/>
  <c r="CX168" i="3"/>
  <c r="CU168" i="3"/>
  <c r="CI168" i="3" s="1"/>
  <c r="CT168" i="3"/>
  <c r="CR168" i="3"/>
  <c r="CO168" i="3"/>
  <c r="CN168" i="3"/>
  <c r="CH168" i="3" s="1"/>
  <c r="CF168" i="3"/>
  <c r="CC168" i="3"/>
  <c r="CB168" i="3"/>
  <c r="BZ168" i="3"/>
  <c r="BW168" i="3"/>
  <c r="BV168" i="3"/>
  <c r="BH168" i="3"/>
  <c r="BE168" i="3"/>
  <c r="BD168" i="3"/>
  <c r="BB168" i="3"/>
  <c r="AY168" i="3"/>
  <c r="AX168" i="3"/>
  <c r="AV168" i="3"/>
  <c r="AS168" i="3"/>
  <c r="AR168" i="3"/>
  <c r="AL168" i="3" s="1"/>
  <c r="AJ168" i="3"/>
  <c r="AG168" i="3"/>
  <c r="AF168" i="3"/>
  <c r="AD168" i="3"/>
  <c r="AA168" i="3"/>
  <c r="Z168" i="3"/>
  <c r="PW167" i="3"/>
  <c r="PU167" i="3"/>
  <c r="PT167" i="3"/>
  <c r="PQ167" i="3"/>
  <c r="PK167" i="3" s="1"/>
  <c r="PO167" i="3"/>
  <c r="PN167" i="3"/>
  <c r="PH167" i="3" s="1"/>
  <c r="PJ167" i="3"/>
  <c r="PG167" i="3"/>
  <c r="PF167" i="3"/>
  <c r="PC167" i="3"/>
  <c r="PB167" i="3"/>
  <c r="OP167" i="3" s="1"/>
  <c r="OY167" i="3"/>
  <c r="OW167" i="3"/>
  <c r="OV167" i="3"/>
  <c r="OR167" i="3"/>
  <c r="OO167" i="3"/>
  <c r="ON167" i="3"/>
  <c r="OK167" i="3"/>
  <c r="OJ167" i="3"/>
  <c r="OM167" i="3" s="1"/>
  <c r="OE167" i="3"/>
  <c r="OD167" i="3"/>
  <c r="OG167" i="3" s="1"/>
  <c r="NY167" i="3"/>
  <c r="NX167" i="3"/>
  <c r="NT167" i="3"/>
  <c r="NS167" i="3"/>
  <c r="NQ167" i="3"/>
  <c r="NP167" i="3"/>
  <c r="NM167" i="3"/>
  <c r="NL167" i="3"/>
  <c r="NO167" i="3" s="1"/>
  <c r="NG167" i="3"/>
  <c r="NF167" i="3"/>
  <c r="NI167" i="3" s="1"/>
  <c r="NB167" i="3"/>
  <c r="MZ167" i="3"/>
  <c r="MY167" i="3"/>
  <c r="MX167" i="3"/>
  <c r="NA167" i="3" s="1"/>
  <c r="MW167" i="3"/>
  <c r="MU167" i="3"/>
  <c r="MT167" i="3"/>
  <c r="MO167" i="3"/>
  <c r="MN167" i="3"/>
  <c r="MQ167" i="3" s="1"/>
  <c r="MK167" i="3" s="1"/>
  <c r="MJ167" i="3"/>
  <c r="MG167" i="3"/>
  <c r="MI167" i="3" s="1"/>
  <c r="MF167" i="3"/>
  <c r="MC167" i="3"/>
  <c r="MB167" i="3"/>
  <c r="ME167" i="3" s="1"/>
  <c r="LW167" i="3"/>
  <c r="LV167" i="3"/>
  <c r="LY167" i="3" s="1"/>
  <c r="LR167" i="3"/>
  <c r="LO167" i="3"/>
  <c r="LN167" i="3"/>
  <c r="LQ167" i="3" s="1"/>
  <c r="LM167" i="3"/>
  <c r="LK167" i="3"/>
  <c r="LJ167" i="3"/>
  <c r="LE167" i="3"/>
  <c r="LD167" i="3"/>
  <c r="KZ167" i="3"/>
  <c r="KW167" i="3"/>
  <c r="KY167" i="3" s="1"/>
  <c r="KV167" i="3"/>
  <c r="KS167" i="3"/>
  <c r="KR167" i="3"/>
  <c r="KU167" i="3" s="1"/>
  <c r="KI167" i="3" s="1"/>
  <c r="KO167" i="3"/>
  <c r="KM167" i="3"/>
  <c r="KL167" i="3"/>
  <c r="KH167" i="3"/>
  <c r="KG167" i="3"/>
  <c r="KE167" i="3"/>
  <c r="KD167" i="3"/>
  <c r="KA167" i="3"/>
  <c r="JZ167" i="3"/>
  <c r="KC167" i="3" s="1"/>
  <c r="JU167" i="3"/>
  <c r="JT167" i="3"/>
  <c r="JW167" i="3" s="1"/>
  <c r="JO167" i="3"/>
  <c r="JN167" i="3"/>
  <c r="JI167" i="3"/>
  <c r="JH167" i="3"/>
  <c r="JK167" i="3" s="1"/>
  <c r="JD167" i="3"/>
  <c r="JA167" i="3"/>
  <c r="IZ167" i="3"/>
  <c r="IY167" i="3"/>
  <c r="IW167" i="3"/>
  <c r="IV167" i="3"/>
  <c r="IQ167" i="3"/>
  <c r="IP167" i="3"/>
  <c r="IS167" i="3" s="1"/>
  <c r="IK167" i="3"/>
  <c r="IJ167" i="3"/>
  <c r="IF167" i="3"/>
  <c r="IC167" i="3"/>
  <c r="IE167" i="3" s="1"/>
  <c r="IB167" i="3"/>
  <c r="HY167" i="3"/>
  <c r="HX167" i="3"/>
  <c r="IA167" i="3" s="1"/>
  <c r="HU167" i="3"/>
  <c r="HS167" i="3"/>
  <c r="HR167" i="3"/>
  <c r="HO167" i="3"/>
  <c r="HM167" i="3"/>
  <c r="HL167" i="3"/>
  <c r="HG167" i="3"/>
  <c r="HF167" i="3"/>
  <c r="HI167" i="3" s="1"/>
  <c r="HA167" i="3"/>
  <c r="GZ167" i="3"/>
  <c r="HC167" i="3" s="1"/>
  <c r="GU167" i="3"/>
  <c r="GT167" i="3"/>
  <c r="GW167" i="3" s="1"/>
  <c r="GP167" i="3"/>
  <c r="GM167" i="3"/>
  <c r="GL167" i="3"/>
  <c r="GI167" i="3"/>
  <c r="GH167" i="3"/>
  <c r="GK167" i="3" s="1"/>
  <c r="GE167" i="3"/>
  <c r="GC167" i="3"/>
  <c r="GB167" i="3"/>
  <c r="FW167" i="3"/>
  <c r="FV167" i="3"/>
  <c r="FY167" i="3" s="1"/>
  <c r="FR167" i="3"/>
  <c r="FO167" i="3"/>
  <c r="FN167" i="3"/>
  <c r="FK167" i="3"/>
  <c r="FJ167" i="3"/>
  <c r="FM167" i="3" s="1"/>
  <c r="FE167" i="3"/>
  <c r="FD167" i="3"/>
  <c r="EY167" i="3"/>
  <c r="EX167" i="3"/>
  <c r="FA167" i="3" s="1"/>
  <c r="EU167" i="3"/>
  <c r="ES167" i="3"/>
  <c r="ER167" i="3"/>
  <c r="EM167" i="3"/>
  <c r="EL167" i="3"/>
  <c r="EO167" i="3" s="1"/>
  <c r="EH167" i="3"/>
  <c r="EE167" i="3"/>
  <c r="ED167" i="3"/>
  <c r="EG167" i="3" s="1"/>
  <c r="EA167" i="3"/>
  <c r="DZ167" i="3"/>
  <c r="EC167" i="3" s="1"/>
  <c r="DW167" i="3"/>
  <c r="DU167" i="3"/>
  <c r="DT167" i="3"/>
  <c r="DO167" i="3"/>
  <c r="DN167" i="3"/>
  <c r="DQ167" i="3" s="1"/>
  <c r="DJ167" i="3"/>
  <c r="DG167" i="3"/>
  <c r="DF167" i="3"/>
  <c r="DC167" i="3"/>
  <c r="DB167" i="3"/>
  <c r="DE167" i="3" s="1"/>
  <c r="CY167" i="3"/>
  <c r="CW167" i="3"/>
  <c r="CV167" i="3"/>
  <c r="CS167" i="3"/>
  <c r="CQ167" i="3"/>
  <c r="CP167" i="3"/>
  <c r="CL167" i="3"/>
  <c r="CI167" i="3"/>
  <c r="CK167" i="3" s="1"/>
  <c r="CH167" i="3"/>
  <c r="CE167" i="3"/>
  <c r="CD167" i="3"/>
  <c r="CG167" i="3" s="1"/>
  <c r="BY167" i="3"/>
  <c r="BX167" i="3"/>
  <c r="CA167" i="3" s="1"/>
  <c r="BT167" i="3"/>
  <c r="BN167" i="3" s="1"/>
  <c r="BQ167" i="3"/>
  <c r="BP167" i="3"/>
  <c r="BG167" i="3"/>
  <c r="BF167" i="3"/>
  <c r="BI167" i="3" s="1"/>
  <c r="BA167" i="3"/>
  <c r="AZ167" i="3"/>
  <c r="AU167" i="3"/>
  <c r="AT167" i="3"/>
  <c r="AW167" i="3" s="1"/>
  <c r="AP167" i="3"/>
  <c r="AM167" i="3"/>
  <c r="AL167" i="3"/>
  <c r="AI167" i="3"/>
  <c r="AH167" i="3"/>
  <c r="AK167" i="3" s="1"/>
  <c r="AC167" i="3"/>
  <c r="AB167" i="3"/>
  <c r="AE167" i="3" s="1"/>
  <c r="L167" i="3"/>
  <c r="I167" i="3"/>
  <c r="G167" i="3"/>
  <c r="E167" i="3"/>
  <c r="D167" i="3"/>
  <c r="F167" i="3" s="1"/>
  <c r="H167" i="3" s="1"/>
  <c r="PU166" i="3"/>
  <c r="PT166" i="3"/>
  <c r="PW166" i="3" s="1"/>
  <c r="PO166" i="3"/>
  <c r="PN166" i="3"/>
  <c r="PJ166" i="3"/>
  <c r="PG166" i="3"/>
  <c r="PF166" i="3"/>
  <c r="PC166" i="3"/>
  <c r="PB166" i="3"/>
  <c r="PE166" i="3" s="1"/>
  <c r="OW166" i="3"/>
  <c r="OV166" i="3"/>
  <c r="OY166" i="3" s="1"/>
  <c r="OS166" i="3" s="1"/>
  <c r="OR166" i="3"/>
  <c r="OP166" i="3"/>
  <c r="OO166" i="3"/>
  <c r="ON166" i="3"/>
  <c r="OK166" i="3"/>
  <c r="OJ166" i="3"/>
  <c r="OM166" i="3" s="1"/>
  <c r="OE166" i="3"/>
  <c r="OD166" i="3"/>
  <c r="OG166" i="3" s="1"/>
  <c r="NU166" i="3" s="1"/>
  <c r="NY166" i="3"/>
  <c r="NX166" i="3"/>
  <c r="OA166" i="3" s="1"/>
  <c r="NT166" i="3"/>
  <c r="NQ166" i="3"/>
  <c r="NP166" i="3"/>
  <c r="NS166" i="3" s="1"/>
  <c r="NO166" i="3"/>
  <c r="NM166" i="3"/>
  <c r="NL166" i="3"/>
  <c r="NI166" i="3"/>
  <c r="NG166" i="3"/>
  <c r="NF166" i="3"/>
  <c r="NB166" i="3"/>
  <c r="MY166" i="3"/>
  <c r="NA166" i="3" s="1"/>
  <c r="MX166" i="3"/>
  <c r="MU166" i="3"/>
  <c r="MT166" i="3"/>
  <c r="MW166" i="3" s="1"/>
  <c r="MK166" i="3" s="1"/>
  <c r="MQ166" i="3"/>
  <c r="MO166" i="3"/>
  <c r="MN166" i="3"/>
  <c r="MJ166" i="3"/>
  <c r="MG166" i="3"/>
  <c r="MI166" i="3" s="1"/>
  <c r="MF166" i="3"/>
  <c r="MC166" i="3"/>
  <c r="MB166" i="3"/>
  <c r="LW166" i="3"/>
  <c r="LV166" i="3"/>
  <c r="LY166" i="3" s="1"/>
  <c r="LR166" i="3"/>
  <c r="LO166" i="3"/>
  <c r="LN166" i="3"/>
  <c r="LM166" i="3"/>
  <c r="LK166" i="3"/>
  <c r="LJ166" i="3"/>
  <c r="LE166" i="3"/>
  <c r="LD166" i="3"/>
  <c r="LG166" i="3" s="1"/>
  <c r="KZ166" i="3"/>
  <c r="KW166" i="3"/>
  <c r="KY166" i="3" s="1"/>
  <c r="KV166" i="3"/>
  <c r="KS166" i="3"/>
  <c r="KR166" i="3"/>
  <c r="KF166" i="3" s="1"/>
  <c r="KO166" i="3"/>
  <c r="KM166" i="3"/>
  <c r="KL166" i="3"/>
  <c r="KH166" i="3"/>
  <c r="KE166" i="3"/>
  <c r="KG166" i="3" s="1"/>
  <c r="KD166" i="3"/>
  <c r="KA166" i="3"/>
  <c r="JZ166" i="3"/>
  <c r="KC166" i="3" s="1"/>
  <c r="JU166" i="3"/>
  <c r="JT166" i="3"/>
  <c r="JW166" i="3" s="1"/>
  <c r="JO166" i="3"/>
  <c r="JN166" i="3"/>
  <c r="JQ166" i="3" s="1"/>
  <c r="JI166" i="3"/>
  <c r="JH166" i="3"/>
  <c r="JK166" i="3" s="1"/>
  <c r="JD166" i="3"/>
  <c r="JA166" i="3"/>
  <c r="JC166" i="3" s="1"/>
  <c r="IZ166" i="3"/>
  <c r="IW166" i="3"/>
  <c r="IV166" i="3"/>
  <c r="IY166" i="3" s="1"/>
  <c r="IQ166" i="3"/>
  <c r="IP166" i="3"/>
  <c r="IS166" i="3" s="1"/>
  <c r="IK166" i="3"/>
  <c r="IJ166" i="3"/>
  <c r="IF166" i="3"/>
  <c r="IC166" i="3"/>
  <c r="IB166" i="3"/>
  <c r="HY166" i="3"/>
  <c r="HX166" i="3"/>
  <c r="IA166" i="3" s="1"/>
  <c r="HS166" i="3"/>
  <c r="HR166" i="3"/>
  <c r="HU166" i="3" s="1"/>
  <c r="HO166" i="3"/>
  <c r="HM166" i="3"/>
  <c r="HL166" i="3"/>
  <c r="HG166" i="3"/>
  <c r="HF166" i="3"/>
  <c r="HI166" i="3" s="1"/>
  <c r="HA166" i="3"/>
  <c r="GZ166" i="3"/>
  <c r="GW166" i="3"/>
  <c r="GU166" i="3"/>
  <c r="GT166" i="3"/>
  <c r="GP166" i="3"/>
  <c r="GM166" i="3"/>
  <c r="GL166" i="3"/>
  <c r="GI166" i="3"/>
  <c r="GH166" i="3"/>
  <c r="GK166" i="3" s="1"/>
  <c r="GC166" i="3"/>
  <c r="GB166" i="3"/>
  <c r="FW166" i="3"/>
  <c r="FV166" i="3"/>
  <c r="FY166" i="3" s="1"/>
  <c r="FR166" i="3"/>
  <c r="FO166" i="3"/>
  <c r="FQ166" i="3" s="1"/>
  <c r="FN166" i="3"/>
  <c r="FK166" i="3"/>
  <c r="FJ166" i="3"/>
  <c r="FE166" i="3"/>
  <c r="FD166" i="3"/>
  <c r="FG166" i="3" s="1"/>
  <c r="FA166" i="3"/>
  <c r="EY166" i="3"/>
  <c r="EX166" i="3"/>
  <c r="ES166" i="3"/>
  <c r="ER166" i="3"/>
  <c r="EU166" i="3" s="1"/>
  <c r="EM166" i="3"/>
  <c r="EL166" i="3"/>
  <c r="EO166" i="3" s="1"/>
  <c r="EH166" i="3"/>
  <c r="EE166" i="3"/>
  <c r="ED166" i="3"/>
  <c r="EA166" i="3"/>
  <c r="DZ166" i="3"/>
  <c r="EC166" i="3" s="1"/>
  <c r="DU166" i="3"/>
  <c r="DT166" i="3"/>
  <c r="DW166" i="3" s="1"/>
  <c r="DQ166" i="3"/>
  <c r="DK166" i="3" s="1"/>
  <c r="DO166" i="3"/>
  <c r="DN166" i="3"/>
  <c r="DJ166" i="3"/>
  <c r="DG166" i="3"/>
  <c r="DI166" i="3" s="1"/>
  <c r="DF166" i="3"/>
  <c r="DC166" i="3"/>
  <c r="DB166" i="3"/>
  <c r="DE166" i="3" s="1"/>
  <c r="CW166" i="3"/>
  <c r="CV166" i="3"/>
  <c r="CY166" i="3" s="1"/>
  <c r="CQ166" i="3"/>
  <c r="CP166" i="3"/>
  <c r="CL166" i="3"/>
  <c r="CI166" i="3"/>
  <c r="CK166" i="3" s="1"/>
  <c r="CH166" i="3"/>
  <c r="CE166" i="3"/>
  <c r="CD166" i="3"/>
  <c r="CG166" i="3" s="1"/>
  <c r="BY166" i="3"/>
  <c r="BX166" i="3"/>
  <c r="CA166" i="3" s="1"/>
  <c r="BT166" i="3"/>
  <c r="BN166" i="3" s="1"/>
  <c r="BQ166" i="3"/>
  <c r="BK166" i="3" s="1"/>
  <c r="BP166" i="3"/>
  <c r="BJ166" i="3"/>
  <c r="BG166" i="3"/>
  <c r="BF166" i="3"/>
  <c r="BI166" i="3" s="1"/>
  <c r="BA166" i="3"/>
  <c r="AZ166" i="3"/>
  <c r="BC166" i="3" s="1"/>
  <c r="AU166" i="3"/>
  <c r="AT166" i="3"/>
  <c r="AN166" i="3" s="1"/>
  <c r="AP166" i="3"/>
  <c r="AM166" i="3"/>
  <c r="AO166" i="3" s="1"/>
  <c r="AL166" i="3"/>
  <c r="AI166" i="3"/>
  <c r="AH166" i="3"/>
  <c r="AK166" i="3" s="1"/>
  <c r="AC166" i="3"/>
  <c r="AB166" i="3"/>
  <c r="AE166" i="3" s="1"/>
  <c r="L166" i="3"/>
  <c r="I166" i="3"/>
  <c r="G166" i="3"/>
  <c r="E166" i="3"/>
  <c r="D166" i="3"/>
  <c r="PU165" i="3"/>
  <c r="PT165" i="3"/>
  <c r="PW165" i="3" s="1"/>
  <c r="PQ165" i="3"/>
  <c r="PO165" i="3"/>
  <c r="PN165" i="3"/>
  <c r="PJ165" i="3"/>
  <c r="PG165" i="3"/>
  <c r="PI165" i="3" s="1"/>
  <c r="PF165" i="3"/>
  <c r="PC165" i="3"/>
  <c r="PB165" i="3"/>
  <c r="PE165" i="3" s="1"/>
  <c r="OX165" i="3"/>
  <c r="OX168" i="3" s="1"/>
  <c r="OR168" i="3" s="1"/>
  <c r="OU165" i="3"/>
  <c r="OT165" i="3"/>
  <c r="OT168" i="3" s="1"/>
  <c r="OK165" i="3"/>
  <c r="OJ165" i="3"/>
  <c r="OM165" i="3" s="1"/>
  <c r="OE165" i="3"/>
  <c r="OD165" i="3"/>
  <c r="OG165" i="3" s="1"/>
  <c r="NZ165" i="3"/>
  <c r="NW165" i="3"/>
  <c r="NW168" i="3" s="1"/>
  <c r="NV165" i="3"/>
  <c r="NP165" i="3" s="1"/>
  <c r="NQ165" i="3"/>
  <c r="NM165" i="3"/>
  <c r="NL165" i="3"/>
  <c r="NO165" i="3" s="1"/>
  <c r="NH165" i="3"/>
  <c r="NH168" i="3" s="1"/>
  <c r="NB168" i="3" s="1"/>
  <c r="NG165" i="3"/>
  <c r="NE165" i="3"/>
  <c r="ND165" i="3"/>
  <c r="ND168" i="3" s="1"/>
  <c r="MX168" i="3" s="1"/>
  <c r="NB165" i="3"/>
  <c r="MY165" i="3"/>
  <c r="MU165" i="3"/>
  <c r="MT165" i="3"/>
  <c r="MW165" i="3" s="1"/>
  <c r="MP165" i="3"/>
  <c r="MP168" i="3" s="1"/>
  <c r="MJ168" i="3" s="1"/>
  <c r="MM165" i="3"/>
  <c r="ML165" i="3"/>
  <c r="ML168" i="3" s="1"/>
  <c r="MF168" i="3" s="1"/>
  <c r="MJ165" i="3"/>
  <c r="MF165" i="3"/>
  <c r="MC165" i="3"/>
  <c r="MB165" i="3"/>
  <c r="ME165" i="3" s="1"/>
  <c r="LX165" i="3"/>
  <c r="LU165" i="3"/>
  <c r="LT165" i="3"/>
  <c r="LV165" i="3" s="1"/>
  <c r="LM165" i="3"/>
  <c r="LK165" i="3"/>
  <c r="LJ165" i="3"/>
  <c r="LF165" i="3"/>
  <c r="LC165" i="3"/>
  <c r="LC168" i="3" s="1"/>
  <c r="KW168" i="3" s="1"/>
  <c r="KY168" i="3" s="1"/>
  <c r="LB165" i="3"/>
  <c r="LB168" i="3" s="1"/>
  <c r="KV168" i="3" s="1"/>
  <c r="KV165" i="3"/>
  <c r="KS165" i="3"/>
  <c r="KR165" i="3"/>
  <c r="KU165" i="3" s="1"/>
  <c r="KN165" i="3"/>
  <c r="KN168" i="3" s="1"/>
  <c r="KH168" i="3" s="1"/>
  <c r="KK165" i="3"/>
  <c r="KJ165" i="3"/>
  <c r="KJ168" i="3" s="1"/>
  <c r="KD168" i="3" s="1"/>
  <c r="KA165" i="3"/>
  <c r="JZ165" i="3"/>
  <c r="KC165" i="3" s="1"/>
  <c r="JU165" i="3"/>
  <c r="JT165" i="3"/>
  <c r="JW165" i="3" s="1"/>
  <c r="JQ165" i="3"/>
  <c r="JO165" i="3"/>
  <c r="JN165" i="3"/>
  <c r="JJ165" i="3"/>
  <c r="JH165" i="3"/>
  <c r="JB165" i="3" s="1"/>
  <c r="JG165" i="3"/>
  <c r="JG168" i="3" s="1"/>
  <c r="JA168" i="3" s="1"/>
  <c r="JF165" i="3"/>
  <c r="IZ165" i="3" s="1"/>
  <c r="JA165" i="3"/>
  <c r="IW165" i="3"/>
  <c r="IV165" i="3"/>
  <c r="IY165" i="3" s="1"/>
  <c r="IQ165" i="3"/>
  <c r="IP165" i="3"/>
  <c r="IS165" i="3" s="1"/>
  <c r="IL165" i="3"/>
  <c r="IL168" i="3" s="1"/>
  <c r="IF168" i="3" s="1"/>
  <c r="II165" i="3"/>
  <c r="IH165" i="3"/>
  <c r="HY165" i="3"/>
  <c r="HX165" i="3"/>
  <c r="IA165" i="3" s="1"/>
  <c r="HS165" i="3"/>
  <c r="HR165" i="3"/>
  <c r="HU165" i="3" s="1"/>
  <c r="HM165" i="3"/>
  <c r="HL165" i="3"/>
  <c r="HO165" i="3" s="1"/>
  <c r="HG165" i="3"/>
  <c r="HF165" i="3"/>
  <c r="HI165" i="3" s="1"/>
  <c r="HA165" i="3"/>
  <c r="GZ165" i="3"/>
  <c r="HC165" i="3" s="1"/>
  <c r="GV165" i="3"/>
  <c r="GS165" i="3"/>
  <c r="GR165" i="3"/>
  <c r="GR168" i="3" s="1"/>
  <c r="GL168" i="3" s="1"/>
  <c r="GI165" i="3"/>
  <c r="GH165" i="3"/>
  <c r="GK165" i="3" s="1"/>
  <c r="GC165" i="3"/>
  <c r="GB165" i="3"/>
  <c r="GE165" i="3" s="1"/>
  <c r="FX165" i="3"/>
  <c r="FX168" i="3" s="1"/>
  <c r="FR168" i="3" s="1"/>
  <c r="FU165" i="3"/>
  <c r="FT165" i="3"/>
  <c r="FT168" i="3" s="1"/>
  <c r="FR165" i="3"/>
  <c r="FN165" i="3"/>
  <c r="FK165" i="3"/>
  <c r="FJ165" i="3"/>
  <c r="FM165" i="3" s="1"/>
  <c r="FE165" i="3"/>
  <c r="FD165" i="3"/>
  <c r="FG165" i="3" s="1"/>
  <c r="EY165" i="3"/>
  <c r="EX165" i="3"/>
  <c r="FA165" i="3" s="1"/>
  <c r="ES165" i="3"/>
  <c r="ER165" i="3"/>
  <c r="EU165" i="3" s="1"/>
  <c r="EN165" i="3"/>
  <c r="EN168" i="3" s="1"/>
  <c r="EH168" i="3" s="1"/>
  <c r="EK165" i="3"/>
  <c r="EM165" i="3" s="1"/>
  <c r="EJ165" i="3"/>
  <c r="EJ168" i="3" s="1"/>
  <c r="ED168" i="3" s="1"/>
  <c r="EH165" i="3"/>
  <c r="ED165" i="3"/>
  <c r="EA165" i="3"/>
  <c r="DZ165" i="3"/>
  <c r="EC165" i="3" s="1"/>
  <c r="DW165" i="3"/>
  <c r="DU165" i="3"/>
  <c r="DT165" i="3"/>
  <c r="DP165" i="3"/>
  <c r="DM165" i="3"/>
  <c r="DL165" i="3"/>
  <c r="DC165" i="3"/>
  <c r="DB165" i="3"/>
  <c r="CW165" i="3"/>
  <c r="CV165" i="3"/>
  <c r="CY165" i="3" s="1"/>
  <c r="CQ165" i="3"/>
  <c r="CP165" i="3"/>
  <c r="CS165" i="3" s="1"/>
  <c r="CL165" i="3"/>
  <c r="CI165" i="3"/>
  <c r="CK165" i="3" s="1"/>
  <c r="CH165" i="3"/>
  <c r="CE165" i="3"/>
  <c r="CD165" i="3"/>
  <c r="CG165" i="3" s="1"/>
  <c r="CA165" i="3"/>
  <c r="BY165" i="3"/>
  <c r="BX165" i="3"/>
  <c r="BT165" i="3"/>
  <c r="BR165" i="3"/>
  <c r="BQ165" i="3"/>
  <c r="BP165" i="3"/>
  <c r="BP168" i="3" s="1"/>
  <c r="BN165" i="3"/>
  <c r="BJ165" i="3"/>
  <c r="BG165" i="3"/>
  <c r="BF165" i="3"/>
  <c r="BI165" i="3" s="1"/>
  <c r="BC165" i="3"/>
  <c r="BA165" i="3"/>
  <c r="AZ165" i="3"/>
  <c r="AU165" i="3"/>
  <c r="AT165" i="3"/>
  <c r="AP165" i="3"/>
  <c r="AM165" i="3"/>
  <c r="AO165" i="3" s="1"/>
  <c r="AL165" i="3"/>
  <c r="AI165" i="3"/>
  <c r="AH165" i="3"/>
  <c r="AK165" i="3" s="1"/>
  <c r="AC165" i="3"/>
  <c r="AB165" i="3"/>
  <c r="AE165" i="3" s="1"/>
  <c r="L165" i="3"/>
  <c r="I165" i="3"/>
  <c r="G165" i="3"/>
  <c r="E165" i="3"/>
  <c r="F165" i="3" s="1"/>
  <c r="H165" i="3" s="1"/>
  <c r="D165" i="3"/>
  <c r="PU164" i="3"/>
  <c r="PT164" i="3"/>
  <c r="PW164" i="3" s="1"/>
  <c r="PO164" i="3"/>
  <c r="PN164" i="3"/>
  <c r="PJ164" i="3"/>
  <c r="PI164" i="3"/>
  <c r="PG164" i="3"/>
  <c r="PF164" i="3"/>
  <c r="PC164" i="3"/>
  <c r="PB164" i="3"/>
  <c r="PE164" i="3" s="1"/>
  <c r="OS164" i="3" s="1"/>
  <c r="OW164" i="3"/>
  <c r="OV164" i="3"/>
  <c r="OY164" i="3" s="1"/>
  <c r="OR164" i="3"/>
  <c r="OP164" i="3"/>
  <c r="OO164" i="3"/>
  <c r="ON164" i="3"/>
  <c r="OK164" i="3"/>
  <c r="OJ164" i="3"/>
  <c r="OM164" i="3" s="1"/>
  <c r="OE164" i="3"/>
  <c r="OD164" i="3"/>
  <c r="OG164" i="3" s="1"/>
  <c r="OA164" i="3"/>
  <c r="NY164" i="3"/>
  <c r="NX164" i="3"/>
  <c r="NT164" i="3"/>
  <c r="NQ164" i="3"/>
  <c r="NP164" i="3"/>
  <c r="NM164" i="3"/>
  <c r="NL164" i="3"/>
  <c r="NO164" i="3" s="1"/>
  <c r="NI164" i="3"/>
  <c r="NG164" i="3"/>
  <c r="NF164" i="3"/>
  <c r="NB164" i="3"/>
  <c r="MY164" i="3"/>
  <c r="MX164" i="3"/>
  <c r="MU164" i="3"/>
  <c r="MT164" i="3"/>
  <c r="MW164" i="3" s="1"/>
  <c r="MQ164" i="3"/>
  <c r="MK164" i="3" s="1"/>
  <c r="MO164" i="3"/>
  <c r="MN164" i="3"/>
  <c r="MJ164" i="3"/>
  <c r="MH164" i="3"/>
  <c r="MG164" i="3"/>
  <c r="MF164" i="3"/>
  <c r="MC164" i="3"/>
  <c r="MB164" i="3"/>
  <c r="ME164" i="3" s="1"/>
  <c r="LS164" i="3" s="1"/>
  <c r="LW164" i="3"/>
  <c r="LV164" i="3"/>
  <c r="LY164" i="3" s="1"/>
  <c r="LR164" i="3"/>
  <c r="LP164" i="3"/>
  <c r="LO164" i="3"/>
  <c r="LN164" i="3"/>
  <c r="LK164" i="3"/>
  <c r="LJ164" i="3"/>
  <c r="LM164" i="3" s="1"/>
  <c r="LG164" i="3"/>
  <c r="LE164" i="3"/>
  <c r="LD164" i="3"/>
  <c r="KZ164" i="3"/>
  <c r="KW164" i="3"/>
  <c r="KY164" i="3" s="1"/>
  <c r="KV164" i="3"/>
  <c r="KS164" i="3"/>
  <c r="KR164" i="3"/>
  <c r="KU164" i="3" s="1"/>
  <c r="KM164" i="3"/>
  <c r="KL164" i="3"/>
  <c r="KH164" i="3"/>
  <c r="KE164" i="3"/>
  <c r="KD164" i="3"/>
  <c r="KA164" i="3"/>
  <c r="JZ164" i="3"/>
  <c r="KC164" i="3" s="1"/>
  <c r="JU164" i="3"/>
  <c r="JT164" i="3"/>
  <c r="JW164" i="3" s="1"/>
  <c r="JO164" i="3"/>
  <c r="JN164" i="3"/>
  <c r="JQ164" i="3" s="1"/>
  <c r="JK164" i="3"/>
  <c r="JI164" i="3"/>
  <c r="JH164" i="3"/>
  <c r="JD164" i="3"/>
  <c r="JB164" i="3"/>
  <c r="JA164" i="3"/>
  <c r="IZ164" i="3"/>
  <c r="JC164" i="3" s="1"/>
  <c r="IY164" i="3"/>
  <c r="IW164" i="3"/>
  <c r="IV164" i="3"/>
  <c r="IQ164" i="3"/>
  <c r="IP164" i="3"/>
  <c r="IS164" i="3" s="1"/>
  <c r="IK164" i="3"/>
  <c r="IJ164" i="3"/>
  <c r="IF164" i="3"/>
  <c r="IC164" i="3"/>
  <c r="IB164" i="3"/>
  <c r="HY164" i="3"/>
  <c r="HX164" i="3"/>
  <c r="IA164" i="3" s="1"/>
  <c r="HS164" i="3"/>
  <c r="HR164" i="3"/>
  <c r="HU164" i="3" s="1"/>
  <c r="HM164" i="3"/>
  <c r="HL164" i="3"/>
  <c r="HO164" i="3" s="1"/>
  <c r="HI164" i="3"/>
  <c r="HG164" i="3"/>
  <c r="HF164" i="3"/>
  <c r="HC164" i="3"/>
  <c r="HA164" i="3"/>
  <c r="GZ164" i="3"/>
  <c r="GU164" i="3"/>
  <c r="GT164" i="3"/>
  <c r="GP164" i="3"/>
  <c r="GM164" i="3"/>
  <c r="GO164" i="3" s="1"/>
  <c r="GL164" i="3"/>
  <c r="GK164" i="3"/>
  <c r="GI164" i="3"/>
  <c r="GH164" i="3"/>
  <c r="GC164" i="3"/>
  <c r="GB164" i="3"/>
  <c r="GE164" i="3" s="1"/>
  <c r="FW164" i="3"/>
  <c r="FV164" i="3"/>
  <c r="FR164" i="3"/>
  <c r="FO164" i="3"/>
  <c r="FQ164" i="3" s="1"/>
  <c r="FN164" i="3"/>
  <c r="FK164" i="3"/>
  <c r="FJ164" i="3"/>
  <c r="FE164" i="3"/>
  <c r="FD164" i="3"/>
  <c r="FG164" i="3" s="1"/>
  <c r="EY164" i="3"/>
  <c r="EX164" i="3"/>
  <c r="FA164" i="3" s="1"/>
  <c r="ES164" i="3"/>
  <c r="ER164" i="3"/>
  <c r="EU164" i="3" s="1"/>
  <c r="EM164" i="3"/>
  <c r="EL164" i="3"/>
  <c r="EO164" i="3" s="1"/>
  <c r="EH164" i="3"/>
  <c r="EE164" i="3"/>
  <c r="ED164" i="3"/>
  <c r="EC164" i="3"/>
  <c r="EA164" i="3"/>
  <c r="DZ164" i="3"/>
  <c r="DU164" i="3"/>
  <c r="DT164" i="3"/>
  <c r="DW164" i="3" s="1"/>
  <c r="DO164" i="3"/>
  <c r="DN164" i="3"/>
  <c r="DQ164" i="3" s="1"/>
  <c r="DJ164" i="3"/>
  <c r="DG164" i="3"/>
  <c r="DF164" i="3"/>
  <c r="DC164" i="3"/>
  <c r="DB164" i="3"/>
  <c r="DE164" i="3" s="1"/>
  <c r="CW164" i="3"/>
  <c r="CV164" i="3"/>
  <c r="CJ164" i="3" s="1"/>
  <c r="CQ164" i="3"/>
  <c r="CP164" i="3"/>
  <c r="CS164" i="3" s="1"/>
  <c r="CL164" i="3"/>
  <c r="CI164" i="3"/>
  <c r="CK164" i="3" s="1"/>
  <c r="CH164" i="3"/>
  <c r="CG164" i="3"/>
  <c r="CE164" i="3"/>
  <c r="CD164" i="3"/>
  <c r="CA164" i="3"/>
  <c r="BY164" i="3"/>
  <c r="BX164" i="3"/>
  <c r="BS164" i="3"/>
  <c r="BR164" i="3"/>
  <c r="BN164" i="3"/>
  <c r="BK164" i="3"/>
  <c r="BJ164" i="3"/>
  <c r="BM164" i="3" s="1"/>
  <c r="BI164" i="3"/>
  <c r="BG164" i="3"/>
  <c r="BF164" i="3"/>
  <c r="BA164" i="3"/>
  <c r="AZ164" i="3"/>
  <c r="BC164" i="3" s="1"/>
  <c r="AU164" i="3"/>
  <c r="AT164" i="3"/>
  <c r="AW164" i="3" s="1"/>
  <c r="AP164" i="3"/>
  <c r="AM164" i="3"/>
  <c r="U164" i="3" s="1"/>
  <c r="AL164" i="3"/>
  <c r="AI164" i="3"/>
  <c r="AH164" i="3"/>
  <c r="AK164" i="3" s="1"/>
  <c r="AC164" i="3"/>
  <c r="AB164" i="3"/>
  <c r="AE164" i="3" s="1"/>
  <c r="L164" i="3"/>
  <c r="I164" i="3"/>
  <c r="G164" i="3"/>
  <c r="E164" i="3"/>
  <c r="D164" i="3"/>
  <c r="PU163" i="3"/>
  <c r="PU168" i="3" s="1"/>
  <c r="PT163" i="3"/>
  <c r="PO163" i="3"/>
  <c r="PO168" i="3" s="1"/>
  <c r="PN163" i="3"/>
  <c r="PJ163" i="3"/>
  <c r="PG163" i="3"/>
  <c r="PF163" i="3"/>
  <c r="PI163" i="3" s="1"/>
  <c r="PC163" i="3"/>
  <c r="PC168" i="3" s="1"/>
  <c r="PB163" i="3"/>
  <c r="PE163" i="3" s="1"/>
  <c r="OW163" i="3"/>
  <c r="OW168" i="3" s="1"/>
  <c r="OV163" i="3"/>
  <c r="OY163" i="3" s="1"/>
  <c r="OR163" i="3"/>
  <c r="OP163" i="3"/>
  <c r="OO163" i="3"/>
  <c r="ON163" i="3"/>
  <c r="OQ163" i="3" s="1"/>
  <c r="OM163" i="3"/>
  <c r="OK163" i="3"/>
  <c r="OK168" i="3" s="1"/>
  <c r="OJ163" i="3"/>
  <c r="OE163" i="3"/>
  <c r="OE168" i="3" s="1"/>
  <c r="OD163" i="3"/>
  <c r="OA163" i="3"/>
  <c r="NY163" i="3"/>
  <c r="NY168" i="3" s="1"/>
  <c r="NX163" i="3"/>
  <c r="NT163" i="3"/>
  <c r="NQ163" i="3"/>
  <c r="NP163" i="3"/>
  <c r="NM163" i="3"/>
  <c r="NM168" i="3" s="1"/>
  <c r="NL163" i="3"/>
  <c r="NI163" i="3"/>
  <c r="NG163" i="3"/>
  <c r="NG168" i="3" s="1"/>
  <c r="NF163" i="3"/>
  <c r="MZ163" i="3" s="1"/>
  <c r="NB163" i="3"/>
  <c r="MY163" i="3"/>
  <c r="NA163" i="3" s="1"/>
  <c r="MX163" i="3"/>
  <c r="MU163" i="3"/>
  <c r="MU168" i="3" s="1"/>
  <c r="MT163" i="3"/>
  <c r="MO163" i="3"/>
  <c r="MO168" i="3" s="1"/>
  <c r="MN163" i="3"/>
  <c r="MQ163" i="3" s="1"/>
  <c r="MJ163" i="3"/>
  <c r="MG163" i="3"/>
  <c r="MF163" i="3"/>
  <c r="MC163" i="3"/>
  <c r="MC168" i="3" s="1"/>
  <c r="MB163" i="3"/>
  <c r="LW163" i="3"/>
  <c r="LW168" i="3" s="1"/>
  <c r="LV163" i="3"/>
  <c r="LR163" i="3"/>
  <c r="LO163" i="3"/>
  <c r="LN163" i="3"/>
  <c r="LK163" i="3"/>
  <c r="LK168" i="3" s="1"/>
  <c r="LJ163" i="3"/>
  <c r="LE163" i="3"/>
  <c r="LE168" i="3" s="1"/>
  <c r="LD163" i="3"/>
  <c r="LG163" i="3" s="1"/>
  <c r="KZ163" i="3"/>
  <c r="KW163" i="3"/>
  <c r="KV163" i="3"/>
  <c r="KS163" i="3"/>
  <c r="KS168" i="3" s="1"/>
  <c r="KR163" i="3"/>
  <c r="KM163" i="3"/>
  <c r="KM168" i="3" s="1"/>
  <c r="KL163" i="3"/>
  <c r="KO163" i="3" s="1"/>
  <c r="KH163" i="3"/>
  <c r="KE163" i="3"/>
  <c r="KG163" i="3" s="1"/>
  <c r="KD163" i="3"/>
  <c r="KA163" i="3"/>
  <c r="KA168" i="3" s="1"/>
  <c r="JZ163" i="3"/>
  <c r="JU163" i="3"/>
  <c r="JU168" i="3" s="1"/>
  <c r="JT163" i="3"/>
  <c r="JO163" i="3"/>
  <c r="JO168" i="3" s="1"/>
  <c r="JN163" i="3"/>
  <c r="JQ163" i="3" s="1"/>
  <c r="JI163" i="3"/>
  <c r="JI168" i="3" s="1"/>
  <c r="JH163" i="3"/>
  <c r="JD163" i="3"/>
  <c r="JA163" i="3"/>
  <c r="JC163" i="3" s="1"/>
  <c r="IZ163" i="3"/>
  <c r="IW163" i="3"/>
  <c r="IW168" i="3" s="1"/>
  <c r="IV163" i="3"/>
  <c r="IY163" i="3" s="1"/>
  <c r="IQ163" i="3"/>
  <c r="IQ168" i="3" s="1"/>
  <c r="IP163" i="3"/>
  <c r="IK163" i="3"/>
  <c r="IK168" i="3" s="1"/>
  <c r="IJ163" i="3"/>
  <c r="ID163" i="3" s="1"/>
  <c r="IF163" i="3"/>
  <c r="IC163" i="3"/>
  <c r="IB163" i="3"/>
  <c r="HY163" i="3"/>
  <c r="HY168" i="3" s="1"/>
  <c r="HX163" i="3"/>
  <c r="IA163" i="3" s="1"/>
  <c r="HS163" i="3"/>
  <c r="HS168" i="3" s="1"/>
  <c r="HR163" i="3"/>
  <c r="HM163" i="3"/>
  <c r="HM168" i="3" s="1"/>
  <c r="HL163" i="3"/>
  <c r="HO163" i="3" s="1"/>
  <c r="HO168" i="3" s="1"/>
  <c r="HG163" i="3"/>
  <c r="HG168" i="3" s="1"/>
  <c r="HF163" i="3"/>
  <c r="HI163" i="3" s="1"/>
  <c r="HI168" i="3" s="1"/>
  <c r="HA163" i="3"/>
  <c r="HA168" i="3" s="1"/>
  <c r="GZ163" i="3"/>
  <c r="GU163" i="3"/>
  <c r="GU168" i="3" s="1"/>
  <c r="GT163" i="3"/>
  <c r="GP163" i="3"/>
  <c r="GM163" i="3"/>
  <c r="GL163" i="3"/>
  <c r="GK163" i="3"/>
  <c r="GI163" i="3"/>
  <c r="GI168" i="3" s="1"/>
  <c r="GH163" i="3"/>
  <c r="GC163" i="3"/>
  <c r="GC168" i="3" s="1"/>
  <c r="GB163" i="3"/>
  <c r="GB168" i="3" s="1"/>
  <c r="FW163" i="3"/>
  <c r="FW168" i="3" s="1"/>
  <c r="FV163" i="3"/>
  <c r="FY163" i="3" s="1"/>
  <c r="FR163" i="3"/>
  <c r="FO163" i="3"/>
  <c r="FQ163" i="3" s="1"/>
  <c r="FN163" i="3"/>
  <c r="FK163" i="3"/>
  <c r="FK168" i="3" s="1"/>
  <c r="FJ163" i="3"/>
  <c r="FG163" i="3"/>
  <c r="FE163" i="3"/>
  <c r="FE168" i="3" s="1"/>
  <c r="FD163" i="3"/>
  <c r="FD168" i="3" s="1"/>
  <c r="EY163" i="3"/>
  <c r="EY168" i="3" s="1"/>
  <c r="EX163" i="3"/>
  <c r="EX168" i="3" s="1"/>
  <c r="ES163" i="3"/>
  <c r="ES168" i="3" s="1"/>
  <c r="ER163" i="3"/>
  <c r="EU163" i="3" s="1"/>
  <c r="EM163" i="3"/>
  <c r="EM168" i="3" s="1"/>
  <c r="EL163" i="3"/>
  <c r="EH163" i="3"/>
  <c r="EE163" i="3"/>
  <c r="ED163" i="3"/>
  <c r="EG163" i="3" s="1"/>
  <c r="EA163" i="3"/>
  <c r="EA168" i="3" s="1"/>
  <c r="DZ163" i="3"/>
  <c r="DW163" i="3"/>
  <c r="DW168" i="3" s="1"/>
  <c r="DU163" i="3"/>
  <c r="DU168" i="3" s="1"/>
  <c r="DT163" i="3"/>
  <c r="DT168" i="3" s="1"/>
  <c r="DO163" i="3"/>
  <c r="DO168" i="3" s="1"/>
  <c r="DN163" i="3"/>
  <c r="DQ163" i="3" s="1"/>
  <c r="DJ163" i="3"/>
  <c r="DG163" i="3"/>
  <c r="DF163" i="3"/>
  <c r="DC163" i="3"/>
  <c r="DC168" i="3" s="1"/>
  <c r="DB163" i="3"/>
  <c r="CW163" i="3"/>
  <c r="CW168" i="3" s="1"/>
  <c r="CV163" i="3"/>
  <c r="CY163" i="3" s="1"/>
  <c r="CQ163" i="3"/>
  <c r="CQ168" i="3" s="1"/>
  <c r="CP163" i="3"/>
  <c r="CL163" i="3"/>
  <c r="CI163" i="3"/>
  <c r="CH163" i="3"/>
  <c r="CK163" i="3" s="1"/>
  <c r="CG163" i="3"/>
  <c r="CE163" i="3"/>
  <c r="CE168" i="3" s="1"/>
  <c r="CD163" i="3"/>
  <c r="BY163" i="3"/>
  <c r="BY168" i="3" s="1"/>
  <c r="BX163" i="3"/>
  <c r="BX168" i="3" s="1"/>
  <c r="BS163" i="3"/>
  <c r="BS168" i="3" s="1"/>
  <c r="BR163" i="3"/>
  <c r="BU163" i="3" s="1"/>
  <c r="BN163" i="3"/>
  <c r="BK163" i="3"/>
  <c r="BM163" i="3" s="1"/>
  <c r="BJ163" i="3"/>
  <c r="BG163" i="3"/>
  <c r="BG168" i="3" s="1"/>
  <c r="BF163" i="3"/>
  <c r="BI163" i="3" s="1"/>
  <c r="BI168" i="3" s="1"/>
  <c r="BA163" i="3"/>
  <c r="BA168" i="3" s="1"/>
  <c r="AZ163" i="3"/>
  <c r="AU163" i="3"/>
  <c r="AU168" i="3" s="1"/>
  <c r="AT163" i="3"/>
  <c r="AW163" i="3" s="1"/>
  <c r="AP163" i="3"/>
  <c r="AM163" i="3"/>
  <c r="AL163" i="3"/>
  <c r="AK163" i="3"/>
  <c r="AI163" i="3"/>
  <c r="AI168" i="3" s="1"/>
  <c r="AH163" i="3"/>
  <c r="AC163" i="3"/>
  <c r="AC168" i="3" s="1"/>
  <c r="AB163" i="3"/>
  <c r="L163" i="3"/>
  <c r="I163" i="3"/>
  <c r="G163" i="3"/>
  <c r="E163" i="3"/>
  <c r="D163" i="3"/>
  <c r="K162" i="3"/>
  <c r="PV161" i="3"/>
  <c r="PS161" i="3"/>
  <c r="PR161" i="3"/>
  <c r="PP161" i="3"/>
  <c r="PM161" i="3"/>
  <c r="PG161" i="3" s="1"/>
  <c r="PI161" i="3" s="1"/>
  <c r="PL161" i="3"/>
  <c r="PF161" i="3"/>
  <c r="PD161" i="3"/>
  <c r="PA161" i="3"/>
  <c r="OZ161" i="3"/>
  <c r="OX161" i="3"/>
  <c r="OR161" i="3" s="1"/>
  <c r="OU161" i="3"/>
  <c r="OT161" i="3"/>
  <c r="ON161" i="3" s="1"/>
  <c r="OO161" i="3"/>
  <c r="OL161" i="3"/>
  <c r="OI161" i="3"/>
  <c r="OH161" i="3"/>
  <c r="OF161" i="3"/>
  <c r="OC161" i="3"/>
  <c r="NQ161" i="3" s="1"/>
  <c r="OB161" i="3"/>
  <c r="NZ161" i="3"/>
  <c r="NT161" i="3" s="1"/>
  <c r="NW161" i="3"/>
  <c r="NV161" i="3"/>
  <c r="NN161" i="3"/>
  <c r="NK161" i="3"/>
  <c r="NJ161" i="3"/>
  <c r="MX161" i="3" s="1"/>
  <c r="NH161" i="3"/>
  <c r="NE161" i="3"/>
  <c r="ND161" i="3"/>
  <c r="NB161" i="3"/>
  <c r="MV161" i="3"/>
  <c r="MS161" i="3"/>
  <c r="MR161" i="3"/>
  <c r="MP161" i="3"/>
  <c r="MJ161" i="3" s="1"/>
  <c r="MM161" i="3"/>
  <c r="MG161" i="3" s="1"/>
  <c r="ML161" i="3"/>
  <c r="MD161" i="3"/>
  <c r="LR161" i="3" s="1"/>
  <c r="MA161" i="3"/>
  <c r="LZ161" i="3"/>
  <c r="LX161" i="3"/>
  <c r="LU161" i="3"/>
  <c r="LO161" i="3" s="1"/>
  <c r="LT161" i="3"/>
  <c r="LN161" i="3"/>
  <c r="LL161" i="3"/>
  <c r="LI161" i="3"/>
  <c r="LH161" i="3"/>
  <c r="LF161" i="3"/>
  <c r="KZ161" i="3" s="1"/>
  <c r="LC161" i="3"/>
  <c r="LB161" i="3"/>
  <c r="KV161" i="3"/>
  <c r="KT161" i="3"/>
  <c r="KQ161" i="3"/>
  <c r="KP161" i="3"/>
  <c r="KB161" i="3"/>
  <c r="JY161" i="3"/>
  <c r="JX161" i="3"/>
  <c r="JV161" i="3"/>
  <c r="JS161" i="3"/>
  <c r="JR161" i="3"/>
  <c r="JP161" i="3"/>
  <c r="JM161" i="3"/>
  <c r="JL161" i="3"/>
  <c r="JJ161" i="3"/>
  <c r="JD161" i="3" s="1"/>
  <c r="JG161" i="3"/>
  <c r="JF161" i="3"/>
  <c r="IX161" i="3"/>
  <c r="IU161" i="3"/>
  <c r="IT161" i="3"/>
  <c r="IR161" i="3"/>
  <c r="IO161" i="3"/>
  <c r="IN161" i="3"/>
  <c r="IL161" i="3"/>
  <c r="II161" i="3"/>
  <c r="IH161" i="3"/>
  <c r="HZ161" i="3"/>
  <c r="HW161" i="3"/>
  <c r="HV161" i="3"/>
  <c r="HT161" i="3"/>
  <c r="HQ161" i="3"/>
  <c r="HP161" i="3"/>
  <c r="HN161" i="3"/>
  <c r="HK161" i="3"/>
  <c r="HJ161" i="3"/>
  <c r="HH161" i="3"/>
  <c r="HE161" i="3"/>
  <c r="HD161" i="3"/>
  <c r="HB161" i="3"/>
  <c r="GP161" i="3" s="1"/>
  <c r="GY161" i="3"/>
  <c r="GX161" i="3"/>
  <c r="GV161" i="3"/>
  <c r="GS161" i="3"/>
  <c r="GM161" i="3" s="1"/>
  <c r="GR161" i="3"/>
  <c r="GJ161" i="3"/>
  <c r="FR161" i="3" s="1"/>
  <c r="GG161" i="3"/>
  <c r="GF161" i="3"/>
  <c r="GD161" i="3"/>
  <c r="GA161" i="3"/>
  <c r="FZ161" i="3"/>
  <c r="FX161" i="3"/>
  <c r="FU161" i="3"/>
  <c r="FO161" i="3" s="1"/>
  <c r="FT161" i="3"/>
  <c r="FL161" i="3"/>
  <c r="FI161" i="3"/>
  <c r="FH161" i="3"/>
  <c r="FF161" i="3"/>
  <c r="FC161" i="3"/>
  <c r="FB161" i="3"/>
  <c r="EZ161" i="3"/>
  <c r="EW161" i="3"/>
  <c r="EV161" i="3"/>
  <c r="ET161" i="3"/>
  <c r="EQ161" i="3"/>
  <c r="EP161" i="3"/>
  <c r="EN161" i="3"/>
  <c r="EK161" i="3"/>
  <c r="EJ161" i="3"/>
  <c r="ED161" i="3"/>
  <c r="EB161" i="3"/>
  <c r="DY161" i="3"/>
  <c r="DX161" i="3"/>
  <c r="DV161" i="3"/>
  <c r="DS161" i="3"/>
  <c r="DR161" i="3"/>
  <c r="DP161" i="3"/>
  <c r="DM161" i="3"/>
  <c r="DL161" i="3"/>
  <c r="DG161" i="3"/>
  <c r="DF161" i="3"/>
  <c r="DD161" i="3"/>
  <c r="DA161" i="3"/>
  <c r="CZ161" i="3"/>
  <c r="CX161" i="3"/>
  <c r="CU161" i="3"/>
  <c r="CT161" i="3"/>
  <c r="CR161" i="3"/>
  <c r="CO161" i="3"/>
  <c r="CN161" i="3"/>
  <c r="CH161" i="3"/>
  <c r="CF161" i="3"/>
  <c r="CC161" i="3"/>
  <c r="CB161" i="3"/>
  <c r="BZ161" i="3"/>
  <c r="BW161" i="3"/>
  <c r="BV161" i="3"/>
  <c r="BH161" i="3"/>
  <c r="BE161" i="3"/>
  <c r="BD161" i="3"/>
  <c r="BB161" i="3"/>
  <c r="AP161" i="3" s="1"/>
  <c r="AY161" i="3"/>
  <c r="AX161" i="3"/>
  <c r="AV161" i="3"/>
  <c r="AS161" i="3"/>
  <c r="AM161" i="3" s="1"/>
  <c r="AR161" i="3"/>
  <c r="AL161" i="3"/>
  <c r="AJ161" i="3"/>
  <c r="AG161" i="3"/>
  <c r="AF161" i="3"/>
  <c r="AD161" i="3"/>
  <c r="AA161" i="3"/>
  <c r="Z161" i="3"/>
  <c r="PU160" i="3"/>
  <c r="PT160" i="3"/>
  <c r="PW160" i="3" s="1"/>
  <c r="PO160" i="3"/>
  <c r="PN160" i="3"/>
  <c r="PJ160" i="3"/>
  <c r="PG160" i="3"/>
  <c r="PI160" i="3" s="1"/>
  <c r="PF160" i="3"/>
  <c r="PC160" i="3"/>
  <c r="PB160" i="3"/>
  <c r="OW160" i="3"/>
  <c r="OV160" i="3"/>
  <c r="OY160" i="3" s="1"/>
  <c r="OR160" i="3"/>
  <c r="OO160" i="3"/>
  <c r="OQ160" i="3" s="1"/>
  <c r="ON160" i="3"/>
  <c r="OK160" i="3"/>
  <c r="OJ160" i="3"/>
  <c r="OM160" i="3" s="1"/>
  <c r="OE160" i="3"/>
  <c r="OD160" i="3"/>
  <c r="OG160" i="3" s="1"/>
  <c r="NY160" i="3"/>
  <c r="NX160" i="3"/>
  <c r="NT160" i="3"/>
  <c r="NQ160" i="3"/>
  <c r="NP160" i="3"/>
  <c r="NO160" i="3"/>
  <c r="NM160" i="3"/>
  <c r="NL160" i="3"/>
  <c r="NI160" i="3"/>
  <c r="NC160" i="3" s="1"/>
  <c r="NG160" i="3"/>
  <c r="NF160" i="3"/>
  <c r="NB160" i="3"/>
  <c r="MZ160" i="3"/>
  <c r="MY160" i="3"/>
  <c r="MX160" i="3"/>
  <c r="MU160" i="3"/>
  <c r="MT160" i="3"/>
  <c r="MW160" i="3" s="1"/>
  <c r="MO160" i="3"/>
  <c r="MN160" i="3"/>
  <c r="MJ160" i="3"/>
  <c r="MG160" i="3"/>
  <c r="MF160" i="3"/>
  <c r="MC160" i="3"/>
  <c r="MB160" i="3"/>
  <c r="LP160" i="3" s="1"/>
  <c r="LY160" i="3"/>
  <c r="LW160" i="3"/>
  <c r="LV160" i="3"/>
  <c r="LR160" i="3"/>
  <c r="LO160" i="3"/>
  <c r="LN160" i="3"/>
  <c r="LQ160" i="3" s="1"/>
  <c r="LK160" i="3"/>
  <c r="LJ160" i="3"/>
  <c r="LM160" i="3" s="1"/>
  <c r="LE160" i="3"/>
  <c r="LD160" i="3"/>
  <c r="KZ160" i="3"/>
  <c r="KW160" i="3"/>
  <c r="KV160" i="3"/>
  <c r="KS160" i="3"/>
  <c r="KR160" i="3"/>
  <c r="KU160" i="3" s="1"/>
  <c r="KM160" i="3"/>
  <c r="KL160" i="3"/>
  <c r="KO160" i="3" s="1"/>
  <c r="KI160" i="3" s="1"/>
  <c r="KH160" i="3"/>
  <c r="KE160" i="3"/>
  <c r="KD160" i="3"/>
  <c r="KG160" i="3" s="1"/>
  <c r="KA160" i="3"/>
  <c r="JZ160" i="3"/>
  <c r="KC160" i="3" s="1"/>
  <c r="JU160" i="3"/>
  <c r="JT160" i="3"/>
  <c r="JW160" i="3" s="1"/>
  <c r="JQ160" i="3"/>
  <c r="JO160" i="3"/>
  <c r="JN160" i="3"/>
  <c r="JK160" i="3"/>
  <c r="JE160" i="3" s="1"/>
  <c r="JI160" i="3"/>
  <c r="JH160" i="3"/>
  <c r="JD160" i="3"/>
  <c r="JB160" i="3"/>
  <c r="JA160" i="3"/>
  <c r="IZ160" i="3"/>
  <c r="IW160" i="3"/>
  <c r="IV160" i="3"/>
  <c r="IY160" i="3" s="1"/>
  <c r="IQ160" i="3"/>
  <c r="IP160" i="3"/>
  <c r="IS160" i="3" s="1"/>
  <c r="IK160" i="3"/>
  <c r="IJ160" i="3"/>
  <c r="IF160" i="3"/>
  <c r="IC160" i="3"/>
  <c r="IE160" i="3" s="1"/>
  <c r="IB160" i="3"/>
  <c r="HY160" i="3"/>
  <c r="HX160" i="3"/>
  <c r="IA160" i="3" s="1"/>
  <c r="HU160" i="3"/>
  <c r="HS160" i="3"/>
  <c r="HR160" i="3"/>
  <c r="HM160" i="3"/>
  <c r="HL160" i="3"/>
  <c r="HO160" i="3" s="1"/>
  <c r="HG160" i="3"/>
  <c r="HF160" i="3"/>
  <c r="HI160" i="3" s="1"/>
  <c r="HC160" i="3"/>
  <c r="HA160" i="3"/>
  <c r="GZ160" i="3"/>
  <c r="GU160" i="3"/>
  <c r="GT160" i="3"/>
  <c r="GP160" i="3"/>
  <c r="GM160" i="3"/>
  <c r="GL160" i="3"/>
  <c r="GI160" i="3"/>
  <c r="GH160" i="3"/>
  <c r="GK160" i="3" s="1"/>
  <c r="GC160" i="3"/>
  <c r="GB160" i="3"/>
  <c r="GE160" i="3" s="1"/>
  <c r="FW160" i="3"/>
  <c r="FV160" i="3"/>
  <c r="FY160" i="3" s="1"/>
  <c r="FR160" i="3"/>
  <c r="FO160" i="3"/>
  <c r="FN160" i="3"/>
  <c r="FQ160" i="3" s="1"/>
  <c r="FK160" i="3"/>
  <c r="FJ160" i="3"/>
  <c r="FM160" i="3" s="1"/>
  <c r="FE160" i="3"/>
  <c r="FD160" i="3"/>
  <c r="FA160" i="3"/>
  <c r="EY160" i="3"/>
  <c r="EX160" i="3"/>
  <c r="EU160" i="3"/>
  <c r="ES160" i="3"/>
  <c r="ER160" i="3"/>
  <c r="EM160" i="3"/>
  <c r="EL160" i="3"/>
  <c r="EO160" i="3" s="1"/>
  <c r="EH160" i="3"/>
  <c r="EE160" i="3"/>
  <c r="EG160" i="3" s="1"/>
  <c r="ED160" i="3"/>
  <c r="EA160" i="3"/>
  <c r="DZ160" i="3"/>
  <c r="EC160" i="3" s="1"/>
  <c r="DU160" i="3"/>
  <c r="DT160" i="3"/>
  <c r="DW160" i="3" s="1"/>
  <c r="DO160" i="3"/>
  <c r="DN160" i="3"/>
  <c r="DQ160" i="3" s="1"/>
  <c r="DJ160" i="3"/>
  <c r="DG160" i="3"/>
  <c r="DF160" i="3"/>
  <c r="DC160" i="3"/>
  <c r="DB160" i="3"/>
  <c r="DE160" i="3" s="1"/>
  <c r="CW160" i="3"/>
  <c r="CV160" i="3"/>
  <c r="CY160" i="3" s="1"/>
  <c r="CQ160" i="3"/>
  <c r="CP160" i="3"/>
  <c r="CS160" i="3" s="1"/>
  <c r="CL160" i="3"/>
  <c r="CI160" i="3"/>
  <c r="CH160" i="3"/>
  <c r="CE160" i="3"/>
  <c r="CD160" i="3"/>
  <c r="CG160" i="3" s="1"/>
  <c r="BY160" i="3"/>
  <c r="BX160" i="3"/>
  <c r="CA160" i="3" s="1"/>
  <c r="BT160" i="3"/>
  <c r="BN160" i="3" s="1"/>
  <c r="BQ160" i="3"/>
  <c r="BP160" i="3"/>
  <c r="BJ160" i="3" s="1"/>
  <c r="BK160" i="3"/>
  <c r="BG160" i="3"/>
  <c r="BF160" i="3"/>
  <c r="BI160" i="3" s="1"/>
  <c r="BA160" i="3"/>
  <c r="AZ160" i="3"/>
  <c r="BC160" i="3" s="1"/>
  <c r="AU160" i="3"/>
  <c r="AT160" i="3"/>
  <c r="AP160" i="3"/>
  <c r="AM160" i="3"/>
  <c r="AL160" i="3"/>
  <c r="AK160" i="3"/>
  <c r="AI160" i="3"/>
  <c r="AH160" i="3"/>
  <c r="AC160" i="3"/>
  <c r="AB160" i="3"/>
  <c r="AE160" i="3" s="1"/>
  <c r="L160" i="3"/>
  <c r="I160" i="3"/>
  <c r="G160" i="3"/>
  <c r="E160" i="3"/>
  <c r="D160" i="3"/>
  <c r="F160" i="3" s="1"/>
  <c r="H160" i="3" s="1"/>
  <c r="J160" i="3" s="1"/>
  <c r="PU159" i="3"/>
  <c r="PT159" i="3"/>
  <c r="PW159" i="3" s="1"/>
  <c r="PO159" i="3"/>
  <c r="PN159" i="3"/>
  <c r="PJ159" i="3"/>
  <c r="PG159" i="3"/>
  <c r="PF159" i="3"/>
  <c r="PE159" i="3"/>
  <c r="PC159" i="3"/>
  <c r="PB159" i="3"/>
  <c r="OW159" i="3"/>
  <c r="OV159" i="3"/>
  <c r="OY159" i="3" s="1"/>
  <c r="OS159" i="3" s="1"/>
  <c r="OR159" i="3"/>
  <c r="OO159" i="3"/>
  <c r="ON159" i="3"/>
  <c r="OK159" i="3"/>
  <c r="OJ159" i="3"/>
  <c r="OM159" i="3" s="1"/>
  <c r="OE159" i="3"/>
  <c r="OD159" i="3"/>
  <c r="NY159" i="3"/>
  <c r="NX159" i="3"/>
  <c r="OA159" i="3" s="1"/>
  <c r="NT159" i="3"/>
  <c r="NQ159" i="3"/>
  <c r="NP159" i="3"/>
  <c r="NO159" i="3"/>
  <c r="NM159" i="3"/>
  <c r="NL159" i="3"/>
  <c r="NG159" i="3"/>
  <c r="NF159" i="3"/>
  <c r="NI159" i="3" s="1"/>
  <c r="NC159" i="3" s="1"/>
  <c r="NB159" i="3"/>
  <c r="MY159" i="3"/>
  <c r="NA159" i="3" s="1"/>
  <c r="MX159" i="3"/>
  <c r="MU159" i="3"/>
  <c r="MT159" i="3"/>
  <c r="MH159" i="3" s="1"/>
  <c r="MQ159" i="3"/>
  <c r="MO159" i="3"/>
  <c r="MN159" i="3"/>
  <c r="MJ159" i="3"/>
  <c r="MG159" i="3"/>
  <c r="MI159" i="3" s="1"/>
  <c r="MF159" i="3"/>
  <c r="MC159" i="3"/>
  <c r="MB159" i="3"/>
  <c r="ME159" i="3" s="1"/>
  <c r="LW159" i="3"/>
  <c r="LV159" i="3"/>
  <c r="LY159" i="3" s="1"/>
  <c r="LR159" i="3"/>
  <c r="LO159" i="3"/>
  <c r="LQ159" i="3" s="1"/>
  <c r="LN159" i="3"/>
  <c r="LK159" i="3"/>
  <c r="LJ159" i="3"/>
  <c r="LE159" i="3"/>
  <c r="LD159" i="3"/>
  <c r="LG159" i="3" s="1"/>
  <c r="KZ159" i="3"/>
  <c r="KW159" i="3"/>
  <c r="KV159" i="3"/>
  <c r="KS159" i="3"/>
  <c r="KR159" i="3"/>
  <c r="KU159" i="3" s="1"/>
  <c r="KM159" i="3"/>
  <c r="KL159" i="3"/>
  <c r="KO159" i="3" s="1"/>
  <c r="KH159" i="3"/>
  <c r="KE159" i="3"/>
  <c r="KG159" i="3" s="1"/>
  <c r="KD159" i="3"/>
  <c r="KA159" i="3"/>
  <c r="JZ159" i="3"/>
  <c r="KC159" i="3" s="1"/>
  <c r="JW159" i="3"/>
  <c r="JU159" i="3"/>
  <c r="JT159" i="3"/>
  <c r="JO159" i="3"/>
  <c r="JN159" i="3"/>
  <c r="JQ159" i="3" s="1"/>
  <c r="JI159" i="3"/>
  <c r="JH159" i="3"/>
  <c r="JK159" i="3" s="1"/>
  <c r="JD159" i="3"/>
  <c r="JA159" i="3"/>
  <c r="IZ159" i="3"/>
  <c r="IW159" i="3"/>
  <c r="IV159" i="3"/>
  <c r="IY159" i="3" s="1"/>
  <c r="IQ159" i="3"/>
  <c r="IP159" i="3"/>
  <c r="IS159" i="3" s="1"/>
  <c r="IK159" i="3"/>
  <c r="IJ159" i="3"/>
  <c r="IF159" i="3"/>
  <c r="IC159" i="3"/>
  <c r="IE159" i="3" s="1"/>
  <c r="IB159" i="3"/>
  <c r="HY159" i="3"/>
  <c r="HX159" i="3"/>
  <c r="IA159" i="3" s="1"/>
  <c r="HU159" i="3"/>
  <c r="HS159" i="3"/>
  <c r="HR159" i="3"/>
  <c r="HO159" i="3"/>
  <c r="HM159" i="3"/>
  <c r="HL159" i="3"/>
  <c r="HG159" i="3"/>
  <c r="HF159" i="3"/>
  <c r="HI159" i="3" s="1"/>
  <c r="HA159" i="3"/>
  <c r="GZ159" i="3"/>
  <c r="HC159" i="3" s="1"/>
  <c r="GU159" i="3"/>
  <c r="GT159" i="3"/>
  <c r="GW159" i="3" s="1"/>
  <c r="GP159" i="3"/>
  <c r="GM159" i="3"/>
  <c r="GO159" i="3" s="1"/>
  <c r="GL159" i="3"/>
  <c r="GI159" i="3"/>
  <c r="GH159" i="3"/>
  <c r="GK159" i="3" s="1"/>
  <c r="GC159" i="3"/>
  <c r="GB159" i="3"/>
  <c r="GE159" i="3" s="1"/>
  <c r="FW159" i="3"/>
  <c r="FV159" i="3"/>
  <c r="FY159" i="3" s="1"/>
  <c r="FS159" i="3" s="1"/>
  <c r="FR159" i="3"/>
  <c r="FO159" i="3"/>
  <c r="FN159" i="3"/>
  <c r="FM159" i="3"/>
  <c r="FK159" i="3"/>
  <c r="FJ159" i="3"/>
  <c r="FG159" i="3"/>
  <c r="FE159" i="3"/>
  <c r="FD159" i="3"/>
  <c r="EY159" i="3"/>
  <c r="EX159" i="3"/>
  <c r="FA159" i="3" s="1"/>
  <c r="ES159" i="3"/>
  <c r="ER159" i="3"/>
  <c r="EU159" i="3" s="1"/>
  <c r="EM159" i="3"/>
  <c r="EL159" i="3"/>
  <c r="EH159" i="3"/>
  <c r="EE159" i="3"/>
  <c r="ED159" i="3"/>
  <c r="EA159" i="3"/>
  <c r="DZ159" i="3"/>
  <c r="EC159" i="3" s="1"/>
  <c r="DW159" i="3"/>
  <c r="DU159" i="3"/>
  <c r="DT159" i="3"/>
  <c r="DO159" i="3"/>
  <c r="DN159" i="3"/>
  <c r="DQ159" i="3" s="1"/>
  <c r="DJ159" i="3"/>
  <c r="DG159" i="3"/>
  <c r="DI159" i="3" s="1"/>
  <c r="DF159" i="3"/>
  <c r="DC159" i="3"/>
  <c r="DB159" i="3"/>
  <c r="CY159" i="3"/>
  <c r="CW159" i="3"/>
  <c r="CV159" i="3"/>
  <c r="CQ159" i="3"/>
  <c r="CP159" i="3"/>
  <c r="CS159" i="3" s="1"/>
  <c r="CL159" i="3"/>
  <c r="CI159" i="3"/>
  <c r="CK159" i="3" s="1"/>
  <c r="CH159" i="3"/>
  <c r="CE159" i="3"/>
  <c r="CD159" i="3"/>
  <c r="CG159" i="3" s="1"/>
  <c r="BY159" i="3"/>
  <c r="BX159" i="3"/>
  <c r="CA159" i="3" s="1"/>
  <c r="BT159" i="3"/>
  <c r="BR159" i="3"/>
  <c r="BU159" i="3" s="1"/>
  <c r="BO159" i="3" s="1"/>
  <c r="BQ159" i="3"/>
  <c r="BP159" i="3"/>
  <c r="BN159" i="3"/>
  <c r="BL159" i="3"/>
  <c r="BK159" i="3"/>
  <c r="BG159" i="3"/>
  <c r="BF159" i="3"/>
  <c r="BI159" i="3" s="1"/>
  <c r="BC159" i="3"/>
  <c r="BA159" i="3"/>
  <c r="AZ159" i="3"/>
  <c r="AU159" i="3"/>
  <c r="AT159" i="3"/>
  <c r="AW159" i="3" s="1"/>
  <c r="AP159" i="3"/>
  <c r="AM159" i="3"/>
  <c r="AO159" i="3" s="1"/>
  <c r="AL159" i="3"/>
  <c r="AI159" i="3"/>
  <c r="AH159" i="3"/>
  <c r="AK159" i="3" s="1"/>
  <c r="AC159" i="3"/>
  <c r="AB159" i="3"/>
  <c r="L159" i="3"/>
  <c r="I159" i="3"/>
  <c r="G159" i="3"/>
  <c r="E159" i="3"/>
  <c r="D159" i="3"/>
  <c r="F159" i="3" s="1"/>
  <c r="PW158" i="3"/>
  <c r="PU158" i="3"/>
  <c r="PT158" i="3"/>
  <c r="PO158" i="3"/>
  <c r="PN158" i="3"/>
  <c r="PQ158" i="3" s="1"/>
  <c r="PJ158" i="3"/>
  <c r="PG158" i="3"/>
  <c r="PI158" i="3" s="1"/>
  <c r="PF158" i="3"/>
  <c r="PC158" i="3"/>
  <c r="PB158" i="3"/>
  <c r="PE158" i="3" s="1"/>
  <c r="OW158" i="3"/>
  <c r="OV158" i="3"/>
  <c r="OR158" i="3"/>
  <c r="OO158" i="3"/>
  <c r="ON158" i="3"/>
  <c r="OM158" i="3"/>
  <c r="OK158" i="3"/>
  <c r="OJ158" i="3"/>
  <c r="OE158" i="3"/>
  <c r="OD158" i="3"/>
  <c r="OG158" i="3" s="1"/>
  <c r="NY158" i="3"/>
  <c r="NX158" i="3"/>
  <c r="NT158" i="3"/>
  <c r="NQ158" i="3"/>
  <c r="NP158" i="3"/>
  <c r="NS158" i="3" s="1"/>
  <c r="NM158" i="3"/>
  <c r="NL158" i="3"/>
  <c r="NO158" i="3" s="1"/>
  <c r="NG158" i="3"/>
  <c r="NF158" i="3"/>
  <c r="NI158" i="3" s="1"/>
  <c r="NC158" i="3" s="1"/>
  <c r="NB158" i="3"/>
  <c r="MZ158" i="3"/>
  <c r="MY158" i="3"/>
  <c r="MX158" i="3"/>
  <c r="MU158" i="3"/>
  <c r="MT158" i="3"/>
  <c r="MW158" i="3" s="1"/>
  <c r="MO158" i="3"/>
  <c r="MN158" i="3"/>
  <c r="MJ158" i="3"/>
  <c r="MG158" i="3"/>
  <c r="MI158" i="3" s="1"/>
  <c r="MF158" i="3"/>
  <c r="MC158" i="3"/>
  <c r="MB158" i="3"/>
  <c r="LP158" i="3" s="1"/>
  <c r="LY158" i="3"/>
  <c r="LW158" i="3"/>
  <c r="LV158" i="3"/>
  <c r="LR158" i="3"/>
  <c r="LO158" i="3"/>
  <c r="LQ158" i="3" s="1"/>
  <c r="LN158" i="3"/>
  <c r="LK158" i="3"/>
  <c r="LJ158" i="3"/>
  <c r="LM158" i="3" s="1"/>
  <c r="LE158" i="3"/>
  <c r="LD158" i="3"/>
  <c r="KZ158" i="3"/>
  <c r="KW158" i="3"/>
  <c r="KV158" i="3"/>
  <c r="KS158" i="3"/>
  <c r="KR158" i="3"/>
  <c r="KU158" i="3" s="1"/>
  <c r="KN158" i="3"/>
  <c r="KH158" i="3" s="1"/>
  <c r="KK158" i="3"/>
  <c r="KJ158" i="3"/>
  <c r="KE158" i="3"/>
  <c r="KA158" i="3"/>
  <c r="JZ158" i="3"/>
  <c r="KC158" i="3" s="1"/>
  <c r="JU158" i="3"/>
  <c r="JT158" i="3"/>
  <c r="JW158" i="3" s="1"/>
  <c r="JO158" i="3"/>
  <c r="JN158" i="3"/>
  <c r="JQ158" i="3" s="1"/>
  <c r="JI158" i="3"/>
  <c r="JH158" i="3"/>
  <c r="JD158" i="3"/>
  <c r="JA158" i="3"/>
  <c r="IZ158" i="3"/>
  <c r="JC158" i="3" s="1"/>
  <c r="IW158" i="3"/>
  <c r="IV158" i="3"/>
  <c r="IY158" i="3" s="1"/>
  <c r="IQ158" i="3"/>
  <c r="IP158" i="3"/>
  <c r="IS158" i="3" s="1"/>
  <c r="IK158" i="3"/>
  <c r="IJ158" i="3"/>
  <c r="IF158" i="3"/>
  <c r="IC158" i="3"/>
  <c r="IB158" i="3"/>
  <c r="IE158" i="3" s="1"/>
  <c r="HY158" i="3"/>
  <c r="HX158" i="3"/>
  <c r="IA158" i="3" s="1"/>
  <c r="HS158" i="3"/>
  <c r="HR158" i="3"/>
  <c r="HU158" i="3" s="1"/>
  <c r="HM158" i="3"/>
  <c r="HL158" i="3"/>
  <c r="HO158" i="3" s="1"/>
  <c r="HG158" i="3"/>
  <c r="HF158" i="3"/>
  <c r="HI158" i="3" s="1"/>
  <c r="HA158" i="3"/>
  <c r="GZ158" i="3"/>
  <c r="HC158" i="3" s="1"/>
  <c r="GU158" i="3"/>
  <c r="GT158" i="3"/>
  <c r="GP158" i="3"/>
  <c r="GM158" i="3"/>
  <c r="GL158" i="3"/>
  <c r="GI158" i="3"/>
  <c r="GH158" i="3"/>
  <c r="GE158" i="3"/>
  <c r="GC158" i="3"/>
  <c r="GB158" i="3"/>
  <c r="FW158" i="3"/>
  <c r="FV158" i="3"/>
  <c r="FY158" i="3" s="1"/>
  <c r="FR158" i="3"/>
  <c r="FO158" i="3"/>
  <c r="FN158" i="3"/>
  <c r="FK158" i="3"/>
  <c r="FJ158" i="3"/>
  <c r="FM158" i="3" s="1"/>
  <c r="FE158" i="3"/>
  <c r="FD158" i="3"/>
  <c r="FG158" i="3" s="1"/>
  <c r="EY158" i="3"/>
  <c r="EX158" i="3"/>
  <c r="FA158" i="3" s="1"/>
  <c r="ES158" i="3"/>
  <c r="ER158" i="3"/>
  <c r="EU158" i="3" s="1"/>
  <c r="EM158" i="3"/>
  <c r="EL158" i="3"/>
  <c r="EO158" i="3" s="1"/>
  <c r="EI158" i="3" s="1"/>
  <c r="EH158" i="3"/>
  <c r="EE158" i="3"/>
  <c r="EG158" i="3" s="1"/>
  <c r="ED158" i="3"/>
  <c r="EA158" i="3"/>
  <c r="DZ158" i="3"/>
  <c r="EC158" i="3" s="1"/>
  <c r="DU158" i="3"/>
  <c r="DT158" i="3"/>
  <c r="DW158" i="3" s="1"/>
  <c r="DQ158" i="3"/>
  <c r="DO158" i="3"/>
  <c r="DN158" i="3"/>
  <c r="DJ158" i="3"/>
  <c r="DG158" i="3"/>
  <c r="DI158" i="3" s="1"/>
  <c r="DF158" i="3"/>
  <c r="DC158" i="3"/>
  <c r="DB158" i="3"/>
  <c r="DE158" i="3" s="1"/>
  <c r="CW158" i="3"/>
  <c r="CV158" i="3"/>
  <c r="CY158" i="3" s="1"/>
  <c r="CS158" i="3"/>
  <c r="CQ158" i="3"/>
  <c r="CP158" i="3"/>
  <c r="CL158" i="3"/>
  <c r="CI158" i="3"/>
  <c r="CH158" i="3"/>
  <c r="CE158" i="3"/>
  <c r="CD158" i="3"/>
  <c r="CG158" i="3" s="1"/>
  <c r="BY158" i="3"/>
  <c r="BX158" i="3"/>
  <c r="CA158" i="3" s="1"/>
  <c r="BT158" i="3"/>
  <c r="BQ158" i="3"/>
  <c r="BP158" i="3"/>
  <c r="BS158" i="3" s="1"/>
  <c r="BK158" i="3"/>
  <c r="BG158" i="3"/>
  <c r="BF158" i="3"/>
  <c r="BI158" i="3" s="1"/>
  <c r="BA158" i="3"/>
  <c r="AZ158" i="3"/>
  <c r="BC158" i="3" s="1"/>
  <c r="AU158" i="3"/>
  <c r="AT158" i="3"/>
  <c r="AP158" i="3"/>
  <c r="AM158" i="3"/>
  <c r="AL158" i="3"/>
  <c r="AI158" i="3"/>
  <c r="AH158" i="3"/>
  <c r="AK158" i="3" s="1"/>
  <c r="AE158" i="3"/>
  <c r="AC158" i="3"/>
  <c r="AB158" i="3"/>
  <c r="L158" i="3"/>
  <c r="I158" i="3"/>
  <c r="G158" i="3"/>
  <c r="E158" i="3"/>
  <c r="D158" i="3"/>
  <c r="F158" i="3" s="1"/>
  <c r="H158" i="3" s="1"/>
  <c r="J158" i="3" s="1"/>
  <c r="M158" i="3" s="1"/>
  <c r="PU157" i="3"/>
  <c r="PT157" i="3"/>
  <c r="PO157" i="3"/>
  <c r="PN157" i="3"/>
  <c r="PJ157" i="3"/>
  <c r="PG157" i="3"/>
  <c r="PF157" i="3"/>
  <c r="PE157" i="3"/>
  <c r="PC157" i="3"/>
  <c r="PB157" i="3"/>
  <c r="OW157" i="3"/>
  <c r="OV157" i="3"/>
  <c r="OY157" i="3" s="1"/>
  <c r="OS157" i="3" s="1"/>
  <c r="OR157" i="3"/>
  <c r="OO157" i="3"/>
  <c r="ON157" i="3"/>
  <c r="OK157" i="3"/>
  <c r="OJ157" i="3"/>
  <c r="OM157" i="3" s="1"/>
  <c r="OE157" i="3"/>
  <c r="OD157" i="3"/>
  <c r="OG157" i="3" s="1"/>
  <c r="NY157" i="3"/>
  <c r="NX157" i="3"/>
  <c r="OA157" i="3" s="1"/>
  <c r="NT157" i="3"/>
  <c r="NQ157" i="3"/>
  <c r="NS157" i="3" s="1"/>
  <c r="NP157" i="3"/>
  <c r="NO157" i="3"/>
  <c r="NM157" i="3"/>
  <c r="NL157" i="3"/>
  <c r="NI157" i="3"/>
  <c r="NG157" i="3"/>
  <c r="NF157" i="3"/>
  <c r="NB157" i="3"/>
  <c r="MY157" i="3"/>
  <c r="MX157" i="3"/>
  <c r="MU157" i="3"/>
  <c r="MT157" i="3"/>
  <c r="MQ157" i="3"/>
  <c r="MO157" i="3"/>
  <c r="MN157" i="3"/>
  <c r="MJ157" i="3"/>
  <c r="MG157" i="3"/>
  <c r="MI157" i="3" s="1"/>
  <c r="MF157" i="3"/>
  <c r="MC157" i="3"/>
  <c r="MB157" i="3"/>
  <c r="ME157" i="3" s="1"/>
  <c r="LW157" i="3"/>
  <c r="LV157" i="3"/>
  <c r="LY157" i="3" s="1"/>
  <c r="LS157" i="3" s="1"/>
  <c r="LR157" i="3"/>
  <c r="LO157" i="3"/>
  <c r="LN157" i="3"/>
  <c r="LK157" i="3"/>
  <c r="LJ157" i="3"/>
  <c r="LG157" i="3"/>
  <c r="LE157" i="3"/>
  <c r="LD157" i="3"/>
  <c r="KZ157" i="3"/>
  <c r="KW157" i="3"/>
  <c r="KY157" i="3" s="1"/>
  <c r="KV157" i="3"/>
  <c r="KS157" i="3"/>
  <c r="KR157" i="3"/>
  <c r="KU157" i="3" s="1"/>
  <c r="KN157" i="3"/>
  <c r="KK157" i="3"/>
  <c r="KK161" i="3" s="1"/>
  <c r="KE161" i="3" s="1"/>
  <c r="KJ157" i="3"/>
  <c r="KE157" i="3"/>
  <c r="KA157" i="3"/>
  <c r="JZ157" i="3"/>
  <c r="KC157" i="3" s="1"/>
  <c r="JU157" i="3"/>
  <c r="JT157" i="3"/>
  <c r="JW157" i="3" s="1"/>
  <c r="JO157" i="3"/>
  <c r="JN157" i="3"/>
  <c r="JQ157" i="3" s="1"/>
  <c r="JI157" i="3"/>
  <c r="JH157" i="3"/>
  <c r="JD157" i="3"/>
  <c r="JA157" i="3"/>
  <c r="IZ157" i="3"/>
  <c r="JC157" i="3" s="1"/>
  <c r="IW157" i="3"/>
  <c r="IV157" i="3"/>
  <c r="IY157" i="3" s="1"/>
  <c r="IQ157" i="3"/>
  <c r="IP157" i="3"/>
  <c r="IS157" i="3" s="1"/>
  <c r="IK157" i="3"/>
  <c r="IJ157" i="3"/>
  <c r="IM157" i="3" s="1"/>
  <c r="IF157" i="3"/>
  <c r="IC157" i="3"/>
  <c r="IE157" i="3" s="1"/>
  <c r="IB157" i="3"/>
  <c r="HY157" i="3"/>
  <c r="HX157" i="3"/>
  <c r="IA157" i="3" s="1"/>
  <c r="HS157" i="3"/>
  <c r="HR157" i="3"/>
  <c r="HU157" i="3" s="1"/>
  <c r="HM157" i="3"/>
  <c r="HL157" i="3"/>
  <c r="HO157" i="3" s="1"/>
  <c r="HG157" i="3"/>
  <c r="HF157" i="3"/>
  <c r="HI157" i="3" s="1"/>
  <c r="HA157" i="3"/>
  <c r="GZ157" i="3"/>
  <c r="GU157" i="3"/>
  <c r="GT157" i="3"/>
  <c r="GW157" i="3" s="1"/>
  <c r="GP157" i="3"/>
  <c r="GM157" i="3"/>
  <c r="GO157" i="3" s="1"/>
  <c r="GL157" i="3"/>
  <c r="GI157" i="3"/>
  <c r="GH157" i="3"/>
  <c r="GK157" i="3" s="1"/>
  <c r="GC157" i="3"/>
  <c r="GB157" i="3"/>
  <c r="GE157" i="3" s="1"/>
  <c r="FW157" i="3"/>
  <c r="FV157" i="3"/>
  <c r="FY157" i="3" s="1"/>
  <c r="FR157" i="3"/>
  <c r="FP157" i="3"/>
  <c r="FO157" i="3"/>
  <c r="FQ157" i="3" s="1"/>
  <c r="FN157" i="3"/>
  <c r="FK157" i="3"/>
  <c r="FJ157" i="3"/>
  <c r="FM157" i="3" s="1"/>
  <c r="FE157" i="3"/>
  <c r="FD157" i="3"/>
  <c r="FG157" i="3" s="1"/>
  <c r="EY157" i="3"/>
  <c r="EX157" i="3"/>
  <c r="FA157" i="3" s="1"/>
  <c r="ES157" i="3"/>
  <c r="ER157" i="3"/>
  <c r="EU157" i="3" s="1"/>
  <c r="EI157" i="3" s="1"/>
  <c r="EM157" i="3"/>
  <c r="EL157" i="3"/>
  <c r="EO157" i="3" s="1"/>
  <c r="EH157" i="3"/>
  <c r="EE157" i="3"/>
  <c r="EG157" i="3" s="1"/>
  <c r="ED157" i="3"/>
  <c r="EA157" i="3"/>
  <c r="DZ157" i="3"/>
  <c r="EC157" i="3" s="1"/>
  <c r="DU157" i="3"/>
  <c r="DT157" i="3"/>
  <c r="DW157" i="3" s="1"/>
  <c r="DO157" i="3"/>
  <c r="DN157" i="3"/>
  <c r="DQ157" i="3" s="1"/>
  <c r="DJ157" i="3"/>
  <c r="DG157" i="3"/>
  <c r="DF157" i="3"/>
  <c r="DE157" i="3"/>
  <c r="DC157" i="3"/>
  <c r="DB157" i="3"/>
  <c r="CW157" i="3"/>
  <c r="CV157" i="3"/>
  <c r="CY157" i="3" s="1"/>
  <c r="CQ157" i="3"/>
  <c r="CP157" i="3"/>
  <c r="CL157" i="3"/>
  <c r="CK157" i="3"/>
  <c r="CI157" i="3"/>
  <c r="CH157" i="3"/>
  <c r="CG157" i="3"/>
  <c r="CE157" i="3"/>
  <c r="CD157" i="3"/>
  <c r="BY157" i="3"/>
  <c r="BX157" i="3"/>
  <c r="CA157" i="3" s="1"/>
  <c r="BU157" i="3"/>
  <c r="BO157" i="3" s="1"/>
  <c r="BS157" i="3"/>
  <c r="BR157" i="3"/>
  <c r="BL157" i="3" s="1"/>
  <c r="BN157" i="3"/>
  <c r="BK157" i="3"/>
  <c r="BJ157" i="3"/>
  <c r="BG157" i="3"/>
  <c r="BF157" i="3"/>
  <c r="BI157" i="3" s="1"/>
  <c r="BA157" i="3"/>
  <c r="AZ157" i="3"/>
  <c r="AU157" i="3"/>
  <c r="AT157" i="3"/>
  <c r="AW157" i="3" s="1"/>
  <c r="AP157" i="3"/>
  <c r="AM157" i="3"/>
  <c r="AL157" i="3"/>
  <c r="AI157" i="3"/>
  <c r="AH157" i="3"/>
  <c r="AK157" i="3" s="1"/>
  <c r="AC157" i="3"/>
  <c r="AB157" i="3"/>
  <c r="AE157" i="3" s="1"/>
  <c r="L157" i="3"/>
  <c r="I157" i="3"/>
  <c r="G157" i="3"/>
  <c r="E157" i="3"/>
  <c r="D157" i="3"/>
  <c r="PU156" i="3"/>
  <c r="PU161" i="3" s="1"/>
  <c r="PT156" i="3"/>
  <c r="PQ156" i="3"/>
  <c r="PO156" i="3"/>
  <c r="PO161" i="3" s="1"/>
  <c r="PN156" i="3"/>
  <c r="PJ156" i="3"/>
  <c r="PG156" i="3"/>
  <c r="PI156" i="3" s="1"/>
  <c r="PF156" i="3"/>
  <c r="PC156" i="3"/>
  <c r="PC161" i="3" s="1"/>
  <c r="PB156" i="3"/>
  <c r="PE156" i="3" s="1"/>
  <c r="OW156" i="3"/>
  <c r="OW161" i="3" s="1"/>
  <c r="OV156" i="3"/>
  <c r="OY156" i="3" s="1"/>
  <c r="OR156" i="3"/>
  <c r="OO156" i="3"/>
  <c r="OQ156" i="3" s="1"/>
  <c r="ON156" i="3"/>
  <c r="OM156" i="3"/>
  <c r="OM161" i="3" s="1"/>
  <c r="OK156" i="3"/>
  <c r="OK161" i="3" s="1"/>
  <c r="OJ156" i="3"/>
  <c r="OG156" i="3"/>
  <c r="OE156" i="3"/>
  <c r="OE161" i="3" s="1"/>
  <c r="OD156" i="3"/>
  <c r="NY156" i="3"/>
  <c r="NY161" i="3" s="1"/>
  <c r="NX156" i="3"/>
  <c r="NT156" i="3"/>
  <c r="NQ156" i="3"/>
  <c r="NP156" i="3"/>
  <c r="NS156" i="3" s="1"/>
  <c r="NM156" i="3"/>
  <c r="NM161" i="3" s="1"/>
  <c r="NL156" i="3"/>
  <c r="NO156" i="3" s="1"/>
  <c r="NG156" i="3"/>
  <c r="NG161" i="3" s="1"/>
  <c r="NF156" i="3"/>
  <c r="NF161" i="3" s="1"/>
  <c r="NB156" i="3"/>
  <c r="MY156" i="3"/>
  <c r="MX156" i="3"/>
  <c r="NA156" i="3" s="1"/>
  <c r="MU156" i="3"/>
  <c r="MU161" i="3" s="1"/>
  <c r="MT156" i="3"/>
  <c r="MT161" i="3" s="1"/>
  <c r="MO156" i="3"/>
  <c r="MO161" i="3" s="1"/>
  <c r="MN156" i="3"/>
  <c r="MH156" i="3" s="1"/>
  <c r="MJ156" i="3"/>
  <c r="MG156" i="3"/>
  <c r="MF156" i="3"/>
  <c r="MI156" i="3" s="1"/>
  <c r="MC156" i="3"/>
  <c r="MC161" i="3" s="1"/>
  <c r="MB156" i="3"/>
  <c r="ME156" i="3" s="1"/>
  <c r="LY156" i="3"/>
  <c r="LW156" i="3"/>
  <c r="LW161" i="3" s="1"/>
  <c r="LV156" i="3"/>
  <c r="LR156" i="3"/>
  <c r="LQ156" i="3"/>
  <c r="LO156" i="3"/>
  <c r="LN156" i="3"/>
  <c r="LK156" i="3"/>
  <c r="LK161" i="3" s="1"/>
  <c r="LJ156" i="3"/>
  <c r="LM156" i="3" s="1"/>
  <c r="LE156" i="3"/>
  <c r="LE161" i="3" s="1"/>
  <c r="LD156" i="3"/>
  <c r="LG156" i="3" s="1"/>
  <c r="KZ156" i="3"/>
  <c r="KW156" i="3"/>
  <c r="KV156" i="3"/>
  <c r="KY156" i="3" s="1"/>
  <c r="KS156" i="3"/>
  <c r="KS161" i="3" s="1"/>
  <c r="KR156" i="3"/>
  <c r="KU156" i="3" s="1"/>
  <c r="KM156" i="3"/>
  <c r="KJ156" i="3"/>
  <c r="KL156" i="3" s="1"/>
  <c r="KH156" i="3"/>
  <c r="KE156" i="3"/>
  <c r="KA156" i="3"/>
  <c r="KA161" i="3" s="1"/>
  <c r="JZ156" i="3"/>
  <c r="JW156" i="3"/>
  <c r="JU156" i="3"/>
  <c r="JU161" i="3" s="1"/>
  <c r="JT156" i="3"/>
  <c r="JT161" i="3" s="1"/>
  <c r="JO156" i="3"/>
  <c r="JO161" i="3" s="1"/>
  <c r="JN156" i="3"/>
  <c r="JQ156" i="3" s="1"/>
  <c r="JQ161" i="3" s="1"/>
  <c r="JI156" i="3"/>
  <c r="JI161" i="3" s="1"/>
  <c r="JH156" i="3"/>
  <c r="JD156" i="3"/>
  <c r="JA156" i="3"/>
  <c r="IZ156" i="3"/>
  <c r="IW156" i="3"/>
  <c r="IW161" i="3" s="1"/>
  <c r="IV156" i="3"/>
  <c r="IQ156" i="3"/>
  <c r="IQ161" i="3" s="1"/>
  <c r="IP156" i="3"/>
  <c r="IS156" i="3" s="1"/>
  <c r="IK156" i="3"/>
  <c r="IK161" i="3" s="1"/>
  <c r="IJ156" i="3"/>
  <c r="IM156" i="3" s="1"/>
  <c r="IF156" i="3"/>
  <c r="IC156" i="3"/>
  <c r="IB156" i="3"/>
  <c r="HY156" i="3"/>
  <c r="HY161" i="3" s="1"/>
  <c r="HX156" i="3"/>
  <c r="HS156" i="3"/>
  <c r="HS161" i="3" s="1"/>
  <c r="HR156" i="3"/>
  <c r="HM156" i="3"/>
  <c r="HM161" i="3" s="1"/>
  <c r="HL156" i="3"/>
  <c r="HO156" i="3" s="1"/>
  <c r="HG156" i="3"/>
  <c r="HG161" i="3" s="1"/>
  <c r="HF156" i="3"/>
  <c r="HF161" i="3" s="1"/>
  <c r="HA156" i="3"/>
  <c r="HA161" i="3" s="1"/>
  <c r="GZ156" i="3"/>
  <c r="HC156" i="3" s="1"/>
  <c r="GU156" i="3"/>
  <c r="GU161" i="3" s="1"/>
  <c r="GT156" i="3"/>
  <c r="GW156" i="3" s="1"/>
  <c r="GP156" i="3"/>
  <c r="GM156" i="3"/>
  <c r="GL156" i="3"/>
  <c r="GI156" i="3"/>
  <c r="GI161" i="3" s="1"/>
  <c r="GH156" i="3"/>
  <c r="GK156" i="3" s="1"/>
  <c r="GC156" i="3"/>
  <c r="GC161" i="3" s="1"/>
  <c r="GB156" i="3"/>
  <c r="GE156" i="3" s="1"/>
  <c r="GE161" i="3" s="1"/>
  <c r="FW156" i="3"/>
  <c r="FW161" i="3" s="1"/>
  <c r="FV156" i="3"/>
  <c r="FY156" i="3" s="1"/>
  <c r="FR156" i="3"/>
  <c r="FO156" i="3"/>
  <c r="FN156" i="3"/>
  <c r="FQ156" i="3" s="1"/>
  <c r="FK156" i="3"/>
  <c r="FK161" i="3" s="1"/>
  <c r="FJ156" i="3"/>
  <c r="FM156" i="3" s="1"/>
  <c r="FE156" i="3"/>
  <c r="FE161" i="3" s="1"/>
  <c r="FD156" i="3"/>
  <c r="FG156" i="3" s="1"/>
  <c r="EY156" i="3"/>
  <c r="EY161" i="3" s="1"/>
  <c r="EX156" i="3"/>
  <c r="FA156" i="3" s="1"/>
  <c r="FA161" i="3" s="1"/>
  <c r="ES156" i="3"/>
  <c r="ES161" i="3" s="1"/>
  <c r="ER156" i="3"/>
  <c r="EM156" i="3"/>
  <c r="EM161" i="3" s="1"/>
  <c r="EL156" i="3"/>
  <c r="EF156" i="3" s="1"/>
  <c r="EH156" i="3"/>
  <c r="EE156" i="3"/>
  <c r="ED156" i="3"/>
  <c r="EA156" i="3"/>
  <c r="EA161" i="3" s="1"/>
  <c r="DZ156" i="3"/>
  <c r="EC156" i="3" s="1"/>
  <c r="DU156" i="3"/>
  <c r="DU161" i="3" s="1"/>
  <c r="DT156" i="3"/>
  <c r="DQ156" i="3"/>
  <c r="DO156" i="3"/>
  <c r="DO161" i="3" s="1"/>
  <c r="DN156" i="3"/>
  <c r="DJ156" i="3"/>
  <c r="DG156" i="3"/>
  <c r="DF156" i="3"/>
  <c r="DC156" i="3"/>
  <c r="DC161" i="3" s="1"/>
  <c r="DB156" i="3"/>
  <c r="DE156" i="3" s="1"/>
  <c r="CW156" i="3"/>
  <c r="CW161" i="3" s="1"/>
  <c r="CV156" i="3"/>
  <c r="CY156" i="3" s="1"/>
  <c r="CQ156" i="3"/>
  <c r="CQ161" i="3" s="1"/>
  <c r="CP156" i="3"/>
  <c r="CL156" i="3"/>
  <c r="CI156" i="3"/>
  <c r="CH156" i="3"/>
  <c r="CK156" i="3" s="1"/>
  <c r="CE156" i="3"/>
  <c r="CE161" i="3" s="1"/>
  <c r="CD156" i="3"/>
  <c r="CG156" i="3" s="1"/>
  <c r="CA156" i="3"/>
  <c r="BY156" i="3"/>
  <c r="BY161" i="3" s="1"/>
  <c r="BX156" i="3"/>
  <c r="BS156" i="3"/>
  <c r="BS161" i="3" s="1"/>
  <c r="BR156" i="3"/>
  <c r="BN156" i="3"/>
  <c r="BK156" i="3"/>
  <c r="BJ156" i="3"/>
  <c r="BM156" i="3" s="1"/>
  <c r="BG156" i="3"/>
  <c r="BG161" i="3" s="1"/>
  <c r="BF156" i="3"/>
  <c r="BA156" i="3"/>
  <c r="BA161" i="3" s="1"/>
  <c r="AZ156" i="3"/>
  <c r="AZ161" i="3" s="1"/>
  <c r="AU156" i="3"/>
  <c r="AU161" i="3" s="1"/>
  <c r="AT156" i="3"/>
  <c r="AW156" i="3" s="1"/>
  <c r="AP156" i="3"/>
  <c r="X156" i="3" s="1"/>
  <c r="AM156" i="3"/>
  <c r="AL156" i="3"/>
  <c r="AI156" i="3"/>
  <c r="AI161" i="3" s="1"/>
  <c r="AH156" i="3"/>
  <c r="AC156" i="3"/>
  <c r="AC161" i="3" s="1"/>
  <c r="AB156" i="3"/>
  <c r="L156" i="3"/>
  <c r="I156" i="3"/>
  <c r="G156" i="3"/>
  <c r="G161" i="3" s="1"/>
  <c r="E156" i="3"/>
  <c r="D156" i="3"/>
  <c r="K155" i="3"/>
  <c r="PV154" i="3"/>
  <c r="PS154" i="3"/>
  <c r="PG154" i="3" s="1"/>
  <c r="PR154" i="3"/>
  <c r="PP154" i="3"/>
  <c r="PJ154" i="3" s="1"/>
  <c r="PM154" i="3"/>
  <c r="PL154" i="3"/>
  <c r="PD154" i="3"/>
  <c r="PA154" i="3"/>
  <c r="OZ154" i="3"/>
  <c r="OX154" i="3"/>
  <c r="OR154" i="3" s="1"/>
  <c r="OU154" i="3"/>
  <c r="OT154" i="3"/>
  <c r="ON154" i="3" s="1"/>
  <c r="OL154" i="3"/>
  <c r="OI154" i="3"/>
  <c r="OH154" i="3"/>
  <c r="OF154" i="3"/>
  <c r="OC154" i="3"/>
  <c r="OB154" i="3"/>
  <c r="NN154" i="3"/>
  <c r="NK154" i="3"/>
  <c r="NJ154" i="3"/>
  <c r="NE154" i="3"/>
  <c r="MY154" i="3" s="1"/>
  <c r="MV154" i="3"/>
  <c r="MS154" i="3"/>
  <c r="MR154" i="3"/>
  <c r="MD154" i="3"/>
  <c r="MA154" i="3"/>
  <c r="LZ154" i="3"/>
  <c r="LL154" i="3"/>
  <c r="LI154" i="3"/>
  <c r="LH154" i="3"/>
  <c r="KT154" i="3"/>
  <c r="KQ154" i="3"/>
  <c r="KP154" i="3"/>
  <c r="KB154" i="3"/>
  <c r="JY154" i="3"/>
  <c r="JX154" i="3"/>
  <c r="JV154" i="3"/>
  <c r="JS154" i="3"/>
  <c r="JR154" i="3"/>
  <c r="JP154" i="3"/>
  <c r="JM154" i="3"/>
  <c r="JL154" i="3"/>
  <c r="IX154" i="3"/>
  <c r="IU154" i="3"/>
  <c r="IT154" i="3"/>
  <c r="IR154" i="3"/>
  <c r="IO154" i="3"/>
  <c r="IN154" i="3"/>
  <c r="HZ154" i="3"/>
  <c r="HW154" i="3"/>
  <c r="HV154" i="3"/>
  <c r="HT154" i="3"/>
  <c r="HQ154" i="3"/>
  <c r="HP154" i="3"/>
  <c r="HN154" i="3"/>
  <c r="HK154" i="3"/>
  <c r="HJ154" i="3"/>
  <c r="HH154" i="3"/>
  <c r="HE154" i="3"/>
  <c r="HD154" i="3"/>
  <c r="HB154" i="3"/>
  <c r="GY154" i="3"/>
  <c r="GX154" i="3"/>
  <c r="GJ154" i="3"/>
  <c r="GG154" i="3"/>
  <c r="GF154" i="3"/>
  <c r="GD154" i="3"/>
  <c r="GA154" i="3"/>
  <c r="FZ154" i="3"/>
  <c r="FL154" i="3"/>
  <c r="FI154" i="3"/>
  <c r="FH154" i="3"/>
  <c r="FF154" i="3"/>
  <c r="FC154" i="3"/>
  <c r="FB154" i="3"/>
  <c r="EZ154" i="3"/>
  <c r="EW154" i="3"/>
  <c r="EV154" i="3"/>
  <c r="ET154" i="3"/>
  <c r="EQ154" i="3"/>
  <c r="EP154" i="3"/>
  <c r="EB154" i="3"/>
  <c r="DY154" i="3"/>
  <c r="DX154" i="3"/>
  <c r="DV154" i="3"/>
  <c r="DS154" i="3"/>
  <c r="DR154" i="3"/>
  <c r="DD154" i="3"/>
  <c r="DA154" i="3"/>
  <c r="CZ154" i="3"/>
  <c r="CX154" i="3"/>
  <c r="CU154" i="3"/>
  <c r="CT154" i="3"/>
  <c r="CR154" i="3"/>
  <c r="CO154" i="3"/>
  <c r="CI154" i="3" s="1"/>
  <c r="CK154" i="3" s="1"/>
  <c r="CN154" i="3"/>
  <c r="CH154" i="3"/>
  <c r="CF154" i="3"/>
  <c r="CC154" i="3"/>
  <c r="CB154" i="3"/>
  <c r="BZ154" i="3"/>
  <c r="BW154" i="3"/>
  <c r="BV154" i="3"/>
  <c r="BB154" i="3"/>
  <c r="AY154" i="3"/>
  <c r="AX154" i="3"/>
  <c r="AV154" i="3"/>
  <c r="AS154" i="3"/>
  <c r="AR154" i="3"/>
  <c r="AJ154" i="3"/>
  <c r="AG154" i="3"/>
  <c r="AF154" i="3"/>
  <c r="AD154" i="3"/>
  <c r="AA154" i="3"/>
  <c r="Z154" i="3"/>
  <c r="PU153" i="3"/>
  <c r="PT153" i="3"/>
  <c r="PW153" i="3" s="1"/>
  <c r="PO153" i="3"/>
  <c r="PN153" i="3"/>
  <c r="PQ153" i="3" s="1"/>
  <c r="PK153" i="3" s="1"/>
  <c r="PJ153" i="3"/>
  <c r="PH153" i="3"/>
  <c r="PG153" i="3"/>
  <c r="PI153" i="3" s="1"/>
  <c r="PF153" i="3"/>
  <c r="PC153" i="3"/>
  <c r="PB153" i="3"/>
  <c r="PE153" i="3" s="1"/>
  <c r="OW153" i="3"/>
  <c r="OV153" i="3"/>
  <c r="OY153" i="3" s="1"/>
  <c r="OR153" i="3"/>
  <c r="OP153" i="3"/>
  <c r="OO153" i="3"/>
  <c r="OQ153" i="3" s="1"/>
  <c r="ON153" i="3"/>
  <c r="OK153" i="3"/>
  <c r="OJ153" i="3"/>
  <c r="OM153" i="3" s="1"/>
  <c r="OE153" i="3"/>
  <c r="OD153" i="3"/>
  <c r="OG153" i="3" s="1"/>
  <c r="NZ153" i="3"/>
  <c r="NT153" i="3" s="1"/>
  <c r="NW153" i="3"/>
  <c r="NV153" i="3"/>
  <c r="NP153" i="3" s="1"/>
  <c r="NO153" i="3"/>
  <c r="NM153" i="3"/>
  <c r="NL153" i="3"/>
  <c r="NH153" i="3"/>
  <c r="NE153" i="3"/>
  <c r="ND153" i="3"/>
  <c r="MU153" i="3"/>
  <c r="MT153" i="3"/>
  <c r="MW153" i="3" s="1"/>
  <c r="MP153" i="3"/>
  <c r="MM153" i="3"/>
  <c r="MM154" i="3" s="1"/>
  <c r="MG154" i="3" s="1"/>
  <c r="ML153" i="3"/>
  <c r="ML154" i="3" s="1"/>
  <c r="MF154" i="3" s="1"/>
  <c r="MG153" i="3"/>
  <c r="MC153" i="3"/>
  <c r="MB153" i="3"/>
  <c r="ME153" i="3" s="1"/>
  <c r="LW153" i="3"/>
  <c r="LV153" i="3"/>
  <c r="LY153" i="3" s="1"/>
  <c r="LS153" i="3"/>
  <c r="LR153" i="3"/>
  <c r="LP153" i="3"/>
  <c r="LO153" i="3"/>
  <c r="LN153" i="3"/>
  <c r="LK153" i="3"/>
  <c r="LJ153" i="3"/>
  <c r="LM153" i="3" s="1"/>
  <c r="LF153" i="3"/>
  <c r="LD153" i="3"/>
  <c r="LC153" i="3"/>
  <c r="LB153" i="3"/>
  <c r="LE153" i="3" s="1"/>
  <c r="KZ153" i="3"/>
  <c r="KW153" i="3"/>
  <c r="KS153" i="3"/>
  <c r="KR153" i="3"/>
  <c r="KU153" i="3" s="1"/>
  <c r="KN153" i="3"/>
  <c r="KN154" i="3" s="1"/>
  <c r="KK153" i="3"/>
  <c r="KJ153" i="3"/>
  <c r="KJ154" i="3" s="1"/>
  <c r="KD154" i="3" s="1"/>
  <c r="KD153" i="3"/>
  <c r="KA153" i="3"/>
  <c r="JZ153" i="3"/>
  <c r="JU153" i="3"/>
  <c r="JT153" i="3"/>
  <c r="JW153" i="3" s="1"/>
  <c r="JO153" i="3"/>
  <c r="JN153" i="3"/>
  <c r="JQ153" i="3" s="1"/>
  <c r="JI153" i="3"/>
  <c r="JH153" i="3"/>
  <c r="JK153" i="3" s="1"/>
  <c r="JD153" i="3"/>
  <c r="JA153" i="3"/>
  <c r="IZ153" i="3"/>
  <c r="IW153" i="3"/>
  <c r="IV153" i="3"/>
  <c r="IY153" i="3" s="1"/>
  <c r="IQ153" i="3"/>
  <c r="IP153" i="3"/>
  <c r="IS153" i="3" s="1"/>
  <c r="IL153" i="3"/>
  <c r="IF153" i="3" s="1"/>
  <c r="II153" i="3"/>
  <c r="IH153" i="3"/>
  <c r="IB153" i="3" s="1"/>
  <c r="HY153" i="3"/>
  <c r="HX153" i="3"/>
  <c r="IA153" i="3" s="1"/>
  <c r="HS153" i="3"/>
  <c r="HR153" i="3"/>
  <c r="HU153" i="3" s="1"/>
  <c r="HM153" i="3"/>
  <c r="HL153" i="3"/>
  <c r="HO153" i="3" s="1"/>
  <c r="HG153" i="3"/>
  <c r="HF153" i="3"/>
  <c r="HI153" i="3" s="1"/>
  <c r="HA153" i="3"/>
  <c r="GZ153" i="3"/>
  <c r="HC153" i="3" s="1"/>
  <c r="GV153" i="3"/>
  <c r="GS153" i="3"/>
  <c r="GR153" i="3"/>
  <c r="GP153" i="3"/>
  <c r="GI153" i="3"/>
  <c r="GH153" i="3"/>
  <c r="GK153" i="3" s="1"/>
  <c r="GC153" i="3"/>
  <c r="GB153" i="3"/>
  <c r="GE153" i="3" s="1"/>
  <c r="FX153" i="3"/>
  <c r="FR153" i="3" s="1"/>
  <c r="FU153" i="3"/>
  <c r="FW153" i="3" s="1"/>
  <c r="FT153" i="3"/>
  <c r="FN153" i="3" s="1"/>
  <c r="FO153" i="3"/>
  <c r="FK153" i="3"/>
  <c r="FJ153" i="3"/>
  <c r="FM153" i="3" s="1"/>
  <c r="FE153" i="3"/>
  <c r="FD153" i="3"/>
  <c r="FG153" i="3" s="1"/>
  <c r="FA153" i="3"/>
  <c r="EY153" i="3"/>
  <c r="EX153" i="3"/>
  <c r="ES153" i="3"/>
  <c r="ER153" i="3"/>
  <c r="EU153" i="3" s="1"/>
  <c r="EN153" i="3"/>
  <c r="EK153" i="3"/>
  <c r="EM153" i="3" s="1"/>
  <c r="EJ153" i="3"/>
  <c r="EL153" i="3" s="1"/>
  <c r="EH153" i="3"/>
  <c r="ED153" i="3"/>
  <c r="EA153" i="3"/>
  <c r="DZ153" i="3"/>
  <c r="EC153" i="3" s="1"/>
  <c r="DU153" i="3"/>
  <c r="DT153" i="3"/>
  <c r="DW153" i="3" s="1"/>
  <c r="DP153" i="3"/>
  <c r="DJ153" i="3" s="1"/>
  <c r="DM153" i="3"/>
  <c r="DL153" i="3"/>
  <c r="DF153" i="3" s="1"/>
  <c r="DC153" i="3"/>
  <c r="DB153" i="3"/>
  <c r="DE153" i="3" s="1"/>
  <c r="CW153" i="3"/>
  <c r="CV153" i="3"/>
  <c r="CQ153" i="3"/>
  <c r="CP153" i="3"/>
  <c r="CS153" i="3" s="1"/>
  <c r="CL153" i="3"/>
  <c r="CI153" i="3"/>
  <c r="CK153" i="3" s="1"/>
  <c r="CH153" i="3"/>
  <c r="CG153" i="3"/>
  <c r="CE153" i="3"/>
  <c r="CD153" i="3"/>
  <c r="BY153" i="3"/>
  <c r="BX153" i="3"/>
  <c r="CA153" i="3" s="1"/>
  <c r="BT153" i="3"/>
  <c r="BQ153" i="3"/>
  <c r="BS153" i="3" s="1"/>
  <c r="BP153" i="3"/>
  <c r="BR153" i="3" s="1"/>
  <c r="BN153" i="3"/>
  <c r="BI153" i="3"/>
  <c r="BG153" i="3"/>
  <c r="BF153" i="3"/>
  <c r="BA153" i="3"/>
  <c r="AZ153" i="3"/>
  <c r="BC153" i="3" s="1"/>
  <c r="AU153" i="3"/>
  <c r="AT153" i="3"/>
  <c r="AP153" i="3"/>
  <c r="AM153" i="3"/>
  <c r="AO153" i="3" s="1"/>
  <c r="AL153" i="3"/>
  <c r="AK153" i="3"/>
  <c r="AI153" i="3"/>
  <c r="AH153" i="3"/>
  <c r="AC153" i="3"/>
  <c r="AB153" i="3"/>
  <c r="AE153" i="3" s="1"/>
  <c r="L153" i="3"/>
  <c r="I153" i="3"/>
  <c r="G153" i="3"/>
  <c r="F153" i="3"/>
  <c r="E153" i="3"/>
  <c r="D153" i="3"/>
  <c r="PU152" i="3"/>
  <c r="PT152" i="3"/>
  <c r="PW152" i="3" s="1"/>
  <c r="PO152" i="3"/>
  <c r="PN152" i="3"/>
  <c r="PQ152" i="3" s="1"/>
  <c r="PJ152" i="3"/>
  <c r="PH152" i="3"/>
  <c r="PG152" i="3"/>
  <c r="PF152" i="3"/>
  <c r="PE152" i="3"/>
  <c r="PC152" i="3"/>
  <c r="PB152" i="3"/>
  <c r="OW152" i="3"/>
  <c r="OV152" i="3"/>
  <c r="OY152" i="3" s="1"/>
  <c r="OR152" i="3"/>
  <c r="OO152" i="3"/>
  <c r="OQ152" i="3" s="1"/>
  <c r="ON152" i="3"/>
  <c r="OK152" i="3"/>
  <c r="OJ152" i="3"/>
  <c r="OM152" i="3" s="1"/>
  <c r="OE152" i="3"/>
  <c r="OD152" i="3"/>
  <c r="OG152" i="3" s="1"/>
  <c r="NY152" i="3"/>
  <c r="NX152" i="3"/>
  <c r="NT152" i="3"/>
  <c r="NQ152" i="3"/>
  <c r="NP152" i="3"/>
  <c r="NM152" i="3"/>
  <c r="NL152" i="3"/>
  <c r="NO152" i="3" s="1"/>
  <c r="NG152" i="3"/>
  <c r="NF152" i="3"/>
  <c r="NB152" i="3"/>
  <c r="MY152" i="3"/>
  <c r="NA152" i="3" s="1"/>
  <c r="MX152" i="3"/>
  <c r="MW152" i="3"/>
  <c r="MU152" i="3"/>
  <c r="MT152" i="3"/>
  <c r="MO152" i="3"/>
  <c r="MN152" i="3"/>
  <c r="MQ152" i="3" s="1"/>
  <c r="MJ152" i="3"/>
  <c r="MG152" i="3"/>
  <c r="MI152" i="3" s="1"/>
  <c r="MF152" i="3"/>
  <c r="MC152" i="3"/>
  <c r="MB152" i="3"/>
  <c r="LW152" i="3"/>
  <c r="LV152" i="3"/>
  <c r="LY152" i="3" s="1"/>
  <c r="LR152" i="3"/>
  <c r="LO152" i="3"/>
  <c r="LN152" i="3"/>
  <c r="LK152" i="3"/>
  <c r="LJ152" i="3"/>
  <c r="LM152" i="3" s="1"/>
  <c r="LE152" i="3"/>
  <c r="LD152" i="3"/>
  <c r="LG152" i="3" s="1"/>
  <c r="KZ152" i="3"/>
  <c r="KW152" i="3"/>
  <c r="KY152" i="3" s="1"/>
  <c r="KV152" i="3"/>
  <c r="KS152" i="3"/>
  <c r="KR152" i="3"/>
  <c r="KU152" i="3" s="1"/>
  <c r="KM152" i="3"/>
  <c r="KL152" i="3"/>
  <c r="KH152" i="3"/>
  <c r="KE152" i="3"/>
  <c r="KD152" i="3"/>
  <c r="KA152" i="3"/>
  <c r="JZ152" i="3"/>
  <c r="KC152" i="3" s="1"/>
  <c r="JU152" i="3"/>
  <c r="JT152" i="3"/>
  <c r="JW152" i="3" s="1"/>
  <c r="JO152" i="3"/>
  <c r="JN152" i="3"/>
  <c r="JQ152" i="3" s="1"/>
  <c r="JI152" i="3"/>
  <c r="JH152" i="3"/>
  <c r="JK152" i="3" s="1"/>
  <c r="JD152" i="3"/>
  <c r="JA152" i="3"/>
  <c r="IZ152" i="3"/>
  <c r="JC152" i="3" s="1"/>
  <c r="IW152" i="3"/>
  <c r="IV152" i="3"/>
  <c r="IY152" i="3" s="1"/>
  <c r="IQ152" i="3"/>
  <c r="IP152" i="3"/>
  <c r="IS152" i="3" s="1"/>
  <c r="IK152" i="3"/>
  <c r="IJ152" i="3"/>
  <c r="IM152" i="3" s="1"/>
  <c r="IF152" i="3"/>
  <c r="IC152" i="3"/>
  <c r="IE152" i="3" s="1"/>
  <c r="IB152" i="3"/>
  <c r="HY152" i="3"/>
  <c r="HX152" i="3"/>
  <c r="IA152" i="3" s="1"/>
  <c r="HS152" i="3"/>
  <c r="HR152" i="3"/>
  <c r="HU152" i="3" s="1"/>
  <c r="HM152" i="3"/>
  <c r="HL152" i="3"/>
  <c r="HO152" i="3" s="1"/>
  <c r="HI152" i="3"/>
  <c r="HG152" i="3"/>
  <c r="HF152" i="3"/>
  <c r="HA152" i="3"/>
  <c r="GZ152" i="3"/>
  <c r="HC152" i="3" s="1"/>
  <c r="GU152" i="3"/>
  <c r="GT152" i="3"/>
  <c r="GP152" i="3"/>
  <c r="GM152" i="3"/>
  <c r="GL152" i="3"/>
  <c r="GO152" i="3" s="1"/>
  <c r="GI152" i="3"/>
  <c r="GH152" i="3"/>
  <c r="GK152" i="3" s="1"/>
  <c r="GC152" i="3"/>
  <c r="GB152" i="3"/>
  <c r="GE152" i="3" s="1"/>
  <c r="FW152" i="3"/>
  <c r="FV152" i="3"/>
  <c r="FR152" i="3"/>
  <c r="FO152" i="3"/>
  <c r="FN152" i="3"/>
  <c r="FK152" i="3"/>
  <c r="FJ152" i="3"/>
  <c r="FM152" i="3" s="1"/>
  <c r="FE152" i="3"/>
  <c r="FD152" i="3"/>
  <c r="FG152" i="3" s="1"/>
  <c r="EY152" i="3"/>
  <c r="EX152" i="3"/>
  <c r="FA152" i="3" s="1"/>
  <c r="ES152" i="3"/>
  <c r="ER152" i="3"/>
  <c r="EU152" i="3" s="1"/>
  <c r="EM152" i="3"/>
  <c r="EL152" i="3"/>
  <c r="EH152" i="3"/>
  <c r="EE152" i="3"/>
  <c r="EG152" i="3" s="1"/>
  <c r="ED152" i="3"/>
  <c r="EC152" i="3"/>
  <c r="EA152" i="3"/>
  <c r="DZ152" i="3"/>
  <c r="DU152" i="3"/>
  <c r="DT152" i="3"/>
  <c r="DW152" i="3" s="1"/>
  <c r="DO152" i="3"/>
  <c r="DN152" i="3"/>
  <c r="DQ152" i="3" s="1"/>
  <c r="DK152" i="3" s="1"/>
  <c r="DJ152" i="3"/>
  <c r="DG152" i="3"/>
  <c r="DI152" i="3" s="1"/>
  <c r="DF152" i="3"/>
  <c r="DC152" i="3"/>
  <c r="DB152" i="3"/>
  <c r="DE152" i="3" s="1"/>
  <c r="CW152" i="3"/>
  <c r="CV152" i="3"/>
  <c r="CS152" i="3"/>
  <c r="CQ152" i="3"/>
  <c r="CP152" i="3"/>
  <c r="CL152" i="3"/>
  <c r="CI152" i="3"/>
  <c r="CH152" i="3"/>
  <c r="CE152" i="3"/>
  <c r="CD152" i="3"/>
  <c r="CG152" i="3" s="1"/>
  <c r="BY152" i="3"/>
  <c r="BX152" i="3"/>
  <c r="CA152" i="3" s="1"/>
  <c r="BS152" i="3"/>
  <c r="BR152" i="3"/>
  <c r="BU152" i="3" s="1"/>
  <c r="BN152" i="3"/>
  <c r="BK152" i="3"/>
  <c r="BJ152" i="3"/>
  <c r="BI152" i="3"/>
  <c r="BG152" i="3"/>
  <c r="BF152" i="3"/>
  <c r="BA152" i="3"/>
  <c r="AZ152" i="3"/>
  <c r="BC152" i="3" s="1"/>
  <c r="AU152" i="3"/>
  <c r="AT152" i="3"/>
  <c r="AW152" i="3" s="1"/>
  <c r="AQ152" i="3" s="1"/>
  <c r="AP152" i="3"/>
  <c r="X152" i="3" s="1"/>
  <c r="R152" i="3" s="1"/>
  <c r="AM152" i="3"/>
  <c r="AO152" i="3" s="1"/>
  <c r="AL152" i="3"/>
  <c r="AI152" i="3"/>
  <c r="AH152" i="3"/>
  <c r="AK152" i="3" s="1"/>
  <c r="AC152" i="3"/>
  <c r="AB152" i="3"/>
  <c r="AE152" i="3" s="1"/>
  <c r="L152" i="3"/>
  <c r="I152" i="3"/>
  <c r="G152" i="3"/>
  <c r="F152" i="3"/>
  <c r="E152" i="3"/>
  <c r="D152" i="3"/>
  <c r="PU151" i="3"/>
  <c r="PT151" i="3"/>
  <c r="PW151" i="3" s="1"/>
  <c r="PO151" i="3"/>
  <c r="PN151" i="3"/>
  <c r="PQ151" i="3" s="1"/>
  <c r="PJ151" i="3"/>
  <c r="PG151" i="3"/>
  <c r="PF151" i="3"/>
  <c r="PI151" i="3" s="1"/>
  <c r="PC151" i="3"/>
  <c r="PB151" i="3"/>
  <c r="PE151" i="3" s="1"/>
  <c r="OW151" i="3"/>
  <c r="OV151" i="3"/>
  <c r="OY151" i="3" s="1"/>
  <c r="OR151" i="3"/>
  <c r="OP151" i="3"/>
  <c r="OO151" i="3"/>
  <c r="OQ151" i="3" s="1"/>
  <c r="ON151" i="3"/>
  <c r="OK151" i="3"/>
  <c r="OJ151" i="3"/>
  <c r="OM151" i="3" s="1"/>
  <c r="OE151" i="3"/>
  <c r="OD151" i="3"/>
  <c r="OG151" i="3" s="1"/>
  <c r="NZ151" i="3"/>
  <c r="NZ154" i="3" s="1"/>
  <c r="NT154" i="3" s="1"/>
  <c r="NW151" i="3"/>
  <c r="NY151" i="3" s="1"/>
  <c r="NV151" i="3"/>
  <c r="NV154" i="3" s="1"/>
  <c r="NP154" i="3" s="1"/>
  <c r="NT151" i="3"/>
  <c r="NM151" i="3"/>
  <c r="NL151" i="3"/>
  <c r="NO151" i="3" s="1"/>
  <c r="NI151" i="3"/>
  <c r="NC151" i="3" s="1"/>
  <c r="NG151" i="3"/>
  <c r="NF151" i="3"/>
  <c r="NB151" i="3"/>
  <c r="MZ151" i="3"/>
  <c r="MY151" i="3"/>
  <c r="MX151" i="3"/>
  <c r="MU151" i="3"/>
  <c r="MT151" i="3"/>
  <c r="MW151" i="3" s="1"/>
  <c r="MO151" i="3"/>
  <c r="MN151" i="3"/>
  <c r="MJ151" i="3"/>
  <c r="MG151" i="3"/>
  <c r="MF151" i="3"/>
  <c r="MC151" i="3"/>
  <c r="MB151" i="3"/>
  <c r="ME151" i="3" s="1"/>
  <c r="LX151" i="3"/>
  <c r="LX154" i="3" s="1"/>
  <c r="LR154" i="3" s="1"/>
  <c r="LU151" i="3"/>
  <c r="LU154" i="3" s="1"/>
  <c r="LO154" i="3" s="1"/>
  <c r="LQ154" i="3" s="1"/>
  <c r="LT151" i="3"/>
  <c r="LT154" i="3" s="1"/>
  <c r="LN154" i="3" s="1"/>
  <c r="LN151" i="3"/>
  <c r="LM151" i="3"/>
  <c r="LK151" i="3"/>
  <c r="LJ151" i="3"/>
  <c r="LF151" i="3"/>
  <c r="LC151" i="3"/>
  <c r="LC154" i="3" s="1"/>
  <c r="KW154" i="3" s="1"/>
  <c r="LB151" i="3"/>
  <c r="KS151" i="3"/>
  <c r="KR151" i="3"/>
  <c r="KU151" i="3" s="1"/>
  <c r="KM151" i="3"/>
  <c r="KL151" i="3"/>
  <c r="KO151" i="3" s="1"/>
  <c r="KI151" i="3" s="1"/>
  <c r="KH151" i="3"/>
  <c r="KE151" i="3"/>
  <c r="KD151" i="3"/>
  <c r="KG151" i="3" s="1"/>
  <c r="KC151" i="3"/>
  <c r="KA151" i="3"/>
  <c r="JZ151" i="3"/>
  <c r="JU151" i="3"/>
  <c r="JT151" i="3"/>
  <c r="JW151" i="3" s="1"/>
  <c r="JO151" i="3"/>
  <c r="JN151" i="3"/>
  <c r="JQ151" i="3" s="1"/>
  <c r="JJ151" i="3"/>
  <c r="JJ154" i="3" s="1"/>
  <c r="JD154" i="3" s="1"/>
  <c r="JG151" i="3"/>
  <c r="JG154" i="3" s="1"/>
  <c r="JA154" i="3" s="1"/>
  <c r="JC154" i="3" s="1"/>
  <c r="JF151" i="3"/>
  <c r="JF154" i="3" s="1"/>
  <c r="IZ154" i="3" s="1"/>
  <c r="JD151" i="3"/>
  <c r="IW151" i="3"/>
  <c r="IV151" i="3"/>
  <c r="IY151" i="3" s="1"/>
  <c r="IQ151" i="3"/>
  <c r="IP151" i="3"/>
  <c r="IS151" i="3" s="1"/>
  <c r="IL151" i="3"/>
  <c r="IF151" i="3" s="1"/>
  <c r="II151" i="3"/>
  <c r="IH151" i="3"/>
  <c r="HY151" i="3"/>
  <c r="HX151" i="3"/>
  <c r="IA151" i="3" s="1"/>
  <c r="HS151" i="3"/>
  <c r="HR151" i="3"/>
  <c r="HU151" i="3" s="1"/>
  <c r="HM151" i="3"/>
  <c r="HL151" i="3"/>
  <c r="HO151" i="3" s="1"/>
  <c r="HG151" i="3"/>
  <c r="HF151" i="3"/>
  <c r="HI151" i="3" s="1"/>
  <c r="HA151" i="3"/>
  <c r="GZ151" i="3"/>
  <c r="HC151" i="3" s="1"/>
  <c r="GV151" i="3"/>
  <c r="GV154" i="3" s="1"/>
  <c r="GP154" i="3" s="1"/>
  <c r="GU151" i="3"/>
  <c r="GS151" i="3"/>
  <c r="GS154" i="3" s="1"/>
  <c r="GM154" i="3" s="1"/>
  <c r="GR151" i="3"/>
  <c r="GP151" i="3"/>
  <c r="GM151" i="3"/>
  <c r="GL151" i="3"/>
  <c r="GI151" i="3"/>
  <c r="GH151" i="3"/>
  <c r="GK151" i="3" s="1"/>
  <c r="GC151" i="3"/>
  <c r="GB151" i="3"/>
  <c r="GE151" i="3" s="1"/>
  <c r="FX151" i="3"/>
  <c r="FX154" i="3" s="1"/>
  <c r="FR154" i="3" s="1"/>
  <c r="FU151" i="3"/>
  <c r="FT151" i="3"/>
  <c r="FT154" i="3" s="1"/>
  <c r="FM151" i="3"/>
  <c r="FK151" i="3"/>
  <c r="FJ151" i="3"/>
  <c r="FE151" i="3"/>
  <c r="FD151" i="3"/>
  <c r="FG151" i="3" s="1"/>
  <c r="EY151" i="3"/>
  <c r="EX151" i="3"/>
  <c r="FA151" i="3" s="1"/>
  <c r="EU151" i="3"/>
  <c r="ES151" i="3"/>
  <c r="ER151" i="3"/>
  <c r="EN151" i="3"/>
  <c r="EN154" i="3" s="1"/>
  <c r="EK151" i="3"/>
  <c r="EJ151" i="3"/>
  <c r="EH151" i="3"/>
  <c r="EA151" i="3"/>
  <c r="DZ151" i="3"/>
  <c r="EC151" i="3" s="1"/>
  <c r="DU151" i="3"/>
  <c r="DT151" i="3"/>
  <c r="DW151" i="3" s="1"/>
  <c r="DP151" i="3"/>
  <c r="DP154" i="3" s="1"/>
  <c r="DJ154" i="3" s="1"/>
  <c r="DM151" i="3"/>
  <c r="DO151" i="3" s="1"/>
  <c r="DL151" i="3"/>
  <c r="DJ151" i="3"/>
  <c r="DF151" i="3"/>
  <c r="DC151" i="3"/>
  <c r="DB151" i="3"/>
  <c r="CY151" i="3"/>
  <c r="CW151" i="3"/>
  <c r="CV151" i="3"/>
  <c r="CS151" i="3"/>
  <c r="CQ151" i="3"/>
  <c r="CP151" i="3"/>
  <c r="CL151" i="3"/>
  <c r="CK151" i="3"/>
  <c r="CI151" i="3"/>
  <c r="CH151" i="3"/>
  <c r="CE151" i="3"/>
  <c r="CD151" i="3"/>
  <c r="CG151" i="3" s="1"/>
  <c r="CA151" i="3"/>
  <c r="BY151" i="3"/>
  <c r="BX151" i="3"/>
  <c r="BT151" i="3"/>
  <c r="BQ151" i="3"/>
  <c r="BK151" i="3" s="1"/>
  <c r="BP151" i="3"/>
  <c r="BG151" i="3"/>
  <c r="BF151" i="3"/>
  <c r="BI151" i="3" s="1"/>
  <c r="BA151" i="3"/>
  <c r="AZ151" i="3"/>
  <c r="BC151" i="3" s="1"/>
  <c r="AW151" i="3"/>
  <c r="AU151" i="3"/>
  <c r="AT151" i="3"/>
  <c r="AP151" i="3"/>
  <c r="AM151" i="3"/>
  <c r="AO151" i="3" s="1"/>
  <c r="AL151" i="3"/>
  <c r="AI151" i="3"/>
  <c r="AH151" i="3"/>
  <c r="AE151" i="3"/>
  <c r="AC151" i="3"/>
  <c r="AB151" i="3"/>
  <c r="L151" i="3"/>
  <c r="I151" i="3"/>
  <c r="G151" i="3"/>
  <c r="E151" i="3"/>
  <c r="D151" i="3"/>
  <c r="F151" i="3" s="1"/>
  <c r="H151" i="3" s="1"/>
  <c r="PU150" i="3"/>
  <c r="PT150" i="3"/>
  <c r="PW150" i="3" s="1"/>
  <c r="PO150" i="3"/>
  <c r="PN150" i="3"/>
  <c r="PJ150" i="3"/>
  <c r="PG150" i="3"/>
  <c r="PI150" i="3" s="1"/>
  <c r="PF150" i="3"/>
  <c r="PC150" i="3"/>
  <c r="PB150" i="3"/>
  <c r="PE150" i="3" s="1"/>
  <c r="OW150" i="3"/>
  <c r="OV150" i="3"/>
  <c r="OY150" i="3" s="1"/>
  <c r="OS150" i="3" s="1"/>
  <c r="OR150" i="3"/>
  <c r="OO150" i="3"/>
  <c r="ON150" i="3"/>
  <c r="OK150" i="3"/>
  <c r="OJ150" i="3"/>
  <c r="OM150" i="3" s="1"/>
  <c r="OE150" i="3"/>
  <c r="OD150" i="3"/>
  <c r="OG150" i="3" s="1"/>
  <c r="OA150" i="3"/>
  <c r="NY150" i="3"/>
  <c r="NX150" i="3"/>
  <c r="NT150" i="3"/>
  <c r="NQ150" i="3"/>
  <c r="NS150" i="3" s="1"/>
  <c r="NP150" i="3"/>
  <c r="NO150" i="3"/>
  <c r="NM150" i="3"/>
  <c r="NL150" i="3"/>
  <c r="NG150" i="3"/>
  <c r="NF150" i="3"/>
  <c r="NI150" i="3" s="1"/>
  <c r="NB150" i="3"/>
  <c r="MZ150" i="3"/>
  <c r="MY150" i="3"/>
  <c r="NA150" i="3" s="1"/>
  <c r="MX150" i="3"/>
  <c r="MU150" i="3"/>
  <c r="MT150" i="3"/>
  <c r="MW150" i="3" s="1"/>
  <c r="MO150" i="3"/>
  <c r="MN150" i="3"/>
  <c r="MQ150" i="3" s="1"/>
  <c r="MJ150" i="3"/>
  <c r="MG150" i="3"/>
  <c r="MF150" i="3"/>
  <c r="ME150" i="3"/>
  <c r="MC150" i="3"/>
  <c r="MB150" i="3"/>
  <c r="LW150" i="3"/>
  <c r="LV150" i="3"/>
  <c r="LY150" i="3" s="1"/>
  <c r="LR150" i="3"/>
  <c r="LP150" i="3"/>
  <c r="LO150" i="3"/>
  <c r="LQ150" i="3" s="1"/>
  <c r="LN150" i="3"/>
  <c r="LK150" i="3"/>
  <c r="LJ150" i="3"/>
  <c r="LM150" i="3" s="1"/>
  <c r="LM154" i="3" s="1"/>
  <c r="LE150" i="3"/>
  <c r="LD150" i="3"/>
  <c r="LG150" i="3" s="1"/>
  <c r="LA150" i="3" s="1"/>
  <c r="KZ150" i="3"/>
  <c r="KW150" i="3"/>
  <c r="KY150" i="3" s="1"/>
  <c r="KV150" i="3"/>
  <c r="KU150" i="3"/>
  <c r="KS150" i="3"/>
  <c r="KR150" i="3"/>
  <c r="KF150" i="3" s="1"/>
  <c r="KM150" i="3"/>
  <c r="KL150" i="3"/>
  <c r="KO150" i="3" s="1"/>
  <c r="KI150" i="3" s="1"/>
  <c r="KH150" i="3"/>
  <c r="KG150" i="3"/>
  <c r="KE150" i="3"/>
  <c r="KD150" i="3"/>
  <c r="KA150" i="3"/>
  <c r="JZ150" i="3"/>
  <c r="JU150" i="3"/>
  <c r="JT150" i="3"/>
  <c r="JW150" i="3" s="1"/>
  <c r="JO150" i="3"/>
  <c r="JN150" i="3"/>
  <c r="JQ150" i="3" s="1"/>
  <c r="JI150" i="3"/>
  <c r="JH150" i="3"/>
  <c r="JK150" i="3" s="1"/>
  <c r="JD150" i="3"/>
  <c r="JA150" i="3"/>
  <c r="JC150" i="3" s="1"/>
  <c r="IZ150" i="3"/>
  <c r="IW150" i="3"/>
  <c r="IV150" i="3"/>
  <c r="IY150" i="3" s="1"/>
  <c r="IQ150" i="3"/>
  <c r="IP150" i="3"/>
  <c r="IS150" i="3" s="1"/>
  <c r="IK150" i="3"/>
  <c r="IJ150" i="3"/>
  <c r="ID150" i="3" s="1"/>
  <c r="IF150" i="3"/>
  <c r="IC150" i="3"/>
  <c r="IB150" i="3"/>
  <c r="HY150" i="3"/>
  <c r="HX150" i="3"/>
  <c r="IA150" i="3" s="1"/>
  <c r="HS150" i="3"/>
  <c r="HR150" i="3"/>
  <c r="HU150" i="3" s="1"/>
  <c r="HM150" i="3"/>
  <c r="HL150" i="3"/>
  <c r="HO150" i="3" s="1"/>
  <c r="HG150" i="3"/>
  <c r="HF150" i="3"/>
  <c r="HI150" i="3" s="1"/>
  <c r="HA150" i="3"/>
  <c r="GZ150" i="3"/>
  <c r="HC150" i="3" s="1"/>
  <c r="GU150" i="3"/>
  <c r="GT150" i="3"/>
  <c r="GP150" i="3"/>
  <c r="GM150" i="3"/>
  <c r="GL150" i="3"/>
  <c r="GI150" i="3"/>
  <c r="GH150" i="3"/>
  <c r="GE150" i="3"/>
  <c r="GC150" i="3"/>
  <c r="GB150" i="3"/>
  <c r="FW150" i="3"/>
  <c r="FV150" i="3"/>
  <c r="FY150" i="3" s="1"/>
  <c r="FR150" i="3"/>
  <c r="FO150" i="3"/>
  <c r="FN150" i="3"/>
  <c r="FQ150" i="3" s="1"/>
  <c r="FK150" i="3"/>
  <c r="FJ150" i="3"/>
  <c r="FM150" i="3" s="1"/>
  <c r="FG150" i="3"/>
  <c r="FE150" i="3"/>
  <c r="FD150" i="3"/>
  <c r="EY150" i="3"/>
  <c r="EX150" i="3"/>
  <c r="FA150" i="3" s="1"/>
  <c r="ES150" i="3"/>
  <c r="ER150" i="3"/>
  <c r="EM150" i="3"/>
  <c r="EL150" i="3"/>
  <c r="EO150" i="3" s="1"/>
  <c r="EH150" i="3"/>
  <c r="EE150" i="3"/>
  <c r="ED150" i="3"/>
  <c r="EA150" i="3"/>
  <c r="DZ150" i="3"/>
  <c r="EC150" i="3" s="1"/>
  <c r="DU150" i="3"/>
  <c r="DT150" i="3"/>
  <c r="DW150" i="3" s="1"/>
  <c r="DQ150" i="3"/>
  <c r="DO150" i="3"/>
  <c r="DN150" i="3"/>
  <c r="DJ150" i="3"/>
  <c r="DG150" i="3"/>
  <c r="DI150" i="3" s="1"/>
  <c r="DF150" i="3"/>
  <c r="DC150" i="3"/>
  <c r="DB150" i="3"/>
  <c r="DE150" i="3" s="1"/>
  <c r="CW150" i="3"/>
  <c r="CV150" i="3"/>
  <c r="CY150" i="3" s="1"/>
  <c r="CS150" i="3"/>
  <c r="CQ150" i="3"/>
  <c r="CP150" i="3"/>
  <c r="CL150" i="3"/>
  <c r="CK150" i="3"/>
  <c r="CI150" i="3"/>
  <c r="CH150" i="3"/>
  <c r="CG150" i="3"/>
  <c r="CE150" i="3"/>
  <c r="CD150" i="3"/>
  <c r="BY150" i="3"/>
  <c r="BX150" i="3"/>
  <c r="CA150" i="3" s="1"/>
  <c r="BS150" i="3"/>
  <c r="BR150" i="3"/>
  <c r="BN150" i="3"/>
  <c r="BK150" i="3"/>
  <c r="BJ150" i="3"/>
  <c r="BH150" i="3"/>
  <c r="BE150" i="3"/>
  <c r="BD150" i="3"/>
  <c r="BF150" i="3" s="1"/>
  <c r="BA150" i="3"/>
  <c r="AZ150" i="3"/>
  <c r="BC150" i="3" s="1"/>
  <c r="AW150" i="3"/>
  <c r="AU150" i="3"/>
  <c r="AT150" i="3"/>
  <c r="AM150" i="3"/>
  <c r="AI150" i="3"/>
  <c r="AH150" i="3"/>
  <c r="AK150" i="3" s="1"/>
  <c r="AC150" i="3"/>
  <c r="AB150" i="3"/>
  <c r="AE150" i="3" s="1"/>
  <c r="L150" i="3"/>
  <c r="I150" i="3"/>
  <c r="I154" i="3" s="1"/>
  <c r="G150" i="3"/>
  <c r="E150" i="3"/>
  <c r="D150" i="3"/>
  <c r="PU149" i="3"/>
  <c r="PU154" i="3" s="1"/>
  <c r="PT149" i="3"/>
  <c r="PQ149" i="3"/>
  <c r="PO149" i="3"/>
  <c r="PO154" i="3" s="1"/>
  <c r="PN149" i="3"/>
  <c r="PH149" i="3" s="1"/>
  <c r="PJ149" i="3"/>
  <c r="PG149" i="3"/>
  <c r="PI149" i="3" s="1"/>
  <c r="PF149" i="3"/>
  <c r="PC149" i="3"/>
  <c r="PC154" i="3" s="1"/>
  <c r="PB149" i="3"/>
  <c r="PB154" i="3" s="1"/>
  <c r="OW149" i="3"/>
  <c r="OW154" i="3" s="1"/>
  <c r="OV149" i="3"/>
  <c r="OY149" i="3" s="1"/>
  <c r="OR149" i="3"/>
  <c r="OO149" i="3"/>
  <c r="OQ149" i="3" s="1"/>
  <c r="ON149" i="3"/>
  <c r="OK149" i="3"/>
  <c r="OK154" i="3" s="1"/>
  <c r="OJ149" i="3"/>
  <c r="OJ154" i="3" s="1"/>
  <c r="OG149" i="3"/>
  <c r="OE149" i="3"/>
  <c r="OE154" i="3" s="1"/>
  <c r="OD149" i="3"/>
  <c r="NY149" i="3"/>
  <c r="NY154" i="3" s="1"/>
  <c r="NX149" i="3"/>
  <c r="NT149" i="3"/>
  <c r="NR149" i="3"/>
  <c r="NQ149" i="3"/>
  <c r="NS149" i="3" s="1"/>
  <c r="NP149" i="3"/>
  <c r="NM149" i="3"/>
  <c r="NM154" i="3" s="1"/>
  <c r="NL149" i="3"/>
  <c r="NO149" i="3" s="1"/>
  <c r="NG149" i="3"/>
  <c r="NG154" i="3" s="1"/>
  <c r="NF149" i="3"/>
  <c r="NB149" i="3"/>
  <c r="MY149" i="3"/>
  <c r="NA149" i="3" s="1"/>
  <c r="MX149" i="3"/>
  <c r="MU149" i="3"/>
  <c r="MU154" i="3" s="1"/>
  <c r="MT149" i="3"/>
  <c r="MW149" i="3" s="1"/>
  <c r="MO149" i="3"/>
  <c r="MO154" i="3" s="1"/>
  <c r="MN149" i="3"/>
  <c r="MH149" i="3" s="1"/>
  <c r="MJ149" i="3"/>
  <c r="MI149" i="3"/>
  <c r="MG149" i="3"/>
  <c r="MF149" i="3"/>
  <c r="ME149" i="3"/>
  <c r="MC149" i="3"/>
  <c r="MC154" i="3" s="1"/>
  <c r="MB149" i="3"/>
  <c r="LW149" i="3"/>
  <c r="LW154" i="3" s="1"/>
  <c r="LV149" i="3"/>
  <c r="LR149" i="3"/>
  <c r="LO149" i="3"/>
  <c r="LN149" i="3"/>
  <c r="LM149" i="3"/>
  <c r="LK149" i="3"/>
  <c r="LK154" i="3" s="1"/>
  <c r="LJ149" i="3"/>
  <c r="LJ154" i="3" s="1"/>
  <c r="LE149" i="3"/>
  <c r="LE154" i="3" s="1"/>
  <c r="LD149" i="3"/>
  <c r="KX149" i="3" s="1"/>
  <c r="KZ149" i="3"/>
  <c r="KW149" i="3"/>
  <c r="KY149" i="3" s="1"/>
  <c r="KV149" i="3"/>
  <c r="KS149" i="3"/>
  <c r="KS154" i="3" s="1"/>
  <c r="KR149" i="3"/>
  <c r="KU149" i="3" s="1"/>
  <c r="KU154" i="3" s="1"/>
  <c r="KM149" i="3"/>
  <c r="KM154" i="3" s="1"/>
  <c r="KL149" i="3"/>
  <c r="KO149" i="3" s="1"/>
  <c r="KH149" i="3"/>
  <c r="KE149" i="3"/>
  <c r="KG149" i="3" s="1"/>
  <c r="KD149" i="3"/>
  <c r="KA149" i="3"/>
  <c r="KA154" i="3" s="1"/>
  <c r="JZ149" i="3"/>
  <c r="KC149" i="3" s="1"/>
  <c r="JU149" i="3"/>
  <c r="JU154" i="3" s="1"/>
  <c r="JT149" i="3"/>
  <c r="JW149" i="3" s="1"/>
  <c r="JO149" i="3"/>
  <c r="JO154" i="3" s="1"/>
  <c r="JN149" i="3"/>
  <c r="JK149" i="3"/>
  <c r="JI149" i="3"/>
  <c r="JI154" i="3" s="1"/>
  <c r="JH149" i="3"/>
  <c r="JD149" i="3"/>
  <c r="JA149" i="3"/>
  <c r="IZ149" i="3"/>
  <c r="IW149" i="3"/>
  <c r="IW154" i="3" s="1"/>
  <c r="IV149" i="3"/>
  <c r="IS149" i="3"/>
  <c r="IQ149" i="3"/>
  <c r="IQ154" i="3" s="1"/>
  <c r="IP149" i="3"/>
  <c r="IP154" i="3" s="1"/>
  <c r="IK149" i="3"/>
  <c r="IK154" i="3" s="1"/>
  <c r="IJ149" i="3"/>
  <c r="ID149" i="3" s="1"/>
  <c r="IF149" i="3"/>
  <c r="IC149" i="3"/>
  <c r="IB149" i="3"/>
  <c r="IA149" i="3"/>
  <c r="HY149" i="3"/>
  <c r="HY154" i="3" s="1"/>
  <c r="HX149" i="3"/>
  <c r="HX154" i="3" s="1"/>
  <c r="HU149" i="3"/>
  <c r="HS149" i="3"/>
  <c r="HS154" i="3" s="1"/>
  <c r="HR149" i="3"/>
  <c r="HM149" i="3"/>
  <c r="HM154" i="3" s="1"/>
  <c r="HL149" i="3"/>
  <c r="HO149" i="3" s="1"/>
  <c r="HG149" i="3"/>
  <c r="HG154" i="3" s="1"/>
  <c r="HF149" i="3"/>
  <c r="HC149" i="3"/>
  <c r="HA149" i="3"/>
  <c r="HA154" i="3" s="1"/>
  <c r="GZ149" i="3"/>
  <c r="GU149" i="3"/>
  <c r="GU154" i="3" s="1"/>
  <c r="GT149" i="3"/>
  <c r="GW149" i="3" s="1"/>
  <c r="GP149" i="3"/>
  <c r="GM149" i="3"/>
  <c r="GO149" i="3" s="1"/>
  <c r="GL149" i="3"/>
  <c r="GK149" i="3"/>
  <c r="GI149" i="3"/>
  <c r="GI154" i="3" s="1"/>
  <c r="GH149" i="3"/>
  <c r="GE149" i="3"/>
  <c r="GE154" i="3" s="1"/>
  <c r="GC149" i="3"/>
  <c r="GC154" i="3" s="1"/>
  <c r="GB149" i="3"/>
  <c r="GB154" i="3" s="1"/>
  <c r="FW149" i="3"/>
  <c r="FW154" i="3" s="1"/>
  <c r="FV149" i="3"/>
  <c r="FP149" i="3" s="1"/>
  <c r="FR149" i="3"/>
  <c r="FO149" i="3"/>
  <c r="FN149" i="3"/>
  <c r="FM149" i="3"/>
  <c r="FK149" i="3"/>
  <c r="FK154" i="3" s="1"/>
  <c r="FJ149" i="3"/>
  <c r="FJ154" i="3" s="1"/>
  <c r="FE149" i="3"/>
  <c r="FE154" i="3" s="1"/>
  <c r="FD149" i="3"/>
  <c r="EY149" i="3"/>
  <c r="EY154" i="3" s="1"/>
  <c r="EX149" i="3"/>
  <c r="EU149" i="3"/>
  <c r="ES149" i="3"/>
  <c r="ES154" i="3" s="1"/>
  <c r="ER149" i="3"/>
  <c r="EM149" i="3"/>
  <c r="EM154" i="3" s="1"/>
  <c r="EL149" i="3"/>
  <c r="EO149" i="3" s="1"/>
  <c r="EH149" i="3"/>
  <c r="EE149" i="3"/>
  <c r="ED149" i="3"/>
  <c r="EG149" i="3" s="1"/>
  <c r="EA149" i="3"/>
  <c r="EA154" i="3" s="1"/>
  <c r="DZ149" i="3"/>
  <c r="DZ154" i="3" s="1"/>
  <c r="DW149" i="3"/>
  <c r="DU149" i="3"/>
  <c r="DU154" i="3" s="1"/>
  <c r="DT149" i="3"/>
  <c r="DT154" i="3" s="1"/>
  <c r="DO149" i="3"/>
  <c r="DO154" i="3" s="1"/>
  <c r="DN149" i="3"/>
  <c r="DJ149" i="3"/>
  <c r="DG149" i="3"/>
  <c r="DI149" i="3" s="1"/>
  <c r="DF149" i="3"/>
  <c r="DC149" i="3"/>
  <c r="DC154" i="3" s="1"/>
  <c r="DB149" i="3"/>
  <c r="DE149" i="3" s="1"/>
  <c r="CW149" i="3"/>
  <c r="CW154" i="3" s="1"/>
  <c r="CV149" i="3"/>
  <c r="CY149" i="3" s="1"/>
  <c r="CQ149" i="3"/>
  <c r="CQ154" i="3" s="1"/>
  <c r="CP149" i="3"/>
  <c r="CS149" i="3" s="1"/>
  <c r="CM149" i="3"/>
  <c r="CL149" i="3"/>
  <c r="CJ149" i="3"/>
  <c r="CI149" i="3"/>
  <c r="CH149" i="3"/>
  <c r="CE149" i="3"/>
  <c r="CE154" i="3" s="1"/>
  <c r="CD149" i="3"/>
  <c r="BY149" i="3"/>
  <c r="BY154" i="3" s="1"/>
  <c r="BX149" i="3"/>
  <c r="BU149" i="3"/>
  <c r="BS149" i="3"/>
  <c r="BS154" i="3" s="1"/>
  <c r="BR149" i="3"/>
  <c r="BN149" i="3"/>
  <c r="BK149" i="3"/>
  <c r="BJ149" i="3"/>
  <c r="BH149" i="3"/>
  <c r="BG149" i="3"/>
  <c r="BG154" i="3" s="1"/>
  <c r="BE149" i="3"/>
  <c r="BD149" i="3"/>
  <c r="BA149" i="3"/>
  <c r="BA154" i="3" s="1"/>
  <c r="AZ149" i="3"/>
  <c r="AZ154" i="3" s="1"/>
  <c r="AU149" i="3"/>
  <c r="AU154" i="3" s="1"/>
  <c r="AT149" i="3"/>
  <c r="AP149" i="3"/>
  <c r="AM149" i="3"/>
  <c r="AI149" i="3"/>
  <c r="AI154" i="3" s="1"/>
  <c r="AH149" i="3"/>
  <c r="AK149" i="3" s="1"/>
  <c r="AC149" i="3"/>
  <c r="AC154" i="3" s="1"/>
  <c r="AB149" i="3"/>
  <c r="L149" i="3"/>
  <c r="I149" i="3"/>
  <c r="G149" i="3"/>
  <c r="G154" i="3" s="1"/>
  <c r="E149" i="3"/>
  <c r="E154" i="3" s="1"/>
  <c r="D149" i="3"/>
  <c r="K148" i="3"/>
  <c r="PV147" i="3"/>
  <c r="PS147" i="3"/>
  <c r="PG147" i="3" s="1"/>
  <c r="PR147" i="3"/>
  <c r="PP147" i="3"/>
  <c r="PM147" i="3"/>
  <c r="PL147" i="3"/>
  <c r="PF147" i="3" s="1"/>
  <c r="PD147" i="3"/>
  <c r="OR147" i="3" s="1"/>
  <c r="PA147" i="3"/>
  <c r="OZ147" i="3"/>
  <c r="ON147" i="3" s="1"/>
  <c r="OQ147" i="3" s="1"/>
  <c r="OX147" i="3"/>
  <c r="OU147" i="3"/>
  <c r="OO147" i="3" s="1"/>
  <c r="OT147" i="3"/>
  <c r="OL147" i="3"/>
  <c r="OI147" i="3"/>
  <c r="OH147" i="3"/>
  <c r="OF147" i="3"/>
  <c r="OE147" i="3"/>
  <c r="OC147" i="3"/>
  <c r="OB147" i="3"/>
  <c r="NZ147" i="3"/>
  <c r="NW147" i="3"/>
  <c r="NV147" i="3"/>
  <c r="NP147" i="3"/>
  <c r="NN147" i="3"/>
  <c r="NK147" i="3"/>
  <c r="NJ147" i="3"/>
  <c r="NH147" i="3"/>
  <c r="NB147" i="3" s="1"/>
  <c r="NE147" i="3"/>
  <c r="ND147" i="3"/>
  <c r="MX147" i="3" s="1"/>
  <c r="MV147" i="3"/>
  <c r="MS147" i="3"/>
  <c r="MR147" i="3"/>
  <c r="MP147" i="3"/>
  <c r="MM147" i="3"/>
  <c r="MG147" i="3" s="1"/>
  <c r="ML147" i="3"/>
  <c r="MJ147" i="3"/>
  <c r="MD147" i="3"/>
  <c r="MA147" i="3"/>
  <c r="LZ147" i="3"/>
  <c r="LX147" i="3"/>
  <c r="LU147" i="3"/>
  <c r="LT147" i="3"/>
  <c r="LN147" i="3" s="1"/>
  <c r="LL147" i="3"/>
  <c r="LI147" i="3"/>
  <c r="LH147" i="3"/>
  <c r="KV147" i="3" s="1"/>
  <c r="LF147" i="3"/>
  <c r="LC147" i="3"/>
  <c r="KW147" i="3" s="1"/>
  <c r="LB147" i="3"/>
  <c r="KZ147" i="3"/>
  <c r="KT147" i="3"/>
  <c r="KS147" i="3"/>
  <c r="KQ147" i="3"/>
  <c r="KP147" i="3"/>
  <c r="KN147" i="3"/>
  <c r="KH147" i="3" s="1"/>
  <c r="KM147" i="3"/>
  <c r="KK147" i="3"/>
  <c r="KE147" i="3" s="1"/>
  <c r="KJ147" i="3"/>
  <c r="KD147" i="3" s="1"/>
  <c r="KB147" i="3"/>
  <c r="JY147" i="3"/>
  <c r="JX147" i="3"/>
  <c r="JV147" i="3"/>
  <c r="JU147" i="3"/>
  <c r="JS147" i="3"/>
  <c r="JR147" i="3"/>
  <c r="JP147" i="3"/>
  <c r="JM147" i="3"/>
  <c r="JL147" i="3"/>
  <c r="JJ147" i="3"/>
  <c r="JG147" i="3"/>
  <c r="JF147" i="3"/>
  <c r="IZ147" i="3"/>
  <c r="IX147" i="3"/>
  <c r="IU147" i="3"/>
  <c r="IT147" i="3"/>
  <c r="IR147" i="3"/>
  <c r="IO147" i="3"/>
  <c r="IN147" i="3"/>
  <c r="IL147" i="3"/>
  <c r="II147" i="3"/>
  <c r="IH147" i="3"/>
  <c r="HZ147" i="3"/>
  <c r="HW147" i="3"/>
  <c r="HV147" i="3"/>
  <c r="HT147" i="3"/>
  <c r="HQ147" i="3"/>
  <c r="HP147" i="3"/>
  <c r="HN147" i="3"/>
  <c r="HK147" i="3"/>
  <c r="HJ147" i="3"/>
  <c r="HH147" i="3"/>
  <c r="HE147" i="3"/>
  <c r="HD147" i="3"/>
  <c r="HB147" i="3"/>
  <c r="GY147" i="3"/>
  <c r="GX147" i="3"/>
  <c r="GV147" i="3"/>
  <c r="GS147" i="3"/>
  <c r="GR147" i="3"/>
  <c r="GJ147" i="3"/>
  <c r="GG147" i="3"/>
  <c r="GF147" i="3"/>
  <c r="GD147" i="3"/>
  <c r="GC147" i="3"/>
  <c r="GA147" i="3"/>
  <c r="FZ147" i="3"/>
  <c r="FX147" i="3"/>
  <c r="FU147" i="3"/>
  <c r="FT147" i="3"/>
  <c r="FO147" i="3"/>
  <c r="FL147" i="3"/>
  <c r="FI147" i="3"/>
  <c r="FH147" i="3"/>
  <c r="FF147" i="3"/>
  <c r="FC147" i="3"/>
  <c r="FB147" i="3"/>
  <c r="EZ147" i="3"/>
  <c r="EW147" i="3"/>
  <c r="EV147" i="3"/>
  <c r="ET147" i="3"/>
  <c r="EQ147" i="3"/>
  <c r="EE147" i="3" s="1"/>
  <c r="EP147" i="3"/>
  <c r="EN147" i="3"/>
  <c r="EH147" i="3" s="1"/>
  <c r="EK147" i="3"/>
  <c r="EJ147" i="3"/>
  <c r="EB147" i="3"/>
  <c r="DY147" i="3"/>
  <c r="DG147" i="3" s="1"/>
  <c r="DX147" i="3"/>
  <c r="DV147" i="3"/>
  <c r="DS147" i="3"/>
  <c r="DR147" i="3"/>
  <c r="DP147" i="3"/>
  <c r="DM147" i="3"/>
  <c r="DL147" i="3"/>
  <c r="DF147" i="3" s="1"/>
  <c r="DD147" i="3"/>
  <c r="DA147" i="3"/>
  <c r="CZ147" i="3"/>
  <c r="CX147" i="3"/>
  <c r="CU147" i="3"/>
  <c r="CT147" i="3"/>
  <c r="CR147" i="3"/>
  <c r="CL147" i="3" s="1"/>
  <c r="CQ147" i="3"/>
  <c r="CO147" i="3"/>
  <c r="CN147" i="3"/>
  <c r="CF147" i="3"/>
  <c r="CE147" i="3"/>
  <c r="CC147" i="3"/>
  <c r="CB147" i="3"/>
  <c r="BZ147" i="3"/>
  <c r="BW147" i="3"/>
  <c r="BV147" i="3"/>
  <c r="BT147" i="3"/>
  <c r="BN147" i="3" s="1"/>
  <c r="BQ147" i="3"/>
  <c r="BP147" i="3"/>
  <c r="BC147" i="3"/>
  <c r="BB147" i="3"/>
  <c r="AZ147" i="3"/>
  <c r="AY147" i="3"/>
  <c r="AX147" i="3"/>
  <c r="AV147" i="3"/>
  <c r="AS147" i="3"/>
  <c r="AR147" i="3"/>
  <c r="AJ147" i="3"/>
  <c r="AG147" i="3"/>
  <c r="AF147" i="3"/>
  <c r="AD147" i="3"/>
  <c r="AA147" i="3"/>
  <c r="Z147" i="3"/>
  <c r="PU146" i="3"/>
  <c r="PT146" i="3"/>
  <c r="PW146" i="3" s="1"/>
  <c r="PO146" i="3"/>
  <c r="PN146" i="3"/>
  <c r="PH146" i="3" s="1"/>
  <c r="PJ146" i="3"/>
  <c r="PG146" i="3"/>
  <c r="PF146" i="3"/>
  <c r="PE146" i="3"/>
  <c r="PC146" i="3"/>
  <c r="PB146" i="3"/>
  <c r="OW146" i="3"/>
  <c r="OV146" i="3"/>
  <c r="OY146" i="3" s="1"/>
  <c r="OS146" i="3" s="1"/>
  <c r="OR146" i="3"/>
  <c r="OO146" i="3"/>
  <c r="ON146" i="3"/>
  <c r="OM146" i="3"/>
  <c r="OK146" i="3"/>
  <c r="OJ146" i="3"/>
  <c r="OG146" i="3"/>
  <c r="OE146" i="3"/>
  <c r="OD146" i="3"/>
  <c r="NY146" i="3"/>
  <c r="NX146" i="3"/>
  <c r="NT146" i="3"/>
  <c r="NQ146" i="3"/>
  <c r="NS146" i="3" s="1"/>
  <c r="NP146" i="3"/>
  <c r="NO146" i="3"/>
  <c r="NM146" i="3"/>
  <c r="NL146" i="3"/>
  <c r="MZ146" i="3" s="1"/>
  <c r="NI146" i="3"/>
  <c r="NG146" i="3"/>
  <c r="NF146" i="3"/>
  <c r="NB146" i="3"/>
  <c r="MY146" i="3"/>
  <c r="MX146" i="3"/>
  <c r="MW146" i="3"/>
  <c r="MU146" i="3"/>
  <c r="MT146" i="3"/>
  <c r="MO146" i="3"/>
  <c r="MN146" i="3"/>
  <c r="MJ146" i="3"/>
  <c r="MI146" i="3"/>
  <c r="MG146" i="3"/>
  <c r="MF146" i="3"/>
  <c r="MC146" i="3"/>
  <c r="MB146" i="3"/>
  <c r="ME146" i="3" s="1"/>
  <c r="LW146" i="3"/>
  <c r="LV146" i="3"/>
  <c r="LR146" i="3"/>
  <c r="LQ146" i="3"/>
  <c r="LO146" i="3"/>
  <c r="LN146" i="3"/>
  <c r="LK146" i="3"/>
  <c r="LJ146" i="3"/>
  <c r="LM146" i="3" s="1"/>
  <c r="LE146" i="3"/>
  <c r="LD146" i="3"/>
  <c r="KZ146" i="3"/>
  <c r="KW146" i="3"/>
  <c r="KY146" i="3" s="1"/>
  <c r="KV146" i="3"/>
  <c r="KS146" i="3"/>
  <c r="KR146" i="3"/>
  <c r="KU146" i="3" s="1"/>
  <c r="KM146" i="3"/>
  <c r="KL146" i="3"/>
  <c r="KO146" i="3" s="1"/>
  <c r="KH146" i="3"/>
  <c r="KF146" i="3"/>
  <c r="KE146" i="3"/>
  <c r="KD146" i="3"/>
  <c r="KG146" i="3" s="1"/>
  <c r="KC146" i="3"/>
  <c r="KA146" i="3"/>
  <c r="JZ146" i="3"/>
  <c r="JU146" i="3"/>
  <c r="JT146" i="3"/>
  <c r="JW146" i="3" s="1"/>
  <c r="JO146" i="3"/>
  <c r="JN146" i="3"/>
  <c r="JI146" i="3"/>
  <c r="JH146" i="3"/>
  <c r="JK146" i="3" s="1"/>
  <c r="JD146" i="3"/>
  <c r="JA146" i="3"/>
  <c r="IZ146" i="3"/>
  <c r="IW146" i="3"/>
  <c r="IV146" i="3"/>
  <c r="IY146" i="3" s="1"/>
  <c r="IQ146" i="3"/>
  <c r="IP146" i="3"/>
  <c r="IS146" i="3" s="1"/>
  <c r="IK146" i="3"/>
  <c r="IJ146" i="3"/>
  <c r="ID146" i="3" s="1"/>
  <c r="IF146" i="3"/>
  <c r="IC146" i="3"/>
  <c r="IE146" i="3" s="1"/>
  <c r="IB146" i="3"/>
  <c r="HY146" i="3"/>
  <c r="HX146" i="3"/>
  <c r="IA146" i="3" s="1"/>
  <c r="HS146" i="3"/>
  <c r="HR146" i="3"/>
  <c r="HU146" i="3" s="1"/>
  <c r="HM146" i="3"/>
  <c r="HL146" i="3"/>
  <c r="HO146" i="3" s="1"/>
  <c r="HG146" i="3"/>
  <c r="HF146" i="3"/>
  <c r="HI146" i="3" s="1"/>
  <c r="HA146" i="3"/>
  <c r="GZ146" i="3"/>
  <c r="HC146" i="3" s="1"/>
  <c r="GW146" i="3"/>
  <c r="GU146" i="3"/>
  <c r="GT146" i="3"/>
  <c r="GP146" i="3"/>
  <c r="GM146" i="3"/>
  <c r="GL146" i="3"/>
  <c r="GO146" i="3" s="1"/>
  <c r="GI146" i="3"/>
  <c r="GH146" i="3"/>
  <c r="GK146" i="3" s="1"/>
  <c r="GC146" i="3"/>
  <c r="GB146" i="3"/>
  <c r="FP146" i="3" s="1"/>
  <c r="FY146" i="3"/>
  <c r="FW146" i="3"/>
  <c r="FV146" i="3"/>
  <c r="FR146" i="3"/>
  <c r="FO146" i="3"/>
  <c r="FN146" i="3"/>
  <c r="FK146" i="3"/>
  <c r="FJ146" i="3"/>
  <c r="FM146" i="3" s="1"/>
  <c r="FE146" i="3"/>
  <c r="FD146" i="3"/>
  <c r="FG146" i="3" s="1"/>
  <c r="EY146" i="3"/>
  <c r="EX146" i="3"/>
  <c r="ES146" i="3"/>
  <c r="ER146" i="3"/>
  <c r="EU146" i="3" s="1"/>
  <c r="EO146" i="3"/>
  <c r="EM146" i="3"/>
  <c r="EL146" i="3"/>
  <c r="EH146" i="3"/>
  <c r="EE146" i="3"/>
  <c r="ED146" i="3"/>
  <c r="EA146" i="3"/>
  <c r="DZ146" i="3"/>
  <c r="EC146" i="3" s="1"/>
  <c r="DW146" i="3"/>
  <c r="DU146" i="3"/>
  <c r="DT146" i="3"/>
  <c r="DO146" i="3"/>
  <c r="DN146" i="3"/>
  <c r="DJ146" i="3"/>
  <c r="DG146" i="3"/>
  <c r="DF146" i="3"/>
  <c r="DI146" i="3" s="1"/>
  <c r="DC146" i="3"/>
  <c r="DB146" i="3"/>
  <c r="DE146" i="3" s="1"/>
  <c r="CW146" i="3"/>
  <c r="CV146" i="3"/>
  <c r="CY146" i="3" s="1"/>
  <c r="CQ146" i="3"/>
  <c r="CP146" i="3"/>
  <c r="CS146" i="3" s="1"/>
  <c r="CM146" i="3"/>
  <c r="CL146" i="3"/>
  <c r="CK146" i="3"/>
  <c r="CI146" i="3"/>
  <c r="CH146" i="3"/>
  <c r="CE146" i="3"/>
  <c r="CD146" i="3"/>
  <c r="CG146" i="3" s="1"/>
  <c r="BY146" i="3"/>
  <c r="BX146" i="3"/>
  <c r="BS146" i="3"/>
  <c r="BR146" i="3"/>
  <c r="BU146" i="3" s="1"/>
  <c r="BN146" i="3"/>
  <c r="BK146" i="3"/>
  <c r="BJ146" i="3"/>
  <c r="BH146" i="3"/>
  <c r="BE146" i="3"/>
  <c r="BD146" i="3"/>
  <c r="BC146" i="3"/>
  <c r="BA146" i="3"/>
  <c r="AZ146" i="3"/>
  <c r="AU146" i="3"/>
  <c r="AT146" i="3"/>
  <c r="AW146" i="3" s="1"/>
  <c r="AP146" i="3"/>
  <c r="AM146" i="3"/>
  <c r="AI146" i="3"/>
  <c r="AH146" i="3"/>
  <c r="AK146" i="3" s="1"/>
  <c r="AC146" i="3"/>
  <c r="AB146" i="3"/>
  <c r="AE146" i="3" s="1"/>
  <c r="L146" i="3"/>
  <c r="I146" i="3"/>
  <c r="G146" i="3"/>
  <c r="E146" i="3"/>
  <c r="D146" i="3"/>
  <c r="F146" i="3" s="1"/>
  <c r="PU145" i="3"/>
  <c r="PU147" i="3" s="1"/>
  <c r="PT145" i="3"/>
  <c r="PT147" i="3" s="1"/>
  <c r="PO145" i="3"/>
  <c r="PO147" i="3" s="1"/>
  <c r="PN145" i="3"/>
  <c r="PJ145" i="3"/>
  <c r="PG145" i="3"/>
  <c r="PI145" i="3" s="1"/>
  <c r="PF145" i="3"/>
  <c r="PC145" i="3"/>
  <c r="PC147" i="3" s="1"/>
  <c r="PB145" i="3"/>
  <c r="PB147" i="3" s="1"/>
  <c r="OW145" i="3"/>
  <c r="OW147" i="3" s="1"/>
  <c r="OV145" i="3"/>
  <c r="OR145" i="3"/>
  <c r="OO145" i="3"/>
  <c r="ON145" i="3"/>
  <c r="OK145" i="3"/>
  <c r="OK147" i="3" s="1"/>
  <c r="OJ145" i="3"/>
  <c r="OM145" i="3" s="1"/>
  <c r="OE145" i="3"/>
  <c r="OD145" i="3"/>
  <c r="NY145" i="3"/>
  <c r="NY147" i="3" s="1"/>
  <c r="NX145" i="3"/>
  <c r="NT145" i="3"/>
  <c r="NQ145" i="3"/>
  <c r="NS145" i="3" s="1"/>
  <c r="NP145" i="3"/>
  <c r="NM145" i="3"/>
  <c r="NM147" i="3" s="1"/>
  <c r="NL145" i="3"/>
  <c r="NO145" i="3" s="1"/>
  <c r="NG145" i="3"/>
  <c r="NG147" i="3" s="1"/>
  <c r="NF145" i="3"/>
  <c r="NB145" i="3"/>
  <c r="MY145" i="3"/>
  <c r="NA145" i="3" s="1"/>
  <c r="MX145" i="3"/>
  <c r="MU145" i="3"/>
  <c r="MU147" i="3" s="1"/>
  <c r="MT145" i="3"/>
  <c r="MO145" i="3"/>
  <c r="MO147" i="3" s="1"/>
  <c r="MN145" i="3"/>
  <c r="MJ145" i="3"/>
  <c r="MG145" i="3"/>
  <c r="MF145" i="3"/>
  <c r="MC145" i="3"/>
  <c r="MC147" i="3" s="1"/>
  <c r="MB145" i="3"/>
  <c r="LW145" i="3"/>
  <c r="LW147" i="3" s="1"/>
  <c r="LV145" i="3"/>
  <c r="LR145" i="3"/>
  <c r="LO145" i="3"/>
  <c r="LQ145" i="3" s="1"/>
  <c r="LN145" i="3"/>
  <c r="LK145" i="3"/>
  <c r="LK147" i="3" s="1"/>
  <c r="LJ145" i="3"/>
  <c r="LE145" i="3"/>
  <c r="LE147" i="3" s="1"/>
  <c r="LD145" i="3"/>
  <c r="KZ145" i="3"/>
  <c r="KW145" i="3"/>
  <c r="KV145" i="3"/>
  <c r="KS145" i="3"/>
  <c r="KR145" i="3"/>
  <c r="KM145" i="3"/>
  <c r="KL145" i="3"/>
  <c r="KH145" i="3"/>
  <c r="KE145" i="3"/>
  <c r="KD145" i="3"/>
  <c r="KG145" i="3" s="1"/>
  <c r="KA145" i="3"/>
  <c r="KA147" i="3" s="1"/>
  <c r="JZ145" i="3"/>
  <c r="JU145" i="3"/>
  <c r="JT145" i="3"/>
  <c r="JW145" i="3" s="1"/>
  <c r="JW147" i="3" s="1"/>
  <c r="JO145" i="3"/>
  <c r="JO147" i="3" s="1"/>
  <c r="JN145" i="3"/>
  <c r="JQ145" i="3" s="1"/>
  <c r="JI145" i="3"/>
  <c r="JI147" i="3" s="1"/>
  <c r="JH145" i="3"/>
  <c r="JH147" i="3" s="1"/>
  <c r="JD145" i="3"/>
  <c r="JA145" i="3"/>
  <c r="IZ145" i="3"/>
  <c r="JC145" i="3" s="1"/>
  <c r="IW145" i="3"/>
  <c r="IW147" i="3" s="1"/>
  <c r="IV145" i="3"/>
  <c r="IV147" i="3" s="1"/>
  <c r="IQ145" i="3"/>
  <c r="IQ147" i="3" s="1"/>
  <c r="IP145" i="3"/>
  <c r="IP147" i="3" s="1"/>
  <c r="IK145" i="3"/>
  <c r="IK147" i="3" s="1"/>
  <c r="IJ145" i="3"/>
  <c r="IF145" i="3"/>
  <c r="IC145" i="3"/>
  <c r="IE145" i="3" s="1"/>
  <c r="IB145" i="3"/>
  <c r="HY145" i="3"/>
  <c r="HY147" i="3" s="1"/>
  <c r="HX145" i="3"/>
  <c r="IA145" i="3" s="1"/>
  <c r="HS145" i="3"/>
  <c r="HS147" i="3" s="1"/>
  <c r="HR145" i="3"/>
  <c r="HR147" i="3" s="1"/>
  <c r="HM145" i="3"/>
  <c r="HM147" i="3" s="1"/>
  <c r="HL145" i="3"/>
  <c r="HO145" i="3" s="1"/>
  <c r="HG145" i="3"/>
  <c r="HG147" i="3" s="1"/>
  <c r="HF145" i="3"/>
  <c r="HA145" i="3"/>
  <c r="HA147" i="3" s="1"/>
  <c r="GZ145" i="3"/>
  <c r="GU145" i="3"/>
  <c r="GU147" i="3" s="1"/>
  <c r="GT145" i="3"/>
  <c r="GT147" i="3" s="1"/>
  <c r="GP145" i="3"/>
  <c r="GM145" i="3"/>
  <c r="GL145" i="3"/>
  <c r="GK145" i="3"/>
  <c r="GI145" i="3"/>
  <c r="GI147" i="3" s="1"/>
  <c r="GH145" i="3"/>
  <c r="GH147" i="3" s="1"/>
  <c r="GC145" i="3"/>
  <c r="GB145" i="3"/>
  <c r="GB147" i="3" s="1"/>
  <c r="FW145" i="3"/>
  <c r="FW147" i="3" s="1"/>
  <c r="FV145" i="3"/>
  <c r="FV147" i="3" s="1"/>
  <c r="FR145" i="3"/>
  <c r="FQ145" i="3"/>
  <c r="FO145" i="3"/>
  <c r="FN145" i="3"/>
  <c r="FK145" i="3"/>
  <c r="FK147" i="3" s="1"/>
  <c r="FJ145" i="3"/>
  <c r="FM145" i="3" s="1"/>
  <c r="FE145" i="3"/>
  <c r="FE147" i="3" s="1"/>
  <c r="FD145" i="3"/>
  <c r="EY145" i="3"/>
  <c r="EY147" i="3" s="1"/>
  <c r="EX145" i="3"/>
  <c r="EX147" i="3" s="1"/>
  <c r="ES145" i="3"/>
  <c r="ES147" i="3" s="1"/>
  <c r="ER145" i="3"/>
  <c r="ER147" i="3" s="1"/>
  <c r="EM145" i="3"/>
  <c r="EM147" i="3" s="1"/>
  <c r="EL145" i="3"/>
  <c r="EH145" i="3"/>
  <c r="EE145" i="3"/>
  <c r="EG145" i="3" s="1"/>
  <c r="ED145" i="3"/>
  <c r="EA145" i="3"/>
  <c r="EA147" i="3" s="1"/>
  <c r="DZ145" i="3"/>
  <c r="DU145" i="3"/>
  <c r="DU147" i="3" s="1"/>
  <c r="DT145" i="3"/>
  <c r="DW145" i="3" s="1"/>
  <c r="DO145" i="3"/>
  <c r="DO147" i="3" s="1"/>
  <c r="DN145" i="3"/>
  <c r="DJ145" i="3"/>
  <c r="DG145" i="3"/>
  <c r="DF145" i="3"/>
  <c r="DC145" i="3"/>
  <c r="DC147" i="3" s="1"/>
  <c r="DB145" i="3"/>
  <c r="DB147" i="3" s="1"/>
  <c r="CW145" i="3"/>
  <c r="CW147" i="3" s="1"/>
  <c r="CV145" i="3"/>
  <c r="CV147" i="3" s="1"/>
  <c r="CQ145" i="3"/>
  <c r="CP145" i="3"/>
  <c r="CL145" i="3"/>
  <c r="CI145" i="3"/>
  <c r="CH145" i="3"/>
  <c r="CK145" i="3" s="1"/>
  <c r="CE145" i="3"/>
  <c r="CD145" i="3"/>
  <c r="BY145" i="3"/>
  <c r="BY147" i="3" s="1"/>
  <c r="BX145" i="3"/>
  <c r="CA145" i="3" s="1"/>
  <c r="BS145" i="3"/>
  <c r="BS147" i="3" s="1"/>
  <c r="BR145" i="3"/>
  <c r="BR147" i="3" s="1"/>
  <c r="BN145" i="3"/>
  <c r="BK145" i="3"/>
  <c r="BJ145" i="3"/>
  <c r="BH145" i="3"/>
  <c r="BH147" i="3" s="1"/>
  <c r="BE145" i="3"/>
  <c r="BE147" i="3" s="1"/>
  <c r="BD145" i="3"/>
  <c r="BC145" i="3"/>
  <c r="BA145" i="3"/>
  <c r="BA147" i="3" s="1"/>
  <c r="AZ145" i="3"/>
  <c r="AU145" i="3"/>
  <c r="AU147" i="3" s="1"/>
  <c r="AT145" i="3"/>
  <c r="AP145" i="3"/>
  <c r="AM145" i="3"/>
  <c r="AI145" i="3"/>
  <c r="AI147" i="3" s="1"/>
  <c r="AH145" i="3"/>
  <c r="AH147" i="3" s="1"/>
  <c r="AC145" i="3"/>
  <c r="AC147" i="3" s="1"/>
  <c r="AB145" i="3"/>
  <c r="AE145" i="3" s="1"/>
  <c r="AE147" i="3" s="1"/>
  <c r="L145" i="3"/>
  <c r="I145" i="3"/>
  <c r="I147" i="3" s="1"/>
  <c r="G145" i="3"/>
  <c r="E145" i="3"/>
  <c r="E147" i="3" s="1"/>
  <c r="D145" i="3"/>
  <c r="K144" i="3"/>
  <c r="FL143" i="3"/>
  <c r="DD143" i="3"/>
  <c r="DA143" i="3"/>
  <c r="CZ143" i="3"/>
  <c r="CX143" i="3"/>
  <c r="CU143" i="3"/>
  <c r="CT143" i="3"/>
  <c r="CR143" i="3"/>
  <c r="CO143" i="3"/>
  <c r="CN143" i="3"/>
  <c r="CF143" i="3"/>
  <c r="CC143" i="3"/>
  <c r="CB143" i="3"/>
  <c r="BZ143" i="3"/>
  <c r="BW143" i="3"/>
  <c r="BV143" i="3"/>
  <c r="BB143" i="3"/>
  <c r="AY143" i="3"/>
  <c r="AX143" i="3"/>
  <c r="AV143" i="3"/>
  <c r="AS143" i="3"/>
  <c r="AR143" i="3"/>
  <c r="AJ143" i="3"/>
  <c r="AG143" i="3"/>
  <c r="AF143" i="3"/>
  <c r="AD143" i="3"/>
  <c r="AA143" i="3"/>
  <c r="Z143" i="3"/>
  <c r="PU142" i="3"/>
  <c r="PT142" i="3"/>
  <c r="PW142" i="3" s="1"/>
  <c r="PO142" i="3"/>
  <c r="PN142" i="3"/>
  <c r="PQ142" i="3" s="1"/>
  <c r="PJ142" i="3"/>
  <c r="PG142" i="3"/>
  <c r="PI142" i="3" s="1"/>
  <c r="PF142" i="3"/>
  <c r="PE142" i="3"/>
  <c r="PC142" i="3"/>
  <c r="PB142" i="3"/>
  <c r="OW142" i="3"/>
  <c r="OV142" i="3"/>
  <c r="OY142" i="3" s="1"/>
  <c r="OS142" i="3"/>
  <c r="OR142" i="3"/>
  <c r="OO142" i="3"/>
  <c r="ON142" i="3"/>
  <c r="OQ142" i="3" s="1"/>
  <c r="OK142" i="3"/>
  <c r="OJ142" i="3"/>
  <c r="OE142" i="3"/>
  <c r="OD142" i="3"/>
  <c r="OG142" i="3" s="1"/>
  <c r="NY142" i="3"/>
  <c r="NX142" i="3"/>
  <c r="OA142" i="3" s="1"/>
  <c r="NT142" i="3"/>
  <c r="NQ142" i="3"/>
  <c r="NP142" i="3"/>
  <c r="NM142" i="3"/>
  <c r="NL142" i="3"/>
  <c r="NO142" i="3" s="1"/>
  <c r="NG142" i="3"/>
  <c r="NF142" i="3"/>
  <c r="NI142" i="3" s="1"/>
  <c r="NB142" i="3"/>
  <c r="MZ142" i="3"/>
  <c r="MY142" i="3"/>
  <c r="MX142" i="3"/>
  <c r="NA142" i="3" s="1"/>
  <c r="MU142" i="3"/>
  <c r="MT142" i="3"/>
  <c r="MW142" i="3" s="1"/>
  <c r="MO142" i="3"/>
  <c r="MN142" i="3"/>
  <c r="MJ142" i="3"/>
  <c r="MG142" i="3"/>
  <c r="MF142" i="3"/>
  <c r="MI142" i="3" s="1"/>
  <c r="MC142" i="3"/>
  <c r="MB142" i="3"/>
  <c r="ME142" i="3" s="1"/>
  <c r="LY142" i="3"/>
  <c r="LS142" i="3" s="1"/>
  <c r="LW142" i="3"/>
  <c r="LV142" i="3"/>
  <c r="LP142" i="3" s="1"/>
  <c r="LR142" i="3"/>
  <c r="LQ142" i="3"/>
  <c r="LO142" i="3"/>
  <c r="LN142" i="3"/>
  <c r="LK142" i="3"/>
  <c r="LJ142" i="3"/>
  <c r="LM142" i="3" s="1"/>
  <c r="LE142" i="3"/>
  <c r="LD142" i="3"/>
  <c r="KZ142" i="3"/>
  <c r="KW142" i="3"/>
  <c r="KV142" i="3"/>
  <c r="KY142" i="3" s="1"/>
  <c r="KS142" i="3"/>
  <c r="KR142" i="3"/>
  <c r="KU142" i="3" s="1"/>
  <c r="KO142" i="3"/>
  <c r="KI142" i="3" s="1"/>
  <c r="KM142" i="3"/>
  <c r="KL142" i="3"/>
  <c r="KH142" i="3"/>
  <c r="KF142" i="3"/>
  <c r="KE142" i="3"/>
  <c r="KD142" i="3"/>
  <c r="KG142" i="3" s="1"/>
  <c r="KA142" i="3"/>
  <c r="JZ142" i="3"/>
  <c r="KC142" i="3" s="1"/>
  <c r="JU142" i="3"/>
  <c r="JT142" i="3"/>
  <c r="JW142" i="3" s="1"/>
  <c r="JO142" i="3"/>
  <c r="JN142" i="3"/>
  <c r="JQ142" i="3" s="1"/>
  <c r="JI142" i="3"/>
  <c r="JH142" i="3"/>
  <c r="JK142" i="3" s="1"/>
  <c r="JE142" i="3" s="1"/>
  <c r="JD142" i="3"/>
  <c r="JA142" i="3"/>
  <c r="IZ142" i="3"/>
  <c r="IW142" i="3"/>
  <c r="IV142" i="3"/>
  <c r="IY142" i="3" s="1"/>
  <c r="IQ142" i="3"/>
  <c r="IP142" i="3"/>
  <c r="IK142" i="3"/>
  <c r="IJ142" i="3"/>
  <c r="IM142" i="3" s="1"/>
  <c r="IF142" i="3"/>
  <c r="IC142" i="3"/>
  <c r="IB142" i="3"/>
  <c r="HY142" i="3"/>
  <c r="HX142" i="3"/>
  <c r="IA142" i="3" s="1"/>
  <c r="HS142" i="3"/>
  <c r="HR142" i="3"/>
  <c r="HU142" i="3" s="1"/>
  <c r="HM142" i="3"/>
  <c r="HL142" i="3"/>
  <c r="HO142" i="3" s="1"/>
  <c r="HG142" i="3"/>
  <c r="HF142" i="3"/>
  <c r="HI142" i="3" s="1"/>
  <c r="HA142" i="3"/>
  <c r="GZ142" i="3"/>
  <c r="HC142" i="3" s="1"/>
  <c r="GW142" i="3"/>
  <c r="GU142" i="3"/>
  <c r="GT142" i="3"/>
  <c r="GP142" i="3"/>
  <c r="GM142" i="3"/>
  <c r="GL142" i="3"/>
  <c r="GI142" i="3"/>
  <c r="GH142" i="3"/>
  <c r="GK142" i="3" s="1"/>
  <c r="GE142" i="3"/>
  <c r="GC142" i="3"/>
  <c r="GB142" i="3"/>
  <c r="FY142" i="3"/>
  <c r="FW142" i="3"/>
  <c r="FV142" i="3"/>
  <c r="FR142" i="3"/>
  <c r="FO142" i="3"/>
  <c r="FQ142" i="3" s="1"/>
  <c r="FN142" i="3"/>
  <c r="FK142" i="3"/>
  <c r="FJ142" i="3"/>
  <c r="FM142" i="3" s="1"/>
  <c r="FE142" i="3"/>
  <c r="FD142" i="3"/>
  <c r="FG142" i="3" s="1"/>
  <c r="EY142" i="3"/>
  <c r="EX142" i="3"/>
  <c r="FA142" i="3" s="1"/>
  <c r="EI142" i="3" s="1"/>
  <c r="ES142" i="3"/>
  <c r="ER142" i="3"/>
  <c r="EU142" i="3" s="1"/>
  <c r="EO142" i="3"/>
  <c r="EM142" i="3"/>
  <c r="EL142" i="3"/>
  <c r="EH142" i="3"/>
  <c r="EE142" i="3"/>
  <c r="ED142" i="3"/>
  <c r="EA142" i="3"/>
  <c r="DZ142" i="3"/>
  <c r="EC142" i="3" s="1"/>
  <c r="DW142" i="3"/>
  <c r="DU142" i="3"/>
  <c r="DT142" i="3"/>
  <c r="DO142" i="3"/>
  <c r="DN142" i="3"/>
  <c r="DQ142" i="3" s="1"/>
  <c r="DJ142" i="3"/>
  <c r="DG142" i="3"/>
  <c r="DF142" i="3"/>
  <c r="DC142" i="3"/>
  <c r="DB142" i="3"/>
  <c r="DE142" i="3" s="1"/>
  <c r="CW142" i="3"/>
  <c r="CV142" i="3"/>
  <c r="CY142" i="3" s="1"/>
  <c r="CQ142" i="3"/>
  <c r="CP142" i="3"/>
  <c r="CL142" i="3"/>
  <c r="CI142" i="3"/>
  <c r="CK142" i="3" s="1"/>
  <c r="CH142" i="3"/>
  <c r="CE142" i="3"/>
  <c r="CD142" i="3"/>
  <c r="CG142" i="3" s="1"/>
  <c r="BY142" i="3"/>
  <c r="BX142" i="3"/>
  <c r="CA142" i="3" s="1"/>
  <c r="BU142" i="3"/>
  <c r="BO142" i="3" s="1"/>
  <c r="BS142" i="3"/>
  <c r="BR142" i="3"/>
  <c r="BN142" i="3"/>
  <c r="BL142" i="3"/>
  <c r="BK142" i="3"/>
  <c r="BJ142" i="3"/>
  <c r="BG142" i="3"/>
  <c r="BF142" i="3"/>
  <c r="BI142" i="3" s="1"/>
  <c r="BA142" i="3"/>
  <c r="AZ142" i="3"/>
  <c r="AU142" i="3"/>
  <c r="AT142" i="3"/>
  <c r="AW142" i="3" s="1"/>
  <c r="AP142" i="3"/>
  <c r="AM142" i="3"/>
  <c r="AO142" i="3" s="1"/>
  <c r="AL142" i="3"/>
  <c r="AI142" i="3"/>
  <c r="AH142" i="3"/>
  <c r="AK142" i="3" s="1"/>
  <c r="AC142" i="3"/>
  <c r="AB142" i="3"/>
  <c r="AE142" i="3" s="1"/>
  <c r="L142" i="3"/>
  <c r="I142" i="3"/>
  <c r="G142" i="3"/>
  <c r="E142" i="3"/>
  <c r="D142" i="3"/>
  <c r="PU141" i="3"/>
  <c r="PT141" i="3"/>
  <c r="PQ141" i="3"/>
  <c r="PO141" i="3"/>
  <c r="PN141" i="3"/>
  <c r="PJ141" i="3"/>
  <c r="PG141" i="3"/>
  <c r="PI141" i="3" s="1"/>
  <c r="PF141" i="3"/>
  <c r="PC141" i="3"/>
  <c r="PB141" i="3"/>
  <c r="PE141" i="3" s="1"/>
  <c r="OY141" i="3"/>
  <c r="OS141" i="3" s="1"/>
  <c r="OW141" i="3"/>
  <c r="OV141" i="3"/>
  <c r="OR141" i="3"/>
  <c r="OO141" i="3"/>
  <c r="ON141" i="3"/>
  <c r="OK141" i="3"/>
  <c r="OJ141" i="3"/>
  <c r="OM141" i="3" s="1"/>
  <c r="OE141" i="3"/>
  <c r="OD141" i="3"/>
  <c r="OG141" i="3" s="1"/>
  <c r="OA141" i="3"/>
  <c r="NY141" i="3"/>
  <c r="NX141" i="3"/>
  <c r="NT141" i="3"/>
  <c r="NR141" i="3"/>
  <c r="NQ141" i="3"/>
  <c r="NP141" i="3"/>
  <c r="NS141" i="3" s="1"/>
  <c r="NM141" i="3"/>
  <c r="NL141" i="3"/>
  <c r="NO141" i="3" s="1"/>
  <c r="NG141" i="3"/>
  <c r="NF141" i="3"/>
  <c r="NI141" i="3" s="1"/>
  <c r="NB141" i="3"/>
  <c r="MZ141" i="3"/>
  <c r="MY141" i="3"/>
  <c r="MX141" i="3"/>
  <c r="MW141" i="3"/>
  <c r="MU141" i="3"/>
  <c r="MT141" i="3"/>
  <c r="MO141" i="3"/>
  <c r="MN141" i="3"/>
  <c r="MQ141" i="3" s="1"/>
  <c r="MK141" i="3" s="1"/>
  <c r="MJ141" i="3"/>
  <c r="MG141" i="3"/>
  <c r="MF141" i="3"/>
  <c r="MC141" i="3"/>
  <c r="MB141" i="3"/>
  <c r="ME141" i="3" s="1"/>
  <c r="LW141" i="3"/>
  <c r="LV141" i="3"/>
  <c r="LR141" i="3"/>
  <c r="LQ141" i="3"/>
  <c r="LO141" i="3"/>
  <c r="LN141" i="3"/>
  <c r="LK141" i="3"/>
  <c r="LJ141" i="3"/>
  <c r="LM141" i="3" s="1"/>
  <c r="LE141" i="3"/>
  <c r="LD141" i="3"/>
  <c r="LG141" i="3" s="1"/>
  <c r="KZ141" i="3"/>
  <c r="KX141" i="3"/>
  <c r="KW141" i="3"/>
  <c r="KV141" i="3"/>
  <c r="KU141" i="3"/>
  <c r="KS141" i="3"/>
  <c r="KR141" i="3"/>
  <c r="KM141" i="3"/>
  <c r="KL141" i="3"/>
  <c r="KO141" i="3" s="1"/>
  <c r="KI141" i="3" s="1"/>
  <c r="KH141" i="3"/>
  <c r="KE141" i="3"/>
  <c r="KD141" i="3"/>
  <c r="KG141" i="3" s="1"/>
  <c r="KA141" i="3"/>
  <c r="JZ141" i="3"/>
  <c r="KC141" i="3" s="1"/>
  <c r="JW141" i="3"/>
  <c r="JU141" i="3"/>
  <c r="JT141" i="3"/>
  <c r="JO141" i="3"/>
  <c r="JN141" i="3"/>
  <c r="JQ141" i="3" s="1"/>
  <c r="JI141" i="3"/>
  <c r="JH141" i="3"/>
  <c r="JK141" i="3" s="1"/>
  <c r="JD141" i="3"/>
  <c r="JB141" i="3"/>
  <c r="JA141" i="3"/>
  <c r="IZ141" i="3"/>
  <c r="IW141" i="3"/>
  <c r="IV141" i="3"/>
  <c r="IY141" i="3" s="1"/>
  <c r="IQ141" i="3"/>
  <c r="IP141" i="3"/>
  <c r="IK141" i="3"/>
  <c r="IJ141" i="3"/>
  <c r="IM141" i="3" s="1"/>
  <c r="IF141" i="3"/>
  <c r="IC141" i="3"/>
  <c r="IB141" i="3"/>
  <c r="HY141" i="3"/>
  <c r="HX141" i="3"/>
  <c r="IA141" i="3" s="1"/>
  <c r="HS141" i="3"/>
  <c r="HR141" i="3"/>
  <c r="HU141" i="3" s="1"/>
  <c r="HM141" i="3"/>
  <c r="HL141" i="3"/>
  <c r="HO141" i="3" s="1"/>
  <c r="HG141" i="3"/>
  <c r="HF141" i="3"/>
  <c r="HI141" i="3" s="1"/>
  <c r="HA141" i="3"/>
  <c r="GZ141" i="3"/>
  <c r="GU141" i="3"/>
  <c r="GT141" i="3"/>
  <c r="GW141" i="3" s="1"/>
  <c r="GP141" i="3"/>
  <c r="GM141" i="3"/>
  <c r="GL141" i="3"/>
  <c r="GI141" i="3"/>
  <c r="GH141" i="3"/>
  <c r="GK141" i="3" s="1"/>
  <c r="GC141" i="3"/>
  <c r="GB141" i="3"/>
  <c r="GE141" i="3" s="1"/>
  <c r="FX141" i="3"/>
  <c r="FR141" i="3" s="1"/>
  <c r="FU141" i="3"/>
  <c r="FO141" i="3" s="1"/>
  <c r="FT141" i="3"/>
  <c r="FW141" i="3" s="1"/>
  <c r="FK141" i="3"/>
  <c r="FJ141" i="3"/>
  <c r="FM141" i="3" s="1"/>
  <c r="FE141" i="3"/>
  <c r="FD141" i="3"/>
  <c r="FG141" i="3" s="1"/>
  <c r="EY141" i="3"/>
  <c r="EX141" i="3"/>
  <c r="FA141" i="3" s="1"/>
  <c r="EU141" i="3"/>
  <c r="ES141" i="3"/>
  <c r="ER141" i="3"/>
  <c r="EM141" i="3"/>
  <c r="EL141" i="3"/>
  <c r="EO141" i="3" s="1"/>
  <c r="EH141" i="3"/>
  <c r="EE141" i="3"/>
  <c r="ED141" i="3"/>
  <c r="EG141" i="3" s="1"/>
  <c r="EA141" i="3"/>
  <c r="DZ141" i="3"/>
  <c r="EC141" i="3" s="1"/>
  <c r="DW141" i="3"/>
  <c r="DU141" i="3"/>
  <c r="DT141" i="3"/>
  <c r="DP141" i="3"/>
  <c r="DM141" i="3"/>
  <c r="DG141" i="3" s="1"/>
  <c r="DL141" i="3"/>
  <c r="DJ141" i="3"/>
  <c r="DC141" i="3"/>
  <c r="DB141" i="3"/>
  <c r="DE141" i="3" s="1"/>
  <c r="CW141" i="3"/>
  <c r="CV141" i="3"/>
  <c r="CY141" i="3" s="1"/>
  <c r="CQ141" i="3"/>
  <c r="CP141" i="3"/>
  <c r="CS141" i="3" s="1"/>
  <c r="CL141" i="3"/>
  <c r="CI141" i="3"/>
  <c r="CK141" i="3" s="1"/>
  <c r="CH141" i="3"/>
  <c r="CE141" i="3"/>
  <c r="CD141" i="3"/>
  <c r="CG141" i="3" s="1"/>
  <c r="BY141" i="3"/>
  <c r="BX141" i="3"/>
  <c r="CA141" i="3" s="1"/>
  <c r="BT141" i="3"/>
  <c r="BN141" i="3" s="1"/>
  <c r="BQ141" i="3"/>
  <c r="BP141" i="3"/>
  <c r="BP143" i="3" s="1"/>
  <c r="BJ143" i="3" s="1"/>
  <c r="BG141" i="3"/>
  <c r="BF141" i="3"/>
  <c r="BI141" i="3" s="1"/>
  <c r="BA141" i="3"/>
  <c r="AZ141" i="3"/>
  <c r="BC141" i="3" s="1"/>
  <c r="AU141" i="3"/>
  <c r="AT141" i="3"/>
  <c r="AP141" i="3"/>
  <c r="AM141" i="3"/>
  <c r="AL141" i="3"/>
  <c r="AI141" i="3"/>
  <c r="AH141" i="3"/>
  <c r="AK141" i="3" s="1"/>
  <c r="AC141" i="3"/>
  <c r="AB141" i="3"/>
  <c r="AE141" i="3" s="1"/>
  <c r="L141" i="3"/>
  <c r="I141" i="3"/>
  <c r="G141" i="3"/>
  <c r="E141" i="3"/>
  <c r="D141" i="3"/>
  <c r="PU140" i="3"/>
  <c r="PT140" i="3"/>
  <c r="PW140" i="3" s="1"/>
  <c r="PO140" i="3"/>
  <c r="PN140" i="3"/>
  <c r="PQ140" i="3" s="1"/>
  <c r="PK140" i="3" s="1"/>
  <c r="PJ140" i="3"/>
  <c r="PG140" i="3"/>
  <c r="PF140" i="3"/>
  <c r="PC140" i="3"/>
  <c r="PB140" i="3"/>
  <c r="OW140" i="3"/>
  <c r="OV140" i="3"/>
  <c r="OY140" i="3" s="1"/>
  <c r="OR140" i="3"/>
  <c r="OO140" i="3"/>
  <c r="OQ140" i="3" s="1"/>
  <c r="ON140" i="3"/>
  <c r="OK140" i="3"/>
  <c r="OJ140" i="3"/>
  <c r="OM140" i="3" s="1"/>
  <c r="OE140" i="3"/>
  <c r="OD140" i="3"/>
  <c r="NR140" i="3" s="1"/>
  <c r="NY140" i="3"/>
  <c r="NX140" i="3"/>
  <c r="OA140" i="3" s="1"/>
  <c r="NT140" i="3"/>
  <c r="NQ140" i="3"/>
  <c r="NS140" i="3" s="1"/>
  <c r="NP140" i="3"/>
  <c r="NM140" i="3"/>
  <c r="NL140" i="3"/>
  <c r="NO140" i="3" s="1"/>
  <c r="NG140" i="3"/>
  <c r="NF140" i="3"/>
  <c r="MZ140" i="3" s="1"/>
  <c r="NB140" i="3"/>
  <c r="MY140" i="3"/>
  <c r="NA140" i="3" s="1"/>
  <c r="MX140" i="3"/>
  <c r="MW140" i="3"/>
  <c r="MK140" i="3" s="1"/>
  <c r="MU140" i="3"/>
  <c r="MT140" i="3"/>
  <c r="MH140" i="3" s="1"/>
  <c r="MQ140" i="3"/>
  <c r="MO140" i="3"/>
  <c r="MN140" i="3"/>
  <c r="MJ140" i="3"/>
  <c r="MG140" i="3"/>
  <c r="MI140" i="3" s="1"/>
  <c r="MF140" i="3"/>
  <c r="MC140" i="3"/>
  <c r="MB140" i="3"/>
  <c r="ME140" i="3" s="1"/>
  <c r="LY140" i="3"/>
  <c r="LS140" i="3" s="1"/>
  <c r="LW140" i="3"/>
  <c r="LV140" i="3"/>
  <c r="LP140" i="3" s="1"/>
  <c r="LR140" i="3"/>
  <c r="LO140" i="3"/>
  <c r="LN140" i="3"/>
  <c r="LM140" i="3"/>
  <c r="LK140" i="3"/>
  <c r="LJ140" i="3"/>
  <c r="LE140" i="3"/>
  <c r="LD140" i="3"/>
  <c r="LG140" i="3" s="1"/>
  <c r="KZ140" i="3"/>
  <c r="KW140" i="3"/>
  <c r="KV140" i="3"/>
  <c r="KY140" i="3" s="1"/>
  <c r="KS140" i="3"/>
  <c r="KR140" i="3"/>
  <c r="KU140" i="3" s="1"/>
  <c r="KI140" i="3" s="1"/>
  <c r="KO140" i="3"/>
  <c r="KM140" i="3"/>
  <c r="KL140" i="3"/>
  <c r="KF140" i="3" s="1"/>
  <c r="KH140" i="3"/>
  <c r="KE140" i="3"/>
  <c r="KG140" i="3" s="1"/>
  <c r="KD140" i="3"/>
  <c r="KA140" i="3"/>
  <c r="JZ140" i="3"/>
  <c r="KC140" i="3" s="1"/>
  <c r="JW140" i="3"/>
  <c r="JU140" i="3"/>
  <c r="JT140" i="3"/>
  <c r="JO140" i="3"/>
  <c r="JN140" i="3"/>
  <c r="JQ140" i="3" s="1"/>
  <c r="JI140" i="3"/>
  <c r="JH140" i="3"/>
  <c r="JD140" i="3"/>
  <c r="JC140" i="3"/>
  <c r="JA140" i="3"/>
  <c r="IZ140" i="3"/>
  <c r="IW140" i="3"/>
  <c r="IV140" i="3"/>
  <c r="IY140" i="3" s="1"/>
  <c r="IQ140" i="3"/>
  <c r="IP140" i="3"/>
  <c r="IS140" i="3" s="1"/>
  <c r="IM140" i="3"/>
  <c r="IK140" i="3"/>
  <c r="IJ140" i="3"/>
  <c r="IF140" i="3"/>
  <c r="ID140" i="3"/>
  <c r="IC140" i="3"/>
  <c r="IB140" i="3"/>
  <c r="HY140" i="3"/>
  <c r="HX140" i="3"/>
  <c r="IA140" i="3" s="1"/>
  <c r="HS140" i="3"/>
  <c r="HR140" i="3"/>
  <c r="HU140" i="3" s="1"/>
  <c r="HM140" i="3"/>
  <c r="HL140" i="3"/>
  <c r="HO140" i="3" s="1"/>
  <c r="HG140" i="3"/>
  <c r="HF140" i="3"/>
  <c r="HI140" i="3" s="1"/>
  <c r="HA140" i="3"/>
  <c r="GZ140" i="3"/>
  <c r="HC140" i="3" s="1"/>
  <c r="GU140" i="3"/>
  <c r="GT140" i="3"/>
  <c r="GP140" i="3"/>
  <c r="GM140" i="3"/>
  <c r="GO140" i="3" s="1"/>
  <c r="GL140" i="3"/>
  <c r="GI140" i="3"/>
  <c r="GH140" i="3"/>
  <c r="GK140" i="3" s="1"/>
  <c r="GC140" i="3"/>
  <c r="GB140" i="3"/>
  <c r="GE140" i="3" s="1"/>
  <c r="FY140" i="3"/>
  <c r="FS140" i="3" s="1"/>
  <c r="FW140" i="3"/>
  <c r="FV140" i="3"/>
  <c r="FR140" i="3"/>
  <c r="FO140" i="3"/>
  <c r="FN140" i="3"/>
  <c r="FK140" i="3"/>
  <c r="FJ140" i="3"/>
  <c r="FM140" i="3" s="1"/>
  <c r="FE140" i="3"/>
  <c r="FD140" i="3"/>
  <c r="FG140" i="3" s="1"/>
  <c r="FA140" i="3"/>
  <c r="EY140" i="3"/>
  <c r="EX140" i="3"/>
  <c r="ES140" i="3"/>
  <c r="ER140" i="3"/>
  <c r="EU140" i="3" s="1"/>
  <c r="EM140" i="3"/>
  <c r="EL140" i="3"/>
  <c r="EH140" i="3"/>
  <c r="EE140" i="3"/>
  <c r="ED140" i="3"/>
  <c r="EA140" i="3"/>
  <c r="DZ140" i="3"/>
  <c r="EC140" i="3" s="1"/>
  <c r="DU140" i="3"/>
  <c r="DT140" i="3"/>
  <c r="DO140" i="3"/>
  <c r="DN140" i="3"/>
  <c r="DQ140" i="3" s="1"/>
  <c r="DJ140" i="3"/>
  <c r="DG140" i="3"/>
  <c r="DF140" i="3"/>
  <c r="DE140" i="3"/>
  <c r="DC140" i="3"/>
  <c r="DB140" i="3"/>
  <c r="CW140" i="3"/>
  <c r="CV140" i="3"/>
  <c r="CY140" i="3" s="1"/>
  <c r="CQ140" i="3"/>
  <c r="CP140" i="3"/>
  <c r="CL140" i="3"/>
  <c r="CI140" i="3"/>
  <c r="CH140" i="3"/>
  <c r="CK140" i="3" s="1"/>
  <c r="CE140" i="3"/>
  <c r="CD140" i="3"/>
  <c r="CG140" i="3" s="1"/>
  <c r="BY140" i="3"/>
  <c r="BX140" i="3"/>
  <c r="CA140" i="3" s="1"/>
  <c r="BS140" i="3"/>
  <c r="BR140" i="3"/>
  <c r="BN140" i="3"/>
  <c r="BK140" i="3"/>
  <c r="BM140" i="3" s="1"/>
  <c r="BJ140" i="3"/>
  <c r="BG140" i="3"/>
  <c r="BF140" i="3"/>
  <c r="BI140" i="3" s="1"/>
  <c r="BA140" i="3"/>
  <c r="AZ140" i="3"/>
  <c r="BC140" i="3" s="1"/>
  <c r="AU140" i="3"/>
  <c r="AT140" i="3"/>
  <c r="AW140" i="3" s="1"/>
  <c r="AP140" i="3"/>
  <c r="AM140" i="3"/>
  <c r="AL140" i="3"/>
  <c r="T140" i="3" s="1"/>
  <c r="AI140" i="3"/>
  <c r="AH140" i="3"/>
  <c r="AK140" i="3" s="1"/>
  <c r="AC140" i="3"/>
  <c r="AB140" i="3"/>
  <c r="AE140" i="3" s="1"/>
  <c r="L140" i="3"/>
  <c r="I140" i="3"/>
  <c r="G140" i="3"/>
  <c r="E140" i="3"/>
  <c r="D140" i="3"/>
  <c r="PU139" i="3"/>
  <c r="PT139" i="3"/>
  <c r="PW139" i="3" s="1"/>
  <c r="PO139" i="3"/>
  <c r="PN139" i="3"/>
  <c r="PJ139" i="3"/>
  <c r="PG139" i="3"/>
  <c r="PF139" i="3"/>
  <c r="PC139" i="3"/>
  <c r="PB139" i="3"/>
  <c r="PE139" i="3" s="1"/>
  <c r="OW139" i="3"/>
  <c r="OV139" i="3"/>
  <c r="OR139" i="3"/>
  <c r="OO139" i="3"/>
  <c r="OQ139" i="3" s="1"/>
  <c r="ON139" i="3"/>
  <c r="OK139" i="3"/>
  <c r="OJ139" i="3"/>
  <c r="OM139" i="3" s="1"/>
  <c r="OE139" i="3"/>
  <c r="OD139" i="3"/>
  <c r="OA139" i="3"/>
  <c r="NY139" i="3"/>
  <c r="NX139" i="3"/>
  <c r="NT139" i="3"/>
  <c r="NQ139" i="3"/>
  <c r="NP139" i="3"/>
  <c r="NM139" i="3"/>
  <c r="NL139" i="3"/>
  <c r="NO139" i="3" s="1"/>
  <c r="NI139" i="3"/>
  <c r="NG139" i="3"/>
  <c r="NF139" i="3"/>
  <c r="NB139" i="3"/>
  <c r="MY139" i="3"/>
  <c r="MX139" i="3"/>
  <c r="MU139" i="3"/>
  <c r="MT139" i="3"/>
  <c r="MQ139" i="3"/>
  <c r="MO139" i="3"/>
  <c r="MN139" i="3"/>
  <c r="MJ139" i="3"/>
  <c r="MG139" i="3"/>
  <c r="MF139" i="3"/>
  <c r="MC139" i="3"/>
  <c r="MB139" i="3"/>
  <c r="ME139" i="3" s="1"/>
  <c r="LY139" i="3"/>
  <c r="LS139" i="3" s="1"/>
  <c r="LW139" i="3"/>
  <c r="LV139" i="3"/>
  <c r="LP139" i="3" s="1"/>
  <c r="LR139" i="3"/>
  <c r="LO139" i="3"/>
  <c r="LQ139" i="3" s="1"/>
  <c r="LN139" i="3"/>
  <c r="LK139" i="3"/>
  <c r="LJ139" i="3"/>
  <c r="KX139" i="3" s="1"/>
  <c r="LG139" i="3"/>
  <c r="LE139" i="3"/>
  <c r="LD139" i="3"/>
  <c r="KZ139" i="3"/>
  <c r="KW139" i="3"/>
  <c r="KY139" i="3" s="1"/>
  <c r="KV139" i="3"/>
  <c r="KS139" i="3"/>
  <c r="KR139" i="3"/>
  <c r="KU139" i="3" s="1"/>
  <c r="KM139" i="3"/>
  <c r="KL139" i="3"/>
  <c r="KF139" i="3" s="1"/>
  <c r="KH139" i="3"/>
  <c r="KE139" i="3"/>
  <c r="KG139" i="3" s="1"/>
  <c r="KD139" i="3"/>
  <c r="KC139" i="3"/>
  <c r="KA139" i="3"/>
  <c r="JZ139" i="3"/>
  <c r="JU139" i="3"/>
  <c r="JT139" i="3"/>
  <c r="JW139" i="3" s="1"/>
  <c r="JO139" i="3"/>
  <c r="JN139" i="3"/>
  <c r="JQ139" i="3" s="1"/>
  <c r="JI139" i="3"/>
  <c r="JH139" i="3"/>
  <c r="JD139" i="3"/>
  <c r="JA139" i="3"/>
  <c r="IZ139" i="3"/>
  <c r="IW139" i="3"/>
  <c r="IV139" i="3"/>
  <c r="IY139" i="3" s="1"/>
  <c r="IQ139" i="3"/>
  <c r="IP139" i="3"/>
  <c r="IS139" i="3" s="1"/>
  <c r="IK139" i="3"/>
  <c r="IJ139" i="3"/>
  <c r="IM139" i="3" s="1"/>
  <c r="IG139" i="3" s="1"/>
  <c r="IF139" i="3"/>
  <c r="IC139" i="3"/>
  <c r="IE139" i="3" s="1"/>
  <c r="IB139" i="3"/>
  <c r="HY139" i="3"/>
  <c r="HX139" i="3"/>
  <c r="IA139" i="3" s="1"/>
  <c r="HS139" i="3"/>
  <c r="HR139" i="3"/>
  <c r="HU139" i="3" s="1"/>
  <c r="HO139" i="3"/>
  <c r="HM139" i="3"/>
  <c r="HL139" i="3"/>
  <c r="HG139" i="3"/>
  <c r="HF139" i="3"/>
  <c r="HI139" i="3" s="1"/>
  <c r="HA139" i="3"/>
  <c r="GZ139" i="3"/>
  <c r="GW139" i="3"/>
  <c r="GU139" i="3"/>
  <c r="GT139" i="3"/>
  <c r="GP139" i="3"/>
  <c r="GM139" i="3"/>
  <c r="GL139" i="3"/>
  <c r="GI139" i="3"/>
  <c r="GH139" i="3"/>
  <c r="GK139" i="3" s="1"/>
  <c r="GC139" i="3"/>
  <c r="GB139" i="3"/>
  <c r="GE139" i="3" s="1"/>
  <c r="FW139" i="3"/>
  <c r="FV139" i="3"/>
  <c r="FP139" i="3" s="1"/>
  <c r="FR139" i="3"/>
  <c r="FO139" i="3"/>
  <c r="FQ139" i="3" s="1"/>
  <c r="FN139" i="3"/>
  <c r="FM139" i="3"/>
  <c r="FK139" i="3"/>
  <c r="FJ139" i="3"/>
  <c r="FE139" i="3"/>
  <c r="FD139" i="3"/>
  <c r="FG139" i="3" s="1"/>
  <c r="EY139" i="3"/>
  <c r="EX139" i="3"/>
  <c r="ES139" i="3"/>
  <c r="ER139" i="3"/>
  <c r="EU139" i="3" s="1"/>
  <c r="EM139" i="3"/>
  <c r="EL139" i="3"/>
  <c r="EO139" i="3" s="1"/>
  <c r="EH139" i="3"/>
  <c r="EE139" i="3"/>
  <c r="ED139" i="3"/>
  <c r="EA139" i="3"/>
  <c r="DZ139" i="3"/>
  <c r="EC139" i="3" s="1"/>
  <c r="DU139" i="3"/>
  <c r="DT139" i="3"/>
  <c r="DQ139" i="3"/>
  <c r="DO139" i="3"/>
  <c r="DN139" i="3"/>
  <c r="DJ139" i="3"/>
  <c r="DG139" i="3"/>
  <c r="DI139" i="3" s="1"/>
  <c r="DF139" i="3"/>
  <c r="DC139" i="3"/>
  <c r="DB139" i="3"/>
  <c r="DE139" i="3" s="1"/>
  <c r="CY139" i="3"/>
  <c r="CW139" i="3"/>
  <c r="CV139" i="3"/>
  <c r="CQ139" i="3"/>
  <c r="CP139" i="3"/>
  <c r="CS139" i="3" s="1"/>
  <c r="CL139" i="3"/>
  <c r="CJ139" i="3"/>
  <c r="CI139" i="3"/>
  <c r="CK139" i="3" s="1"/>
  <c r="CH139" i="3"/>
  <c r="CE139" i="3"/>
  <c r="CD139" i="3"/>
  <c r="CG139" i="3" s="1"/>
  <c r="CA139" i="3"/>
  <c r="BY139" i="3"/>
  <c r="BU139" i="3"/>
  <c r="BS139" i="3"/>
  <c r="BR139" i="3"/>
  <c r="BN139" i="3"/>
  <c r="BL139" i="3"/>
  <c r="BK139" i="3"/>
  <c r="BJ139" i="3"/>
  <c r="BH139" i="3"/>
  <c r="BG139" i="3"/>
  <c r="BE139" i="3"/>
  <c r="BE143" i="3" s="1"/>
  <c r="BD139" i="3"/>
  <c r="BD143" i="3" s="1"/>
  <c r="BA139" i="3"/>
  <c r="AZ139" i="3"/>
  <c r="BC139" i="3" s="1"/>
  <c r="AU139" i="3"/>
  <c r="AT139" i="3"/>
  <c r="AW139" i="3" s="1"/>
  <c r="AM139" i="3"/>
  <c r="AL139" i="3"/>
  <c r="AO139" i="3" s="1"/>
  <c r="AI139" i="3"/>
  <c r="AH139" i="3"/>
  <c r="AK139" i="3" s="1"/>
  <c r="AC139" i="3"/>
  <c r="AB139" i="3"/>
  <c r="AE139" i="3" s="1"/>
  <c r="L139" i="3"/>
  <c r="I139" i="3"/>
  <c r="G139" i="3"/>
  <c r="F139" i="3"/>
  <c r="H139" i="3" s="1"/>
  <c r="J139" i="3" s="1"/>
  <c r="E139" i="3"/>
  <c r="D139" i="3"/>
  <c r="PV138" i="3"/>
  <c r="PV143" i="3" s="1"/>
  <c r="PS138" i="3"/>
  <c r="PR138" i="3"/>
  <c r="PR143" i="3" s="1"/>
  <c r="PP138" i="3"/>
  <c r="PM138" i="3"/>
  <c r="PM143" i="3" s="1"/>
  <c r="PL138" i="3"/>
  <c r="PL143" i="3" s="1"/>
  <c r="PF143" i="3" s="1"/>
  <c r="PD138" i="3"/>
  <c r="PD143" i="3" s="1"/>
  <c r="PA138" i="3"/>
  <c r="PA143" i="3" s="1"/>
  <c r="OZ138" i="3"/>
  <c r="PB138" i="3" s="1"/>
  <c r="OX138" i="3"/>
  <c r="OU138" i="3"/>
  <c r="OT138" i="3"/>
  <c r="OL138" i="3"/>
  <c r="OL143" i="3" s="1"/>
  <c r="OI138" i="3"/>
  <c r="OH138" i="3"/>
  <c r="OF138" i="3"/>
  <c r="OF143" i="3" s="1"/>
  <c r="OC138" i="3"/>
  <c r="OC143" i="3" s="1"/>
  <c r="OB138" i="3"/>
  <c r="NZ138" i="3"/>
  <c r="NZ143" i="3" s="1"/>
  <c r="NT143" i="3" s="1"/>
  <c r="NW138" i="3"/>
  <c r="NW143" i="3" s="1"/>
  <c r="NV138" i="3"/>
  <c r="NQ138" i="3"/>
  <c r="NN138" i="3"/>
  <c r="NN143" i="3" s="1"/>
  <c r="NK138" i="3"/>
  <c r="NK143" i="3" s="1"/>
  <c r="NJ138" i="3"/>
  <c r="NH138" i="3"/>
  <c r="NE138" i="3"/>
  <c r="NE143" i="3" s="1"/>
  <c r="ND138" i="3"/>
  <c r="MV138" i="3"/>
  <c r="MV143" i="3" s="1"/>
  <c r="MS138" i="3"/>
  <c r="MR138" i="3"/>
  <c r="MR143" i="3" s="1"/>
  <c r="MP138" i="3"/>
  <c r="MP143" i="3" s="1"/>
  <c r="MJ143" i="3" s="1"/>
  <c r="MM138" i="3"/>
  <c r="MM143" i="3" s="1"/>
  <c r="ML138" i="3"/>
  <c r="MN138" i="3" s="1"/>
  <c r="MJ138" i="3"/>
  <c r="MD138" i="3"/>
  <c r="MD143" i="3" s="1"/>
  <c r="MC138" i="3"/>
  <c r="MC143" i="3" s="1"/>
  <c r="MA138" i="3"/>
  <c r="MA143" i="3" s="1"/>
  <c r="LZ138" i="3"/>
  <c r="LZ143" i="3" s="1"/>
  <c r="LX138" i="3"/>
  <c r="LX143" i="3" s="1"/>
  <c r="LU138" i="3"/>
  <c r="LT138" i="3"/>
  <c r="LL138" i="3"/>
  <c r="LL143" i="3" s="1"/>
  <c r="LI138" i="3"/>
  <c r="LH138" i="3"/>
  <c r="LH143" i="3" s="1"/>
  <c r="LF138" i="3"/>
  <c r="LF143" i="3" s="1"/>
  <c r="LC138" i="3"/>
  <c r="LB138" i="3"/>
  <c r="LB143" i="3" s="1"/>
  <c r="KV143" i="3" s="1"/>
  <c r="KV138" i="3"/>
  <c r="KT138" i="3"/>
  <c r="KT143" i="3" s="1"/>
  <c r="KS138" i="3"/>
  <c r="KS143" i="3" s="1"/>
  <c r="KQ138" i="3"/>
  <c r="KQ143" i="3" s="1"/>
  <c r="KP138" i="3"/>
  <c r="KP143" i="3" s="1"/>
  <c r="KN138" i="3"/>
  <c r="KK138" i="3"/>
  <c r="KJ138" i="3"/>
  <c r="KJ143" i="3" s="1"/>
  <c r="KB138" i="3"/>
  <c r="KB143" i="3" s="1"/>
  <c r="JY138" i="3"/>
  <c r="JY143" i="3" s="1"/>
  <c r="JX138" i="3"/>
  <c r="JV138" i="3"/>
  <c r="JV143" i="3" s="1"/>
  <c r="JS138" i="3"/>
  <c r="JS143" i="3" s="1"/>
  <c r="JR138" i="3"/>
  <c r="JR143" i="3" s="1"/>
  <c r="JP138" i="3"/>
  <c r="JP143" i="3" s="1"/>
  <c r="JM138" i="3"/>
  <c r="JM143" i="3" s="1"/>
  <c r="JL138" i="3"/>
  <c r="JL143" i="3" s="1"/>
  <c r="JJ138" i="3"/>
  <c r="JJ143" i="3" s="1"/>
  <c r="JG138" i="3"/>
  <c r="JF138" i="3"/>
  <c r="JF143" i="3" s="1"/>
  <c r="IX138" i="3"/>
  <c r="IX143" i="3" s="1"/>
  <c r="IU138" i="3"/>
  <c r="IU143" i="3" s="1"/>
  <c r="IT138" i="3"/>
  <c r="IT143" i="3" s="1"/>
  <c r="IR138" i="3"/>
  <c r="IR143" i="3" s="1"/>
  <c r="IO138" i="3"/>
  <c r="IO143" i="3" s="1"/>
  <c r="IN138" i="3"/>
  <c r="IN143" i="3" s="1"/>
  <c r="IL138" i="3"/>
  <c r="IL143" i="3" s="1"/>
  <c r="II138" i="3"/>
  <c r="IH138" i="3"/>
  <c r="IH143" i="3" s="1"/>
  <c r="IB143" i="3" s="1"/>
  <c r="HZ138" i="3"/>
  <c r="HZ143" i="3" s="1"/>
  <c r="HW138" i="3"/>
  <c r="HY138" i="3" s="1"/>
  <c r="HY143" i="3" s="1"/>
  <c r="HV138" i="3"/>
  <c r="HV143" i="3" s="1"/>
  <c r="HT138" i="3"/>
  <c r="HT143" i="3" s="1"/>
  <c r="HQ138" i="3"/>
  <c r="HQ143" i="3" s="1"/>
  <c r="HP138" i="3"/>
  <c r="HP143" i="3" s="1"/>
  <c r="HN138" i="3"/>
  <c r="HN143" i="3" s="1"/>
  <c r="HK138" i="3"/>
  <c r="HJ138" i="3"/>
  <c r="HJ143" i="3" s="1"/>
  <c r="HH138" i="3"/>
  <c r="HH143" i="3" s="1"/>
  <c r="HE138" i="3"/>
  <c r="HD138" i="3"/>
  <c r="HD143" i="3" s="1"/>
  <c r="HB138" i="3"/>
  <c r="HB143" i="3" s="1"/>
  <c r="GY138" i="3"/>
  <c r="GY143" i="3" s="1"/>
  <c r="GX138" i="3"/>
  <c r="GX143" i="3" s="1"/>
  <c r="GV138" i="3"/>
  <c r="GS138" i="3"/>
  <c r="GR138" i="3"/>
  <c r="GR143" i="3" s="1"/>
  <c r="GJ138" i="3"/>
  <c r="GJ143" i="3" s="1"/>
  <c r="GG138" i="3"/>
  <c r="GI138" i="3" s="1"/>
  <c r="GI143" i="3" s="1"/>
  <c r="GF138" i="3"/>
  <c r="GD138" i="3"/>
  <c r="GD143" i="3" s="1"/>
  <c r="GA138" i="3"/>
  <c r="FZ138" i="3"/>
  <c r="FZ143" i="3" s="1"/>
  <c r="FX138" i="3"/>
  <c r="FU138" i="3"/>
  <c r="FU143" i="3" s="1"/>
  <c r="FT138" i="3"/>
  <c r="FW138" i="3" s="1"/>
  <c r="FW143" i="3" s="1"/>
  <c r="FI138" i="3"/>
  <c r="FI143" i="3" s="1"/>
  <c r="FH138" i="3"/>
  <c r="FH143" i="3" s="1"/>
  <c r="FF138" i="3"/>
  <c r="FF143" i="3" s="1"/>
  <c r="FC138" i="3"/>
  <c r="FE138" i="3" s="1"/>
  <c r="FE143" i="3" s="1"/>
  <c r="FB138" i="3"/>
  <c r="EZ138" i="3"/>
  <c r="EZ143" i="3" s="1"/>
  <c r="EW138" i="3"/>
  <c r="EW143" i="3" s="1"/>
  <c r="EV138" i="3"/>
  <c r="ET138" i="3"/>
  <c r="ET143" i="3" s="1"/>
  <c r="EQ138" i="3"/>
  <c r="EP138" i="3"/>
  <c r="EN138" i="3"/>
  <c r="EN143" i="3" s="1"/>
  <c r="EK138" i="3"/>
  <c r="EK143" i="3" s="1"/>
  <c r="EJ138" i="3"/>
  <c r="EL138" i="3" s="1"/>
  <c r="EB138" i="3"/>
  <c r="EB143" i="3" s="1"/>
  <c r="DZ138" i="3"/>
  <c r="DY138" i="3"/>
  <c r="DY143" i="3" s="1"/>
  <c r="DX138" i="3"/>
  <c r="DX143" i="3" s="1"/>
  <c r="DV138" i="3"/>
  <c r="DS138" i="3"/>
  <c r="DR138" i="3"/>
  <c r="DR143" i="3" s="1"/>
  <c r="DP138" i="3"/>
  <c r="DP143" i="3" s="1"/>
  <c r="DM138" i="3"/>
  <c r="DL138" i="3"/>
  <c r="DN138" i="3" s="1"/>
  <c r="DC138" i="3"/>
  <c r="DC143" i="3" s="1"/>
  <c r="DB138" i="3"/>
  <c r="CY138" i="3"/>
  <c r="CW138" i="3"/>
  <c r="CW143" i="3" s="1"/>
  <c r="CV138" i="3"/>
  <c r="CV143" i="3" s="1"/>
  <c r="CQ138" i="3"/>
  <c r="CQ143" i="3" s="1"/>
  <c r="CP138" i="3"/>
  <c r="CL138" i="3"/>
  <c r="CI138" i="3"/>
  <c r="CH138" i="3"/>
  <c r="CG138" i="3"/>
  <c r="CE138" i="3"/>
  <c r="CE143" i="3" s="1"/>
  <c r="CD138" i="3"/>
  <c r="CD143" i="3" s="1"/>
  <c r="BY138" i="3"/>
  <c r="BY143" i="3" s="1"/>
  <c r="BX138" i="3"/>
  <c r="BX143" i="3" s="1"/>
  <c r="BS138" i="3"/>
  <c r="BS143" i="3" s="1"/>
  <c r="BR138" i="3"/>
  <c r="BU138" i="3" s="1"/>
  <c r="BN138" i="3"/>
  <c r="BK138" i="3"/>
  <c r="BJ138" i="3"/>
  <c r="BM138" i="3" s="1"/>
  <c r="BG138" i="3"/>
  <c r="BG143" i="3" s="1"/>
  <c r="BF138" i="3"/>
  <c r="AN138" i="3" s="1"/>
  <c r="BA138" i="3"/>
  <c r="BA143" i="3" s="1"/>
  <c r="AZ138" i="3"/>
  <c r="AZ143" i="3" s="1"/>
  <c r="AU138" i="3"/>
  <c r="AU143" i="3" s="1"/>
  <c r="AT138" i="3"/>
  <c r="AP138" i="3"/>
  <c r="AM138" i="3"/>
  <c r="AO138" i="3" s="1"/>
  <c r="AL138" i="3"/>
  <c r="AI138" i="3"/>
  <c r="AI143" i="3" s="1"/>
  <c r="AH138" i="3"/>
  <c r="AC138" i="3"/>
  <c r="AC143" i="3" s="1"/>
  <c r="AB138" i="3"/>
  <c r="L138" i="3"/>
  <c r="L143" i="3" s="1"/>
  <c r="I138" i="3"/>
  <c r="G138" i="3"/>
  <c r="G143" i="3" s="1"/>
  <c r="E138" i="3"/>
  <c r="D138" i="3"/>
  <c r="F138" i="3" s="1"/>
  <c r="K137" i="3"/>
  <c r="PV136" i="3"/>
  <c r="PS136" i="3"/>
  <c r="PG136" i="3" s="1"/>
  <c r="PR136" i="3"/>
  <c r="PP136" i="3"/>
  <c r="PJ136" i="3" s="1"/>
  <c r="PM136" i="3"/>
  <c r="PL136" i="3"/>
  <c r="PF136" i="3" s="1"/>
  <c r="PD136" i="3"/>
  <c r="PA136" i="3"/>
  <c r="OZ136" i="3"/>
  <c r="OX136" i="3"/>
  <c r="OU136" i="3"/>
  <c r="OT136" i="3"/>
  <c r="OL136" i="3"/>
  <c r="OI136" i="3"/>
  <c r="OH136" i="3"/>
  <c r="OF136" i="3"/>
  <c r="OC136" i="3"/>
  <c r="OB136" i="3"/>
  <c r="NZ136" i="3"/>
  <c r="NT136" i="3" s="1"/>
  <c r="NW136" i="3"/>
  <c r="NV136" i="3"/>
  <c r="NN136" i="3"/>
  <c r="NB136" i="3" s="1"/>
  <c r="NK136" i="3"/>
  <c r="NJ136" i="3"/>
  <c r="NH136" i="3"/>
  <c r="NE136" i="3"/>
  <c r="ND136" i="3"/>
  <c r="MX136" i="3" s="1"/>
  <c r="MV136" i="3"/>
  <c r="MS136" i="3"/>
  <c r="MR136" i="3"/>
  <c r="MP136" i="3"/>
  <c r="MJ136" i="3" s="1"/>
  <c r="MM136" i="3"/>
  <c r="ML136" i="3"/>
  <c r="MF136" i="3" s="1"/>
  <c r="MD136" i="3"/>
  <c r="MA136" i="3"/>
  <c r="LZ136" i="3"/>
  <c r="LX136" i="3"/>
  <c r="LU136" i="3"/>
  <c r="LO136" i="3" s="1"/>
  <c r="LQ136" i="3" s="1"/>
  <c r="LT136" i="3"/>
  <c r="LN136" i="3"/>
  <c r="LL136" i="3"/>
  <c r="LI136" i="3"/>
  <c r="LH136" i="3"/>
  <c r="LF136" i="3"/>
  <c r="LC136" i="3"/>
  <c r="KW136" i="3" s="1"/>
  <c r="LB136" i="3"/>
  <c r="KT136" i="3"/>
  <c r="KQ136" i="3"/>
  <c r="KP136" i="3"/>
  <c r="KN136" i="3"/>
  <c r="KH136" i="3" s="1"/>
  <c r="KK136" i="3"/>
  <c r="KJ136" i="3"/>
  <c r="KD136" i="3"/>
  <c r="KB136" i="3"/>
  <c r="JY136" i="3"/>
  <c r="JX136" i="3"/>
  <c r="JV136" i="3"/>
  <c r="JS136" i="3"/>
  <c r="JR136" i="3"/>
  <c r="JP136" i="3"/>
  <c r="JM136" i="3"/>
  <c r="JL136" i="3"/>
  <c r="JJ136" i="3"/>
  <c r="JD136" i="3" s="1"/>
  <c r="JG136" i="3"/>
  <c r="JF136" i="3"/>
  <c r="IZ136" i="3" s="1"/>
  <c r="IX136" i="3"/>
  <c r="IU136" i="3"/>
  <c r="IT136" i="3"/>
  <c r="IR136" i="3"/>
  <c r="IO136" i="3"/>
  <c r="IN136" i="3"/>
  <c r="IL136" i="3"/>
  <c r="IF136" i="3" s="1"/>
  <c r="II136" i="3"/>
  <c r="IH136" i="3"/>
  <c r="IB136" i="3" s="1"/>
  <c r="HZ136" i="3"/>
  <c r="HW136" i="3"/>
  <c r="HV136" i="3"/>
  <c r="HT136" i="3"/>
  <c r="HQ136" i="3"/>
  <c r="HP136" i="3"/>
  <c r="HN136" i="3"/>
  <c r="HK136" i="3"/>
  <c r="HJ136" i="3"/>
  <c r="HH136" i="3"/>
  <c r="HE136" i="3"/>
  <c r="HD136" i="3"/>
  <c r="HB136" i="3"/>
  <c r="GY136" i="3"/>
  <c r="GX136" i="3"/>
  <c r="GV136" i="3"/>
  <c r="GP136" i="3" s="1"/>
  <c r="GS136" i="3"/>
  <c r="GR136" i="3"/>
  <c r="GJ136" i="3"/>
  <c r="GG136" i="3"/>
  <c r="GF136" i="3"/>
  <c r="GD136" i="3"/>
  <c r="GA136" i="3"/>
  <c r="FZ136" i="3"/>
  <c r="FN136" i="3" s="1"/>
  <c r="FX136" i="3"/>
  <c r="FU136" i="3"/>
  <c r="FT136" i="3"/>
  <c r="FR136" i="3"/>
  <c r="FL136" i="3"/>
  <c r="FI136" i="3"/>
  <c r="FH136" i="3"/>
  <c r="FF136" i="3"/>
  <c r="FC136" i="3"/>
  <c r="FB136" i="3"/>
  <c r="EZ136" i="3"/>
  <c r="EW136" i="3"/>
  <c r="EV136" i="3"/>
  <c r="ET136" i="3"/>
  <c r="EQ136" i="3"/>
  <c r="EP136" i="3"/>
  <c r="EN136" i="3"/>
  <c r="EK136" i="3"/>
  <c r="EJ136" i="3"/>
  <c r="EB136" i="3"/>
  <c r="DY136" i="3"/>
  <c r="DX136" i="3"/>
  <c r="DV136" i="3"/>
  <c r="DS136" i="3"/>
  <c r="DR136" i="3"/>
  <c r="DP136" i="3"/>
  <c r="DM136" i="3"/>
  <c r="DG136" i="3" s="1"/>
  <c r="DL136" i="3"/>
  <c r="DJ136" i="3"/>
  <c r="DF136" i="3"/>
  <c r="DD136" i="3"/>
  <c r="DA136" i="3"/>
  <c r="CZ136" i="3"/>
  <c r="CX136" i="3"/>
  <c r="CU136" i="3"/>
  <c r="CT136" i="3"/>
  <c r="CR136" i="3"/>
  <c r="CO136" i="3"/>
  <c r="CI136" i="3" s="1"/>
  <c r="CN136" i="3"/>
  <c r="CF136" i="3"/>
  <c r="CC136" i="3"/>
  <c r="CB136" i="3"/>
  <c r="BZ136" i="3"/>
  <c r="BW136" i="3"/>
  <c r="BV136" i="3"/>
  <c r="BT136" i="3"/>
  <c r="BQ136" i="3"/>
  <c r="BK136" i="3" s="1"/>
  <c r="BP136" i="3"/>
  <c r="BN136" i="3"/>
  <c r="BB136" i="3"/>
  <c r="AY136" i="3"/>
  <c r="AX136" i="3"/>
  <c r="AV136" i="3"/>
  <c r="AS136" i="3"/>
  <c r="AR136" i="3"/>
  <c r="AJ136" i="3"/>
  <c r="AG136" i="3"/>
  <c r="AF136" i="3"/>
  <c r="AD136" i="3"/>
  <c r="AA136" i="3"/>
  <c r="Z136" i="3"/>
  <c r="PU135" i="3"/>
  <c r="PT135" i="3"/>
  <c r="PW135" i="3" s="1"/>
  <c r="PO135" i="3"/>
  <c r="PN135" i="3"/>
  <c r="PQ135" i="3" s="1"/>
  <c r="PK135" i="3" s="1"/>
  <c r="PJ135" i="3"/>
  <c r="PG135" i="3"/>
  <c r="PF135" i="3"/>
  <c r="PC135" i="3"/>
  <c r="PB135" i="3"/>
  <c r="PE135" i="3" s="1"/>
  <c r="OW135" i="3"/>
  <c r="OV135" i="3"/>
  <c r="OR135" i="3"/>
  <c r="OQ135" i="3"/>
  <c r="OO135" i="3"/>
  <c r="ON135" i="3"/>
  <c r="OK135" i="3"/>
  <c r="OJ135" i="3"/>
  <c r="OM135" i="3" s="1"/>
  <c r="OG135" i="3"/>
  <c r="OE135" i="3"/>
  <c r="OD135" i="3"/>
  <c r="NY135" i="3"/>
  <c r="NX135" i="3"/>
  <c r="OA135" i="3" s="1"/>
  <c r="NT135" i="3"/>
  <c r="NQ135" i="3"/>
  <c r="NP135" i="3"/>
  <c r="NM135" i="3"/>
  <c r="NL135" i="3"/>
  <c r="NO135" i="3" s="1"/>
  <c r="NG135" i="3"/>
  <c r="NF135" i="3"/>
  <c r="NB135" i="3"/>
  <c r="MY135" i="3"/>
  <c r="MX135" i="3"/>
  <c r="NA135" i="3" s="1"/>
  <c r="MW135" i="3"/>
  <c r="MU135" i="3"/>
  <c r="MT135" i="3"/>
  <c r="MO135" i="3"/>
  <c r="MN135" i="3"/>
  <c r="MQ135" i="3" s="1"/>
  <c r="MJ135" i="3"/>
  <c r="MG135" i="3"/>
  <c r="MI135" i="3" s="1"/>
  <c r="MF135" i="3"/>
  <c r="MC135" i="3"/>
  <c r="MB135" i="3"/>
  <c r="ME135" i="3" s="1"/>
  <c r="LW135" i="3"/>
  <c r="LV135" i="3"/>
  <c r="LR135" i="3"/>
  <c r="LO135" i="3"/>
  <c r="LQ135" i="3" s="1"/>
  <c r="LN135" i="3"/>
  <c r="LK135" i="3"/>
  <c r="LJ135" i="3"/>
  <c r="LM135" i="3" s="1"/>
  <c r="LE135" i="3"/>
  <c r="LD135" i="3"/>
  <c r="LG135" i="3" s="1"/>
  <c r="KZ135" i="3"/>
  <c r="KY135" i="3"/>
  <c r="KW135" i="3"/>
  <c r="KV135" i="3"/>
  <c r="KU135" i="3"/>
  <c r="KS135" i="3"/>
  <c r="KR135" i="3"/>
  <c r="KM135" i="3"/>
  <c r="KL135" i="3"/>
  <c r="KH135" i="3"/>
  <c r="KE135" i="3"/>
  <c r="KG135" i="3" s="1"/>
  <c r="KD135" i="3"/>
  <c r="KA135" i="3"/>
  <c r="JZ135" i="3"/>
  <c r="KC135" i="3" s="1"/>
  <c r="JU135" i="3"/>
  <c r="JT135" i="3"/>
  <c r="JW135" i="3" s="1"/>
  <c r="JO135" i="3"/>
  <c r="JN135" i="3"/>
  <c r="JI135" i="3"/>
  <c r="JH135" i="3"/>
  <c r="JK135" i="3" s="1"/>
  <c r="JD135" i="3"/>
  <c r="JA135" i="3"/>
  <c r="JC135" i="3" s="1"/>
  <c r="IZ135" i="3"/>
  <c r="IW135" i="3"/>
  <c r="IV135" i="3"/>
  <c r="IY135" i="3" s="1"/>
  <c r="IQ135" i="3"/>
  <c r="IP135" i="3"/>
  <c r="IS135" i="3" s="1"/>
  <c r="IK135" i="3"/>
  <c r="IJ135" i="3"/>
  <c r="IF135" i="3"/>
  <c r="IC135" i="3"/>
  <c r="IB135" i="3"/>
  <c r="IA135" i="3"/>
  <c r="HY135" i="3"/>
  <c r="HX135" i="3"/>
  <c r="HU135" i="3"/>
  <c r="HS135" i="3"/>
  <c r="HR135" i="3"/>
  <c r="HM135" i="3"/>
  <c r="HL135" i="3"/>
  <c r="HO135" i="3" s="1"/>
  <c r="HG135" i="3"/>
  <c r="HF135" i="3"/>
  <c r="HI135" i="3" s="1"/>
  <c r="HA135" i="3"/>
  <c r="GZ135" i="3"/>
  <c r="HC135" i="3" s="1"/>
  <c r="GW135" i="3"/>
  <c r="GU135" i="3"/>
  <c r="GT135" i="3"/>
  <c r="GP135" i="3"/>
  <c r="GM135" i="3"/>
  <c r="GL135" i="3"/>
  <c r="GI135" i="3"/>
  <c r="GH135" i="3"/>
  <c r="GK135" i="3" s="1"/>
  <c r="GC135" i="3"/>
  <c r="GB135" i="3"/>
  <c r="GE135" i="3" s="1"/>
  <c r="FW135" i="3"/>
  <c r="FV135" i="3"/>
  <c r="FR135" i="3"/>
  <c r="FO135" i="3"/>
  <c r="FQ135" i="3" s="1"/>
  <c r="FN135" i="3"/>
  <c r="FK135" i="3"/>
  <c r="FJ135" i="3"/>
  <c r="FM135" i="3" s="1"/>
  <c r="FE135" i="3"/>
  <c r="FD135" i="3"/>
  <c r="FG135" i="3" s="1"/>
  <c r="EY135" i="3"/>
  <c r="EX135" i="3"/>
  <c r="FA135" i="3" s="1"/>
  <c r="EU135" i="3"/>
  <c r="ES135" i="3"/>
  <c r="ER135" i="3"/>
  <c r="EM135" i="3"/>
  <c r="EL135" i="3"/>
  <c r="EH135" i="3"/>
  <c r="EE135" i="3"/>
  <c r="ED135" i="3"/>
  <c r="EA135" i="3"/>
  <c r="DZ135" i="3"/>
  <c r="EC135" i="3" s="1"/>
  <c r="DU135" i="3"/>
  <c r="DT135" i="3"/>
  <c r="DW135" i="3" s="1"/>
  <c r="DK135" i="3" s="1"/>
  <c r="DO135" i="3"/>
  <c r="DN135" i="3"/>
  <c r="DQ135" i="3" s="1"/>
  <c r="DJ135" i="3"/>
  <c r="DG135" i="3"/>
  <c r="DI135" i="3" s="1"/>
  <c r="DF135" i="3"/>
  <c r="DC135" i="3"/>
  <c r="DB135" i="3"/>
  <c r="CW135" i="3"/>
  <c r="CV135" i="3"/>
  <c r="CY135" i="3" s="1"/>
  <c r="CQ135" i="3"/>
  <c r="CP135" i="3"/>
  <c r="CS135" i="3" s="1"/>
  <c r="CL135" i="3"/>
  <c r="CI135" i="3"/>
  <c r="CK135" i="3" s="1"/>
  <c r="CH135" i="3"/>
  <c r="CE135" i="3"/>
  <c r="CD135" i="3"/>
  <c r="CG135" i="3" s="1"/>
  <c r="BY135" i="3"/>
  <c r="BX135" i="3"/>
  <c r="BL135" i="3" s="1"/>
  <c r="BU135" i="3"/>
  <c r="BS135" i="3"/>
  <c r="BR135" i="3"/>
  <c r="BN135" i="3"/>
  <c r="BK135" i="3"/>
  <c r="BM135" i="3" s="1"/>
  <c r="BJ135" i="3"/>
  <c r="BI135" i="3"/>
  <c r="BG135" i="3"/>
  <c r="BF135" i="3"/>
  <c r="BA135" i="3"/>
  <c r="AZ135" i="3"/>
  <c r="BC135" i="3" s="1"/>
  <c r="AW135" i="3"/>
  <c r="AU135" i="3"/>
  <c r="AT135" i="3"/>
  <c r="AP135" i="3"/>
  <c r="X135" i="3" s="1"/>
  <c r="AM135" i="3"/>
  <c r="AL135" i="3"/>
  <c r="AK135" i="3"/>
  <c r="AI135" i="3"/>
  <c r="AH135" i="3"/>
  <c r="AC135" i="3"/>
  <c r="AB135" i="3"/>
  <c r="L135" i="3"/>
  <c r="I135" i="3"/>
  <c r="G135" i="3"/>
  <c r="E135" i="3"/>
  <c r="D135" i="3"/>
  <c r="F135" i="3" s="1"/>
  <c r="H135" i="3" s="1"/>
  <c r="PU134" i="3"/>
  <c r="PT134" i="3"/>
  <c r="PW134" i="3" s="1"/>
  <c r="PO134" i="3"/>
  <c r="PN134" i="3"/>
  <c r="PQ134" i="3" s="1"/>
  <c r="PJ134" i="3"/>
  <c r="PG134" i="3"/>
  <c r="PI134" i="3" s="1"/>
  <c r="PF134" i="3"/>
  <c r="PE134" i="3"/>
  <c r="PC134" i="3"/>
  <c r="PB134" i="3"/>
  <c r="OW134" i="3"/>
  <c r="OV134" i="3"/>
  <c r="OY134" i="3" s="1"/>
  <c r="OR134" i="3"/>
  <c r="OO134" i="3"/>
  <c r="ON134" i="3"/>
  <c r="OK134" i="3"/>
  <c r="OJ134" i="3"/>
  <c r="OM134" i="3" s="1"/>
  <c r="OE134" i="3"/>
  <c r="OD134" i="3"/>
  <c r="OG134" i="3" s="1"/>
  <c r="NY134" i="3"/>
  <c r="NX134" i="3"/>
  <c r="OA134" i="3" s="1"/>
  <c r="NU134" i="3" s="1"/>
  <c r="NT134" i="3"/>
  <c r="NQ134" i="3"/>
  <c r="NS134" i="3" s="1"/>
  <c r="NP134" i="3"/>
  <c r="NO134" i="3"/>
  <c r="NM134" i="3"/>
  <c r="NL134" i="3"/>
  <c r="NG134" i="3"/>
  <c r="NF134" i="3"/>
  <c r="NB134" i="3"/>
  <c r="MY134" i="3"/>
  <c r="NA134" i="3" s="1"/>
  <c r="MX134" i="3"/>
  <c r="MW134" i="3"/>
  <c r="MU134" i="3"/>
  <c r="MT134" i="3"/>
  <c r="MO134" i="3"/>
  <c r="MN134" i="3"/>
  <c r="MQ134" i="3" s="1"/>
  <c r="MK134" i="3" s="1"/>
  <c r="MJ134" i="3"/>
  <c r="MG134" i="3"/>
  <c r="MI134" i="3" s="1"/>
  <c r="MF134" i="3"/>
  <c r="MC134" i="3"/>
  <c r="MB134" i="3"/>
  <c r="ME134" i="3" s="1"/>
  <c r="LW134" i="3"/>
  <c r="LV134" i="3"/>
  <c r="LR134" i="3"/>
  <c r="LO134" i="3"/>
  <c r="LQ134" i="3" s="1"/>
  <c r="LN134" i="3"/>
  <c r="LK134" i="3"/>
  <c r="LJ134" i="3"/>
  <c r="LE134" i="3"/>
  <c r="LD134" i="3"/>
  <c r="LG134" i="3" s="1"/>
  <c r="KZ134" i="3"/>
  <c r="KW134" i="3"/>
  <c r="KY134" i="3" s="1"/>
  <c r="KV134" i="3"/>
  <c r="KS134" i="3"/>
  <c r="KR134" i="3"/>
  <c r="KU134" i="3" s="1"/>
  <c r="KM134" i="3"/>
  <c r="KL134" i="3"/>
  <c r="KH134" i="3"/>
  <c r="KE134" i="3"/>
  <c r="KG134" i="3" s="1"/>
  <c r="KD134" i="3"/>
  <c r="KA134" i="3"/>
  <c r="JZ134" i="3"/>
  <c r="KC134" i="3" s="1"/>
  <c r="JU134" i="3"/>
  <c r="JT134" i="3"/>
  <c r="JW134" i="3" s="1"/>
  <c r="JO134" i="3"/>
  <c r="JN134" i="3"/>
  <c r="JQ134" i="3" s="1"/>
  <c r="JI134" i="3"/>
  <c r="JH134" i="3"/>
  <c r="JK134" i="3" s="1"/>
  <c r="JD134" i="3"/>
  <c r="JA134" i="3"/>
  <c r="IZ134" i="3"/>
  <c r="IW134" i="3"/>
  <c r="IV134" i="3"/>
  <c r="IY134" i="3" s="1"/>
  <c r="IQ134" i="3"/>
  <c r="IP134" i="3"/>
  <c r="IS134" i="3" s="1"/>
  <c r="IK134" i="3"/>
  <c r="IJ134" i="3"/>
  <c r="IM134" i="3" s="1"/>
  <c r="IG134" i="3" s="1"/>
  <c r="IF134" i="3"/>
  <c r="IC134" i="3"/>
  <c r="IE134" i="3" s="1"/>
  <c r="IB134" i="3"/>
  <c r="HY134" i="3"/>
  <c r="HX134" i="3"/>
  <c r="IA134" i="3" s="1"/>
  <c r="HS134" i="3"/>
  <c r="HR134" i="3"/>
  <c r="HU134" i="3" s="1"/>
  <c r="HM134" i="3"/>
  <c r="HL134" i="3"/>
  <c r="HO134" i="3" s="1"/>
  <c r="HG134" i="3"/>
  <c r="HF134" i="3"/>
  <c r="HA134" i="3"/>
  <c r="GZ134" i="3"/>
  <c r="HC134" i="3" s="1"/>
  <c r="GU134" i="3"/>
  <c r="GT134" i="3"/>
  <c r="GW134" i="3" s="1"/>
  <c r="GP134" i="3"/>
  <c r="GM134" i="3"/>
  <c r="GL134" i="3"/>
  <c r="GI134" i="3"/>
  <c r="GH134" i="3"/>
  <c r="GK134" i="3" s="1"/>
  <c r="GC134" i="3"/>
  <c r="GB134" i="3"/>
  <c r="GE134" i="3" s="1"/>
  <c r="FW134" i="3"/>
  <c r="FV134" i="3"/>
  <c r="FR134" i="3"/>
  <c r="FO134" i="3"/>
  <c r="FQ134" i="3" s="1"/>
  <c r="FN134" i="3"/>
  <c r="FK134" i="3"/>
  <c r="FJ134" i="3"/>
  <c r="FM134" i="3" s="1"/>
  <c r="FE134" i="3"/>
  <c r="FD134" i="3"/>
  <c r="FG134" i="3" s="1"/>
  <c r="EY134" i="3"/>
  <c r="EX134" i="3"/>
  <c r="FA134" i="3" s="1"/>
  <c r="ES134" i="3"/>
  <c r="ER134" i="3"/>
  <c r="EU134" i="3" s="1"/>
  <c r="EM134" i="3"/>
  <c r="EL134" i="3"/>
  <c r="EO134" i="3" s="1"/>
  <c r="EH134" i="3"/>
  <c r="EF134" i="3"/>
  <c r="EE134" i="3"/>
  <c r="EG134" i="3" s="1"/>
  <c r="ED134" i="3"/>
  <c r="EA134" i="3"/>
  <c r="DZ134" i="3"/>
  <c r="EC134" i="3" s="1"/>
  <c r="DW134" i="3"/>
  <c r="DU134" i="3"/>
  <c r="DT134" i="3"/>
  <c r="DO134" i="3"/>
  <c r="DN134" i="3"/>
  <c r="DQ134" i="3" s="1"/>
  <c r="DJ134" i="3"/>
  <c r="DG134" i="3"/>
  <c r="DI134" i="3" s="1"/>
  <c r="DF134" i="3"/>
  <c r="DC134" i="3"/>
  <c r="DB134" i="3"/>
  <c r="DE134" i="3" s="1"/>
  <c r="CW134" i="3"/>
  <c r="CV134" i="3"/>
  <c r="CY134" i="3" s="1"/>
  <c r="CS134" i="3"/>
  <c r="CM134" i="3" s="1"/>
  <c r="CQ134" i="3"/>
  <c r="CP134" i="3"/>
  <c r="CL134" i="3"/>
  <c r="CJ134" i="3"/>
  <c r="CI134" i="3"/>
  <c r="CH134" i="3"/>
  <c r="CE134" i="3"/>
  <c r="CD134" i="3"/>
  <c r="CG134" i="3" s="1"/>
  <c r="BY134" i="3"/>
  <c r="BX134" i="3"/>
  <c r="BS134" i="3"/>
  <c r="BR134" i="3"/>
  <c r="BU134" i="3" s="1"/>
  <c r="BN134" i="3"/>
  <c r="BK134" i="3"/>
  <c r="BJ134" i="3"/>
  <c r="BI134" i="3"/>
  <c r="BG134" i="3"/>
  <c r="BF134" i="3"/>
  <c r="BA134" i="3"/>
  <c r="AZ134" i="3"/>
  <c r="BC134" i="3" s="1"/>
  <c r="AU134" i="3"/>
  <c r="AT134" i="3"/>
  <c r="AP134" i="3"/>
  <c r="AM134" i="3"/>
  <c r="AL134" i="3"/>
  <c r="AI134" i="3"/>
  <c r="AH134" i="3"/>
  <c r="AK134" i="3" s="1"/>
  <c r="AC134" i="3"/>
  <c r="AB134" i="3"/>
  <c r="AE134" i="3" s="1"/>
  <c r="L134" i="3"/>
  <c r="I134" i="3"/>
  <c r="G134" i="3"/>
  <c r="F134" i="3"/>
  <c r="E134" i="3"/>
  <c r="D134" i="3"/>
  <c r="PU133" i="3"/>
  <c r="PT133" i="3"/>
  <c r="PW133" i="3" s="1"/>
  <c r="PO133" i="3"/>
  <c r="PN133" i="3"/>
  <c r="PJ133" i="3"/>
  <c r="PG133" i="3"/>
  <c r="PF133" i="3"/>
  <c r="PC133" i="3"/>
  <c r="PB133" i="3"/>
  <c r="PE133" i="3" s="1"/>
  <c r="OY133" i="3"/>
  <c r="OW133" i="3"/>
  <c r="OV133" i="3"/>
  <c r="OR133" i="3"/>
  <c r="OO133" i="3"/>
  <c r="OQ133" i="3" s="1"/>
  <c r="ON133" i="3"/>
  <c r="OK133" i="3"/>
  <c r="OJ133" i="3"/>
  <c r="OM133" i="3" s="1"/>
  <c r="OE133" i="3"/>
  <c r="OD133" i="3"/>
  <c r="OG133" i="3" s="1"/>
  <c r="NY133" i="3"/>
  <c r="NX133" i="3"/>
  <c r="NT133" i="3"/>
  <c r="NS133" i="3"/>
  <c r="NQ133" i="3"/>
  <c r="NP133" i="3"/>
  <c r="NO133" i="3"/>
  <c r="NM133" i="3"/>
  <c r="NL133" i="3"/>
  <c r="NG133" i="3"/>
  <c r="NF133" i="3"/>
  <c r="NB133" i="3"/>
  <c r="MY133" i="3"/>
  <c r="NA133" i="3" s="1"/>
  <c r="MX133" i="3"/>
  <c r="MU133" i="3"/>
  <c r="MT133" i="3"/>
  <c r="MO133" i="3"/>
  <c r="MN133" i="3"/>
  <c r="MQ133" i="3" s="1"/>
  <c r="MJ133" i="3"/>
  <c r="MG133" i="3"/>
  <c r="MI133" i="3" s="1"/>
  <c r="MF133" i="3"/>
  <c r="MC133" i="3"/>
  <c r="MB133" i="3"/>
  <c r="ME133" i="3" s="1"/>
  <c r="LW133" i="3"/>
  <c r="LV133" i="3"/>
  <c r="LR133" i="3"/>
  <c r="LO133" i="3"/>
  <c r="LQ133" i="3" s="1"/>
  <c r="LN133" i="3"/>
  <c r="LK133" i="3"/>
  <c r="LJ133" i="3"/>
  <c r="LE133" i="3"/>
  <c r="LD133" i="3"/>
  <c r="LG133" i="3" s="1"/>
  <c r="KZ133" i="3"/>
  <c r="KW133" i="3"/>
  <c r="KV133" i="3"/>
  <c r="KS133" i="3"/>
  <c r="KR133" i="3"/>
  <c r="KU133" i="3" s="1"/>
  <c r="KM133" i="3"/>
  <c r="KL133" i="3"/>
  <c r="KH133" i="3"/>
  <c r="KE133" i="3"/>
  <c r="KD133" i="3"/>
  <c r="KG133" i="3" s="1"/>
  <c r="KA133" i="3"/>
  <c r="JZ133" i="3"/>
  <c r="KC133" i="3" s="1"/>
  <c r="JU133" i="3"/>
  <c r="JT133" i="3"/>
  <c r="JW133" i="3" s="1"/>
  <c r="JO133" i="3"/>
  <c r="JN133" i="3"/>
  <c r="JK133" i="3"/>
  <c r="JI133" i="3"/>
  <c r="JH133" i="3"/>
  <c r="JD133" i="3"/>
  <c r="JC133" i="3"/>
  <c r="JA133" i="3"/>
  <c r="IZ133" i="3"/>
  <c r="IW133" i="3"/>
  <c r="IV133" i="3"/>
  <c r="IY133" i="3" s="1"/>
  <c r="IQ133" i="3"/>
  <c r="IP133" i="3"/>
  <c r="IS133" i="3" s="1"/>
  <c r="IK133" i="3"/>
  <c r="IJ133" i="3"/>
  <c r="ID133" i="3" s="1"/>
  <c r="IF133" i="3"/>
  <c r="IC133" i="3"/>
  <c r="IB133" i="3"/>
  <c r="IA133" i="3"/>
  <c r="HY133" i="3"/>
  <c r="HX133" i="3"/>
  <c r="HS133" i="3"/>
  <c r="HR133" i="3"/>
  <c r="HU133" i="3" s="1"/>
  <c r="HM133" i="3"/>
  <c r="HL133" i="3"/>
  <c r="HO133" i="3" s="1"/>
  <c r="HI133" i="3"/>
  <c r="HG133" i="3"/>
  <c r="HF133" i="3"/>
  <c r="HA133" i="3"/>
  <c r="GZ133" i="3"/>
  <c r="HC133" i="3" s="1"/>
  <c r="GU133" i="3"/>
  <c r="GT133" i="3"/>
  <c r="GW133" i="3" s="1"/>
  <c r="GP133" i="3"/>
  <c r="GM133" i="3"/>
  <c r="GL133" i="3"/>
  <c r="GI133" i="3"/>
  <c r="GH133" i="3"/>
  <c r="GK133" i="3" s="1"/>
  <c r="GC133" i="3"/>
  <c r="GB133" i="3"/>
  <c r="GE133" i="3" s="1"/>
  <c r="FW133" i="3"/>
  <c r="FV133" i="3"/>
  <c r="FR133" i="3"/>
  <c r="FO133" i="3"/>
  <c r="FQ133" i="3" s="1"/>
  <c r="FN133" i="3"/>
  <c r="FK133" i="3"/>
  <c r="FJ133" i="3"/>
  <c r="FE133" i="3"/>
  <c r="FD133" i="3"/>
  <c r="FG133" i="3" s="1"/>
  <c r="EY133" i="3"/>
  <c r="EX133" i="3"/>
  <c r="ES133" i="3"/>
  <c r="ER133" i="3"/>
  <c r="EU133" i="3" s="1"/>
  <c r="EM133" i="3"/>
  <c r="EL133" i="3"/>
  <c r="EO133" i="3" s="1"/>
  <c r="EH133" i="3"/>
  <c r="EE133" i="3"/>
  <c r="EG133" i="3" s="1"/>
  <c r="ED133" i="3"/>
  <c r="EA133" i="3"/>
  <c r="DZ133" i="3"/>
  <c r="EC133" i="3" s="1"/>
  <c r="DU133" i="3"/>
  <c r="DT133" i="3"/>
  <c r="DO133" i="3"/>
  <c r="DN133" i="3"/>
  <c r="DQ133" i="3" s="1"/>
  <c r="DJ133" i="3"/>
  <c r="DG133" i="3"/>
  <c r="DI133" i="3" s="1"/>
  <c r="DF133" i="3"/>
  <c r="DC133" i="3"/>
  <c r="DB133" i="3"/>
  <c r="DE133" i="3" s="1"/>
  <c r="CW133" i="3"/>
  <c r="CV133" i="3"/>
  <c r="CY133" i="3" s="1"/>
  <c r="CQ133" i="3"/>
  <c r="CP133" i="3"/>
  <c r="CL133" i="3"/>
  <c r="CI133" i="3"/>
  <c r="CK133" i="3" s="1"/>
  <c r="CH133" i="3"/>
  <c r="CE133" i="3"/>
  <c r="CD133" i="3"/>
  <c r="CG133" i="3" s="1"/>
  <c r="BY133" i="3"/>
  <c r="BX133" i="3"/>
  <c r="BU133" i="3"/>
  <c r="BS133" i="3"/>
  <c r="BR133" i="3"/>
  <c r="BN133" i="3"/>
  <c r="BK133" i="3"/>
  <c r="BM133" i="3" s="1"/>
  <c r="BJ133" i="3"/>
  <c r="BH133" i="3"/>
  <c r="AP133" i="3" s="1"/>
  <c r="BE133" i="3"/>
  <c r="BD133" i="3"/>
  <c r="AL133" i="3" s="1"/>
  <c r="BA133" i="3"/>
  <c r="AZ133" i="3"/>
  <c r="AU133" i="3"/>
  <c r="AT133" i="3"/>
  <c r="AW133" i="3" s="1"/>
  <c r="AM133" i="3"/>
  <c r="AK133" i="3"/>
  <c r="AI133" i="3"/>
  <c r="AH133" i="3"/>
  <c r="AC133" i="3"/>
  <c r="AB133" i="3"/>
  <c r="AE133" i="3" s="1"/>
  <c r="L133" i="3"/>
  <c r="I133" i="3"/>
  <c r="G133" i="3"/>
  <c r="E133" i="3"/>
  <c r="D133" i="3"/>
  <c r="F133" i="3" s="1"/>
  <c r="H133" i="3" s="1"/>
  <c r="PU132" i="3"/>
  <c r="PU136" i="3" s="1"/>
  <c r="PT132" i="3"/>
  <c r="PT136" i="3" s="1"/>
  <c r="PO132" i="3"/>
  <c r="PO136" i="3" s="1"/>
  <c r="PN132" i="3"/>
  <c r="PQ132" i="3" s="1"/>
  <c r="PJ132" i="3"/>
  <c r="PH132" i="3"/>
  <c r="PG132" i="3"/>
  <c r="PF132" i="3"/>
  <c r="PC132" i="3"/>
  <c r="PC136" i="3" s="1"/>
  <c r="PB132" i="3"/>
  <c r="PE132" i="3" s="1"/>
  <c r="OW132" i="3"/>
  <c r="OW136" i="3" s="1"/>
  <c r="OV132" i="3"/>
  <c r="OR132" i="3"/>
  <c r="OO132" i="3"/>
  <c r="ON132" i="3"/>
  <c r="OK132" i="3"/>
  <c r="OK136" i="3" s="1"/>
  <c r="OJ132" i="3"/>
  <c r="OE132" i="3"/>
  <c r="OE136" i="3" s="1"/>
  <c r="OD132" i="3"/>
  <c r="NY132" i="3"/>
  <c r="NY136" i="3" s="1"/>
  <c r="NX132" i="3"/>
  <c r="NT132" i="3"/>
  <c r="NQ132" i="3"/>
  <c r="NS132" i="3" s="1"/>
  <c r="NP132" i="3"/>
  <c r="NM132" i="3"/>
  <c r="NM136" i="3" s="1"/>
  <c r="NL132" i="3"/>
  <c r="NO132" i="3" s="1"/>
  <c r="NG132" i="3"/>
  <c r="NG136" i="3" s="1"/>
  <c r="NF132" i="3"/>
  <c r="NB132" i="3"/>
  <c r="MY132" i="3"/>
  <c r="MX132" i="3"/>
  <c r="MU132" i="3"/>
  <c r="MU136" i="3" s="1"/>
  <c r="MT132" i="3"/>
  <c r="MW132" i="3" s="1"/>
  <c r="MO132" i="3"/>
  <c r="MO136" i="3" s="1"/>
  <c r="MN132" i="3"/>
  <c r="MJ132" i="3"/>
  <c r="MG132" i="3"/>
  <c r="MF132" i="3"/>
  <c r="MC132" i="3"/>
  <c r="MC136" i="3" s="1"/>
  <c r="MB132" i="3"/>
  <c r="LY132" i="3"/>
  <c r="LW132" i="3"/>
  <c r="LW136" i="3" s="1"/>
  <c r="LV132" i="3"/>
  <c r="LR132" i="3"/>
  <c r="LO132" i="3"/>
  <c r="LQ132" i="3" s="1"/>
  <c r="LN132" i="3"/>
  <c r="LK132" i="3"/>
  <c r="LK136" i="3" s="1"/>
  <c r="LJ132" i="3"/>
  <c r="LM132" i="3" s="1"/>
  <c r="LG132" i="3"/>
  <c r="LG136" i="3" s="1"/>
  <c r="LE132" i="3"/>
  <c r="LE136" i="3" s="1"/>
  <c r="LD132" i="3"/>
  <c r="KZ132" i="3"/>
  <c r="KW132" i="3"/>
  <c r="KV132" i="3"/>
  <c r="KS132" i="3"/>
  <c r="KS136" i="3" s="1"/>
  <c r="KR132" i="3"/>
  <c r="KU132" i="3" s="1"/>
  <c r="KM132" i="3"/>
  <c r="KM136" i="3" s="1"/>
  <c r="KL132" i="3"/>
  <c r="KH132" i="3"/>
  <c r="KF132" i="3"/>
  <c r="KE132" i="3"/>
  <c r="KD132" i="3"/>
  <c r="KA132" i="3"/>
  <c r="KA136" i="3" s="1"/>
  <c r="JZ132" i="3"/>
  <c r="KC132" i="3" s="1"/>
  <c r="JW132" i="3"/>
  <c r="JU132" i="3"/>
  <c r="JU136" i="3" s="1"/>
  <c r="JT132" i="3"/>
  <c r="JT136" i="3" s="1"/>
  <c r="JO132" i="3"/>
  <c r="JO136" i="3" s="1"/>
  <c r="JN132" i="3"/>
  <c r="JN136" i="3" s="1"/>
  <c r="JI132" i="3"/>
  <c r="JI136" i="3" s="1"/>
  <c r="JH132" i="3"/>
  <c r="JB132" i="3" s="1"/>
  <c r="JD132" i="3"/>
  <c r="JA132" i="3"/>
  <c r="IZ132" i="3"/>
  <c r="IW132" i="3"/>
  <c r="IW136" i="3" s="1"/>
  <c r="IV132" i="3"/>
  <c r="IY132" i="3" s="1"/>
  <c r="IS132" i="3"/>
  <c r="IQ132" i="3"/>
  <c r="IQ136" i="3" s="1"/>
  <c r="IP132" i="3"/>
  <c r="IP136" i="3" s="1"/>
  <c r="IK132" i="3"/>
  <c r="IK136" i="3" s="1"/>
  <c r="IJ132" i="3"/>
  <c r="IF132" i="3"/>
  <c r="IC132" i="3"/>
  <c r="IE132" i="3" s="1"/>
  <c r="IB132" i="3"/>
  <c r="IA132" i="3"/>
  <c r="HY132" i="3"/>
  <c r="HY136" i="3" s="1"/>
  <c r="HX132" i="3"/>
  <c r="HX136" i="3" s="1"/>
  <c r="HS132" i="3"/>
  <c r="HS136" i="3" s="1"/>
  <c r="HR132" i="3"/>
  <c r="HU132" i="3" s="1"/>
  <c r="HM132" i="3"/>
  <c r="HM136" i="3" s="1"/>
  <c r="HL132" i="3"/>
  <c r="HG132" i="3"/>
  <c r="HG136" i="3" s="1"/>
  <c r="HF132" i="3"/>
  <c r="HI132" i="3" s="1"/>
  <c r="HA132" i="3"/>
  <c r="HA136" i="3" s="1"/>
  <c r="GZ132" i="3"/>
  <c r="GZ136" i="3" s="1"/>
  <c r="GU132" i="3"/>
  <c r="GU136" i="3" s="1"/>
  <c r="GT132" i="3"/>
  <c r="GP132" i="3"/>
  <c r="GM132" i="3"/>
  <c r="GO132" i="3" s="1"/>
  <c r="GL132" i="3"/>
  <c r="GI132" i="3"/>
  <c r="GI136" i="3" s="1"/>
  <c r="GH132" i="3"/>
  <c r="GH136" i="3" s="1"/>
  <c r="GC132" i="3"/>
  <c r="GC136" i="3" s="1"/>
  <c r="GB132" i="3"/>
  <c r="FW132" i="3"/>
  <c r="FW136" i="3" s="1"/>
  <c r="FV132" i="3"/>
  <c r="FY132" i="3" s="1"/>
  <c r="FR132" i="3"/>
  <c r="FO132" i="3"/>
  <c r="FN132" i="3"/>
  <c r="FK132" i="3"/>
  <c r="FK136" i="3" s="1"/>
  <c r="FJ132" i="3"/>
  <c r="FM132" i="3" s="1"/>
  <c r="FE132" i="3"/>
  <c r="FE136" i="3" s="1"/>
  <c r="FD132" i="3"/>
  <c r="FA132" i="3"/>
  <c r="EY132" i="3"/>
  <c r="EY136" i="3" s="1"/>
  <c r="EX132" i="3"/>
  <c r="EU132" i="3"/>
  <c r="ES132" i="3"/>
  <c r="ES136" i="3" s="1"/>
  <c r="ER132" i="3"/>
  <c r="EM132" i="3"/>
  <c r="EM136" i="3" s="1"/>
  <c r="EL132" i="3"/>
  <c r="EH132" i="3"/>
  <c r="EE132" i="3"/>
  <c r="EG132" i="3" s="1"/>
  <c r="ED132" i="3"/>
  <c r="EA132" i="3"/>
  <c r="EA136" i="3" s="1"/>
  <c r="DZ132" i="3"/>
  <c r="EC132" i="3" s="1"/>
  <c r="DU132" i="3"/>
  <c r="DU136" i="3" s="1"/>
  <c r="DT132" i="3"/>
  <c r="DW132" i="3" s="1"/>
  <c r="DQ132" i="3"/>
  <c r="DO132" i="3"/>
  <c r="DO136" i="3" s="1"/>
  <c r="DN132" i="3"/>
  <c r="DN136" i="3" s="1"/>
  <c r="DJ132" i="3"/>
  <c r="DG132" i="3"/>
  <c r="DI132" i="3" s="1"/>
  <c r="DF132" i="3"/>
  <c r="DC132" i="3"/>
  <c r="DC136" i="3" s="1"/>
  <c r="DB132" i="3"/>
  <c r="CY132" i="3"/>
  <c r="CY136" i="3" s="1"/>
  <c r="CW132" i="3"/>
  <c r="CW136" i="3" s="1"/>
  <c r="CV132" i="3"/>
  <c r="CQ132" i="3"/>
  <c r="CQ136" i="3" s="1"/>
  <c r="CP132" i="3"/>
  <c r="CL132" i="3"/>
  <c r="CI132" i="3"/>
  <c r="CK132" i="3" s="1"/>
  <c r="CH132" i="3"/>
  <c r="CE132" i="3"/>
  <c r="CE136" i="3" s="1"/>
  <c r="CD132" i="3"/>
  <c r="CG132" i="3" s="1"/>
  <c r="BY132" i="3"/>
  <c r="BY136" i="3" s="1"/>
  <c r="BX132" i="3"/>
  <c r="CA132" i="3" s="1"/>
  <c r="BS132" i="3"/>
  <c r="BS136" i="3" s="1"/>
  <c r="BR132" i="3"/>
  <c r="BN132" i="3"/>
  <c r="BK132" i="3"/>
  <c r="BM132" i="3" s="1"/>
  <c r="BJ132" i="3"/>
  <c r="BH132" i="3"/>
  <c r="BE132" i="3"/>
  <c r="BD132" i="3"/>
  <c r="BA132" i="3"/>
  <c r="BA136" i="3" s="1"/>
  <c r="AZ132" i="3"/>
  <c r="BC132" i="3" s="1"/>
  <c r="AU132" i="3"/>
  <c r="AU136" i="3" s="1"/>
  <c r="AT132" i="3"/>
  <c r="AW132" i="3" s="1"/>
  <c r="AI132" i="3"/>
  <c r="AI136" i="3" s="1"/>
  <c r="AH132" i="3"/>
  <c r="AC132" i="3"/>
  <c r="AC136" i="3" s="1"/>
  <c r="AB132" i="3"/>
  <c r="AE132" i="3" s="1"/>
  <c r="L132" i="3"/>
  <c r="I132" i="3"/>
  <c r="G132" i="3"/>
  <c r="F132" i="3"/>
  <c r="H132" i="3" s="1"/>
  <c r="E132" i="3"/>
  <c r="E136" i="3" s="1"/>
  <c r="D132" i="3"/>
  <c r="K131" i="3"/>
  <c r="DD130" i="3"/>
  <c r="DA130" i="3"/>
  <c r="CZ130" i="3"/>
  <c r="CX130" i="3"/>
  <c r="CU130" i="3"/>
  <c r="CT130" i="3"/>
  <c r="CR130" i="3"/>
  <c r="CL130" i="3" s="1"/>
  <c r="CO130" i="3"/>
  <c r="CN130" i="3"/>
  <c r="CF130" i="3"/>
  <c r="CC130" i="3"/>
  <c r="CB130" i="3"/>
  <c r="BZ130" i="3"/>
  <c r="BW130" i="3"/>
  <c r="BV130" i="3"/>
  <c r="BB130" i="3"/>
  <c r="AY130" i="3"/>
  <c r="AX130" i="3"/>
  <c r="AV130" i="3"/>
  <c r="AS130" i="3"/>
  <c r="AR130" i="3"/>
  <c r="AJ130" i="3"/>
  <c r="AG130" i="3"/>
  <c r="AF130" i="3"/>
  <c r="AD130" i="3"/>
  <c r="AA130" i="3"/>
  <c r="Z130" i="3"/>
  <c r="PU129" i="3"/>
  <c r="PT129" i="3"/>
  <c r="PO129" i="3"/>
  <c r="PN129" i="3"/>
  <c r="PQ129" i="3" s="1"/>
  <c r="PJ129" i="3"/>
  <c r="PG129" i="3"/>
  <c r="PF129" i="3"/>
  <c r="PI129" i="3" s="1"/>
  <c r="PC129" i="3"/>
  <c r="PB129" i="3"/>
  <c r="PE129" i="3" s="1"/>
  <c r="OW129" i="3"/>
  <c r="OV129" i="3"/>
  <c r="OR129" i="3"/>
  <c r="OO129" i="3"/>
  <c r="OQ129" i="3" s="1"/>
  <c r="ON129" i="3"/>
  <c r="OM129" i="3"/>
  <c r="OK129" i="3"/>
  <c r="OJ129" i="3"/>
  <c r="OE129" i="3"/>
  <c r="OD129" i="3"/>
  <c r="OG129" i="3" s="1"/>
  <c r="NZ129" i="3"/>
  <c r="NT129" i="3" s="1"/>
  <c r="NW129" i="3"/>
  <c r="NY129" i="3" s="1"/>
  <c r="NV129" i="3"/>
  <c r="NP129" i="3"/>
  <c r="NM129" i="3"/>
  <c r="NL129" i="3"/>
  <c r="NO129" i="3" s="1"/>
  <c r="NG129" i="3"/>
  <c r="NF129" i="3"/>
  <c r="NB129" i="3"/>
  <c r="MY129" i="3"/>
  <c r="MX129" i="3"/>
  <c r="NA129" i="3" s="1"/>
  <c r="MU129" i="3"/>
  <c r="MT129" i="3"/>
  <c r="MW129" i="3" s="1"/>
  <c r="MO129" i="3"/>
  <c r="MN129" i="3"/>
  <c r="MQ129" i="3" s="1"/>
  <c r="MK129" i="3" s="1"/>
  <c r="MJ129" i="3"/>
  <c r="MG129" i="3"/>
  <c r="MF129" i="3"/>
  <c r="MI129" i="3" s="1"/>
  <c r="MC129" i="3"/>
  <c r="MB129" i="3"/>
  <c r="ME129" i="3" s="1"/>
  <c r="LW129" i="3"/>
  <c r="LV129" i="3"/>
  <c r="LP129" i="3" s="1"/>
  <c r="LR129" i="3"/>
  <c r="LO129" i="3"/>
  <c r="LQ129" i="3" s="1"/>
  <c r="LN129" i="3"/>
  <c r="LM129" i="3"/>
  <c r="LK129" i="3"/>
  <c r="LJ129" i="3"/>
  <c r="KX129" i="3" s="1"/>
  <c r="LE129" i="3"/>
  <c r="LD129" i="3"/>
  <c r="LG129" i="3" s="1"/>
  <c r="KZ129" i="3"/>
  <c r="KW129" i="3"/>
  <c r="KY129" i="3" s="1"/>
  <c r="KV129" i="3"/>
  <c r="KU129" i="3"/>
  <c r="KS129" i="3"/>
  <c r="KR129" i="3"/>
  <c r="KM129" i="3"/>
  <c r="KL129" i="3"/>
  <c r="KH129" i="3"/>
  <c r="KE129" i="3"/>
  <c r="KD129" i="3"/>
  <c r="KG129" i="3" s="1"/>
  <c r="KA129" i="3"/>
  <c r="JZ129" i="3"/>
  <c r="KC129" i="3" s="1"/>
  <c r="JU129" i="3"/>
  <c r="JT129" i="3"/>
  <c r="JW129" i="3" s="1"/>
  <c r="JO129" i="3"/>
  <c r="JN129" i="3"/>
  <c r="JQ129" i="3" s="1"/>
  <c r="JI129" i="3"/>
  <c r="JH129" i="3"/>
  <c r="JD129" i="3"/>
  <c r="JC129" i="3"/>
  <c r="JA129" i="3"/>
  <c r="IZ129" i="3"/>
  <c r="IW129" i="3"/>
  <c r="IV129" i="3"/>
  <c r="IQ129" i="3"/>
  <c r="IP129" i="3"/>
  <c r="IS129" i="3" s="1"/>
  <c r="IK129" i="3"/>
  <c r="IJ129" i="3"/>
  <c r="IM129" i="3" s="1"/>
  <c r="IF129" i="3"/>
  <c r="IC129" i="3"/>
  <c r="IB129" i="3"/>
  <c r="HY129" i="3"/>
  <c r="HX129" i="3"/>
  <c r="IA129" i="3" s="1"/>
  <c r="HS129" i="3"/>
  <c r="HR129" i="3"/>
  <c r="HU129" i="3" s="1"/>
  <c r="HM129" i="3"/>
  <c r="HL129" i="3"/>
  <c r="HO129" i="3" s="1"/>
  <c r="HG129" i="3"/>
  <c r="HF129" i="3"/>
  <c r="HI129" i="3" s="1"/>
  <c r="HA129" i="3"/>
  <c r="GZ129" i="3"/>
  <c r="HC129" i="3" s="1"/>
  <c r="GU129" i="3"/>
  <c r="GT129" i="3"/>
  <c r="GP129" i="3"/>
  <c r="GM129" i="3"/>
  <c r="GL129" i="3"/>
  <c r="GK129" i="3"/>
  <c r="GI129" i="3"/>
  <c r="GH129" i="3"/>
  <c r="GC129" i="3"/>
  <c r="GB129" i="3"/>
  <c r="GE129" i="3" s="1"/>
  <c r="FW129" i="3"/>
  <c r="FV129" i="3"/>
  <c r="FR129" i="3"/>
  <c r="FO129" i="3"/>
  <c r="FN129" i="3"/>
  <c r="FK129" i="3"/>
  <c r="FJ129" i="3"/>
  <c r="FM129" i="3" s="1"/>
  <c r="FG129" i="3"/>
  <c r="FE129" i="3"/>
  <c r="FD129" i="3"/>
  <c r="EY129" i="3"/>
  <c r="EX129" i="3"/>
  <c r="FA129" i="3" s="1"/>
  <c r="ES129" i="3"/>
  <c r="ER129" i="3"/>
  <c r="EU129" i="3" s="1"/>
  <c r="EM129" i="3"/>
  <c r="EL129" i="3"/>
  <c r="EH129" i="3"/>
  <c r="EE129" i="3"/>
  <c r="ED129" i="3"/>
  <c r="EA129" i="3"/>
  <c r="DZ129" i="3"/>
  <c r="DU129" i="3"/>
  <c r="DT129" i="3"/>
  <c r="DW129" i="3" s="1"/>
  <c r="DO129" i="3"/>
  <c r="DN129" i="3"/>
  <c r="DQ129" i="3" s="1"/>
  <c r="DJ129" i="3"/>
  <c r="DG129" i="3"/>
  <c r="DI129" i="3" s="1"/>
  <c r="DF129" i="3"/>
  <c r="DE129" i="3"/>
  <c r="DC129" i="3"/>
  <c r="DB129" i="3"/>
  <c r="CW129" i="3"/>
  <c r="CV129" i="3"/>
  <c r="CY129" i="3" s="1"/>
  <c r="CQ129" i="3"/>
  <c r="CP129" i="3"/>
  <c r="CL129" i="3"/>
  <c r="CI129" i="3"/>
  <c r="CK129" i="3" s="1"/>
  <c r="CH129" i="3"/>
  <c r="CE129" i="3"/>
  <c r="CD129" i="3"/>
  <c r="CG129" i="3" s="1"/>
  <c r="BY129" i="3"/>
  <c r="BX129" i="3"/>
  <c r="CA129" i="3" s="1"/>
  <c r="BT129" i="3"/>
  <c r="BN129" i="3" s="1"/>
  <c r="BQ129" i="3"/>
  <c r="BP129" i="3"/>
  <c r="BK129" i="3"/>
  <c r="BG129" i="3"/>
  <c r="BF129" i="3"/>
  <c r="BI129" i="3" s="1"/>
  <c r="BA129" i="3"/>
  <c r="AZ129" i="3"/>
  <c r="BC129" i="3" s="1"/>
  <c r="AU129" i="3"/>
  <c r="AT129" i="3"/>
  <c r="AW129" i="3" s="1"/>
  <c r="AQ129" i="3" s="1"/>
  <c r="AP129" i="3"/>
  <c r="AM129" i="3"/>
  <c r="AL129" i="3"/>
  <c r="AI129" i="3"/>
  <c r="AH129" i="3"/>
  <c r="AK129" i="3" s="1"/>
  <c r="AC129" i="3"/>
  <c r="AB129" i="3"/>
  <c r="AE129" i="3" s="1"/>
  <c r="L129" i="3"/>
  <c r="I129" i="3"/>
  <c r="G129" i="3"/>
  <c r="E129" i="3"/>
  <c r="D129" i="3"/>
  <c r="PU128" i="3"/>
  <c r="PT128" i="3"/>
  <c r="PW128" i="3" s="1"/>
  <c r="PQ128" i="3"/>
  <c r="PK128" i="3" s="1"/>
  <c r="PO128" i="3"/>
  <c r="PN128" i="3"/>
  <c r="PH128" i="3" s="1"/>
  <c r="PJ128" i="3"/>
  <c r="PG128" i="3"/>
  <c r="PF128" i="3"/>
  <c r="PC128" i="3"/>
  <c r="PB128" i="3"/>
  <c r="PE128" i="3" s="1"/>
  <c r="OW128" i="3"/>
  <c r="OV128" i="3"/>
  <c r="OR128" i="3"/>
  <c r="OO128" i="3"/>
  <c r="ON128" i="3"/>
  <c r="OK128" i="3"/>
  <c r="OJ128" i="3"/>
  <c r="OE128" i="3"/>
  <c r="OD128" i="3"/>
  <c r="OG128" i="3" s="1"/>
  <c r="OA128" i="3"/>
  <c r="NY128" i="3"/>
  <c r="NX128" i="3"/>
  <c r="NT128" i="3"/>
  <c r="NS128" i="3"/>
  <c r="NQ128" i="3"/>
  <c r="NP128" i="3"/>
  <c r="NO128" i="3"/>
  <c r="NM128" i="3"/>
  <c r="NL128" i="3"/>
  <c r="NG128" i="3"/>
  <c r="NF128" i="3"/>
  <c r="MZ128" i="3" s="1"/>
  <c r="NB128" i="3"/>
  <c r="MY128" i="3"/>
  <c r="NA128" i="3" s="1"/>
  <c r="MX128" i="3"/>
  <c r="MU128" i="3"/>
  <c r="MT128" i="3"/>
  <c r="MW128" i="3" s="1"/>
  <c r="MO128" i="3"/>
  <c r="MN128" i="3"/>
  <c r="MQ128" i="3" s="1"/>
  <c r="MK128" i="3" s="1"/>
  <c r="MJ128" i="3"/>
  <c r="MG128" i="3"/>
  <c r="MF128" i="3"/>
  <c r="MI128" i="3" s="1"/>
  <c r="ME128" i="3"/>
  <c r="MC128" i="3"/>
  <c r="MB128" i="3"/>
  <c r="LW128" i="3"/>
  <c r="LV128" i="3"/>
  <c r="LY128" i="3" s="1"/>
  <c r="LS128" i="3" s="1"/>
  <c r="LR128" i="3"/>
  <c r="LO128" i="3"/>
  <c r="LQ128" i="3" s="1"/>
  <c r="LN128" i="3"/>
  <c r="LK128" i="3"/>
  <c r="LJ128" i="3"/>
  <c r="LM128" i="3" s="1"/>
  <c r="LA128" i="3" s="1"/>
  <c r="LE128" i="3"/>
  <c r="LD128" i="3"/>
  <c r="LG128" i="3" s="1"/>
  <c r="KZ128" i="3"/>
  <c r="KW128" i="3"/>
  <c r="KV128" i="3"/>
  <c r="KY128" i="3" s="1"/>
  <c r="KS128" i="3"/>
  <c r="KR128" i="3"/>
  <c r="KU128" i="3" s="1"/>
  <c r="KM128" i="3"/>
  <c r="KL128" i="3"/>
  <c r="KO128" i="3" s="1"/>
  <c r="KH128" i="3"/>
  <c r="KE128" i="3"/>
  <c r="KD128" i="3"/>
  <c r="KC128" i="3"/>
  <c r="KA128" i="3"/>
  <c r="JZ128" i="3"/>
  <c r="JU128" i="3"/>
  <c r="JT128" i="3"/>
  <c r="JW128" i="3" s="1"/>
  <c r="JO128" i="3"/>
  <c r="JN128" i="3"/>
  <c r="JQ128" i="3" s="1"/>
  <c r="JI128" i="3"/>
  <c r="JH128" i="3"/>
  <c r="JD128" i="3"/>
  <c r="JA128" i="3"/>
  <c r="JC128" i="3" s="1"/>
  <c r="IZ128" i="3"/>
  <c r="IW128" i="3"/>
  <c r="IV128" i="3"/>
  <c r="IY128" i="3" s="1"/>
  <c r="IQ128" i="3"/>
  <c r="IP128" i="3"/>
  <c r="IS128" i="3" s="1"/>
  <c r="IK128" i="3"/>
  <c r="IJ128" i="3"/>
  <c r="IM128" i="3" s="1"/>
  <c r="IG128" i="3" s="1"/>
  <c r="IF128" i="3"/>
  <c r="IC128" i="3"/>
  <c r="IB128" i="3"/>
  <c r="HY128" i="3"/>
  <c r="HX128" i="3"/>
  <c r="IA128" i="3" s="1"/>
  <c r="HS128" i="3"/>
  <c r="HR128" i="3"/>
  <c r="HU128" i="3" s="1"/>
  <c r="HM128" i="3"/>
  <c r="HL128" i="3"/>
  <c r="HO128" i="3" s="1"/>
  <c r="HG128" i="3"/>
  <c r="HF128" i="3"/>
  <c r="HI128" i="3" s="1"/>
  <c r="HA128" i="3"/>
  <c r="GZ128" i="3"/>
  <c r="GW128" i="3"/>
  <c r="GU128" i="3"/>
  <c r="GT128" i="3"/>
  <c r="GP128" i="3"/>
  <c r="GM128" i="3"/>
  <c r="GO128" i="3" s="1"/>
  <c r="GL128" i="3"/>
  <c r="GI128" i="3"/>
  <c r="GH128" i="3"/>
  <c r="GK128" i="3" s="1"/>
  <c r="GC128" i="3"/>
  <c r="GB128" i="3"/>
  <c r="GE128" i="3" s="1"/>
  <c r="FX128" i="3"/>
  <c r="FU128" i="3"/>
  <c r="FW128" i="3" s="1"/>
  <c r="FT128" i="3"/>
  <c r="FR128" i="3"/>
  <c r="FK128" i="3"/>
  <c r="FJ128" i="3"/>
  <c r="FM128" i="3" s="1"/>
  <c r="FE128" i="3"/>
  <c r="FD128" i="3"/>
  <c r="FG128" i="3" s="1"/>
  <c r="EY128" i="3"/>
  <c r="EX128" i="3"/>
  <c r="FA128" i="3" s="1"/>
  <c r="ES128" i="3"/>
  <c r="ER128" i="3"/>
  <c r="EU128" i="3" s="1"/>
  <c r="EM128" i="3"/>
  <c r="EL128" i="3"/>
  <c r="EH128" i="3"/>
  <c r="EE128" i="3"/>
  <c r="EG128" i="3" s="1"/>
  <c r="ED128" i="3"/>
  <c r="EA128" i="3"/>
  <c r="DZ128" i="3"/>
  <c r="EC128" i="3" s="1"/>
  <c r="DU128" i="3"/>
  <c r="DT128" i="3"/>
  <c r="DW128" i="3" s="1"/>
  <c r="DO128" i="3"/>
  <c r="DN128" i="3"/>
  <c r="DJ128" i="3"/>
  <c r="DG128" i="3"/>
  <c r="DI128" i="3" s="1"/>
  <c r="DF128" i="3"/>
  <c r="DC128" i="3"/>
  <c r="DB128" i="3"/>
  <c r="DE128" i="3" s="1"/>
  <c r="CW128" i="3"/>
  <c r="CV128" i="3"/>
  <c r="CY128" i="3" s="1"/>
  <c r="CS128" i="3"/>
  <c r="CQ128" i="3"/>
  <c r="CP128" i="3"/>
  <c r="CL128" i="3"/>
  <c r="CI128" i="3"/>
  <c r="CH128" i="3"/>
  <c r="CE128" i="3"/>
  <c r="CD128" i="3"/>
  <c r="CG128" i="3" s="1"/>
  <c r="CA128" i="3"/>
  <c r="BY128" i="3"/>
  <c r="BX128" i="3"/>
  <c r="BT128" i="3"/>
  <c r="BQ128" i="3"/>
  <c r="BQ130" i="3" s="1"/>
  <c r="BP128" i="3"/>
  <c r="BI128" i="3"/>
  <c r="BG128" i="3"/>
  <c r="BF128" i="3"/>
  <c r="BA128" i="3"/>
  <c r="AZ128" i="3"/>
  <c r="AW128" i="3"/>
  <c r="AU128" i="3"/>
  <c r="AT128" i="3"/>
  <c r="AP128" i="3"/>
  <c r="AM128" i="3"/>
  <c r="AL128" i="3"/>
  <c r="AI128" i="3"/>
  <c r="AH128" i="3"/>
  <c r="AK128" i="3" s="1"/>
  <c r="AC128" i="3"/>
  <c r="AB128" i="3"/>
  <c r="AE128" i="3" s="1"/>
  <c r="L128" i="3"/>
  <c r="I128" i="3"/>
  <c r="G128" i="3"/>
  <c r="E128" i="3"/>
  <c r="D128" i="3"/>
  <c r="F128" i="3" s="1"/>
  <c r="H128" i="3" s="1"/>
  <c r="PU127" i="3"/>
  <c r="PT127" i="3"/>
  <c r="PW127" i="3" s="1"/>
  <c r="PO127" i="3"/>
  <c r="PN127" i="3"/>
  <c r="PQ127" i="3" s="1"/>
  <c r="PJ127" i="3"/>
  <c r="PG127" i="3"/>
  <c r="PF127" i="3"/>
  <c r="PI127" i="3" s="1"/>
  <c r="PC127" i="3"/>
  <c r="PB127" i="3"/>
  <c r="PE127" i="3" s="1"/>
  <c r="OW127" i="3"/>
  <c r="OV127" i="3"/>
  <c r="OY127" i="3" s="1"/>
  <c r="OR127" i="3"/>
  <c r="OQ127" i="3"/>
  <c r="OP127" i="3"/>
  <c r="OO127" i="3"/>
  <c r="ON127" i="3"/>
  <c r="OM127" i="3"/>
  <c r="OK127" i="3"/>
  <c r="OJ127" i="3"/>
  <c r="OE127" i="3"/>
  <c r="OD127" i="3"/>
  <c r="NY127" i="3"/>
  <c r="NX127" i="3"/>
  <c r="OA127" i="3" s="1"/>
  <c r="NT127" i="3"/>
  <c r="NQ127" i="3"/>
  <c r="NS127" i="3" s="1"/>
  <c r="NP127" i="3"/>
  <c r="NM127" i="3"/>
  <c r="NL127" i="3"/>
  <c r="NO127" i="3" s="1"/>
  <c r="NG127" i="3"/>
  <c r="NF127" i="3"/>
  <c r="NB127" i="3"/>
  <c r="MY127" i="3"/>
  <c r="MX127" i="3"/>
  <c r="MU127" i="3"/>
  <c r="MT127" i="3"/>
  <c r="MW127" i="3" s="1"/>
  <c r="MO127" i="3"/>
  <c r="MN127" i="3"/>
  <c r="MQ127" i="3" s="1"/>
  <c r="MJ127" i="3"/>
  <c r="MG127" i="3"/>
  <c r="MF127" i="3"/>
  <c r="MC127" i="3"/>
  <c r="MB127" i="3"/>
  <c r="ME127" i="3" s="1"/>
  <c r="LW127" i="3"/>
  <c r="LV127" i="3"/>
  <c r="LY127" i="3" s="1"/>
  <c r="LR127" i="3"/>
  <c r="LO127" i="3"/>
  <c r="LN127" i="3"/>
  <c r="LM127" i="3"/>
  <c r="LK127" i="3"/>
  <c r="LJ127" i="3"/>
  <c r="LE127" i="3"/>
  <c r="LD127" i="3"/>
  <c r="LG127" i="3" s="1"/>
  <c r="KZ127" i="3"/>
  <c r="KW127" i="3"/>
  <c r="KV127" i="3"/>
  <c r="KS127" i="3"/>
  <c r="KR127" i="3"/>
  <c r="KU127" i="3" s="1"/>
  <c r="KM127" i="3"/>
  <c r="KL127" i="3"/>
  <c r="KH127" i="3"/>
  <c r="KE127" i="3"/>
  <c r="KD127" i="3"/>
  <c r="KC127" i="3"/>
  <c r="KA127" i="3"/>
  <c r="JZ127" i="3"/>
  <c r="JU127" i="3"/>
  <c r="JT127" i="3"/>
  <c r="JW127" i="3" s="1"/>
  <c r="JO127" i="3"/>
  <c r="JN127" i="3"/>
  <c r="JQ127" i="3" s="1"/>
  <c r="JK127" i="3"/>
  <c r="JI127" i="3"/>
  <c r="JH127" i="3"/>
  <c r="JD127" i="3"/>
  <c r="JA127" i="3"/>
  <c r="IZ127" i="3"/>
  <c r="IW127" i="3"/>
  <c r="IV127" i="3"/>
  <c r="IY127" i="3" s="1"/>
  <c r="IQ127" i="3"/>
  <c r="IP127" i="3"/>
  <c r="IS127" i="3" s="1"/>
  <c r="IM127" i="3"/>
  <c r="IK127" i="3"/>
  <c r="IJ127" i="3"/>
  <c r="ID127" i="3" s="1"/>
  <c r="IF127" i="3"/>
  <c r="IE127" i="3"/>
  <c r="IC127" i="3"/>
  <c r="IB127" i="3"/>
  <c r="IA127" i="3"/>
  <c r="HY127" i="3"/>
  <c r="HX127" i="3"/>
  <c r="HS127" i="3"/>
  <c r="HR127" i="3"/>
  <c r="HU127" i="3" s="1"/>
  <c r="HM127" i="3"/>
  <c r="HL127" i="3"/>
  <c r="HO127" i="3" s="1"/>
  <c r="HI127" i="3"/>
  <c r="HG127" i="3"/>
  <c r="HF127" i="3"/>
  <c r="HA127" i="3"/>
  <c r="GZ127" i="3"/>
  <c r="HC127" i="3" s="1"/>
  <c r="GU127" i="3"/>
  <c r="GT127" i="3"/>
  <c r="GW127" i="3" s="1"/>
  <c r="GP127" i="3"/>
  <c r="GM127" i="3"/>
  <c r="GO127" i="3" s="1"/>
  <c r="GL127" i="3"/>
  <c r="GK127" i="3"/>
  <c r="GI127" i="3"/>
  <c r="GH127" i="3"/>
  <c r="GC127" i="3"/>
  <c r="GB127" i="3"/>
  <c r="GE127" i="3" s="1"/>
  <c r="FW127" i="3"/>
  <c r="FV127" i="3"/>
  <c r="FR127" i="3"/>
  <c r="FO127" i="3"/>
  <c r="FQ127" i="3" s="1"/>
  <c r="FN127" i="3"/>
  <c r="FK127" i="3"/>
  <c r="FJ127" i="3"/>
  <c r="FM127" i="3" s="1"/>
  <c r="FE127" i="3"/>
  <c r="FD127" i="3"/>
  <c r="FG127" i="3" s="1"/>
  <c r="EY127" i="3"/>
  <c r="EX127" i="3"/>
  <c r="FA127" i="3" s="1"/>
  <c r="ES127" i="3"/>
  <c r="ER127" i="3"/>
  <c r="EU127" i="3" s="1"/>
  <c r="EM127" i="3"/>
  <c r="EL127" i="3"/>
  <c r="EH127" i="3"/>
  <c r="EE127" i="3"/>
  <c r="EG127" i="3" s="1"/>
  <c r="ED127" i="3"/>
  <c r="EA127" i="3"/>
  <c r="DZ127" i="3"/>
  <c r="EC127" i="3" s="1"/>
  <c r="DU127" i="3"/>
  <c r="DT127" i="3"/>
  <c r="DW127" i="3" s="1"/>
  <c r="DK127" i="3" s="1"/>
  <c r="DO127" i="3"/>
  <c r="DN127" i="3"/>
  <c r="DQ127" i="3" s="1"/>
  <c r="DJ127" i="3"/>
  <c r="DI127" i="3"/>
  <c r="DG127" i="3"/>
  <c r="DF127" i="3"/>
  <c r="DC127" i="3"/>
  <c r="DB127" i="3"/>
  <c r="DE127" i="3" s="1"/>
  <c r="CW127" i="3"/>
  <c r="CV127" i="3"/>
  <c r="CS127" i="3"/>
  <c r="CQ127" i="3"/>
  <c r="CP127" i="3"/>
  <c r="CL127" i="3"/>
  <c r="CI127" i="3"/>
  <c r="CK127" i="3" s="1"/>
  <c r="CH127" i="3"/>
  <c r="CE127" i="3"/>
  <c r="CD127" i="3"/>
  <c r="CG127" i="3" s="1"/>
  <c r="CA127" i="3"/>
  <c r="BY127" i="3"/>
  <c r="BX127" i="3"/>
  <c r="BU127" i="3"/>
  <c r="BS127" i="3"/>
  <c r="BR127" i="3"/>
  <c r="BN127" i="3"/>
  <c r="BK127" i="3"/>
  <c r="BJ127" i="3"/>
  <c r="BG127" i="3"/>
  <c r="BF127" i="3"/>
  <c r="BI127" i="3" s="1"/>
  <c r="BC127" i="3"/>
  <c r="BA127" i="3"/>
  <c r="AZ127" i="3"/>
  <c r="AW127" i="3"/>
  <c r="AU127" i="3"/>
  <c r="AT127" i="3"/>
  <c r="AP127" i="3"/>
  <c r="AO127" i="3"/>
  <c r="AN127" i="3"/>
  <c r="AM127" i="3"/>
  <c r="AL127" i="3"/>
  <c r="AK127" i="3"/>
  <c r="AI127" i="3"/>
  <c r="AH127" i="3"/>
  <c r="AC127" i="3"/>
  <c r="AB127" i="3"/>
  <c r="AE127" i="3" s="1"/>
  <c r="X127" i="3"/>
  <c r="R127" i="3" s="1"/>
  <c r="L127" i="3"/>
  <c r="I127" i="3"/>
  <c r="G127" i="3"/>
  <c r="F127" i="3"/>
  <c r="E127" i="3"/>
  <c r="D127" i="3"/>
  <c r="PV126" i="3"/>
  <c r="PV130" i="3" s="1"/>
  <c r="PJ130" i="3" s="1"/>
  <c r="PS126" i="3"/>
  <c r="PG126" i="3" s="1"/>
  <c r="PR126" i="3"/>
  <c r="PP126" i="3"/>
  <c r="PP130" i="3" s="1"/>
  <c r="PO126" i="3"/>
  <c r="PO130" i="3" s="1"/>
  <c r="PN126" i="3"/>
  <c r="PM126" i="3"/>
  <c r="PM130" i="3" s="1"/>
  <c r="PL126" i="3"/>
  <c r="PL130" i="3" s="1"/>
  <c r="PD126" i="3"/>
  <c r="PD130" i="3" s="1"/>
  <c r="PA126" i="3"/>
  <c r="OZ126" i="3"/>
  <c r="OX126" i="3"/>
  <c r="OU126" i="3"/>
  <c r="OT126" i="3"/>
  <c r="ON126" i="3" s="1"/>
  <c r="OL126" i="3"/>
  <c r="OL130" i="3" s="1"/>
  <c r="OI126" i="3"/>
  <c r="OI130" i="3" s="1"/>
  <c r="OH126" i="3"/>
  <c r="OF126" i="3"/>
  <c r="OF130" i="3" s="1"/>
  <c r="OE126" i="3"/>
  <c r="OE130" i="3" s="1"/>
  <c r="OC126" i="3"/>
  <c r="OC130" i="3" s="1"/>
  <c r="OB126" i="3"/>
  <c r="OA126" i="3"/>
  <c r="NZ126" i="3"/>
  <c r="NW126" i="3"/>
  <c r="NW130" i="3" s="1"/>
  <c r="NQ130" i="3" s="1"/>
  <c r="NV126" i="3"/>
  <c r="NX126" i="3" s="1"/>
  <c r="NN126" i="3"/>
  <c r="NN130" i="3" s="1"/>
  <c r="NK126" i="3"/>
  <c r="NJ126" i="3"/>
  <c r="NH126" i="3"/>
  <c r="NE126" i="3"/>
  <c r="ND126" i="3"/>
  <c r="MV126" i="3"/>
  <c r="MV130" i="3" s="1"/>
  <c r="MS126" i="3"/>
  <c r="MS130" i="3" s="1"/>
  <c r="MR126" i="3"/>
  <c r="MP126" i="3"/>
  <c r="MM126" i="3"/>
  <c r="ML126" i="3"/>
  <c r="MD126" i="3"/>
  <c r="MA126" i="3"/>
  <c r="MB126" i="3" s="1"/>
  <c r="ME126" i="3" s="1"/>
  <c r="LZ126" i="3"/>
  <c r="LZ130" i="3" s="1"/>
  <c r="LX126" i="3"/>
  <c r="LX130" i="3" s="1"/>
  <c r="LU126" i="3"/>
  <c r="LT126" i="3"/>
  <c r="LL126" i="3"/>
  <c r="LL130" i="3" s="1"/>
  <c r="LI126" i="3"/>
  <c r="LI130" i="3" s="1"/>
  <c r="LH126" i="3"/>
  <c r="LK126" i="3" s="1"/>
  <c r="LK130" i="3" s="1"/>
  <c r="LF126" i="3"/>
  <c r="LC126" i="3"/>
  <c r="LB126" i="3"/>
  <c r="LB130" i="3" s="1"/>
  <c r="KV126" i="3"/>
  <c r="KT126" i="3"/>
  <c r="KQ126" i="3"/>
  <c r="KQ130" i="3" s="1"/>
  <c r="KP126" i="3"/>
  <c r="KN126" i="3"/>
  <c r="KN130" i="3" s="1"/>
  <c r="KM126" i="3"/>
  <c r="KM130" i="3" s="1"/>
  <c r="KK126" i="3"/>
  <c r="KK130" i="3" s="1"/>
  <c r="KJ126" i="3"/>
  <c r="KE126" i="3"/>
  <c r="KB126" i="3"/>
  <c r="KB130" i="3" s="1"/>
  <c r="JY126" i="3"/>
  <c r="JX126" i="3"/>
  <c r="JX130" i="3" s="1"/>
  <c r="JV126" i="3"/>
  <c r="JV130" i="3" s="1"/>
  <c r="JS126" i="3"/>
  <c r="JS130" i="3" s="1"/>
  <c r="JR126" i="3"/>
  <c r="JP126" i="3"/>
  <c r="JP130" i="3" s="1"/>
  <c r="JN126" i="3"/>
  <c r="JM126" i="3"/>
  <c r="JL126" i="3"/>
  <c r="JL130" i="3" s="1"/>
  <c r="JJ126" i="3"/>
  <c r="JG126" i="3"/>
  <c r="JF126" i="3"/>
  <c r="IX126" i="3"/>
  <c r="IX130" i="3" s="1"/>
  <c r="IU126" i="3"/>
  <c r="IT126" i="3"/>
  <c r="IR126" i="3"/>
  <c r="IR130" i="3" s="1"/>
  <c r="IO126" i="3"/>
  <c r="IP126" i="3" s="1"/>
  <c r="IN126" i="3"/>
  <c r="IN130" i="3" s="1"/>
  <c r="IL126" i="3"/>
  <c r="II126" i="3"/>
  <c r="IJ126" i="3" s="1"/>
  <c r="IJ130" i="3" s="1"/>
  <c r="IH126" i="3"/>
  <c r="HZ126" i="3"/>
  <c r="HZ130" i="3" s="1"/>
  <c r="HW126" i="3"/>
  <c r="HV126" i="3"/>
  <c r="HT126" i="3"/>
  <c r="HT130" i="3" s="1"/>
  <c r="HQ126" i="3"/>
  <c r="HP126" i="3"/>
  <c r="HP130" i="3" s="1"/>
  <c r="HN126" i="3"/>
  <c r="HN130" i="3" s="1"/>
  <c r="HK126" i="3"/>
  <c r="HJ126" i="3"/>
  <c r="HJ130" i="3" s="1"/>
  <c r="HH126" i="3"/>
  <c r="HH130" i="3" s="1"/>
  <c r="HE126" i="3"/>
  <c r="HE130" i="3" s="1"/>
  <c r="HD126" i="3"/>
  <c r="HB126" i="3"/>
  <c r="GY126" i="3"/>
  <c r="GX126" i="3"/>
  <c r="GV126" i="3"/>
  <c r="GV130" i="3" s="1"/>
  <c r="GS126" i="3"/>
  <c r="GR126" i="3"/>
  <c r="GJ126" i="3"/>
  <c r="GJ130" i="3" s="1"/>
  <c r="GI126" i="3"/>
  <c r="GI130" i="3" s="1"/>
  <c r="GH126" i="3"/>
  <c r="GG126" i="3"/>
  <c r="GG130" i="3" s="1"/>
  <c r="GF126" i="3"/>
  <c r="GF130" i="3" s="1"/>
  <c r="GD126" i="3"/>
  <c r="GD130" i="3" s="1"/>
  <c r="GA126" i="3"/>
  <c r="FZ126" i="3"/>
  <c r="FX126" i="3"/>
  <c r="FW126" i="3"/>
  <c r="FW130" i="3" s="1"/>
  <c r="FV126" i="3"/>
  <c r="FU126" i="3"/>
  <c r="FU130" i="3" s="1"/>
  <c r="FT126" i="3"/>
  <c r="FR126" i="3"/>
  <c r="FL126" i="3"/>
  <c r="FL130" i="3" s="1"/>
  <c r="FI126" i="3"/>
  <c r="FI130" i="3" s="1"/>
  <c r="FH126" i="3"/>
  <c r="FJ126" i="3" s="1"/>
  <c r="FF126" i="3"/>
  <c r="FF130" i="3" s="1"/>
  <c r="FC126" i="3"/>
  <c r="FB126" i="3"/>
  <c r="EZ126" i="3"/>
  <c r="EZ130" i="3" s="1"/>
  <c r="EW126" i="3"/>
  <c r="EW130" i="3" s="1"/>
  <c r="EV126" i="3"/>
  <c r="EY126" i="3" s="1"/>
  <c r="EY130" i="3" s="1"/>
  <c r="ET126" i="3"/>
  <c r="ET130" i="3" s="1"/>
  <c r="EQ126" i="3"/>
  <c r="EP126" i="3"/>
  <c r="EN126" i="3"/>
  <c r="EN130" i="3" s="1"/>
  <c r="EL126" i="3"/>
  <c r="EK126" i="3"/>
  <c r="EJ126" i="3"/>
  <c r="EJ130" i="3" s="1"/>
  <c r="EB126" i="3"/>
  <c r="EB130" i="3" s="1"/>
  <c r="DY126" i="3"/>
  <c r="DY130" i="3" s="1"/>
  <c r="DX126" i="3"/>
  <c r="EA126" i="3" s="1"/>
  <c r="EA130" i="3" s="1"/>
  <c r="DV126" i="3"/>
  <c r="DS126" i="3"/>
  <c r="DR126" i="3"/>
  <c r="DP126" i="3"/>
  <c r="DP130" i="3" s="1"/>
  <c r="DM126" i="3"/>
  <c r="DL126" i="3"/>
  <c r="DC126" i="3"/>
  <c r="DC130" i="3" s="1"/>
  <c r="DB126" i="3"/>
  <c r="CW126" i="3"/>
  <c r="CW130" i="3" s="1"/>
  <c r="CV126" i="3"/>
  <c r="CY126" i="3" s="1"/>
  <c r="CS126" i="3"/>
  <c r="CQ126" i="3"/>
  <c r="CQ130" i="3" s="1"/>
  <c r="CP126" i="3"/>
  <c r="CL126" i="3"/>
  <c r="CK126" i="3"/>
  <c r="CI126" i="3"/>
  <c r="CH126" i="3"/>
  <c r="CG126" i="3"/>
  <c r="CE126" i="3"/>
  <c r="CE130" i="3" s="1"/>
  <c r="CD126" i="3"/>
  <c r="BY126" i="3"/>
  <c r="BY130" i="3" s="1"/>
  <c r="BX126" i="3"/>
  <c r="BS126" i="3"/>
  <c r="BS130" i="3" s="1"/>
  <c r="BR126" i="3"/>
  <c r="BN126" i="3"/>
  <c r="BK126" i="3"/>
  <c r="BJ126" i="3"/>
  <c r="BM126" i="3" s="1"/>
  <c r="BH126" i="3"/>
  <c r="BH130" i="3" s="1"/>
  <c r="AP130" i="3" s="1"/>
  <c r="BE126" i="3"/>
  <c r="BD126" i="3"/>
  <c r="BA126" i="3"/>
  <c r="BA130" i="3" s="1"/>
  <c r="AZ126" i="3"/>
  <c r="AU126" i="3"/>
  <c r="AU130" i="3" s="1"/>
  <c r="AT126" i="3"/>
  <c r="AW126" i="3" s="1"/>
  <c r="AP126" i="3"/>
  <c r="AM126" i="3"/>
  <c r="AL126" i="3"/>
  <c r="AI126" i="3"/>
  <c r="AI130" i="3" s="1"/>
  <c r="AH126" i="3"/>
  <c r="AK126" i="3" s="1"/>
  <c r="AC126" i="3"/>
  <c r="AC130" i="3" s="1"/>
  <c r="AB126" i="3"/>
  <c r="AE126" i="3" s="1"/>
  <c r="L126" i="3"/>
  <c r="I126" i="3"/>
  <c r="G126" i="3"/>
  <c r="E126" i="3"/>
  <c r="D126" i="3"/>
  <c r="D130" i="3" s="1"/>
  <c r="K125" i="3"/>
  <c r="PV124" i="3"/>
  <c r="PS124" i="3"/>
  <c r="PR124" i="3"/>
  <c r="PP124" i="3"/>
  <c r="PM124" i="3"/>
  <c r="PL124" i="3"/>
  <c r="PD124" i="3"/>
  <c r="PA124" i="3"/>
  <c r="OZ124" i="3"/>
  <c r="OX124" i="3"/>
  <c r="OR124" i="3" s="1"/>
  <c r="OU124" i="3"/>
  <c r="OO124" i="3" s="1"/>
  <c r="OQ124" i="3" s="1"/>
  <c r="OT124" i="3"/>
  <c r="ON124" i="3" s="1"/>
  <c r="OL124" i="3"/>
  <c r="OI124" i="3"/>
  <c r="OH124" i="3"/>
  <c r="OF124" i="3"/>
  <c r="OC124" i="3"/>
  <c r="OB124" i="3"/>
  <c r="NZ124" i="3"/>
  <c r="NT124" i="3" s="1"/>
  <c r="NW124" i="3"/>
  <c r="NV124" i="3"/>
  <c r="NQ124" i="3"/>
  <c r="NN124" i="3"/>
  <c r="NK124" i="3"/>
  <c r="NJ124" i="3"/>
  <c r="NH124" i="3"/>
  <c r="NE124" i="3"/>
  <c r="MY124" i="3" s="1"/>
  <c r="ND124" i="3"/>
  <c r="MV124" i="3"/>
  <c r="MS124" i="3"/>
  <c r="MR124" i="3"/>
  <c r="MP124" i="3"/>
  <c r="MM124" i="3"/>
  <c r="MG124" i="3" s="1"/>
  <c r="MI124" i="3" s="1"/>
  <c r="ML124" i="3"/>
  <c r="MF124" i="3" s="1"/>
  <c r="MD124" i="3"/>
  <c r="MA124" i="3"/>
  <c r="LZ124" i="3"/>
  <c r="LX124" i="3"/>
  <c r="LU124" i="3"/>
  <c r="LT124" i="3"/>
  <c r="LN124" i="3" s="1"/>
  <c r="LL124" i="3"/>
  <c r="LI124" i="3"/>
  <c r="LH124" i="3"/>
  <c r="LF124" i="3"/>
  <c r="KZ124" i="3" s="1"/>
  <c r="LC124" i="3"/>
  <c r="KW124" i="3" s="1"/>
  <c r="LB124" i="3"/>
  <c r="KT124" i="3"/>
  <c r="KQ124" i="3"/>
  <c r="KP124" i="3"/>
  <c r="KN124" i="3"/>
  <c r="KK124" i="3"/>
  <c r="KE124" i="3" s="1"/>
  <c r="KJ124" i="3"/>
  <c r="KD124" i="3" s="1"/>
  <c r="KB124" i="3"/>
  <c r="JY124" i="3"/>
  <c r="JX124" i="3"/>
  <c r="JV124" i="3"/>
  <c r="JS124" i="3"/>
  <c r="JR124" i="3"/>
  <c r="JP124" i="3"/>
  <c r="JM124" i="3"/>
  <c r="JL124" i="3"/>
  <c r="JJ124" i="3"/>
  <c r="JG124" i="3"/>
  <c r="JF124" i="3"/>
  <c r="IZ124" i="3" s="1"/>
  <c r="IX124" i="3"/>
  <c r="IU124" i="3"/>
  <c r="IT124" i="3"/>
  <c r="IR124" i="3"/>
  <c r="IO124" i="3"/>
  <c r="IC124" i="3" s="1"/>
  <c r="IN124" i="3"/>
  <c r="IL124" i="3"/>
  <c r="II124" i="3"/>
  <c r="IH124" i="3"/>
  <c r="HZ124" i="3"/>
  <c r="HW124" i="3"/>
  <c r="HV124" i="3"/>
  <c r="HT124" i="3"/>
  <c r="HQ124" i="3"/>
  <c r="HP124" i="3"/>
  <c r="HN124" i="3"/>
  <c r="HK124" i="3"/>
  <c r="HJ124" i="3"/>
  <c r="HH124" i="3"/>
  <c r="HE124" i="3"/>
  <c r="HD124" i="3"/>
  <c r="HB124" i="3"/>
  <c r="GY124" i="3"/>
  <c r="GX124" i="3"/>
  <c r="GV124" i="3"/>
  <c r="GS124" i="3"/>
  <c r="GR124" i="3"/>
  <c r="GL124" i="3" s="1"/>
  <c r="GJ124" i="3"/>
  <c r="GG124" i="3"/>
  <c r="FO124" i="3" s="1"/>
  <c r="GF124" i="3"/>
  <c r="GD124" i="3"/>
  <c r="GA124" i="3"/>
  <c r="FZ124" i="3"/>
  <c r="FX124" i="3"/>
  <c r="FU124" i="3"/>
  <c r="FT124" i="3"/>
  <c r="FL124" i="3"/>
  <c r="FI124" i="3"/>
  <c r="FH124" i="3"/>
  <c r="FF124" i="3"/>
  <c r="FC124" i="3"/>
  <c r="FB124" i="3"/>
  <c r="EZ124" i="3"/>
  <c r="EW124" i="3"/>
  <c r="EV124" i="3"/>
  <c r="ET124" i="3"/>
  <c r="EQ124" i="3"/>
  <c r="EP124" i="3"/>
  <c r="EN124" i="3"/>
  <c r="EK124" i="3"/>
  <c r="EJ124" i="3"/>
  <c r="EB124" i="3"/>
  <c r="DY124" i="3"/>
  <c r="DX124" i="3"/>
  <c r="DV124" i="3"/>
  <c r="DS124" i="3"/>
  <c r="DR124" i="3"/>
  <c r="DP124" i="3"/>
  <c r="DM124" i="3"/>
  <c r="DL124" i="3"/>
  <c r="DD124" i="3"/>
  <c r="DA124" i="3"/>
  <c r="CZ124" i="3"/>
  <c r="CX124" i="3"/>
  <c r="CL124" i="3" s="1"/>
  <c r="CU124" i="3"/>
  <c r="CT124" i="3"/>
  <c r="CH124" i="3" s="1"/>
  <c r="CR124" i="3"/>
  <c r="CO124" i="3"/>
  <c r="CI124" i="3" s="1"/>
  <c r="CN124" i="3"/>
  <c r="CF124" i="3"/>
  <c r="CC124" i="3"/>
  <c r="CB124" i="3"/>
  <c r="BZ124" i="3"/>
  <c r="BN124" i="3" s="1"/>
  <c r="BW124" i="3"/>
  <c r="BV124" i="3"/>
  <c r="BT124" i="3"/>
  <c r="BQ124" i="3"/>
  <c r="BP124" i="3"/>
  <c r="BJ124" i="3" s="1"/>
  <c r="BB124" i="3"/>
  <c r="AY124" i="3"/>
  <c r="AX124" i="3"/>
  <c r="AV124" i="3"/>
  <c r="AS124" i="3"/>
  <c r="AR124" i="3"/>
  <c r="AJ124" i="3"/>
  <c r="AG124" i="3"/>
  <c r="AF124" i="3"/>
  <c r="AD124" i="3"/>
  <c r="AA124" i="3"/>
  <c r="AC124" i="3" s="1"/>
  <c r="Z124" i="3"/>
  <c r="PU123" i="3"/>
  <c r="PT123" i="3"/>
  <c r="PO123" i="3"/>
  <c r="PN123" i="3"/>
  <c r="PQ123" i="3" s="1"/>
  <c r="PJ123" i="3"/>
  <c r="PG123" i="3"/>
  <c r="PI123" i="3" s="1"/>
  <c r="PF123" i="3"/>
  <c r="PC123" i="3"/>
  <c r="PB123" i="3"/>
  <c r="PE123" i="3" s="1"/>
  <c r="OW123" i="3"/>
  <c r="OV123" i="3"/>
  <c r="OY123" i="3" s="1"/>
  <c r="OS123" i="3" s="1"/>
  <c r="OR123" i="3"/>
  <c r="OO123" i="3"/>
  <c r="OQ123" i="3" s="1"/>
  <c r="ON123" i="3"/>
  <c r="OK123" i="3"/>
  <c r="OJ123" i="3"/>
  <c r="OM123" i="3" s="1"/>
  <c r="OE123" i="3"/>
  <c r="OD123" i="3"/>
  <c r="OG123" i="3" s="1"/>
  <c r="NY123" i="3"/>
  <c r="NX123" i="3"/>
  <c r="OA123" i="3" s="1"/>
  <c r="NU123" i="3" s="1"/>
  <c r="NT123" i="3"/>
  <c r="NQ123" i="3"/>
  <c r="NP123" i="3"/>
  <c r="NM123" i="3"/>
  <c r="NL123" i="3"/>
  <c r="NO123" i="3" s="1"/>
  <c r="NG123" i="3"/>
  <c r="NF123" i="3"/>
  <c r="NI123" i="3" s="1"/>
  <c r="NC123" i="3" s="1"/>
  <c r="NB123" i="3"/>
  <c r="MZ123" i="3"/>
  <c r="MY123" i="3"/>
  <c r="NA123" i="3" s="1"/>
  <c r="MX123" i="3"/>
  <c r="MU123" i="3"/>
  <c r="MT123" i="3"/>
  <c r="MQ123" i="3"/>
  <c r="MO123" i="3"/>
  <c r="MN123" i="3"/>
  <c r="MJ123" i="3"/>
  <c r="MG123" i="3"/>
  <c r="MI123" i="3" s="1"/>
  <c r="MF123" i="3"/>
  <c r="MC123" i="3"/>
  <c r="MB123" i="3"/>
  <c r="ME123" i="3" s="1"/>
  <c r="LY123" i="3"/>
  <c r="LW123" i="3"/>
  <c r="LV123" i="3"/>
  <c r="LP123" i="3" s="1"/>
  <c r="LS123" i="3"/>
  <c r="LR123" i="3"/>
  <c r="LO123" i="3"/>
  <c r="LN123" i="3"/>
  <c r="LK123" i="3"/>
  <c r="LJ123" i="3"/>
  <c r="LM123" i="3" s="1"/>
  <c r="LE123" i="3"/>
  <c r="LD123" i="3"/>
  <c r="KX123" i="3" s="1"/>
  <c r="KZ123" i="3"/>
  <c r="KW123" i="3"/>
  <c r="KV123" i="3"/>
  <c r="KS123" i="3"/>
  <c r="KR123" i="3"/>
  <c r="KU123" i="3" s="1"/>
  <c r="KM123" i="3"/>
  <c r="KL123" i="3"/>
  <c r="KO123" i="3" s="1"/>
  <c r="KI123" i="3" s="1"/>
  <c r="KH123" i="3"/>
  <c r="KF123" i="3"/>
  <c r="KE123" i="3"/>
  <c r="KD123" i="3"/>
  <c r="KA123" i="3"/>
  <c r="JZ123" i="3"/>
  <c r="KC123" i="3" s="1"/>
  <c r="JW123" i="3"/>
  <c r="JU123" i="3"/>
  <c r="JT123" i="3"/>
  <c r="JQ123" i="3"/>
  <c r="JO123" i="3"/>
  <c r="JN123" i="3"/>
  <c r="JI123" i="3"/>
  <c r="JH123" i="3"/>
  <c r="JD123" i="3"/>
  <c r="JA123" i="3"/>
  <c r="JC123" i="3" s="1"/>
  <c r="IZ123" i="3"/>
  <c r="IY123" i="3"/>
  <c r="IW123" i="3"/>
  <c r="IV123" i="3"/>
  <c r="IS123" i="3"/>
  <c r="IQ123" i="3"/>
  <c r="IP123" i="3"/>
  <c r="IK123" i="3"/>
  <c r="IJ123" i="3"/>
  <c r="IM123" i="3" s="1"/>
  <c r="IG123" i="3" s="1"/>
  <c r="IF123" i="3"/>
  <c r="ID123" i="3"/>
  <c r="IC123" i="3"/>
  <c r="IE123" i="3" s="1"/>
  <c r="IB123" i="3"/>
  <c r="HY123" i="3"/>
  <c r="HX123" i="3"/>
  <c r="IA123" i="3" s="1"/>
  <c r="HS123" i="3"/>
  <c r="HR123" i="3"/>
  <c r="HU123" i="3" s="1"/>
  <c r="HO123" i="3"/>
  <c r="HM123" i="3"/>
  <c r="HL123" i="3"/>
  <c r="HG123" i="3"/>
  <c r="HF123" i="3"/>
  <c r="HI123" i="3" s="1"/>
  <c r="HA123" i="3"/>
  <c r="GZ123" i="3"/>
  <c r="HC123" i="3" s="1"/>
  <c r="GU123" i="3"/>
  <c r="GT123" i="3"/>
  <c r="GW123" i="3" s="1"/>
  <c r="GP123" i="3"/>
  <c r="GM123" i="3"/>
  <c r="GL123" i="3"/>
  <c r="GO123" i="3" s="1"/>
  <c r="GI123" i="3"/>
  <c r="GH123" i="3"/>
  <c r="GK123" i="3" s="1"/>
  <c r="GC123" i="3"/>
  <c r="GB123" i="3"/>
  <c r="GE123" i="3" s="1"/>
  <c r="FY123" i="3"/>
  <c r="FW123" i="3"/>
  <c r="FV123" i="3"/>
  <c r="FR123" i="3"/>
  <c r="FO123" i="3"/>
  <c r="FN123" i="3"/>
  <c r="FK123" i="3"/>
  <c r="FJ123" i="3"/>
  <c r="FM123" i="3" s="1"/>
  <c r="FE123" i="3"/>
  <c r="FD123" i="3"/>
  <c r="FG123" i="3" s="1"/>
  <c r="FA123" i="3"/>
  <c r="EY123" i="3"/>
  <c r="EX123" i="3"/>
  <c r="EU123" i="3"/>
  <c r="ES123" i="3"/>
  <c r="ER123" i="3"/>
  <c r="EM123" i="3"/>
  <c r="EL123" i="3"/>
  <c r="EO123" i="3" s="1"/>
  <c r="EI123" i="3" s="1"/>
  <c r="EH123" i="3"/>
  <c r="EF123" i="3"/>
  <c r="EE123" i="3"/>
  <c r="EG123" i="3" s="1"/>
  <c r="ED123" i="3"/>
  <c r="EA123" i="3"/>
  <c r="DZ123" i="3"/>
  <c r="EC123" i="3" s="1"/>
  <c r="DU123" i="3"/>
  <c r="DT123" i="3"/>
  <c r="DW123" i="3" s="1"/>
  <c r="DO123" i="3"/>
  <c r="DN123" i="3"/>
  <c r="DQ123" i="3" s="1"/>
  <c r="DK123" i="3" s="1"/>
  <c r="DJ123" i="3"/>
  <c r="DG123" i="3"/>
  <c r="DF123" i="3"/>
  <c r="DC123" i="3"/>
  <c r="DB123" i="3"/>
  <c r="DE123" i="3" s="1"/>
  <c r="CY123" i="3"/>
  <c r="CW123" i="3"/>
  <c r="CV123" i="3"/>
  <c r="CQ123" i="3"/>
  <c r="CP123" i="3"/>
  <c r="CS123" i="3" s="1"/>
  <c r="CM123" i="3" s="1"/>
  <c r="CL123" i="3"/>
  <c r="CI123" i="3"/>
  <c r="CH123" i="3"/>
  <c r="CE123" i="3"/>
  <c r="CD123" i="3"/>
  <c r="CG123" i="3" s="1"/>
  <c r="BY123" i="3"/>
  <c r="BX123" i="3"/>
  <c r="CA123" i="3" s="1"/>
  <c r="BS123" i="3"/>
  <c r="BR123" i="3"/>
  <c r="BU123" i="3" s="1"/>
  <c r="BN123" i="3"/>
  <c r="BK123" i="3"/>
  <c r="BM123" i="3" s="1"/>
  <c r="BJ123" i="3"/>
  <c r="BI123" i="3"/>
  <c r="BG123" i="3"/>
  <c r="BF123" i="3"/>
  <c r="BA123" i="3"/>
  <c r="AZ123" i="3"/>
  <c r="BC123" i="3" s="1"/>
  <c r="AQ123" i="3" s="1"/>
  <c r="AU123" i="3"/>
  <c r="AT123" i="3"/>
  <c r="AW123" i="3" s="1"/>
  <c r="AP123" i="3"/>
  <c r="AM123" i="3"/>
  <c r="AO123" i="3" s="1"/>
  <c r="AL123" i="3"/>
  <c r="AI123" i="3"/>
  <c r="AH123" i="3"/>
  <c r="AK123" i="3" s="1"/>
  <c r="AC123" i="3"/>
  <c r="AB123" i="3"/>
  <c r="AE123" i="3" s="1"/>
  <c r="L123" i="3"/>
  <c r="I123" i="3"/>
  <c r="G123" i="3"/>
  <c r="E123" i="3"/>
  <c r="D123" i="3"/>
  <c r="F123" i="3" s="1"/>
  <c r="H123" i="3" s="1"/>
  <c r="K123" i="3" s="1"/>
  <c r="PU122" i="3"/>
  <c r="PT122" i="3"/>
  <c r="PW122" i="3" s="1"/>
  <c r="PO122" i="3"/>
  <c r="PN122" i="3"/>
  <c r="PQ122" i="3" s="1"/>
  <c r="PK122" i="3" s="1"/>
  <c r="PJ122" i="3"/>
  <c r="PG122" i="3"/>
  <c r="PF122" i="3"/>
  <c r="PI122" i="3" s="1"/>
  <c r="PC122" i="3"/>
  <c r="PB122" i="3"/>
  <c r="OW122" i="3"/>
  <c r="OV122" i="3"/>
  <c r="OY122" i="3" s="1"/>
  <c r="OR122" i="3"/>
  <c r="OO122" i="3"/>
  <c r="OQ122" i="3" s="1"/>
  <c r="ON122" i="3"/>
  <c r="OK122" i="3"/>
  <c r="OJ122" i="3"/>
  <c r="OM122" i="3" s="1"/>
  <c r="OE122" i="3"/>
  <c r="OD122" i="3"/>
  <c r="OG122" i="3" s="1"/>
  <c r="OA122" i="3"/>
  <c r="NY122" i="3"/>
  <c r="NX122" i="3"/>
  <c r="NT122" i="3"/>
  <c r="NQ122" i="3"/>
  <c r="NS122" i="3" s="1"/>
  <c r="NP122" i="3"/>
  <c r="NM122" i="3"/>
  <c r="NL122" i="3"/>
  <c r="NO122" i="3" s="1"/>
  <c r="NI122" i="3"/>
  <c r="NC122" i="3" s="1"/>
  <c r="NG122" i="3"/>
  <c r="NF122" i="3"/>
  <c r="MZ122" i="3" s="1"/>
  <c r="NB122" i="3"/>
  <c r="MY122" i="3"/>
  <c r="NA122" i="3" s="1"/>
  <c r="MX122" i="3"/>
  <c r="MU122" i="3"/>
  <c r="MT122" i="3"/>
  <c r="MW122" i="3" s="1"/>
  <c r="MO122" i="3"/>
  <c r="MN122" i="3"/>
  <c r="MJ122" i="3"/>
  <c r="MG122" i="3"/>
  <c r="MI122" i="3" s="1"/>
  <c r="MF122" i="3"/>
  <c r="MC122" i="3"/>
  <c r="MB122" i="3"/>
  <c r="ME122" i="3" s="1"/>
  <c r="LW122" i="3"/>
  <c r="LV122" i="3"/>
  <c r="LR122" i="3"/>
  <c r="LO122" i="3"/>
  <c r="LN122" i="3"/>
  <c r="LK122" i="3"/>
  <c r="LJ122" i="3"/>
  <c r="LM122" i="3" s="1"/>
  <c r="LE122" i="3"/>
  <c r="LD122" i="3"/>
  <c r="KZ122" i="3"/>
  <c r="KW122" i="3"/>
  <c r="KY122" i="3" s="1"/>
  <c r="KV122" i="3"/>
  <c r="KS122" i="3"/>
  <c r="KR122" i="3"/>
  <c r="KU122" i="3" s="1"/>
  <c r="KM122" i="3"/>
  <c r="KL122" i="3"/>
  <c r="KF122" i="3" s="1"/>
  <c r="KH122" i="3"/>
  <c r="KE122" i="3"/>
  <c r="KG122" i="3" s="1"/>
  <c r="KD122" i="3"/>
  <c r="KA122" i="3"/>
  <c r="JZ122" i="3"/>
  <c r="KC122" i="3" s="1"/>
  <c r="JU122" i="3"/>
  <c r="JT122" i="3"/>
  <c r="JW122" i="3" s="1"/>
  <c r="JQ122" i="3"/>
  <c r="JO122" i="3"/>
  <c r="JN122" i="3"/>
  <c r="JI122" i="3"/>
  <c r="JH122" i="3"/>
  <c r="JD122" i="3"/>
  <c r="JA122" i="3"/>
  <c r="JC122" i="3" s="1"/>
  <c r="IZ122" i="3"/>
  <c r="IW122" i="3"/>
  <c r="IV122" i="3"/>
  <c r="IY122" i="3" s="1"/>
  <c r="IS122" i="3"/>
  <c r="IQ122" i="3"/>
  <c r="IP122" i="3"/>
  <c r="IK122" i="3"/>
  <c r="IJ122" i="3"/>
  <c r="IM122" i="3" s="1"/>
  <c r="IF122" i="3"/>
  <c r="IC122" i="3"/>
  <c r="IE122" i="3" s="1"/>
  <c r="IB122" i="3"/>
  <c r="HY122" i="3"/>
  <c r="HX122" i="3"/>
  <c r="IA122" i="3" s="1"/>
  <c r="HS122" i="3"/>
  <c r="HR122" i="3"/>
  <c r="HU122" i="3" s="1"/>
  <c r="HM122" i="3"/>
  <c r="HL122" i="3"/>
  <c r="HO122" i="3" s="1"/>
  <c r="HI122" i="3"/>
  <c r="HG122" i="3"/>
  <c r="HF122" i="3"/>
  <c r="HA122" i="3"/>
  <c r="GZ122" i="3"/>
  <c r="HC122" i="3" s="1"/>
  <c r="GU122" i="3"/>
  <c r="GT122" i="3"/>
  <c r="GW122" i="3" s="1"/>
  <c r="GP122" i="3"/>
  <c r="GM122" i="3"/>
  <c r="GO122" i="3" s="1"/>
  <c r="GL122" i="3"/>
  <c r="GI122" i="3"/>
  <c r="GH122" i="3"/>
  <c r="GK122" i="3" s="1"/>
  <c r="GC122" i="3"/>
  <c r="GB122" i="3"/>
  <c r="GE122" i="3" s="1"/>
  <c r="FW122" i="3"/>
  <c r="FV122" i="3"/>
  <c r="FY122" i="3" s="1"/>
  <c r="FR122" i="3"/>
  <c r="FO122" i="3"/>
  <c r="FN122" i="3"/>
  <c r="FK122" i="3"/>
  <c r="FJ122" i="3"/>
  <c r="FM122" i="3" s="1"/>
  <c r="FG122" i="3"/>
  <c r="FE122" i="3"/>
  <c r="FD122" i="3"/>
  <c r="EY122" i="3"/>
  <c r="EX122" i="3"/>
  <c r="FA122" i="3" s="1"/>
  <c r="ES122" i="3"/>
  <c r="ER122" i="3"/>
  <c r="EU122" i="3" s="1"/>
  <c r="EM122" i="3"/>
  <c r="EL122" i="3"/>
  <c r="EO122" i="3" s="1"/>
  <c r="EH122" i="3"/>
  <c r="EE122" i="3"/>
  <c r="EG122" i="3" s="1"/>
  <c r="ED122" i="3"/>
  <c r="EA122" i="3"/>
  <c r="DZ122" i="3"/>
  <c r="EC122" i="3" s="1"/>
  <c r="DU122" i="3"/>
  <c r="DT122" i="3"/>
  <c r="DO122" i="3"/>
  <c r="DN122" i="3"/>
  <c r="DQ122" i="3" s="1"/>
  <c r="DJ122" i="3"/>
  <c r="DG122" i="3"/>
  <c r="DF122" i="3"/>
  <c r="DC122" i="3"/>
  <c r="DB122" i="3"/>
  <c r="DE122" i="3" s="1"/>
  <c r="CW122" i="3"/>
  <c r="CV122" i="3"/>
  <c r="CY122" i="3" s="1"/>
  <c r="CS122" i="3"/>
  <c r="CQ122" i="3"/>
  <c r="CP122" i="3"/>
  <c r="CL122" i="3"/>
  <c r="CK122" i="3"/>
  <c r="CI122" i="3"/>
  <c r="CH122" i="3"/>
  <c r="CG122" i="3"/>
  <c r="CE122" i="3"/>
  <c r="CD122" i="3"/>
  <c r="BY122" i="3"/>
  <c r="BX122" i="3"/>
  <c r="CA122" i="3" s="1"/>
  <c r="BS122" i="3"/>
  <c r="BR122" i="3"/>
  <c r="BL122" i="3" s="1"/>
  <c r="BN122" i="3"/>
  <c r="BK122" i="3"/>
  <c r="BJ122" i="3"/>
  <c r="BM122" i="3" s="1"/>
  <c r="BI122" i="3"/>
  <c r="BG122" i="3"/>
  <c r="BF122" i="3"/>
  <c r="BA122" i="3"/>
  <c r="AZ122" i="3"/>
  <c r="BC122" i="3" s="1"/>
  <c r="AU122" i="3"/>
  <c r="AT122" i="3"/>
  <c r="AP122" i="3"/>
  <c r="AO122" i="3"/>
  <c r="AM122" i="3"/>
  <c r="AL122" i="3"/>
  <c r="AI122" i="3"/>
  <c r="AH122" i="3"/>
  <c r="AK122" i="3" s="1"/>
  <c r="AC122" i="3"/>
  <c r="AB122" i="3"/>
  <c r="AE122" i="3" s="1"/>
  <c r="U122" i="3"/>
  <c r="L122" i="3"/>
  <c r="I122" i="3"/>
  <c r="G122" i="3"/>
  <c r="E122" i="3"/>
  <c r="D122" i="3"/>
  <c r="PU121" i="3"/>
  <c r="PT121" i="3"/>
  <c r="PH121" i="3" s="1"/>
  <c r="PQ121" i="3"/>
  <c r="PO121" i="3"/>
  <c r="PN121" i="3"/>
  <c r="PJ121" i="3"/>
  <c r="PI121" i="3"/>
  <c r="PG121" i="3"/>
  <c r="PF121" i="3"/>
  <c r="PC121" i="3"/>
  <c r="PB121" i="3"/>
  <c r="OW121" i="3"/>
  <c r="OV121" i="3"/>
  <c r="OP121" i="3" s="1"/>
  <c r="OR121" i="3"/>
  <c r="OO121" i="3"/>
  <c r="ON121" i="3"/>
  <c r="OQ121" i="3" s="1"/>
  <c r="OK121" i="3"/>
  <c r="OJ121" i="3"/>
  <c r="OM121" i="3" s="1"/>
  <c r="OE121" i="3"/>
  <c r="OD121" i="3"/>
  <c r="NR121" i="3" s="1"/>
  <c r="OA121" i="3"/>
  <c r="NY121" i="3"/>
  <c r="NX121" i="3"/>
  <c r="NT121" i="3"/>
  <c r="NQ121" i="3"/>
  <c r="NP121" i="3"/>
  <c r="NS121" i="3" s="1"/>
  <c r="NO121" i="3"/>
  <c r="NM121" i="3"/>
  <c r="NL121" i="3"/>
  <c r="NG121" i="3"/>
  <c r="NF121" i="3"/>
  <c r="NB121" i="3"/>
  <c r="MY121" i="3"/>
  <c r="MX121" i="3"/>
  <c r="NA121" i="3" s="1"/>
  <c r="MW121" i="3"/>
  <c r="MU121" i="3"/>
  <c r="MT121" i="3"/>
  <c r="MO121" i="3"/>
  <c r="MN121" i="3"/>
  <c r="MQ121" i="3" s="1"/>
  <c r="MK121" i="3" s="1"/>
  <c r="MJ121" i="3"/>
  <c r="MG121" i="3"/>
  <c r="MF121" i="3"/>
  <c r="MC121" i="3"/>
  <c r="MB121" i="3"/>
  <c r="ME121" i="3" s="1"/>
  <c r="LW121" i="3"/>
  <c r="LV121" i="3"/>
  <c r="LY121" i="3" s="1"/>
  <c r="LR121" i="3"/>
  <c r="LQ121" i="3"/>
  <c r="LO121" i="3"/>
  <c r="LN121" i="3"/>
  <c r="LK121" i="3"/>
  <c r="LJ121" i="3"/>
  <c r="LM121" i="3" s="1"/>
  <c r="LE121" i="3"/>
  <c r="LD121" i="3"/>
  <c r="KZ121" i="3"/>
  <c r="KW121" i="3"/>
  <c r="KV121" i="3"/>
  <c r="KS121" i="3"/>
  <c r="KR121" i="3"/>
  <c r="KU121" i="3" s="1"/>
  <c r="KU124" i="3" s="1"/>
  <c r="KM121" i="3"/>
  <c r="KL121" i="3"/>
  <c r="KO121" i="3" s="1"/>
  <c r="KH121" i="3"/>
  <c r="KE121" i="3"/>
  <c r="KD121" i="3"/>
  <c r="KG121" i="3" s="1"/>
  <c r="KC121" i="3"/>
  <c r="KA121" i="3"/>
  <c r="JZ121" i="3"/>
  <c r="JU121" i="3"/>
  <c r="JT121" i="3"/>
  <c r="JO121" i="3"/>
  <c r="JN121" i="3"/>
  <c r="JQ121" i="3" s="1"/>
  <c r="JK121" i="3"/>
  <c r="JI121" i="3"/>
  <c r="JH121" i="3"/>
  <c r="JD121" i="3"/>
  <c r="JA121" i="3"/>
  <c r="IZ121" i="3"/>
  <c r="IW121" i="3"/>
  <c r="IV121" i="3"/>
  <c r="IY121" i="3" s="1"/>
  <c r="IS121" i="3"/>
  <c r="IQ121" i="3"/>
  <c r="IP121" i="3"/>
  <c r="IK121" i="3"/>
  <c r="IJ121" i="3"/>
  <c r="IM121" i="3" s="1"/>
  <c r="IF121" i="3"/>
  <c r="IC121" i="3"/>
  <c r="IE121" i="3" s="1"/>
  <c r="IB121" i="3"/>
  <c r="HY121" i="3"/>
  <c r="HX121" i="3"/>
  <c r="IA121" i="3" s="1"/>
  <c r="HU121" i="3"/>
  <c r="HS121" i="3"/>
  <c r="HR121" i="3"/>
  <c r="HM121" i="3"/>
  <c r="HL121" i="3"/>
  <c r="HO121" i="3" s="1"/>
  <c r="HG121" i="3"/>
  <c r="HF121" i="3"/>
  <c r="HI121" i="3" s="1"/>
  <c r="HA121" i="3"/>
  <c r="GZ121" i="3"/>
  <c r="HC121" i="3" s="1"/>
  <c r="GU121" i="3"/>
  <c r="GT121" i="3"/>
  <c r="GW121" i="3" s="1"/>
  <c r="GP121" i="3"/>
  <c r="GM121" i="3"/>
  <c r="GO121" i="3" s="1"/>
  <c r="GL121" i="3"/>
  <c r="GI121" i="3"/>
  <c r="GH121" i="3"/>
  <c r="GC121" i="3"/>
  <c r="GB121" i="3"/>
  <c r="GE121" i="3" s="1"/>
  <c r="FW121" i="3"/>
  <c r="FV121" i="3"/>
  <c r="FY121" i="3" s="1"/>
  <c r="FR121" i="3"/>
  <c r="FO121" i="3"/>
  <c r="FN121" i="3"/>
  <c r="FQ121" i="3" s="1"/>
  <c r="FM121" i="3"/>
  <c r="FK121" i="3"/>
  <c r="FJ121" i="3"/>
  <c r="FE121" i="3"/>
  <c r="FD121" i="3"/>
  <c r="FG121" i="3" s="1"/>
  <c r="EY121" i="3"/>
  <c r="EX121" i="3"/>
  <c r="FA121" i="3" s="1"/>
  <c r="EU121" i="3"/>
  <c r="ES121" i="3"/>
  <c r="ER121" i="3"/>
  <c r="EM121" i="3"/>
  <c r="EL121" i="3"/>
  <c r="EO121" i="3" s="1"/>
  <c r="EH121" i="3"/>
  <c r="EE121" i="3"/>
  <c r="EG121" i="3" s="1"/>
  <c r="ED121" i="3"/>
  <c r="EA121" i="3"/>
  <c r="DZ121" i="3"/>
  <c r="EC121" i="3" s="1"/>
  <c r="DW121" i="3"/>
  <c r="DU121" i="3"/>
  <c r="DT121" i="3"/>
  <c r="DQ121" i="3"/>
  <c r="DO121" i="3"/>
  <c r="DN121" i="3"/>
  <c r="DJ121" i="3"/>
  <c r="DG121" i="3"/>
  <c r="DF121" i="3"/>
  <c r="DC121" i="3"/>
  <c r="DB121" i="3"/>
  <c r="DE121" i="3" s="1"/>
  <c r="CY121" i="3"/>
  <c r="CW121" i="3"/>
  <c r="CV121" i="3"/>
  <c r="CQ121" i="3"/>
  <c r="CP121" i="3"/>
  <c r="CL121" i="3"/>
  <c r="CI121" i="3"/>
  <c r="CH121" i="3"/>
  <c r="CE121" i="3"/>
  <c r="CD121" i="3"/>
  <c r="BY121" i="3"/>
  <c r="BX121" i="3"/>
  <c r="CA121" i="3" s="1"/>
  <c r="BS121" i="3"/>
  <c r="BR121" i="3"/>
  <c r="BN121" i="3"/>
  <c r="BL121" i="3"/>
  <c r="BK121" i="3"/>
  <c r="BM121" i="3" s="1"/>
  <c r="BJ121" i="3"/>
  <c r="BH121" i="3"/>
  <c r="AP121" i="3" s="1"/>
  <c r="BF121" i="3"/>
  <c r="BI121" i="3" s="1"/>
  <c r="BE121" i="3"/>
  <c r="AM121" i="3" s="1"/>
  <c r="BD121" i="3"/>
  <c r="BA121" i="3"/>
  <c r="AZ121" i="3"/>
  <c r="BC121" i="3" s="1"/>
  <c r="AU121" i="3"/>
  <c r="AT121" i="3"/>
  <c r="AW121" i="3" s="1"/>
  <c r="AN121" i="3"/>
  <c r="AL121" i="3"/>
  <c r="AI121" i="3"/>
  <c r="AH121" i="3"/>
  <c r="AK121" i="3" s="1"/>
  <c r="AE121" i="3"/>
  <c r="AC121" i="3"/>
  <c r="AB121" i="3"/>
  <c r="L121" i="3"/>
  <c r="I121" i="3"/>
  <c r="G121" i="3"/>
  <c r="F121" i="3"/>
  <c r="H121" i="3" s="1"/>
  <c r="E121" i="3"/>
  <c r="D121" i="3"/>
  <c r="PW120" i="3"/>
  <c r="PU120" i="3"/>
  <c r="PU124" i="3" s="1"/>
  <c r="PT120" i="3"/>
  <c r="PO120" i="3"/>
  <c r="PO124" i="3" s="1"/>
  <c r="PN120" i="3"/>
  <c r="PN124" i="3" s="1"/>
  <c r="PJ120" i="3"/>
  <c r="PG120" i="3"/>
  <c r="PF120" i="3"/>
  <c r="PI120" i="3" s="1"/>
  <c r="PE120" i="3"/>
  <c r="PC120" i="3"/>
  <c r="PC124" i="3" s="1"/>
  <c r="PB120" i="3"/>
  <c r="OY120" i="3"/>
  <c r="OW120" i="3"/>
  <c r="OW124" i="3" s="1"/>
  <c r="OV120" i="3"/>
  <c r="OR120" i="3"/>
  <c r="OQ120" i="3"/>
  <c r="OP120" i="3"/>
  <c r="OO120" i="3"/>
  <c r="ON120" i="3"/>
  <c r="OM120" i="3"/>
  <c r="OK120" i="3"/>
  <c r="OK124" i="3" s="1"/>
  <c r="OJ120" i="3"/>
  <c r="OE120" i="3"/>
  <c r="OE124" i="3" s="1"/>
  <c r="OD120" i="3"/>
  <c r="OG120" i="3" s="1"/>
  <c r="NY120" i="3"/>
  <c r="NY124" i="3" s="1"/>
  <c r="NX120" i="3"/>
  <c r="NT120" i="3"/>
  <c r="NR120" i="3"/>
  <c r="NQ120" i="3"/>
  <c r="NP120" i="3"/>
  <c r="NO120" i="3"/>
  <c r="NO124" i="3" s="1"/>
  <c r="NM120" i="3"/>
  <c r="NM124" i="3" s="1"/>
  <c r="NL120" i="3"/>
  <c r="NL124" i="3" s="1"/>
  <c r="NG120" i="3"/>
  <c r="NG124" i="3" s="1"/>
  <c r="NF120" i="3"/>
  <c r="NB120" i="3"/>
  <c r="MY120" i="3"/>
  <c r="NA120" i="3" s="1"/>
  <c r="MX120" i="3"/>
  <c r="MW120" i="3"/>
  <c r="MU120" i="3"/>
  <c r="MU124" i="3" s="1"/>
  <c r="MT120" i="3"/>
  <c r="MO120" i="3"/>
  <c r="MO124" i="3" s="1"/>
  <c r="MN120" i="3"/>
  <c r="MH120" i="3" s="1"/>
  <c r="MJ120" i="3"/>
  <c r="MG120" i="3"/>
  <c r="MI120" i="3" s="1"/>
  <c r="MF120" i="3"/>
  <c r="MC120" i="3"/>
  <c r="MC124" i="3" s="1"/>
  <c r="MB120" i="3"/>
  <c r="MB124" i="3" s="1"/>
  <c r="LW120" i="3"/>
  <c r="LW124" i="3" s="1"/>
  <c r="LV120" i="3"/>
  <c r="LR120" i="3"/>
  <c r="LO120" i="3"/>
  <c r="LQ120" i="3" s="1"/>
  <c r="LN120" i="3"/>
  <c r="LK120" i="3"/>
  <c r="LK124" i="3" s="1"/>
  <c r="LJ120" i="3"/>
  <c r="LJ124" i="3" s="1"/>
  <c r="LE120" i="3"/>
  <c r="LE124" i="3" s="1"/>
  <c r="LD120" i="3"/>
  <c r="KZ120" i="3"/>
  <c r="KY120" i="3"/>
  <c r="KW120" i="3"/>
  <c r="KV120" i="3"/>
  <c r="KU120" i="3"/>
  <c r="KS120" i="3"/>
  <c r="KS124" i="3" s="1"/>
  <c r="KR120" i="3"/>
  <c r="KM120" i="3"/>
  <c r="KM124" i="3" s="1"/>
  <c r="KL120" i="3"/>
  <c r="KH120" i="3"/>
  <c r="KE120" i="3"/>
  <c r="KD120" i="3"/>
  <c r="KA120" i="3"/>
  <c r="KA124" i="3" s="1"/>
  <c r="JZ120" i="3"/>
  <c r="JU120" i="3"/>
  <c r="JU124" i="3" s="1"/>
  <c r="JT120" i="3"/>
  <c r="JO120" i="3"/>
  <c r="JO124" i="3" s="1"/>
  <c r="JN120" i="3"/>
  <c r="JQ120" i="3" s="1"/>
  <c r="JI120" i="3"/>
  <c r="JI124" i="3" s="1"/>
  <c r="JH120" i="3"/>
  <c r="JK120" i="3" s="1"/>
  <c r="JD120" i="3"/>
  <c r="JA120" i="3"/>
  <c r="IZ120" i="3"/>
  <c r="IW120" i="3"/>
  <c r="IW124" i="3" s="1"/>
  <c r="IV120" i="3"/>
  <c r="IQ120" i="3"/>
  <c r="IQ124" i="3" s="1"/>
  <c r="IP120" i="3"/>
  <c r="IP124" i="3" s="1"/>
  <c r="IM120" i="3"/>
  <c r="IK120" i="3"/>
  <c r="IK124" i="3" s="1"/>
  <c r="IJ120" i="3"/>
  <c r="IF120" i="3"/>
  <c r="IC120" i="3"/>
  <c r="IB120" i="3"/>
  <c r="IE120" i="3" s="1"/>
  <c r="IA120" i="3"/>
  <c r="HY120" i="3"/>
  <c r="HY124" i="3" s="1"/>
  <c r="HX120" i="3"/>
  <c r="HS120" i="3"/>
  <c r="HS124" i="3" s="1"/>
  <c r="HR120" i="3"/>
  <c r="HM120" i="3"/>
  <c r="HM124" i="3" s="1"/>
  <c r="HL120" i="3"/>
  <c r="HG120" i="3"/>
  <c r="HG124" i="3" s="1"/>
  <c r="HF120" i="3"/>
  <c r="HC120" i="3"/>
  <c r="HA120" i="3"/>
  <c r="HA124" i="3" s="1"/>
  <c r="GZ120" i="3"/>
  <c r="GW120" i="3"/>
  <c r="GU120" i="3"/>
  <c r="GU124" i="3" s="1"/>
  <c r="GT120" i="3"/>
  <c r="GP120" i="3"/>
  <c r="GN120" i="3"/>
  <c r="GM120" i="3"/>
  <c r="GL120" i="3"/>
  <c r="GI120" i="3"/>
  <c r="GI124" i="3" s="1"/>
  <c r="GH120" i="3"/>
  <c r="GK120" i="3" s="1"/>
  <c r="GC120" i="3"/>
  <c r="GC124" i="3" s="1"/>
  <c r="GB120" i="3"/>
  <c r="FW120" i="3"/>
  <c r="FW124" i="3" s="1"/>
  <c r="FV120" i="3"/>
  <c r="FR120" i="3"/>
  <c r="FO120" i="3"/>
  <c r="FQ120" i="3" s="1"/>
  <c r="FN120" i="3"/>
  <c r="FK120" i="3"/>
  <c r="FK124" i="3" s="1"/>
  <c r="FJ120" i="3"/>
  <c r="FJ124" i="3" s="1"/>
  <c r="FE120" i="3"/>
  <c r="FE124" i="3" s="1"/>
  <c r="FD120" i="3"/>
  <c r="EY120" i="3"/>
  <c r="EY124" i="3" s="1"/>
  <c r="EX120" i="3"/>
  <c r="EX124" i="3" s="1"/>
  <c r="ES120" i="3"/>
  <c r="ES124" i="3" s="1"/>
  <c r="ER120" i="3"/>
  <c r="EU120" i="3" s="1"/>
  <c r="EU124" i="3" s="1"/>
  <c r="EO120" i="3"/>
  <c r="EM120" i="3"/>
  <c r="EM124" i="3" s="1"/>
  <c r="EL120" i="3"/>
  <c r="EH120" i="3"/>
  <c r="EE120" i="3"/>
  <c r="ED120" i="3"/>
  <c r="EA120" i="3"/>
  <c r="EA124" i="3" s="1"/>
  <c r="DZ120" i="3"/>
  <c r="EC120" i="3" s="1"/>
  <c r="DU120" i="3"/>
  <c r="DU124" i="3" s="1"/>
  <c r="DT120" i="3"/>
  <c r="DO120" i="3"/>
  <c r="DO124" i="3" s="1"/>
  <c r="DN120" i="3"/>
  <c r="DQ120" i="3" s="1"/>
  <c r="DJ120" i="3"/>
  <c r="DG120" i="3"/>
  <c r="DI120" i="3" s="1"/>
  <c r="DF120" i="3"/>
  <c r="DC120" i="3"/>
  <c r="DC124" i="3" s="1"/>
  <c r="DB120" i="3"/>
  <c r="CW120" i="3"/>
  <c r="CW124" i="3" s="1"/>
  <c r="CV120" i="3"/>
  <c r="CQ120" i="3"/>
  <c r="CQ124" i="3" s="1"/>
  <c r="CP120" i="3"/>
  <c r="CL120" i="3"/>
  <c r="CI120" i="3"/>
  <c r="CK120" i="3" s="1"/>
  <c r="CH120" i="3"/>
  <c r="CE120" i="3"/>
  <c r="CE124" i="3" s="1"/>
  <c r="CD120" i="3"/>
  <c r="CG120" i="3" s="1"/>
  <c r="CA120" i="3"/>
  <c r="BY120" i="3"/>
  <c r="BY124" i="3" s="1"/>
  <c r="BX120" i="3"/>
  <c r="BU120" i="3"/>
  <c r="BO120" i="3" s="1"/>
  <c r="BS120" i="3"/>
  <c r="BS124" i="3" s="1"/>
  <c r="BR120" i="3"/>
  <c r="BN120" i="3"/>
  <c r="BK120" i="3"/>
  <c r="BM120" i="3" s="1"/>
  <c r="BJ120" i="3"/>
  <c r="BH120" i="3"/>
  <c r="AP120" i="3" s="1"/>
  <c r="BG120" i="3"/>
  <c r="BG124" i="3" s="1"/>
  <c r="BE120" i="3"/>
  <c r="BF120" i="3" s="1"/>
  <c r="BI120" i="3" s="1"/>
  <c r="BI124" i="3" s="1"/>
  <c r="BD120" i="3"/>
  <c r="BA120" i="3"/>
  <c r="BA124" i="3" s="1"/>
  <c r="AZ120" i="3"/>
  <c r="BC120" i="3" s="1"/>
  <c r="AU120" i="3"/>
  <c r="AU124" i="3" s="1"/>
  <c r="AT120" i="3"/>
  <c r="AT124" i="3" s="1"/>
  <c r="AL120" i="3"/>
  <c r="AI120" i="3"/>
  <c r="AI124" i="3" s="1"/>
  <c r="AH120" i="3"/>
  <c r="AC120" i="3"/>
  <c r="AB120" i="3"/>
  <c r="L120" i="3"/>
  <c r="I120" i="3"/>
  <c r="I124" i="3" s="1"/>
  <c r="G120" i="3"/>
  <c r="E120" i="3"/>
  <c r="F120" i="3" s="1"/>
  <c r="D120" i="3"/>
  <c r="K119" i="3"/>
  <c r="DD118" i="3"/>
  <c r="DA118" i="3"/>
  <c r="CZ118" i="3"/>
  <c r="CX118" i="3"/>
  <c r="CU118" i="3"/>
  <c r="CT118" i="3"/>
  <c r="CR118" i="3"/>
  <c r="CO118" i="3"/>
  <c r="CI118" i="3" s="1"/>
  <c r="CN118" i="3"/>
  <c r="CH118" i="3" s="1"/>
  <c r="CF118" i="3"/>
  <c r="CC118" i="3"/>
  <c r="CB118" i="3"/>
  <c r="BZ118" i="3"/>
  <c r="BW118" i="3"/>
  <c r="BV118" i="3"/>
  <c r="BB118" i="3"/>
  <c r="AY118" i="3"/>
  <c r="AX118" i="3"/>
  <c r="AV118" i="3"/>
  <c r="AS118" i="3"/>
  <c r="AR118" i="3"/>
  <c r="AJ118" i="3"/>
  <c r="AG118" i="3"/>
  <c r="AF118" i="3"/>
  <c r="AD118" i="3"/>
  <c r="AA118" i="3"/>
  <c r="Z118" i="3"/>
  <c r="PW117" i="3"/>
  <c r="PU117" i="3"/>
  <c r="PT117" i="3"/>
  <c r="PQ117" i="3"/>
  <c r="PK117" i="3" s="1"/>
  <c r="PO117" i="3"/>
  <c r="PN117" i="3"/>
  <c r="PH117" i="3" s="1"/>
  <c r="PJ117" i="3"/>
  <c r="PG117" i="3"/>
  <c r="PF117" i="3"/>
  <c r="PC117" i="3"/>
  <c r="PB117" i="3"/>
  <c r="OP117" i="3" s="1"/>
  <c r="OY117" i="3"/>
  <c r="OW117" i="3"/>
  <c r="OV117" i="3"/>
  <c r="OR117" i="3"/>
  <c r="OO117" i="3"/>
  <c r="ON117" i="3"/>
  <c r="OQ117" i="3" s="1"/>
  <c r="OM117" i="3"/>
  <c r="OK117" i="3"/>
  <c r="OJ117" i="3"/>
  <c r="OE117" i="3"/>
  <c r="OD117" i="3"/>
  <c r="OA117" i="3"/>
  <c r="NY117" i="3"/>
  <c r="NX117" i="3"/>
  <c r="NT117" i="3"/>
  <c r="NS117" i="3"/>
  <c r="NQ117" i="3"/>
  <c r="NP117" i="3"/>
  <c r="NO117" i="3"/>
  <c r="NM117" i="3"/>
  <c r="NL117" i="3"/>
  <c r="NG117" i="3"/>
  <c r="NF117" i="3"/>
  <c r="NB117" i="3"/>
  <c r="MY117" i="3"/>
  <c r="MX117" i="3"/>
  <c r="MU117" i="3"/>
  <c r="MT117" i="3"/>
  <c r="MO117" i="3"/>
  <c r="MN117" i="3"/>
  <c r="MQ117" i="3" s="1"/>
  <c r="MJ117" i="3"/>
  <c r="MG117" i="3"/>
  <c r="MF117" i="3"/>
  <c r="ME117" i="3"/>
  <c r="MC117" i="3"/>
  <c r="MB117" i="3"/>
  <c r="LW117" i="3"/>
  <c r="LV117" i="3"/>
  <c r="LR117" i="3"/>
  <c r="LO117" i="3"/>
  <c r="LN117" i="3"/>
  <c r="LM117" i="3"/>
  <c r="LK117" i="3"/>
  <c r="LJ117" i="3"/>
  <c r="LE117" i="3"/>
  <c r="LD117" i="3"/>
  <c r="LG117" i="3" s="1"/>
  <c r="LA117" i="3" s="1"/>
  <c r="KZ117" i="3"/>
  <c r="KY117" i="3"/>
  <c r="KX117" i="3"/>
  <c r="KW117" i="3"/>
  <c r="KV117" i="3"/>
  <c r="KS117" i="3"/>
  <c r="KR117" i="3"/>
  <c r="KU117" i="3" s="1"/>
  <c r="KM117" i="3"/>
  <c r="KL117" i="3"/>
  <c r="KH117" i="3"/>
  <c r="KE117" i="3"/>
  <c r="KG117" i="3" s="1"/>
  <c r="KD117" i="3"/>
  <c r="KA117" i="3"/>
  <c r="JZ117" i="3"/>
  <c r="KC117" i="3" s="1"/>
  <c r="JU117" i="3"/>
  <c r="JT117" i="3"/>
  <c r="JW117" i="3" s="1"/>
  <c r="JO117" i="3"/>
  <c r="JN117" i="3"/>
  <c r="JQ117" i="3" s="1"/>
  <c r="JI117" i="3"/>
  <c r="JH117" i="3"/>
  <c r="JB117" i="3" s="1"/>
  <c r="JD117" i="3"/>
  <c r="JA117" i="3"/>
  <c r="IZ117" i="3"/>
  <c r="IW117" i="3"/>
  <c r="IV117" i="3"/>
  <c r="IY117" i="3" s="1"/>
  <c r="IQ117" i="3"/>
  <c r="IP117" i="3"/>
  <c r="ID117" i="3" s="1"/>
  <c r="IM117" i="3"/>
  <c r="IK117" i="3"/>
  <c r="IJ117" i="3"/>
  <c r="IF117" i="3"/>
  <c r="IC117" i="3"/>
  <c r="IB117" i="3"/>
  <c r="IE117" i="3" s="1"/>
  <c r="IA117" i="3"/>
  <c r="HY117" i="3"/>
  <c r="HX117" i="3"/>
  <c r="HS117" i="3"/>
  <c r="HR117" i="3"/>
  <c r="HU117" i="3" s="1"/>
  <c r="HM117" i="3"/>
  <c r="HL117" i="3"/>
  <c r="HO117" i="3" s="1"/>
  <c r="HG117" i="3"/>
  <c r="HF117" i="3"/>
  <c r="HI117" i="3" s="1"/>
  <c r="HA117" i="3"/>
  <c r="GZ117" i="3"/>
  <c r="HC117" i="3" s="1"/>
  <c r="GW117" i="3"/>
  <c r="GU117" i="3"/>
  <c r="GT117" i="3"/>
  <c r="GP117" i="3"/>
  <c r="GM117" i="3"/>
  <c r="GL117" i="3"/>
  <c r="GI117" i="3"/>
  <c r="GH117" i="3"/>
  <c r="GK117" i="3" s="1"/>
  <c r="GC117" i="3"/>
  <c r="GB117" i="3"/>
  <c r="GE117" i="3" s="1"/>
  <c r="FW117" i="3"/>
  <c r="FV117" i="3"/>
  <c r="FR117" i="3"/>
  <c r="FO117" i="3"/>
  <c r="FQ117" i="3" s="1"/>
  <c r="FN117" i="3"/>
  <c r="FK117" i="3"/>
  <c r="FJ117" i="3"/>
  <c r="FM117" i="3" s="1"/>
  <c r="FE117" i="3"/>
  <c r="FD117" i="3"/>
  <c r="FG117" i="3" s="1"/>
  <c r="EY117" i="3"/>
  <c r="EX117" i="3"/>
  <c r="FA117" i="3" s="1"/>
  <c r="EU117" i="3"/>
  <c r="ES117" i="3"/>
  <c r="ER117" i="3"/>
  <c r="EM117" i="3"/>
  <c r="EL117" i="3"/>
  <c r="EO117" i="3" s="1"/>
  <c r="EI117" i="3" s="1"/>
  <c r="EH117" i="3"/>
  <c r="EE117" i="3"/>
  <c r="ED117" i="3"/>
  <c r="EG117" i="3" s="1"/>
  <c r="EC117" i="3"/>
  <c r="EA117" i="3"/>
  <c r="DZ117" i="3"/>
  <c r="DW117" i="3"/>
  <c r="DU117" i="3"/>
  <c r="DT117" i="3"/>
  <c r="DO117" i="3"/>
  <c r="DN117" i="3"/>
  <c r="DQ117" i="3" s="1"/>
  <c r="DK117" i="3" s="1"/>
  <c r="DJ117" i="3"/>
  <c r="DI117" i="3"/>
  <c r="DH117" i="3"/>
  <c r="DG117" i="3"/>
  <c r="DF117" i="3"/>
  <c r="DE117" i="3"/>
  <c r="DC117" i="3"/>
  <c r="DB117" i="3"/>
  <c r="CW117" i="3"/>
  <c r="CV117" i="3"/>
  <c r="CY117" i="3" s="1"/>
  <c r="CS117" i="3"/>
  <c r="CQ117" i="3"/>
  <c r="CP117" i="3"/>
  <c r="CL117" i="3"/>
  <c r="CI117" i="3"/>
  <c r="CK117" i="3" s="1"/>
  <c r="CH117" i="3"/>
  <c r="CE117" i="3"/>
  <c r="CD117" i="3"/>
  <c r="CG117" i="3" s="1"/>
  <c r="BY117" i="3"/>
  <c r="BX117" i="3"/>
  <c r="CA117" i="3" s="1"/>
  <c r="BT117" i="3"/>
  <c r="BQ117" i="3"/>
  <c r="BS117" i="3" s="1"/>
  <c r="BP117" i="3"/>
  <c r="BN117" i="3"/>
  <c r="BJ117" i="3"/>
  <c r="BI117" i="3"/>
  <c r="BG117" i="3"/>
  <c r="BF117" i="3"/>
  <c r="BA117" i="3"/>
  <c r="AZ117" i="3"/>
  <c r="AU117" i="3"/>
  <c r="AT117" i="3"/>
  <c r="AW117" i="3" s="1"/>
  <c r="AP117" i="3"/>
  <c r="AO117" i="3"/>
  <c r="AM117" i="3"/>
  <c r="AL117" i="3"/>
  <c r="AK117" i="3"/>
  <c r="AI117" i="3"/>
  <c r="AH117" i="3"/>
  <c r="AC117" i="3"/>
  <c r="AB117" i="3"/>
  <c r="AE117" i="3" s="1"/>
  <c r="L117" i="3"/>
  <c r="I117" i="3"/>
  <c r="G117" i="3"/>
  <c r="E117" i="3"/>
  <c r="F117" i="3" s="1"/>
  <c r="D117" i="3"/>
  <c r="PU116" i="3"/>
  <c r="PT116" i="3"/>
  <c r="PW116" i="3" s="1"/>
  <c r="PO116" i="3"/>
  <c r="PN116" i="3"/>
  <c r="PQ116" i="3" s="1"/>
  <c r="PK116" i="3" s="1"/>
  <c r="PJ116" i="3"/>
  <c r="PG116" i="3"/>
  <c r="PI116" i="3" s="1"/>
  <c r="PF116" i="3"/>
  <c r="PC116" i="3"/>
  <c r="PB116" i="3"/>
  <c r="PE116" i="3" s="1"/>
  <c r="OW116" i="3"/>
  <c r="OV116" i="3"/>
  <c r="OR116" i="3"/>
  <c r="OO116" i="3"/>
  <c r="OQ116" i="3" s="1"/>
  <c r="ON116" i="3"/>
  <c r="OK116" i="3"/>
  <c r="OJ116" i="3"/>
  <c r="OM116" i="3" s="1"/>
  <c r="OE116" i="3"/>
  <c r="OD116" i="3"/>
  <c r="OG116" i="3" s="1"/>
  <c r="NY116" i="3"/>
  <c r="NX116" i="3"/>
  <c r="OA116" i="3" s="1"/>
  <c r="NU116" i="3" s="1"/>
  <c r="NT116" i="3"/>
  <c r="NQ116" i="3"/>
  <c r="NP116" i="3"/>
  <c r="NM116" i="3"/>
  <c r="NL116" i="3"/>
  <c r="NO116" i="3" s="1"/>
  <c r="NG116" i="3"/>
  <c r="NF116" i="3"/>
  <c r="NI116" i="3" s="1"/>
  <c r="NC116" i="3" s="1"/>
  <c r="NB116" i="3"/>
  <c r="MY116" i="3"/>
  <c r="MX116" i="3"/>
  <c r="MU116" i="3"/>
  <c r="MT116" i="3"/>
  <c r="MW116" i="3" s="1"/>
  <c r="MQ116" i="3"/>
  <c r="MK116" i="3" s="1"/>
  <c r="MO116" i="3"/>
  <c r="MN116" i="3"/>
  <c r="MJ116" i="3"/>
  <c r="MH116" i="3"/>
  <c r="MG116" i="3"/>
  <c r="MF116" i="3"/>
  <c r="MC116" i="3"/>
  <c r="MB116" i="3"/>
  <c r="ME116" i="3" s="1"/>
  <c r="LW116" i="3"/>
  <c r="LV116" i="3"/>
  <c r="LR116" i="3"/>
  <c r="LO116" i="3"/>
  <c r="LN116" i="3"/>
  <c r="LK116" i="3"/>
  <c r="LJ116" i="3"/>
  <c r="LM116" i="3" s="1"/>
  <c r="LE116" i="3"/>
  <c r="LD116" i="3"/>
  <c r="KX116" i="3" s="1"/>
  <c r="KZ116" i="3"/>
  <c r="KW116" i="3"/>
  <c r="KV116" i="3"/>
  <c r="KS116" i="3"/>
  <c r="KR116" i="3"/>
  <c r="KU116" i="3" s="1"/>
  <c r="KM116" i="3"/>
  <c r="KL116" i="3"/>
  <c r="KF116" i="3" s="1"/>
  <c r="KH116" i="3"/>
  <c r="KE116" i="3"/>
  <c r="KD116" i="3"/>
  <c r="KA116" i="3"/>
  <c r="JZ116" i="3"/>
  <c r="KC116" i="3" s="1"/>
  <c r="JU116" i="3"/>
  <c r="JT116" i="3"/>
  <c r="JW116" i="3" s="1"/>
  <c r="JQ116" i="3"/>
  <c r="JO116" i="3"/>
  <c r="JN116" i="3"/>
  <c r="JI116" i="3"/>
  <c r="JH116" i="3"/>
  <c r="JD116" i="3"/>
  <c r="JA116" i="3"/>
  <c r="IZ116" i="3"/>
  <c r="JC116" i="3" s="1"/>
  <c r="IY116" i="3"/>
  <c r="IW116" i="3"/>
  <c r="IV116" i="3"/>
  <c r="IS116" i="3"/>
  <c r="IQ116" i="3"/>
  <c r="IP116" i="3"/>
  <c r="IK116" i="3"/>
  <c r="IJ116" i="3"/>
  <c r="IF116" i="3"/>
  <c r="IC116" i="3"/>
  <c r="IE116" i="3" s="1"/>
  <c r="IB116" i="3"/>
  <c r="HY116" i="3"/>
  <c r="HX116" i="3"/>
  <c r="IA116" i="3" s="1"/>
  <c r="HS116" i="3"/>
  <c r="HR116" i="3"/>
  <c r="HU116" i="3" s="1"/>
  <c r="HM116" i="3"/>
  <c r="HL116" i="3"/>
  <c r="HO116" i="3" s="1"/>
  <c r="HG116" i="3"/>
  <c r="HF116" i="3"/>
  <c r="HI116" i="3" s="1"/>
  <c r="HC116" i="3"/>
  <c r="HA116" i="3"/>
  <c r="GZ116" i="3"/>
  <c r="GU116" i="3"/>
  <c r="GT116" i="3"/>
  <c r="GW116" i="3" s="1"/>
  <c r="GP116" i="3"/>
  <c r="GM116" i="3"/>
  <c r="GO116" i="3" s="1"/>
  <c r="GL116" i="3"/>
  <c r="GI116" i="3"/>
  <c r="GH116" i="3"/>
  <c r="GK116" i="3" s="1"/>
  <c r="GC116" i="3"/>
  <c r="GB116" i="3"/>
  <c r="GE116" i="3" s="1"/>
  <c r="FW116" i="3"/>
  <c r="FV116" i="3"/>
  <c r="FY116" i="3" s="1"/>
  <c r="FS116" i="3" s="1"/>
  <c r="FR116" i="3"/>
  <c r="FO116" i="3"/>
  <c r="FN116" i="3"/>
  <c r="FK116" i="3"/>
  <c r="FJ116" i="3"/>
  <c r="FM116" i="3" s="1"/>
  <c r="FE116" i="3"/>
  <c r="FD116" i="3"/>
  <c r="FG116" i="3" s="1"/>
  <c r="EY116" i="3"/>
  <c r="EX116" i="3"/>
  <c r="FA116" i="3" s="1"/>
  <c r="ES116" i="3"/>
  <c r="ER116" i="3"/>
  <c r="EU116" i="3" s="1"/>
  <c r="EM116" i="3"/>
  <c r="EL116" i="3"/>
  <c r="EH116" i="3"/>
  <c r="EE116" i="3"/>
  <c r="EG116" i="3" s="1"/>
  <c r="ED116" i="3"/>
  <c r="EC116" i="3"/>
  <c r="EA116" i="3"/>
  <c r="DZ116" i="3"/>
  <c r="DU116" i="3"/>
  <c r="DT116" i="3"/>
  <c r="DW116" i="3" s="1"/>
  <c r="DO116" i="3"/>
  <c r="DN116" i="3"/>
  <c r="DJ116" i="3"/>
  <c r="DG116" i="3"/>
  <c r="DF116" i="3"/>
  <c r="DC116" i="3"/>
  <c r="DB116" i="3"/>
  <c r="DE116" i="3" s="1"/>
  <c r="CW116" i="3"/>
  <c r="CV116" i="3"/>
  <c r="CQ116" i="3"/>
  <c r="CP116" i="3"/>
  <c r="CS116" i="3" s="1"/>
  <c r="CL116" i="3"/>
  <c r="CI116" i="3"/>
  <c r="CH116" i="3"/>
  <c r="CG116" i="3"/>
  <c r="CE116" i="3"/>
  <c r="CD116" i="3"/>
  <c r="CA116" i="3"/>
  <c r="BY116" i="3"/>
  <c r="BX116" i="3"/>
  <c r="BT116" i="3"/>
  <c r="BN116" i="3" s="1"/>
  <c r="BQ116" i="3"/>
  <c r="BK116" i="3" s="1"/>
  <c r="BP116" i="3"/>
  <c r="BI116" i="3"/>
  <c r="BG116" i="3"/>
  <c r="BF116" i="3"/>
  <c r="BA116" i="3"/>
  <c r="AZ116" i="3"/>
  <c r="BC116" i="3" s="1"/>
  <c r="AU116" i="3"/>
  <c r="AT116" i="3"/>
  <c r="AP116" i="3"/>
  <c r="AM116" i="3"/>
  <c r="AL116" i="3"/>
  <c r="AI116" i="3"/>
  <c r="AH116" i="3"/>
  <c r="AK116" i="3" s="1"/>
  <c r="AE116" i="3"/>
  <c r="AC116" i="3"/>
  <c r="AB116" i="3"/>
  <c r="L116" i="3"/>
  <c r="I116" i="3"/>
  <c r="G116" i="3"/>
  <c r="E116" i="3"/>
  <c r="D116" i="3"/>
  <c r="PU115" i="3"/>
  <c r="PT115" i="3"/>
  <c r="PW115" i="3" s="1"/>
  <c r="PP115" i="3"/>
  <c r="PM115" i="3"/>
  <c r="PL115" i="3"/>
  <c r="PN115" i="3" s="1"/>
  <c r="PJ115" i="3"/>
  <c r="PC115" i="3"/>
  <c r="PB115" i="3"/>
  <c r="OW115" i="3"/>
  <c r="OV115" i="3"/>
  <c r="OY115" i="3" s="1"/>
  <c r="OR115" i="3"/>
  <c r="OO115" i="3"/>
  <c r="ON115" i="3"/>
  <c r="OM115" i="3"/>
  <c r="OK115" i="3"/>
  <c r="OJ115" i="3"/>
  <c r="OG115" i="3"/>
  <c r="OE115" i="3"/>
  <c r="OD115" i="3"/>
  <c r="NZ115" i="3"/>
  <c r="NT115" i="3" s="1"/>
  <c r="NW115" i="3"/>
  <c r="NQ115" i="3" s="1"/>
  <c r="NV115" i="3"/>
  <c r="NO115" i="3"/>
  <c r="NM115" i="3"/>
  <c r="NL115" i="3"/>
  <c r="NH115" i="3"/>
  <c r="NE115" i="3"/>
  <c r="MY115" i="3" s="1"/>
  <c r="NA115" i="3" s="1"/>
  <c r="ND115" i="3"/>
  <c r="NB115" i="3"/>
  <c r="MX115" i="3"/>
  <c r="MU115" i="3"/>
  <c r="MT115" i="3"/>
  <c r="MW115" i="3" s="1"/>
  <c r="MP115" i="3"/>
  <c r="MM115" i="3"/>
  <c r="MO115" i="3" s="1"/>
  <c r="ML115" i="3"/>
  <c r="MF115" i="3" s="1"/>
  <c r="MJ115" i="3"/>
  <c r="ME115" i="3"/>
  <c r="MC115" i="3"/>
  <c r="MB115" i="3"/>
  <c r="LX115" i="3"/>
  <c r="LU115" i="3"/>
  <c r="LV115" i="3" s="1"/>
  <c r="LT115" i="3"/>
  <c r="LR115" i="3"/>
  <c r="LM115" i="3"/>
  <c r="LK115" i="3"/>
  <c r="LJ115" i="3"/>
  <c r="LF115" i="3"/>
  <c r="LC115" i="3"/>
  <c r="KW115" i="3" s="1"/>
  <c r="LB115" i="3"/>
  <c r="KU115" i="3"/>
  <c r="KS115" i="3"/>
  <c r="KR115" i="3"/>
  <c r="KN115" i="3"/>
  <c r="KK115" i="3"/>
  <c r="KL115" i="3" s="1"/>
  <c r="KJ115" i="3"/>
  <c r="KH115" i="3"/>
  <c r="KA115" i="3"/>
  <c r="JZ115" i="3"/>
  <c r="KC115" i="3" s="1"/>
  <c r="JU115" i="3"/>
  <c r="JT115" i="3"/>
  <c r="JW115" i="3" s="1"/>
  <c r="JQ115" i="3"/>
  <c r="JO115" i="3"/>
  <c r="JN115" i="3"/>
  <c r="JJ115" i="3"/>
  <c r="JD115" i="3" s="1"/>
  <c r="JG115" i="3"/>
  <c r="JF115" i="3"/>
  <c r="IW115" i="3"/>
  <c r="IV115" i="3"/>
  <c r="IY115" i="3" s="1"/>
  <c r="IQ115" i="3"/>
  <c r="IP115" i="3"/>
  <c r="IS115" i="3" s="1"/>
  <c r="IL115" i="3"/>
  <c r="IF115" i="3" s="1"/>
  <c r="II115" i="3"/>
  <c r="IH115" i="3"/>
  <c r="IB115" i="3"/>
  <c r="IA115" i="3"/>
  <c r="HY115" i="3"/>
  <c r="HX115" i="3"/>
  <c r="HU115" i="3"/>
  <c r="HS115" i="3"/>
  <c r="HR115" i="3"/>
  <c r="HM115" i="3"/>
  <c r="HL115" i="3"/>
  <c r="HO115" i="3" s="1"/>
  <c r="HG115" i="3"/>
  <c r="HF115" i="3"/>
  <c r="HI115" i="3" s="1"/>
  <c r="HC115" i="3"/>
  <c r="HA115" i="3"/>
  <c r="GZ115" i="3"/>
  <c r="GV115" i="3"/>
  <c r="GT115" i="3"/>
  <c r="GW115" i="3" s="1"/>
  <c r="GS115" i="3"/>
  <c r="GU115" i="3" s="1"/>
  <c r="GR115" i="3"/>
  <c r="GP115" i="3"/>
  <c r="GL115" i="3"/>
  <c r="GI115" i="3"/>
  <c r="GH115" i="3"/>
  <c r="GK115" i="3" s="1"/>
  <c r="GC115" i="3"/>
  <c r="GB115" i="3"/>
  <c r="FX115" i="3"/>
  <c r="FR115" i="3" s="1"/>
  <c r="FV115" i="3"/>
  <c r="FU115" i="3"/>
  <c r="FT115" i="3"/>
  <c r="FO115" i="3"/>
  <c r="FQ115" i="3" s="1"/>
  <c r="FN115" i="3"/>
  <c r="FK115" i="3"/>
  <c r="FJ115" i="3"/>
  <c r="FM115" i="3" s="1"/>
  <c r="FG115" i="3"/>
  <c r="FE115" i="3"/>
  <c r="FD115" i="3"/>
  <c r="EY115" i="3"/>
  <c r="EX115" i="3"/>
  <c r="FA115" i="3" s="1"/>
  <c r="ES115" i="3"/>
  <c r="ER115" i="3"/>
  <c r="EU115" i="3" s="1"/>
  <c r="EN115" i="3"/>
  <c r="EK115" i="3"/>
  <c r="EJ115" i="3"/>
  <c r="EE115" i="3"/>
  <c r="ED115" i="3"/>
  <c r="EA115" i="3"/>
  <c r="DZ115" i="3"/>
  <c r="EC115" i="3" s="1"/>
  <c r="DW115" i="3"/>
  <c r="DU115" i="3"/>
  <c r="DT115" i="3"/>
  <c r="DP115" i="3"/>
  <c r="DM115" i="3"/>
  <c r="DL115" i="3"/>
  <c r="DF115" i="3" s="1"/>
  <c r="DJ115" i="3"/>
  <c r="DE115" i="3"/>
  <c r="DC115" i="3"/>
  <c r="DB115" i="3"/>
  <c r="CW115" i="3"/>
  <c r="CV115" i="3"/>
  <c r="CY115" i="3" s="1"/>
  <c r="CQ115" i="3"/>
  <c r="CP115" i="3"/>
  <c r="CL115" i="3"/>
  <c r="CI115" i="3"/>
  <c r="CK115" i="3" s="1"/>
  <c r="CH115" i="3"/>
  <c r="CE115" i="3"/>
  <c r="CD115" i="3"/>
  <c r="BY115" i="3"/>
  <c r="BX115" i="3"/>
  <c r="CA115" i="3" s="1"/>
  <c r="BT115" i="3"/>
  <c r="BQ115" i="3"/>
  <c r="BP115" i="3"/>
  <c r="BP118" i="3" s="1"/>
  <c r="BJ118" i="3" s="1"/>
  <c r="BJ115" i="3"/>
  <c r="BI115" i="3"/>
  <c r="BG115" i="3"/>
  <c r="BF115" i="3"/>
  <c r="BC115" i="3"/>
  <c r="BA115" i="3"/>
  <c r="AZ115" i="3"/>
  <c r="AU115" i="3"/>
  <c r="AT115" i="3"/>
  <c r="AP115" i="3"/>
  <c r="AM115" i="3"/>
  <c r="AL115" i="3"/>
  <c r="AO115" i="3" s="1"/>
  <c r="AK115" i="3"/>
  <c r="AI115" i="3"/>
  <c r="AH115" i="3"/>
  <c r="AE115" i="3"/>
  <c r="AC115" i="3"/>
  <c r="AB115" i="3"/>
  <c r="L115" i="3"/>
  <c r="I115" i="3"/>
  <c r="G115" i="3"/>
  <c r="E115" i="3"/>
  <c r="D115" i="3"/>
  <c r="PU114" i="3"/>
  <c r="PT114" i="3"/>
  <c r="PW114" i="3" s="1"/>
  <c r="PO114" i="3"/>
  <c r="PN114" i="3"/>
  <c r="PJ114" i="3"/>
  <c r="PG114" i="3"/>
  <c r="PF114" i="3"/>
  <c r="PC114" i="3"/>
  <c r="PB114" i="3"/>
  <c r="PE114" i="3" s="1"/>
  <c r="OW114" i="3"/>
  <c r="OV114" i="3"/>
  <c r="OR114" i="3"/>
  <c r="OO114" i="3"/>
  <c r="ON114" i="3"/>
  <c r="OQ114" i="3" s="1"/>
  <c r="OK114" i="3"/>
  <c r="OJ114" i="3"/>
  <c r="OM114" i="3" s="1"/>
  <c r="OG114" i="3"/>
  <c r="OE114" i="3"/>
  <c r="OD114" i="3"/>
  <c r="NY114" i="3"/>
  <c r="NX114" i="3"/>
  <c r="OA114" i="3" s="1"/>
  <c r="NU114" i="3" s="1"/>
  <c r="NT114" i="3"/>
  <c r="NR114" i="3"/>
  <c r="NQ114" i="3"/>
  <c r="NS114" i="3" s="1"/>
  <c r="NP114" i="3"/>
  <c r="NM114" i="3"/>
  <c r="NL114" i="3"/>
  <c r="NO114" i="3" s="1"/>
  <c r="NG114" i="3"/>
  <c r="NF114" i="3"/>
  <c r="NB114" i="3"/>
  <c r="MY114" i="3"/>
  <c r="NA114" i="3" s="1"/>
  <c r="MX114" i="3"/>
  <c r="MU114" i="3"/>
  <c r="MT114" i="3"/>
  <c r="MO114" i="3"/>
  <c r="MN114" i="3"/>
  <c r="MQ114" i="3" s="1"/>
  <c r="MJ114" i="3"/>
  <c r="MG114" i="3"/>
  <c r="MF114" i="3"/>
  <c r="MC114" i="3"/>
  <c r="MB114" i="3"/>
  <c r="ME114" i="3" s="1"/>
  <c r="LW114" i="3"/>
  <c r="LV114" i="3"/>
  <c r="LR114" i="3"/>
  <c r="LO114" i="3"/>
  <c r="LQ114" i="3" s="1"/>
  <c r="LN114" i="3"/>
  <c r="LK114" i="3"/>
  <c r="LJ114" i="3"/>
  <c r="LE114" i="3"/>
  <c r="LD114" i="3"/>
  <c r="LG114" i="3" s="1"/>
  <c r="KZ114" i="3"/>
  <c r="KW114" i="3"/>
  <c r="KY114" i="3" s="1"/>
  <c r="KV114" i="3"/>
  <c r="KS114" i="3"/>
  <c r="KR114" i="3"/>
  <c r="KU114" i="3" s="1"/>
  <c r="KM114" i="3"/>
  <c r="KL114" i="3"/>
  <c r="KH114" i="3"/>
  <c r="KE114" i="3"/>
  <c r="KG114" i="3" s="1"/>
  <c r="KD114" i="3"/>
  <c r="KA114" i="3"/>
  <c r="JZ114" i="3"/>
  <c r="KC114" i="3" s="1"/>
  <c r="JU114" i="3"/>
  <c r="JT114" i="3"/>
  <c r="JW114" i="3" s="1"/>
  <c r="JQ114" i="3"/>
  <c r="JO114" i="3"/>
  <c r="JN114" i="3"/>
  <c r="JI114" i="3"/>
  <c r="JH114" i="3"/>
  <c r="JK114" i="3" s="1"/>
  <c r="JD114" i="3"/>
  <c r="JA114" i="3"/>
  <c r="IZ114" i="3"/>
  <c r="IW114" i="3"/>
  <c r="IV114" i="3"/>
  <c r="IY114" i="3" s="1"/>
  <c r="IS114" i="3"/>
  <c r="IQ114" i="3"/>
  <c r="IP114" i="3"/>
  <c r="IK114" i="3"/>
  <c r="IJ114" i="3"/>
  <c r="IF114" i="3"/>
  <c r="IC114" i="3"/>
  <c r="IB114" i="3"/>
  <c r="IE114" i="3" s="1"/>
  <c r="IA114" i="3"/>
  <c r="HY114" i="3"/>
  <c r="HX114" i="3"/>
  <c r="HU114" i="3"/>
  <c r="HS114" i="3"/>
  <c r="HR114" i="3"/>
  <c r="HM114" i="3"/>
  <c r="HL114" i="3"/>
  <c r="HO114" i="3" s="1"/>
  <c r="HI114" i="3"/>
  <c r="HG114" i="3"/>
  <c r="HF114" i="3"/>
  <c r="HC114" i="3"/>
  <c r="HA114" i="3"/>
  <c r="GZ114" i="3"/>
  <c r="GU114" i="3"/>
  <c r="GT114" i="3"/>
  <c r="GW114" i="3" s="1"/>
  <c r="GP114" i="3"/>
  <c r="GM114" i="3"/>
  <c r="GL114" i="3"/>
  <c r="GK114" i="3"/>
  <c r="GI114" i="3"/>
  <c r="GH114" i="3"/>
  <c r="GC114" i="3"/>
  <c r="GB114" i="3"/>
  <c r="GE114" i="3" s="1"/>
  <c r="FW114" i="3"/>
  <c r="FV114" i="3"/>
  <c r="FR114" i="3"/>
  <c r="FO114" i="3"/>
  <c r="FQ114" i="3" s="1"/>
  <c r="FN114" i="3"/>
  <c r="FK114" i="3"/>
  <c r="FJ114" i="3"/>
  <c r="FM114" i="3" s="1"/>
  <c r="FE114" i="3"/>
  <c r="FD114" i="3"/>
  <c r="FG114" i="3" s="1"/>
  <c r="FA114" i="3"/>
  <c r="EY114" i="3"/>
  <c r="EX114" i="3"/>
  <c r="ES114" i="3"/>
  <c r="ER114" i="3"/>
  <c r="EU114" i="3" s="1"/>
  <c r="EM114" i="3"/>
  <c r="EL114" i="3"/>
  <c r="EH114" i="3"/>
  <c r="EE114" i="3"/>
  <c r="ED114" i="3"/>
  <c r="EG114" i="3" s="1"/>
  <c r="EC114" i="3"/>
  <c r="EA114" i="3"/>
  <c r="DZ114" i="3"/>
  <c r="DU114" i="3"/>
  <c r="DT114" i="3"/>
  <c r="DO114" i="3"/>
  <c r="DN114" i="3"/>
  <c r="DQ114" i="3" s="1"/>
  <c r="DJ114" i="3"/>
  <c r="DG114" i="3"/>
  <c r="DF114" i="3"/>
  <c r="DI114" i="3" s="1"/>
  <c r="DE114" i="3"/>
  <c r="DC114" i="3"/>
  <c r="DB114" i="3"/>
  <c r="CW114" i="3"/>
  <c r="CV114" i="3"/>
  <c r="CY114" i="3" s="1"/>
  <c r="CQ114" i="3"/>
  <c r="CP114" i="3"/>
  <c r="CL114" i="3"/>
  <c r="CI114" i="3"/>
  <c r="CK114" i="3" s="1"/>
  <c r="CH114" i="3"/>
  <c r="CE114" i="3"/>
  <c r="CD114" i="3"/>
  <c r="CG114" i="3" s="1"/>
  <c r="BY114" i="3"/>
  <c r="BX114" i="3"/>
  <c r="BS114" i="3"/>
  <c r="BR114" i="3"/>
  <c r="BU114" i="3" s="1"/>
  <c r="BN114" i="3"/>
  <c r="BK114" i="3"/>
  <c r="BJ114" i="3"/>
  <c r="BH114" i="3"/>
  <c r="BE114" i="3"/>
  <c r="BD114" i="3"/>
  <c r="BA114" i="3"/>
  <c r="AZ114" i="3"/>
  <c r="AU114" i="3"/>
  <c r="AT114" i="3"/>
  <c r="AW114" i="3" s="1"/>
  <c r="AP114" i="3"/>
  <c r="AM114" i="3"/>
  <c r="AL114" i="3"/>
  <c r="AK114" i="3"/>
  <c r="AI114" i="3"/>
  <c r="AH114" i="3"/>
  <c r="AC114" i="3"/>
  <c r="AB114" i="3"/>
  <c r="L114" i="3"/>
  <c r="I114" i="3"/>
  <c r="G114" i="3"/>
  <c r="E114" i="3"/>
  <c r="D114" i="3"/>
  <c r="PV113" i="3"/>
  <c r="PJ113" i="3" s="1"/>
  <c r="PS113" i="3"/>
  <c r="PR113" i="3"/>
  <c r="PP113" i="3"/>
  <c r="PP118" i="3" s="1"/>
  <c r="PM113" i="3"/>
  <c r="PO113" i="3" s="1"/>
  <c r="PO118" i="3" s="1"/>
  <c r="PL113" i="3"/>
  <c r="PL118" i="3" s="1"/>
  <c r="PD113" i="3"/>
  <c r="PD118" i="3" s="1"/>
  <c r="PA113" i="3"/>
  <c r="OZ113" i="3"/>
  <c r="OX113" i="3"/>
  <c r="OU113" i="3"/>
  <c r="OU118" i="3" s="1"/>
  <c r="OT113" i="3"/>
  <c r="OL113" i="3"/>
  <c r="OL118" i="3" s="1"/>
  <c r="OI113" i="3"/>
  <c r="OH113" i="3"/>
  <c r="OH118" i="3" s="1"/>
  <c r="OF113" i="3"/>
  <c r="OF118" i="3" s="1"/>
  <c r="OE113" i="3"/>
  <c r="OE118" i="3" s="1"/>
  <c r="OC113" i="3"/>
  <c r="OB113" i="3"/>
  <c r="OB118" i="3" s="1"/>
  <c r="NZ113" i="3"/>
  <c r="NW113" i="3"/>
  <c r="NV113" i="3"/>
  <c r="NN113" i="3"/>
  <c r="NN118" i="3" s="1"/>
  <c r="NM113" i="3"/>
  <c r="NM118" i="3" s="1"/>
  <c r="NK113" i="3"/>
  <c r="NK118" i="3" s="1"/>
  <c r="NJ113" i="3"/>
  <c r="NH113" i="3"/>
  <c r="NH118" i="3" s="1"/>
  <c r="NB118" i="3" s="1"/>
  <c r="NE113" i="3"/>
  <c r="ND113" i="3"/>
  <c r="ND118" i="3" s="1"/>
  <c r="NB113" i="3"/>
  <c r="MV113" i="3"/>
  <c r="MV118" i="3" s="1"/>
  <c r="MS113" i="3"/>
  <c r="MR113" i="3"/>
  <c r="MR118" i="3" s="1"/>
  <c r="MP113" i="3"/>
  <c r="MJ113" i="3" s="1"/>
  <c r="MM113" i="3"/>
  <c r="ML113" i="3"/>
  <c r="MD113" i="3"/>
  <c r="MA113" i="3"/>
  <c r="MA118" i="3" s="1"/>
  <c r="LZ113" i="3"/>
  <c r="LX113" i="3"/>
  <c r="LU113" i="3"/>
  <c r="LT113" i="3"/>
  <c r="LL113" i="3"/>
  <c r="LL118" i="3" s="1"/>
  <c r="LI113" i="3"/>
  <c r="LK113" i="3" s="1"/>
  <c r="LK118" i="3" s="1"/>
  <c r="LH113" i="3"/>
  <c r="LH118" i="3" s="1"/>
  <c r="LF113" i="3"/>
  <c r="KZ113" i="3" s="1"/>
  <c r="LC113" i="3"/>
  <c r="LE113" i="3" s="1"/>
  <c r="LE118" i="3" s="1"/>
  <c r="LB113" i="3"/>
  <c r="LB118" i="3" s="1"/>
  <c r="KT113" i="3"/>
  <c r="KQ113" i="3"/>
  <c r="KP113" i="3"/>
  <c r="KP118" i="3" s="1"/>
  <c r="KN113" i="3"/>
  <c r="KM113" i="3"/>
  <c r="KM118" i="3" s="1"/>
  <c r="KK113" i="3"/>
  <c r="KJ113" i="3"/>
  <c r="KB113" i="3"/>
  <c r="KB118" i="3" s="1"/>
  <c r="JY113" i="3"/>
  <c r="JX113" i="3"/>
  <c r="JX118" i="3" s="1"/>
  <c r="JV113" i="3"/>
  <c r="JV118" i="3" s="1"/>
  <c r="JS113" i="3"/>
  <c r="JR113" i="3"/>
  <c r="JR118" i="3" s="1"/>
  <c r="JP113" i="3"/>
  <c r="JP118" i="3" s="1"/>
  <c r="JM113" i="3"/>
  <c r="JO113" i="3" s="1"/>
  <c r="JO118" i="3" s="1"/>
  <c r="JL113" i="3"/>
  <c r="JL118" i="3" s="1"/>
  <c r="JJ113" i="3"/>
  <c r="JG113" i="3"/>
  <c r="JF113" i="3"/>
  <c r="IX113" i="3"/>
  <c r="IX118" i="3" s="1"/>
  <c r="IU113" i="3"/>
  <c r="IT113" i="3"/>
  <c r="IR113" i="3"/>
  <c r="IR118" i="3" s="1"/>
  <c r="IO113" i="3"/>
  <c r="IN113" i="3"/>
  <c r="IN118" i="3" s="1"/>
  <c r="IL113" i="3"/>
  <c r="IK113" i="3"/>
  <c r="II113" i="3"/>
  <c r="IH113" i="3"/>
  <c r="IH118" i="3" s="1"/>
  <c r="HZ113" i="3"/>
  <c r="HZ118" i="3" s="1"/>
  <c r="HY113" i="3"/>
  <c r="HY118" i="3" s="1"/>
  <c r="HW113" i="3"/>
  <c r="HW118" i="3" s="1"/>
  <c r="HV113" i="3"/>
  <c r="HX113" i="3" s="1"/>
  <c r="HT113" i="3"/>
  <c r="HT118" i="3" s="1"/>
  <c r="HQ113" i="3"/>
  <c r="HP113" i="3"/>
  <c r="HP118" i="3" s="1"/>
  <c r="HN113" i="3"/>
  <c r="HN118" i="3" s="1"/>
  <c r="HK113" i="3"/>
  <c r="HJ113" i="3"/>
  <c r="HJ118" i="3" s="1"/>
  <c r="HH113" i="3"/>
  <c r="HH118" i="3" s="1"/>
  <c r="HG113" i="3"/>
  <c r="HG118" i="3" s="1"/>
  <c r="HF113" i="3"/>
  <c r="HE113" i="3"/>
  <c r="HE118" i="3" s="1"/>
  <c r="HD113" i="3"/>
  <c r="HD118" i="3" s="1"/>
  <c r="HB113" i="3"/>
  <c r="HB118" i="3" s="1"/>
  <c r="GY113" i="3"/>
  <c r="GX113" i="3"/>
  <c r="GX118" i="3" s="1"/>
  <c r="GV113" i="3"/>
  <c r="GS113" i="3"/>
  <c r="GR113" i="3"/>
  <c r="GR118" i="3" s="1"/>
  <c r="GP113" i="3"/>
  <c r="GJ113" i="3"/>
  <c r="GJ118" i="3" s="1"/>
  <c r="GG113" i="3"/>
  <c r="GF113" i="3"/>
  <c r="GF118" i="3" s="1"/>
  <c r="GD113" i="3"/>
  <c r="GD118" i="3" s="1"/>
  <c r="GA113" i="3"/>
  <c r="GA118" i="3" s="1"/>
  <c r="FZ113" i="3"/>
  <c r="FX113" i="3"/>
  <c r="FX118" i="3" s="1"/>
  <c r="FU113" i="3"/>
  <c r="FT113" i="3"/>
  <c r="FT118" i="3" s="1"/>
  <c r="FL113" i="3"/>
  <c r="FL118" i="3" s="1"/>
  <c r="FI113" i="3"/>
  <c r="FI118" i="3" s="1"/>
  <c r="FH113" i="3"/>
  <c r="FH118" i="3" s="1"/>
  <c r="FF113" i="3"/>
  <c r="FF118" i="3" s="1"/>
  <c r="FC113" i="3"/>
  <c r="FC118" i="3" s="1"/>
  <c r="FB113" i="3"/>
  <c r="FE113" i="3" s="1"/>
  <c r="FE118" i="3" s="1"/>
  <c r="EZ113" i="3"/>
  <c r="EZ118" i="3" s="1"/>
  <c r="EW113" i="3"/>
  <c r="EV113" i="3"/>
  <c r="EV118" i="3" s="1"/>
  <c r="ET113" i="3"/>
  <c r="EQ113" i="3"/>
  <c r="EQ118" i="3" s="1"/>
  <c r="EP113" i="3"/>
  <c r="EP118" i="3" s="1"/>
  <c r="EN113" i="3"/>
  <c r="EK113" i="3"/>
  <c r="EJ113" i="3"/>
  <c r="ED113" i="3" s="1"/>
  <c r="EB113" i="3"/>
  <c r="EB118" i="3" s="1"/>
  <c r="DY113" i="3"/>
  <c r="DX113" i="3"/>
  <c r="DX118" i="3" s="1"/>
  <c r="DV113" i="3"/>
  <c r="DU113" i="3"/>
  <c r="DU118" i="3" s="1"/>
  <c r="DS113" i="3"/>
  <c r="DS118" i="3" s="1"/>
  <c r="DR113" i="3"/>
  <c r="DP113" i="3"/>
  <c r="DO113" i="3"/>
  <c r="DO118" i="3" s="1"/>
  <c r="DM113" i="3"/>
  <c r="DL113" i="3"/>
  <c r="DL118" i="3" s="1"/>
  <c r="DE113" i="3"/>
  <c r="DC113" i="3"/>
  <c r="DC118" i="3" s="1"/>
  <c r="DB113" i="3"/>
  <c r="DB118" i="3" s="1"/>
  <c r="CW113" i="3"/>
  <c r="CW118" i="3" s="1"/>
  <c r="CV113" i="3"/>
  <c r="CY113" i="3" s="1"/>
  <c r="CQ113" i="3"/>
  <c r="CQ118" i="3" s="1"/>
  <c r="CP113" i="3"/>
  <c r="CS113" i="3" s="1"/>
  <c r="CL113" i="3"/>
  <c r="CI113" i="3"/>
  <c r="CH113" i="3"/>
  <c r="CG113" i="3"/>
  <c r="CE113" i="3"/>
  <c r="CE118" i="3" s="1"/>
  <c r="CD113" i="3"/>
  <c r="BY113" i="3"/>
  <c r="BY118" i="3" s="1"/>
  <c r="BX113" i="3"/>
  <c r="CA113" i="3" s="1"/>
  <c r="BS113" i="3"/>
  <c r="BS118" i="3" s="1"/>
  <c r="BR113" i="3"/>
  <c r="BN113" i="3"/>
  <c r="BK113" i="3"/>
  <c r="BM113" i="3" s="1"/>
  <c r="BJ113" i="3"/>
  <c r="BH113" i="3"/>
  <c r="AP113" i="3" s="1"/>
  <c r="BE113" i="3"/>
  <c r="BD113" i="3"/>
  <c r="BD118" i="3" s="1"/>
  <c r="BA113" i="3"/>
  <c r="BA118" i="3" s="1"/>
  <c r="AZ113" i="3"/>
  <c r="AZ118" i="3" s="1"/>
  <c r="AU113" i="3"/>
  <c r="AU118" i="3" s="1"/>
  <c r="AT113" i="3"/>
  <c r="AW113" i="3" s="1"/>
  <c r="AI113" i="3"/>
  <c r="AI118" i="3" s="1"/>
  <c r="AH113" i="3"/>
  <c r="AE113" i="3"/>
  <c r="AC113" i="3"/>
  <c r="AC118" i="3" s="1"/>
  <c r="AB113" i="3"/>
  <c r="L113" i="3"/>
  <c r="L118" i="3" s="1"/>
  <c r="I113" i="3"/>
  <c r="G113" i="3"/>
  <c r="G118" i="3" s="1"/>
  <c r="E113" i="3"/>
  <c r="D113" i="3"/>
  <c r="K112" i="3"/>
  <c r="DD111" i="3"/>
  <c r="DA111" i="3"/>
  <c r="CZ111" i="3"/>
  <c r="CX111" i="3"/>
  <c r="CU111" i="3"/>
  <c r="CT111" i="3"/>
  <c r="CR111" i="3"/>
  <c r="CO111" i="3"/>
  <c r="CI111" i="3" s="1"/>
  <c r="CN111" i="3"/>
  <c r="CH111" i="3" s="1"/>
  <c r="CF111" i="3"/>
  <c r="CC111" i="3"/>
  <c r="CB111" i="3"/>
  <c r="BZ111" i="3"/>
  <c r="BW111" i="3"/>
  <c r="BV111" i="3"/>
  <c r="BH111" i="3"/>
  <c r="BE111" i="3"/>
  <c r="BD111" i="3"/>
  <c r="BB111" i="3"/>
  <c r="AY111" i="3"/>
  <c r="AX111" i="3"/>
  <c r="AJ111" i="3"/>
  <c r="AG111" i="3"/>
  <c r="AF111" i="3"/>
  <c r="AD111" i="3"/>
  <c r="AA111" i="3"/>
  <c r="Z111" i="3"/>
  <c r="PU110" i="3"/>
  <c r="PT110" i="3"/>
  <c r="PW110" i="3" s="1"/>
  <c r="PO110" i="3"/>
  <c r="PN110" i="3"/>
  <c r="PJ110" i="3"/>
  <c r="PG110" i="3"/>
  <c r="PF110" i="3"/>
  <c r="PC110" i="3"/>
  <c r="PB110" i="3"/>
  <c r="PE110" i="3" s="1"/>
  <c r="OW110" i="3"/>
  <c r="OV110" i="3"/>
  <c r="OR110" i="3"/>
  <c r="OO110" i="3"/>
  <c r="ON110" i="3"/>
  <c r="OK110" i="3"/>
  <c r="OJ110" i="3"/>
  <c r="OM110" i="3" s="1"/>
  <c r="OG110" i="3"/>
  <c r="OE110" i="3"/>
  <c r="OD110" i="3"/>
  <c r="NR110" i="3" s="1"/>
  <c r="OA110" i="3"/>
  <c r="NY110" i="3"/>
  <c r="NX110" i="3"/>
  <c r="NT110" i="3"/>
  <c r="NQ110" i="3"/>
  <c r="NS110" i="3" s="1"/>
  <c r="NP110" i="3"/>
  <c r="NM110" i="3"/>
  <c r="NL110" i="3"/>
  <c r="NO110" i="3" s="1"/>
  <c r="NG110" i="3"/>
  <c r="NF110" i="3"/>
  <c r="NB110" i="3"/>
  <c r="NA110" i="3"/>
  <c r="MY110" i="3"/>
  <c r="MX110" i="3"/>
  <c r="MU110" i="3"/>
  <c r="MT110" i="3"/>
  <c r="MO110" i="3"/>
  <c r="MN110" i="3"/>
  <c r="MQ110" i="3" s="1"/>
  <c r="MJ110" i="3"/>
  <c r="MG110" i="3"/>
  <c r="MF110" i="3"/>
  <c r="MI110" i="3" s="1"/>
  <c r="ME110" i="3"/>
  <c r="MC110" i="3"/>
  <c r="MB110" i="3"/>
  <c r="LW110" i="3"/>
  <c r="LV110" i="3"/>
  <c r="LR110" i="3"/>
  <c r="LO110" i="3"/>
  <c r="LQ110" i="3" s="1"/>
  <c r="LN110" i="3"/>
  <c r="LK110" i="3"/>
  <c r="LJ110" i="3"/>
  <c r="KX110" i="3" s="1"/>
  <c r="LG110" i="3"/>
  <c r="LE110" i="3"/>
  <c r="LD110" i="3"/>
  <c r="KZ110" i="3"/>
  <c r="KY110" i="3"/>
  <c r="KW110" i="3"/>
  <c r="KV110" i="3"/>
  <c r="KS110" i="3"/>
  <c r="KR110" i="3"/>
  <c r="KU110" i="3" s="1"/>
  <c r="KM110" i="3"/>
  <c r="KL110" i="3"/>
  <c r="KH110" i="3"/>
  <c r="KE110" i="3"/>
  <c r="KG110" i="3" s="1"/>
  <c r="KD110" i="3"/>
  <c r="KA110" i="3"/>
  <c r="JZ110" i="3"/>
  <c r="KC110" i="3" s="1"/>
  <c r="JW110" i="3"/>
  <c r="JU110" i="3"/>
  <c r="JT110" i="3"/>
  <c r="JO110" i="3"/>
  <c r="JN110" i="3"/>
  <c r="JQ110" i="3" s="1"/>
  <c r="JI110" i="3"/>
  <c r="JH110" i="3"/>
  <c r="JD110" i="3"/>
  <c r="JA110" i="3"/>
  <c r="JC110" i="3" s="1"/>
  <c r="IZ110" i="3"/>
  <c r="IW110" i="3"/>
  <c r="IV110" i="3"/>
  <c r="IY110" i="3" s="1"/>
  <c r="IQ110" i="3"/>
  <c r="IP110" i="3"/>
  <c r="IS110" i="3" s="1"/>
  <c r="IK110" i="3"/>
  <c r="IJ110" i="3"/>
  <c r="IM110" i="3" s="1"/>
  <c r="IF110" i="3"/>
  <c r="IC110" i="3"/>
  <c r="IB110" i="3"/>
  <c r="HY110" i="3"/>
  <c r="HX110" i="3"/>
  <c r="IA110" i="3" s="1"/>
  <c r="HS110" i="3"/>
  <c r="HR110" i="3"/>
  <c r="HU110" i="3" s="1"/>
  <c r="HM110" i="3"/>
  <c r="HL110" i="3"/>
  <c r="HO110" i="3" s="1"/>
  <c r="HG110" i="3"/>
  <c r="HF110" i="3"/>
  <c r="HA110" i="3"/>
  <c r="GZ110" i="3"/>
  <c r="HC110" i="3" s="1"/>
  <c r="GW110" i="3"/>
  <c r="GU110" i="3"/>
  <c r="GT110" i="3"/>
  <c r="GP110" i="3"/>
  <c r="GM110" i="3"/>
  <c r="GL110" i="3"/>
  <c r="GI110" i="3"/>
  <c r="GH110" i="3"/>
  <c r="GK110" i="3" s="1"/>
  <c r="GE110" i="3"/>
  <c r="GC110" i="3"/>
  <c r="GB110" i="3"/>
  <c r="FW110" i="3"/>
  <c r="FV110" i="3"/>
  <c r="FR110" i="3"/>
  <c r="FO110" i="3"/>
  <c r="FQ110" i="3" s="1"/>
  <c r="FN110" i="3"/>
  <c r="FK110" i="3"/>
  <c r="FJ110" i="3"/>
  <c r="FM110" i="3" s="1"/>
  <c r="FG110" i="3"/>
  <c r="FE110" i="3"/>
  <c r="FD110" i="3"/>
  <c r="EY110" i="3"/>
  <c r="EX110" i="3"/>
  <c r="FA110" i="3" s="1"/>
  <c r="ES110" i="3"/>
  <c r="ER110" i="3"/>
  <c r="EU110" i="3" s="1"/>
  <c r="EM110" i="3"/>
  <c r="EL110" i="3"/>
  <c r="EH110" i="3"/>
  <c r="EE110" i="3"/>
  <c r="ED110" i="3"/>
  <c r="EA110" i="3"/>
  <c r="DZ110" i="3"/>
  <c r="EC110" i="3" s="1"/>
  <c r="DU110" i="3"/>
  <c r="DT110" i="3"/>
  <c r="DH110" i="3" s="1"/>
  <c r="DO110" i="3"/>
  <c r="DN110" i="3"/>
  <c r="DQ110" i="3" s="1"/>
  <c r="DJ110" i="3"/>
  <c r="DG110" i="3"/>
  <c r="DI110" i="3" s="1"/>
  <c r="DF110" i="3"/>
  <c r="DC110" i="3"/>
  <c r="DB110" i="3"/>
  <c r="DE110" i="3" s="1"/>
  <c r="CW110" i="3"/>
  <c r="CV110" i="3"/>
  <c r="CY110" i="3" s="1"/>
  <c r="CS110" i="3"/>
  <c r="CM110" i="3" s="1"/>
  <c r="CQ110" i="3"/>
  <c r="CP110" i="3"/>
  <c r="CL110" i="3"/>
  <c r="CI110" i="3"/>
  <c r="CK110" i="3" s="1"/>
  <c r="CH110" i="3"/>
  <c r="CE110" i="3"/>
  <c r="CD110" i="3"/>
  <c r="CG110" i="3" s="1"/>
  <c r="BY110" i="3"/>
  <c r="BX110" i="3"/>
  <c r="CA110" i="3" s="1"/>
  <c r="BT110" i="3"/>
  <c r="BQ110" i="3"/>
  <c r="BK110" i="3" s="1"/>
  <c r="BP110" i="3"/>
  <c r="BS110" i="3" s="1"/>
  <c r="BJ110" i="3"/>
  <c r="BG110" i="3"/>
  <c r="BF110" i="3"/>
  <c r="BI110" i="3" s="1"/>
  <c r="BC110" i="3"/>
  <c r="BA110" i="3"/>
  <c r="AZ110" i="3"/>
  <c r="AU110" i="3"/>
  <c r="AT110" i="3"/>
  <c r="AW110" i="3" s="1"/>
  <c r="AQ110" i="3" s="1"/>
  <c r="AP110" i="3"/>
  <c r="AO110" i="3"/>
  <c r="AM110" i="3"/>
  <c r="AL110" i="3"/>
  <c r="AI110" i="3"/>
  <c r="AH110" i="3"/>
  <c r="AK110" i="3" s="1"/>
  <c r="AC110" i="3"/>
  <c r="AB110" i="3"/>
  <c r="AE110" i="3" s="1"/>
  <c r="L110" i="3"/>
  <c r="I110" i="3"/>
  <c r="G110" i="3"/>
  <c r="E110" i="3"/>
  <c r="D110" i="3"/>
  <c r="PW109" i="3"/>
  <c r="PU109" i="3"/>
  <c r="PT109" i="3"/>
  <c r="PQ109" i="3"/>
  <c r="PK109" i="3" s="1"/>
  <c r="PO109" i="3"/>
  <c r="PN109" i="3"/>
  <c r="PJ109" i="3"/>
  <c r="PI109" i="3"/>
  <c r="PG109" i="3"/>
  <c r="PF109" i="3"/>
  <c r="PE109" i="3"/>
  <c r="PC109" i="3"/>
  <c r="PB109" i="3"/>
  <c r="OW109" i="3"/>
  <c r="OV109" i="3"/>
  <c r="OY109" i="3" s="1"/>
  <c r="OS109" i="3" s="1"/>
  <c r="OR109" i="3"/>
  <c r="OO109" i="3"/>
  <c r="ON109" i="3"/>
  <c r="OK109" i="3"/>
  <c r="OJ109" i="3"/>
  <c r="OM109" i="3" s="1"/>
  <c r="OG109" i="3"/>
  <c r="OE109" i="3"/>
  <c r="OD109" i="3"/>
  <c r="NY109" i="3"/>
  <c r="NX109" i="3"/>
  <c r="OA109" i="3" s="1"/>
  <c r="NU109" i="3" s="1"/>
  <c r="NT109" i="3"/>
  <c r="NQ109" i="3"/>
  <c r="NS109" i="3" s="1"/>
  <c r="NP109" i="3"/>
  <c r="NM109" i="3"/>
  <c r="NL109" i="3"/>
  <c r="NO109" i="3" s="1"/>
  <c r="NI109" i="3"/>
  <c r="NG109" i="3"/>
  <c r="NF109" i="3"/>
  <c r="NB109" i="3"/>
  <c r="MY109" i="3"/>
  <c r="MX109" i="3"/>
  <c r="MU109" i="3"/>
  <c r="MT109" i="3"/>
  <c r="MW109" i="3" s="1"/>
  <c r="MO109" i="3"/>
  <c r="MN109" i="3"/>
  <c r="MQ109" i="3" s="1"/>
  <c r="MJ109" i="3"/>
  <c r="MG109" i="3"/>
  <c r="MF109" i="3"/>
  <c r="MI109" i="3" s="1"/>
  <c r="MC109" i="3"/>
  <c r="MB109" i="3"/>
  <c r="ME109" i="3" s="1"/>
  <c r="LW109" i="3"/>
  <c r="LV109" i="3"/>
  <c r="LY109" i="3" s="1"/>
  <c r="LS109" i="3" s="1"/>
  <c r="LR109" i="3"/>
  <c r="LP109" i="3"/>
  <c r="LO109" i="3"/>
  <c r="LN109" i="3"/>
  <c r="LQ109" i="3" s="1"/>
  <c r="LM109" i="3"/>
  <c r="LK109" i="3"/>
  <c r="LJ109" i="3"/>
  <c r="LE109" i="3"/>
  <c r="LD109" i="3"/>
  <c r="KZ109" i="3"/>
  <c r="KW109" i="3"/>
  <c r="KY109" i="3" s="1"/>
  <c r="KV109" i="3"/>
  <c r="KS109" i="3"/>
  <c r="KR109" i="3"/>
  <c r="KU109" i="3" s="1"/>
  <c r="KM109" i="3"/>
  <c r="KL109" i="3"/>
  <c r="KF109" i="3" s="1"/>
  <c r="KH109" i="3"/>
  <c r="KE109" i="3"/>
  <c r="KD109" i="3"/>
  <c r="KG109" i="3" s="1"/>
  <c r="KA109" i="3"/>
  <c r="JZ109" i="3"/>
  <c r="KC109" i="3" s="1"/>
  <c r="JU109" i="3"/>
  <c r="JT109" i="3"/>
  <c r="JW109" i="3" s="1"/>
  <c r="JO109" i="3"/>
  <c r="JN109" i="3"/>
  <c r="JI109" i="3"/>
  <c r="JH109" i="3"/>
  <c r="JK109" i="3" s="1"/>
  <c r="JD109" i="3"/>
  <c r="JA109" i="3"/>
  <c r="IZ109" i="3"/>
  <c r="IW109" i="3"/>
  <c r="IV109" i="3"/>
  <c r="IY109" i="3" s="1"/>
  <c r="IQ109" i="3"/>
  <c r="IP109" i="3"/>
  <c r="IS109" i="3" s="1"/>
  <c r="IL109" i="3"/>
  <c r="II109" i="3"/>
  <c r="IK109" i="3" s="1"/>
  <c r="IH109" i="3"/>
  <c r="IJ109" i="3" s="1"/>
  <c r="IF109" i="3"/>
  <c r="IA109" i="3"/>
  <c r="HY109" i="3"/>
  <c r="HX109" i="3"/>
  <c r="HS109" i="3"/>
  <c r="HR109" i="3"/>
  <c r="HU109" i="3" s="1"/>
  <c r="HM109" i="3"/>
  <c r="HL109" i="3"/>
  <c r="HO109" i="3" s="1"/>
  <c r="HG109" i="3"/>
  <c r="HF109" i="3"/>
  <c r="HA109" i="3"/>
  <c r="GZ109" i="3"/>
  <c r="HC109" i="3" s="1"/>
  <c r="GU109" i="3"/>
  <c r="GT109" i="3"/>
  <c r="GW109" i="3" s="1"/>
  <c r="GP109" i="3"/>
  <c r="GM109" i="3"/>
  <c r="GO109" i="3" s="1"/>
  <c r="GL109" i="3"/>
  <c r="GK109" i="3"/>
  <c r="GI109" i="3"/>
  <c r="GH109" i="3"/>
  <c r="GC109" i="3"/>
  <c r="GB109" i="3"/>
  <c r="GE109" i="3" s="1"/>
  <c r="FS109" i="3" s="1"/>
  <c r="FW109" i="3"/>
  <c r="FV109" i="3"/>
  <c r="FY109" i="3" s="1"/>
  <c r="FR109" i="3"/>
  <c r="FP109" i="3"/>
  <c r="FO109" i="3"/>
  <c r="FN109" i="3"/>
  <c r="FK109" i="3"/>
  <c r="FJ109" i="3"/>
  <c r="FM109" i="3" s="1"/>
  <c r="FE109" i="3"/>
  <c r="FD109" i="3"/>
  <c r="FG109" i="3" s="1"/>
  <c r="EY109" i="3"/>
  <c r="EX109" i="3"/>
  <c r="FA109" i="3" s="1"/>
  <c r="ES109" i="3"/>
  <c r="ER109" i="3"/>
  <c r="EU109" i="3" s="1"/>
  <c r="EM109" i="3"/>
  <c r="EL109" i="3"/>
  <c r="EF109" i="3" s="1"/>
  <c r="EH109" i="3"/>
  <c r="EE109" i="3"/>
  <c r="ED109" i="3"/>
  <c r="EC109" i="3"/>
  <c r="EA109" i="3"/>
  <c r="DZ109" i="3"/>
  <c r="DU109" i="3"/>
  <c r="DT109" i="3"/>
  <c r="DW109" i="3" s="1"/>
  <c r="DO109" i="3"/>
  <c r="DN109" i="3"/>
  <c r="DJ109" i="3"/>
  <c r="DG109" i="3"/>
  <c r="DF109" i="3"/>
  <c r="DC109" i="3"/>
  <c r="DB109" i="3"/>
  <c r="DE109" i="3" s="1"/>
  <c r="CW109" i="3"/>
  <c r="CV109" i="3"/>
  <c r="CY109" i="3" s="1"/>
  <c r="CQ109" i="3"/>
  <c r="CP109" i="3"/>
  <c r="CL109" i="3"/>
  <c r="CI109" i="3"/>
  <c r="CH109" i="3"/>
  <c r="CE109" i="3"/>
  <c r="CD109" i="3"/>
  <c r="CG109" i="3" s="1"/>
  <c r="BY109" i="3"/>
  <c r="BX109" i="3"/>
  <c r="CA109" i="3" s="1"/>
  <c r="BO109" i="3" s="1"/>
  <c r="BS109" i="3"/>
  <c r="BR109" i="3"/>
  <c r="BU109" i="3" s="1"/>
  <c r="BN109" i="3"/>
  <c r="BK109" i="3"/>
  <c r="BM109" i="3" s="1"/>
  <c r="BJ109" i="3"/>
  <c r="BG109" i="3"/>
  <c r="BF109" i="3"/>
  <c r="BI109" i="3" s="1"/>
  <c r="BA109" i="3"/>
  <c r="AZ109" i="3"/>
  <c r="BC109" i="3" s="1"/>
  <c r="AW109" i="3"/>
  <c r="AU109" i="3"/>
  <c r="AT109" i="3"/>
  <c r="AP109" i="3"/>
  <c r="AM109" i="3"/>
  <c r="AO109" i="3" s="1"/>
  <c r="AL109" i="3"/>
  <c r="AI109" i="3"/>
  <c r="AH109" i="3"/>
  <c r="AK109" i="3" s="1"/>
  <c r="AC109" i="3"/>
  <c r="AB109" i="3"/>
  <c r="AE109" i="3" s="1"/>
  <c r="L109" i="3"/>
  <c r="I109" i="3"/>
  <c r="G109" i="3"/>
  <c r="E109" i="3"/>
  <c r="D109" i="3"/>
  <c r="F109" i="3" s="1"/>
  <c r="H109" i="3" s="1"/>
  <c r="J109" i="3" s="1"/>
  <c r="PU108" i="3"/>
  <c r="PT108" i="3"/>
  <c r="PW108" i="3" s="1"/>
  <c r="PP108" i="3"/>
  <c r="PJ108" i="3" s="1"/>
  <c r="PM108" i="3"/>
  <c r="PL108" i="3"/>
  <c r="PG108" i="3"/>
  <c r="PC108" i="3"/>
  <c r="PB108" i="3"/>
  <c r="PE108" i="3" s="1"/>
  <c r="OW108" i="3"/>
  <c r="OV108" i="3"/>
  <c r="OY108" i="3" s="1"/>
  <c r="OR108" i="3"/>
  <c r="OQ108" i="3"/>
  <c r="OP108" i="3"/>
  <c r="OO108" i="3"/>
  <c r="ON108" i="3"/>
  <c r="OK108" i="3"/>
  <c r="OJ108" i="3"/>
  <c r="OM108" i="3" s="1"/>
  <c r="OE108" i="3"/>
  <c r="OD108" i="3"/>
  <c r="OG108" i="3" s="1"/>
  <c r="NZ108" i="3"/>
  <c r="NT108" i="3" s="1"/>
  <c r="NW108" i="3"/>
  <c r="NV108" i="3"/>
  <c r="NP108" i="3" s="1"/>
  <c r="NO108" i="3"/>
  <c r="NM108" i="3"/>
  <c r="NL108" i="3"/>
  <c r="NH108" i="3"/>
  <c r="NB108" i="3" s="1"/>
  <c r="NE108" i="3"/>
  <c r="NG108" i="3" s="1"/>
  <c r="ND108" i="3"/>
  <c r="MX108" i="3"/>
  <c r="MU108" i="3"/>
  <c r="MT108" i="3"/>
  <c r="MW108" i="3" s="1"/>
  <c r="MP108" i="3"/>
  <c r="MJ108" i="3" s="1"/>
  <c r="MM108" i="3"/>
  <c r="MO108" i="3" s="1"/>
  <c r="ML108" i="3"/>
  <c r="MC108" i="3"/>
  <c r="MB108" i="3"/>
  <c r="ME108" i="3" s="1"/>
  <c r="LX108" i="3"/>
  <c r="LU108" i="3"/>
  <c r="LW108" i="3" s="1"/>
  <c r="LT108" i="3"/>
  <c r="LV108" i="3" s="1"/>
  <c r="LP108" i="3" s="1"/>
  <c r="LO108" i="3"/>
  <c r="LK108" i="3"/>
  <c r="LJ108" i="3"/>
  <c r="LM108" i="3" s="1"/>
  <c r="LF108" i="3"/>
  <c r="KZ108" i="3" s="1"/>
  <c r="LD108" i="3"/>
  <c r="LC108" i="3"/>
  <c r="LB108" i="3"/>
  <c r="LE108" i="3" s="1"/>
  <c r="KY108" i="3"/>
  <c r="KW108" i="3"/>
  <c r="KV108" i="3"/>
  <c r="KS108" i="3"/>
  <c r="KR108" i="3"/>
  <c r="KU108" i="3" s="1"/>
  <c r="KN108" i="3"/>
  <c r="KH108" i="3" s="1"/>
  <c r="KK108" i="3"/>
  <c r="KJ108" i="3"/>
  <c r="KA108" i="3"/>
  <c r="JZ108" i="3"/>
  <c r="KC108" i="3" s="1"/>
  <c r="JW108" i="3"/>
  <c r="JU108" i="3"/>
  <c r="JT108" i="3"/>
  <c r="JO108" i="3"/>
  <c r="JN108" i="3"/>
  <c r="JQ108" i="3" s="1"/>
  <c r="JJ108" i="3"/>
  <c r="JG108" i="3"/>
  <c r="JH108" i="3" s="1"/>
  <c r="JB108" i="3" s="1"/>
  <c r="JF108" i="3"/>
  <c r="JD108" i="3"/>
  <c r="IZ108" i="3"/>
  <c r="IW108" i="3"/>
  <c r="IV108" i="3"/>
  <c r="IY108" i="3" s="1"/>
  <c r="IS108" i="3"/>
  <c r="IQ108" i="3"/>
  <c r="IP108" i="3"/>
  <c r="IL108" i="3"/>
  <c r="IF108" i="3" s="1"/>
  <c r="IK108" i="3"/>
  <c r="II108" i="3"/>
  <c r="IC108" i="3" s="1"/>
  <c r="IH108" i="3"/>
  <c r="IA108" i="3"/>
  <c r="HY108" i="3"/>
  <c r="HX108" i="3"/>
  <c r="HS108" i="3"/>
  <c r="HR108" i="3"/>
  <c r="HU108" i="3" s="1"/>
  <c r="HO108" i="3"/>
  <c r="HM108" i="3"/>
  <c r="HL108" i="3"/>
  <c r="HI108" i="3"/>
  <c r="HG108" i="3"/>
  <c r="HF108" i="3"/>
  <c r="HA108" i="3"/>
  <c r="GZ108" i="3"/>
  <c r="HC108" i="3" s="1"/>
  <c r="GV108" i="3"/>
  <c r="GP108" i="3" s="1"/>
  <c r="GS108" i="3"/>
  <c r="GR108" i="3"/>
  <c r="GM108" i="3"/>
  <c r="GI108" i="3"/>
  <c r="GH108" i="3"/>
  <c r="GK108" i="3" s="1"/>
  <c r="GC108" i="3"/>
  <c r="GB108" i="3"/>
  <c r="GE108" i="3" s="1"/>
  <c r="FX108" i="3"/>
  <c r="FU108" i="3"/>
  <c r="FT108" i="3"/>
  <c r="FR108" i="3"/>
  <c r="FK108" i="3"/>
  <c r="FJ108" i="3"/>
  <c r="FM108" i="3" s="1"/>
  <c r="FE108" i="3"/>
  <c r="FD108" i="3"/>
  <c r="FG108" i="3" s="1"/>
  <c r="EY108" i="3"/>
  <c r="EX108" i="3"/>
  <c r="FA108" i="3" s="1"/>
  <c r="EU108" i="3"/>
  <c r="ES108" i="3"/>
  <c r="ER108" i="3"/>
  <c r="EN108" i="3"/>
  <c r="EL108" i="3"/>
  <c r="EK108" i="3"/>
  <c r="EM108" i="3" s="1"/>
  <c r="EJ108" i="3"/>
  <c r="ED108" i="3"/>
  <c r="EC108" i="3"/>
  <c r="EA108" i="3"/>
  <c r="DZ108" i="3"/>
  <c r="DU108" i="3"/>
  <c r="DT108" i="3"/>
  <c r="DW108" i="3" s="1"/>
  <c r="DP108" i="3"/>
  <c r="DJ108" i="3" s="1"/>
  <c r="DM108" i="3"/>
  <c r="DL108" i="3"/>
  <c r="DG108" i="3"/>
  <c r="DC108" i="3"/>
  <c r="DB108" i="3"/>
  <c r="DE108" i="3" s="1"/>
  <c r="CY108" i="3"/>
  <c r="CW108" i="3"/>
  <c r="CV108" i="3"/>
  <c r="CQ108" i="3"/>
  <c r="CP108" i="3"/>
  <c r="CS108" i="3" s="1"/>
  <c r="CL108" i="3"/>
  <c r="CI108" i="3"/>
  <c r="CK108" i="3" s="1"/>
  <c r="CH108" i="3"/>
  <c r="CE108" i="3"/>
  <c r="CD108" i="3"/>
  <c r="CG108" i="3" s="1"/>
  <c r="BY108" i="3"/>
  <c r="BX108" i="3"/>
  <c r="CA108" i="3" s="1"/>
  <c r="BT108" i="3"/>
  <c r="BN108" i="3" s="1"/>
  <c r="BQ108" i="3"/>
  <c r="BS108" i="3" s="1"/>
  <c r="BP108" i="3"/>
  <c r="BG108" i="3"/>
  <c r="BF108" i="3"/>
  <c r="BI108" i="3" s="1"/>
  <c r="BA108" i="3"/>
  <c r="AZ108" i="3"/>
  <c r="BC108" i="3" s="1"/>
  <c r="AU108" i="3"/>
  <c r="AT108" i="3"/>
  <c r="AP108" i="3"/>
  <c r="AM108" i="3"/>
  <c r="AO108" i="3" s="1"/>
  <c r="AL108" i="3"/>
  <c r="AI108" i="3"/>
  <c r="AH108" i="3"/>
  <c r="AK108" i="3" s="1"/>
  <c r="AC108" i="3"/>
  <c r="AB108" i="3"/>
  <c r="L108" i="3"/>
  <c r="I108" i="3"/>
  <c r="G108" i="3"/>
  <c r="E108" i="3"/>
  <c r="F108" i="3" s="1"/>
  <c r="H108" i="3" s="1"/>
  <c r="D108" i="3"/>
  <c r="PU107" i="3"/>
  <c r="PT107" i="3"/>
  <c r="PW107" i="3" s="1"/>
  <c r="PO107" i="3"/>
  <c r="PN107" i="3"/>
  <c r="PJ107" i="3"/>
  <c r="PG107" i="3"/>
  <c r="PF107" i="3"/>
  <c r="PC107" i="3"/>
  <c r="PB107" i="3"/>
  <c r="PE107" i="3" s="1"/>
  <c r="OW107" i="3"/>
  <c r="OV107" i="3"/>
  <c r="OP107" i="3" s="1"/>
  <c r="OR107" i="3"/>
  <c r="OO107" i="3"/>
  <c r="OQ107" i="3" s="1"/>
  <c r="ON107" i="3"/>
  <c r="OK107" i="3"/>
  <c r="OJ107" i="3"/>
  <c r="OM107" i="3" s="1"/>
  <c r="OG107" i="3"/>
  <c r="OE107" i="3"/>
  <c r="OD107" i="3"/>
  <c r="NR107" i="3" s="1"/>
  <c r="NY107" i="3"/>
  <c r="NX107" i="3"/>
  <c r="OA107" i="3" s="1"/>
  <c r="NU107" i="3" s="1"/>
  <c r="NT107" i="3"/>
  <c r="NS107" i="3"/>
  <c r="NQ107" i="3"/>
  <c r="NP107" i="3"/>
  <c r="NM107" i="3"/>
  <c r="NL107" i="3"/>
  <c r="NO107" i="3" s="1"/>
  <c r="NG107" i="3"/>
  <c r="NF107" i="3"/>
  <c r="MZ107" i="3" s="1"/>
  <c r="NB107" i="3"/>
  <c r="MY107" i="3"/>
  <c r="MX107" i="3"/>
  <c r="MU107" i="3"/>
  <c r="MT107" i="3"/>
  <c r="MH107" i="3" s="1"/>
  <c r="MQ107" i="3"/>
  <c r="MO107" i="3"/>
  <c r="MN107" i="3"/>
  <c r="MJ107" i="3"/>
  <c r="MG107" i="3"/>
  <c r="MF107" i="3"/>
  <c r="ME107" i="3"/>
  <c r="MC107" i="3"/>
  <c r="MB107" i="3"/>
  <c r="LW107" i="3"/>
  <c r="LV107" i="3"/>
  <c r="LP107" i="3" s="1"/>
  <c r="LR107" i="3"/>
  <c r="LO107" i="3"/>
  <c r="LQ107" i="3" s="1"/>
  <c r="LN107" i="3"/>
  <c r="LK107" i="3"/>
  <c r="LJ107" i="3"/>
  <c r="KX107" i="3" s="1"/>
  <c r="LE107" i="3"/>
  <c r="LD107" i="3"/>
  <c r="LG107" i="3" s="1"/>
  <c r="KZ107" i="3"/>
  <c r="KW107" i="3"/>
  <c r="KY107" i="3" s="1"/>
  <c r="KV107" i="3"/>
  <c r="KU107" i="3"/>
  <c r="KI107" i="3" s="1"/>
  <c r="KS107" i="3"/>
  <c r="KR107" i="3"/>
  <c r="KO107" i="3"/>
  <c r="KM107" i="3"/>
  <c r="KL107" i="3"/>
  <c r="KH107" i="3"/>
  <c r="KE107" i="3"/>
  <c r="KD107" i="3"/>
  <c r="KA107" i="3"/>
  <c r="JZ107" i="3"/>
  <c r="KC107" i="3" s="1"/>
  <c r="JW107" i="3"/>
  <c r="JU107" i="3"/>
  <c r="JT107" i="3"/>
  <c r="JO107" i="3"/>
  <c r="JN107" i="3"/>
  <c r="JQ107" i="3" s="1"/>
  <c r="JI107" i="3"/>
  <c r="JH107" i="3"/>
  <c r="JD107" i="3"/>
  <c r="JA107" i="3"/>
  <c r="JC107" i="3" s="1"/>
  <c r="IZ107" i="3"/>
  <c r="IW107" i="3"/>
  <c r="IV107" i="3"/>
  <c r="IQ107" i="3"/>
  <c r="IP107" i="3"/>
  <c r="IS107" i="3" s="1"/>
  <c r="IK107" i="3"/>
  <c r="IJ107" i="3"/>
  <c r="IM107" i="3" s="1"/>
  <c r="IF107" i="3"/>
  <c r="IC107" i="3"/>
  <c r="IB107" i="3"/>
  <c r="HY107" i="3"/>
  <c r="HX107" i="3"/>
  <c r="IA107" i="3" s="1"/>
  <c r="HS107" i="3"/>
  <c r="HR107" i="3"/>
  <c r="HU107" i="3" s="1"/>
  <c r="HM107" i="3"/>
  <c r="HL107" i="3"/>
  <c r="HO107" i="3" s="1"/>
  <c r="HI107" i="3"/>
  <c r="HG107" i="3"/>
  <c r="HF107" i="3"/>
  <c r="HA107" i="3"/>
  <c r="GZ107" i="3"/>
  <c r="HC107" i="3" s="1"/>
  <c r="GU107" i="3"/>
  <c r="GT107" i="3"/>
  <c r="GW107" i="3" s="1"/>
  <c r="GP107" i="3"/>
  <c r="GM107" i="3"/>
  <c r="GL107" i="3"/>
  <c r="GI107" i="3"/>
  <c r="GH107" i="3"/>
  <c r="GK107" i="3" s="1"/>
  <c r="GC107" i="3"/>
  <c r="GB107" i="3"/>
  <c r="GE107" i="3" s="1"/>
  <c r="FS107" i="3" s="1"/>
  <c r="FY107" i="3"/>
  <c r="FW107" i="3"/>
  <c r="FV107" i="3"/>
  <c r="FR107" i="3"/>
  <c r="FQ107" i="3"/>
  <c r="FO107" i="3"/>
  <c r="FN107" i="3"/>
  <c r="FK107" i="3"/>
  <c r="FJ107" i="3"/>
  <c r="FM107" i="3" s="1"/>
  <c r="FE107" i="3"/>
  <c r="FD107" i="3"/>
  <c r="FG107" i="3" s="1"/>
  <c r="EY107" i="3"/>
  <c r="EX107" i="3"/>
  <c r="FA107" i="3" s="1"/>
  <c r="ES107" i="3"/>
  <c r="ER107" i="3"/>
  <c r="EU107" i="3" s="1"/>
  <c r="EM107" i="3"/>
  <c r="EL107" i="3"/>
  <c r="EO107" i="3" s="1"/>
  <c r="EH107" i="3"/>
  <c r="EE107" i="3"/>
  <c r="EG107" i="3" s="1"/>
  <c r="ED107" i="3"/>
  <c r="EA107" i="3"/>
  <c r="DZ107" i="3"/>
  <c r="EC107" i="3" s="1"/>
  <c r="DU107" i="3"/>
  <c r="DT107" i="3"/>
  <c r="DQ107" i="3"/>
  <c r="DO107" i="3"/>
  <c r="DN107" i="3"/>
  <c r="DJ107" i="3"/>
  <c r="DG107" i="3"/>
  <c r="DI107" i="3" s="1"/>
  <c r="DF107" i="3"/>
  <c r="DC107" i="3"/>
  <c r="DB107" i="3"/>
  <c r="CW107" i="3"/>
  <c r="CV107" i="3"/>
  <c r="CY107" i="3" s="1"/>
  <c r="CS107" i="3"/>
  <c r="CQ107" i="3"/>
  <c r="CP107" i="3"/>
  <c r="CL107" i="3"/>
  <c r="CI107" i="3"/>
  <c r="CH107" i="3"/>
  <c r="CE107" i="3"/>
  <c r="CD107" i="3"/>
  <c r="CG107" i="3" s="1"/>
  <c r="BY107" i="3"/>
  <c r="BX107" i="3"/>
  <c r="CA107" i="3" s="1"/>
  <c r="BS107" i="3"/>
  <c r="BR107" i="3"/>
  <c r="BN107" i="3"/>
  <c r="BK107" i="3"/>
  <c r="BJ107" i="3"/>
  <c r="BG107" i="3"/>
  <c r="BF107" i="3"/>
  <c r="BI107" i="3" s="1"/>
  <c r="BA107" i="3"/>
  <c r="AZ107" i="3"/>
  <c r="BC107" i="3" s="1"/>
  <c r="AV107" i="3"/>
  <c r="AS107" i="3"/>
  <c r="AT107" i="3" s="1"/>
  <c r="AW107" i="3" s="1"/>
  <c r="AQ107" i="3" s="1"/>
  <c r="AR107" i="3"/>
  <c r="AP107" i="3"/>
  <c r="AL107" i="3"/>
  <c r="AI107" i="3"/>
  <c r="AH107" i="3"/>
  <c r="AC107" i="3"/>
  <c r="AB107" i="3"/>
  <c r="AE107" i="3" s="1"/>
  <c r="L107" i="3"/>
  <c r="I107" i="3"/>
  <c r="G107" i="3"/>
  <c r="E107" i="3"/>
  <c r="D107" i="3"/>
  <c r="F107" i="3" s="1"/>
  <c r="H107" i="3" s="1"/>
  <c r="PV106" i="3"/>
  <c r="PV111" i="3" s="1"/>
  <c r="PS106" i="3"/>
  <c r="PR106" i="3"/>
  <c r="PR111" i="3" s="1"/>
  <c r="PP106" i="3"/>
  <c r="PJ106" i="3" s="1"/>
  <c r="PM106" i="3"/>
  <c r="PG106" i="3" s="1"/>
  <c r="PL106" i="3"/>
  <c r="PL111" i="3" s="1"/>
  <c r="PD106" i="3"/>
  <c r="PA106" i="3"/>
  <c r="PA111" i="3" s="1"/>
  <c r="OZ106" i="3"/>
  <c r="OZ111" i="3" s="1"/>
  <c r="ON111" i="3" s="1"/>
  <c r="OX106" i="3"/>
  <c r="OX111" i="3" s="1"/>
  <c r="OU106" i="3"/>
  <c r="OT106" i="3"/>
  <c r="OT111" i="3" s="1"/>
  <c r="OL106" i="3"/>
  <c r="OL111" i="3" s="1"/>
  <c r="OI106" i="3"/>
  <c r="OH106" i="3"/>
  <c r="OH111" i="3" s="1"/>
  <c r="OF106" i="3"/>
  <c r="OF111" i="3" s="1"/>
  <c r="OC106" i="3"/>
  <c r="OC111" i="3" s="1"/>
  <c r="OB106" i="3"/>
  <c r="OD106" i="3" s="1"/>
  <c r="NZ106" i="3"/>
  <c r="NZ111" i="3" s="1"/>
  <c r="NW106" i="3"/>
  <c r="NV106" i="3"/>
  <c r="NP106" i="3" s="1"/>
  <c r="NN106" i="3"/>
  <c r="NN111" i="3" s="1"/>
  <c r="NK106" i="3"/>
  <c r="NJ106" i="3"/>
  <c r="NJ111" i="3" s="1"/>
  <c r="NH106" i="3"/>
  <c r="NE106" i="3"/>
  <c r="NE111" i="3" s="1"/>
  <c r="ND106" i="3"/>
  <c r="NG106" i="3" s="1"/>
  <c r="NG111" i="3" s="1"/>
  <c r="MV106" i="3"/>
  <c r="MV111" i="3" s="1"/>
  <c r="MS106" i="3"/>
  <c r="MG106" i="3" s="1"/>
  <c r="MR106" i="3"/>
  <c r="MR111" i="3" s="1"/>
  <c r="MP106" i="3"/>
  <c r="MP111" i="3" s="1"/>
  <c r="MJ111" i="3" s="1"/>
  <c r="MM106" i="3"/>
  <c r="ML106" i="3"/>
  <c r="ML111" i="3" s="1"/>
  <c r="MF111" i="3" s="1"/>
  <c r="MD106" i="3"/>
  <c r="MD111" i="3" s="1"/>
  <c r="MC106" i="3"/>
  <c r="MC111" i="3" s="1"/>
  <c r="MA106" i="3"/>
  <c r="MA111" i="3" s="1"/>
  <c r="LZ106" i="3"/>
  <c r="LZ111" i="3" s="1"/>
  <c r="LX106" i="3"/>
  <c r="LR106" i="3" s="1"/>
  <c r="LU106" i="3"/>
  <c r="LT106" i="3"/>
  <c r="LL106" i="3"/>
  <c r="LI106" i="3"/>
  <c r="LH106" i="3"/>
  <c r="LH111" i="3" s="1"/>
  <c r="LF106" i="3"/>
  <c r="LF111" i="3" s="1"/>
  <c r="LC106" i="3"/>
  <c r="KW106" i="3" s="1"/>
  <c r="KY106" i="3" s="1"/>
  <c r="LB106" i="3"/>
  <c r="KV106" i="3" s="1"/>
  <c r="KT106" i="3"/>
  <c r="KT111" i="3" s="1"/>
  <c r="KS106" i="3"/>
  <c r="KS111" i="3" s="1"/>
  <c r="KQ106" i="3"/>
  <c r="KP106" i="3"/>
  <c r="KP111" i="3" s="1"/>
  <c r="KN106" i="3"/>
  <c r="KH106" i="3" s="1"/>
  <c r="KM106" i="3"/>
  <c r="KM111" i="3" s="1"/>
  <c r="KK106" i="3"/>
  <c r="KJ106" i="3"/>
  <c r="KL106" i="3" s="1"/>
  <c r="KE106" i="3"/>
  <c r="KB106" i="3"/>
  <c r="KB111" i="3" s="1"/>
  <c r="JY106" i="3"/>
  <c r="JY111" i="3" s="1"/>
  <c r="JX106" i="3"/>
  <c r="JV106" i="3"/>
  <c r="JV111" i="3" s="1"/>
  <c r="JU106" i="3"/>
  <c r="JU111" i="3" s="1"/>
  <c r="JS106" i="3"/>
  <c r="JR106" i="3"/>
  <c r="JR111" i="3" s="1"/>
  <c r="JP106" i="3"/>
  <c r="JO106" i="3"/>
  <c r="JO111" i="3" s="1"/>
  <c r="JM106" i="3"/>
  <c r="JM111" i="3" s="1"/>
  <c r="JL106" i="3"/>
  <c r="JN106" i="3" s="1"/>
  <c r="JQ106" i="3" s="1"/>
  <c r="JJ106" i="3"/>
  <c r="JJ111" i="3" s="1"/>
  <c r="JI106" i="3"/>
  <c r="JI111" i="3" s="1"/>
  <c r="JG106" i="3"/>
  <c r="JG111" i="3" s="1"/>
  <c r="JF106" i="3"/>
  <c r="JF111" i="3" s="1"/>
  <c r="IZ106" i="3"/>
  <c r="IX106" i="3"/>
  <c r="IX111" i="3" s="1"/>
  <c r="IU106" i="3"/>
  <c r="IT106" i="3"/>
  <c r="IT111" i="3" s="1"/>
  <c r="IR106" i="3"/>
  <c r="IO106" i="3"/>
  <c r="IO111" i="3" s="1"/>
  <c r="IN106" i="3"/>
  <c r="IN111" i="3" s="1"/>
  <c r="IL106" i="3"/>
  <c r="IL111" i="3" s="1"/>
  <c r="II106" i="3"/>
  <c r="IH106" i="3"/>
  <c r="IJ106" i="3" s="1"/>
  <c r="IB106" i="3"/>
  <c r="HZ106" i="3"/>
  <c r="HZ111" i="3" s="1"/>
  <c r="HW106" i="3"/>
  <c r="HY106" i="3" s="1"/>
  <c r="HY111" i="3" s="1"/>
  <c r="HV106" i="3"/>
  <c r="HV111" i="3" s="1"/>
  <c r="HT106" i="3"/>
  <c r="HT111" i="3" s="1"/>
  <c r="HQ106" i="3"/>
  <c r="HQ111" i="3" s="1"/>
  <c r="HP106" i="3"/>
  <c r="HR106" i="3" s="1"/>
  <c r="HU106" i="3" s="1"/>
  <c r="HN106" i="3"/>
  <c r="HN111" i="3" s="1"/>
  <c r="HK106" i="3"/>
  <c r="HK111" i="3" s="1"/>
  <c r="HJ106" i="3"/>
  <c r="HJ111" i="3" s="1"/>
  <c r="HH106" i="3"/>
  <c r="HH111" i="3" s="1"/>
  <c r="HE106" i="3"/>
  <c r="HG106" i="3" s="1"/>
  <c r="HG111" i="3" s="1"/>
  <c r="HD106" i="3"/>
  <c r="HD111" i="3" s="1"/>
  <c r="HB106" i="3"/>
  <c r="HB111" i="3" s="1"/>
  <c r="GY106" i="3"/>
  <c r="HA106" i="3" s="1"/>
  <c r="HA111" i="3" s="1"/>
  <c r="GX106" i="3"/>
  <c r="GX111" i="3" s="1"/>
  <c r="GV106" i="3"/>
  <c r="GS106" i="3"/>
  <c r="GS111" i="3" s="1"/>
  <c r="GR106" i="3"/>
  <c r="GT106" i="3" s="1"/>
  <c r="GJ106" i="3"/>
  <c r="GJ111" i="3" s="1"/>
  <c r="GG106" i="3"/>
  <c r="GF106" i="3"/>
  <c r="GD106" i="3"/>
  <c r="GD111" i="3" s="1"/>
  <c r="GA106" i="3"/>
  <c r="FZ106" i="3"/>
  <c r="FZ111" i="3" s="1"/>
  <c r="FX106" i="3"/>
  <c r="FR106" i="3" s="1"/>
  <c r="FU106" i="3"/>
  <c r="FU111" i="3" s="1"/>
  <c r="FT106" i="3"/>
  <c r="FV106" i="3" s="1"/>
  <c r="FL106" i="3"/>
  <c r="FL111" i="3" s="1"/>
  <c r="FI106" i="3"/>
  <c r="FH106" i="3"/>
  <c r="FF106" i="3"/>
  <c r="FF111" i="3" s="1"/>
  <c r="FC106" i="3"/>
  <c r="FB106" i="3"/>
  <c r="FB111" i="3" s="1"/>
  <c r="EZ106" i="3"/>
  <c r="EZ111" i="3" s="1"/>
  <c r="EY106" i="3"/>
  <c r="EY111" i="3" s="1"/>
  <c r="EW106" i="3"/>
  <c r="EW111" i="3" s="1"/>
  <c r="EV106" i="3"/>
  <c r="EV111" i="3" s="1"/>
  <c r="ET106" i="3"/>
  <c r="ET111" i="3" s="1"/>
  <c r="EQ106" i="3"/>
  <c r="EP106" i="3"/>
  <c r="EP111" i="3" s="1"/>
  <c r="EN106" i="3"/>
  <c r="EK106" i="3"/>
  <c r="EJ106" i="3"/>
  <c r="EJ111" i="3" s="1"/>
  <c r="EB106" i="3"/>
  <c r="EB111" i="3" s="1"/>
  <c r="DY106" i="3"/>
  <c r="DY111" i="3" s="1"/>
  <c r="DX106" i="3"/>
  <c r="DZ106" i="3" s="1"/>
  <c r="DV106" i="3"/>
  <c r="DV111" i="3" s="1"/>
  <c r="DS106" i="3"/>
  <c r="DS111" i="3" s="1"/>
  <c r="DR106" i="3"/>
  <c r="DT106" i="3" s="1"/>
  <c r="DP106" i="3"/>
  <c r="DM106" i="3"/>
  <c r="DL106" i="3"/>
  <c r="DE106" i="3"/>
  <c r="DC106" i="3"/>
  <c r="DC111" i="3" s="1"/>
  <c r="DB106" i="3"/>
  <c r="CW106" i="3"/>
  <c r="CW111" i="3" s="1"/>
  <c r="CV106" i="3"/>
  <c r="CY106" i="3" s="1"/>
  <c r="CQ106" i="3"/>
  <c r="CQ111" i="3" s="1"/>
  <c r="CP106" i="3"/>
  <c r="CP111" i="3" s="1"/>
  <c r="CL106" i="3"/>
  <c r="CI106" i="3"/>
  <c r="CK106" i="3" s="1"/>
  <c r="CH106" i="3"/>
  <c r="CE106" i="3"/>
  <c r="CE111" i="3" s="1"/>
  <c r="CD106" i="3"/>
  <c r="CG106" i="3" s="1"/>
  <c r="BY106" i="3"/>
  <c r="BY111" i="3" s="1"/>
  <c r="BX106" i="3"/>
  <c r="CA106" i="3" s="1"/>
  <c r="BU106" i="3"/>
  <c r="BS106" i="3"/>
  <c r="BS111" i="3" s="1"/>
  <c r="BR106" i="3"/>
  <c r="BN106" i="3"/>
  <c r="BK106" i="3"/>
  <c r="BJ106" i="3"/>
  <c r="BG106" i="3"/>
  <c r="BG111" i="3" s="1"/>
  <c r="BF106" i="3"/>
  <c r="BC106" i="3"/>
  <c r="BA106" i="3"/>
  <c r="BA111" i="3" s="1"/>
  <c r="AZ106" i="3"/>
  <c r="AZ111" i="3" s="1"/>
  <c r="AV106" i="3"/>
  <c r="AP106" i="3" s="1"/>
  <c r="AS106" i="3"/>
  <c r="AR106" i="3"/>
  <c r="AI106" i="3"/>
  <c r="AI111" i="3" s="1"/>
  <c r="AH106" i="3"/>
  <c r="AK106" i="3" s="1"/>
  <c r="AC106" i="3"/>
  <c r="AC111" i="3" s="1"/>
  <c r="AB106" i="3"/>
  <c r="AE106" i="3" s="1"/>
  <c r="L106" i="3"/>
  <c r="L111" i="3" s="1"/>
  <c r="I106" i="3"/>
  <c r="I111" i="3" s="1"/>
  <c r="G106" i="3"/>
  <c r="G111" i="3" s="1"/>
  <c r="E106" i="3"/>
  <c r="D106" i="3"/>
  <c r="K105" i="3"/>
  <c r="DD104" i="3"/>
  <c r="DA104" i="3"/>
  <c r="CZ104" i="3"/>
  <c r="CX104" i="3"/>
  <c r="CU104" i="3"/>
  <c r="CT104" i="3"/>
  <c r="CR104" i="3"/>
  <c r="CL104" i="3" s="1"/>
  <c r="CO104" i="3"/>
  <c r="CN104" i="3"/>
  <c r="CH104" i="3"/>
  <c r="CF104" i="3"/>
  <c r="CC104" i="3"/>
  <c r="CB104" i="3"/>
  <c r="BZ104" i="3"/>
  <c r="BW104" i="3"/>
  <c r="BV104" i="3"/>
  <c r="BH104" i="3"/>
  <c r="BE104" i="3"/>
  <c r="BD104" i="3"/>
  <c r="BB104" i="3"/>
  <c r="AY104" i="3"/>
  <c r="AX104" i="3"/>
  <c r="AJ104" i="3"/>
  <c r="AG104" i="3"/>
  <c r="AF104" i="3"/>
  <c r="AD104" i="3"/>
  <c r="AA104" i="3"/>
  <c r="Z104" i="3"/>
  <c r="PU103" i="3"/>
  <c r="PT103" i="3"/>
  <c r="PW103" i="3" s="1"/>
  <c r="PO103" i="3"/>
  <c r="PN103" i="3"/>
  <c r="PQ103" i="3" s="1"/>
  <c r="PJ103" i="3"/>
  <c r="PG103" i="3"/>
  <c r="PF103" i="3"/>
  <c r="PI103" i="3" s="1"/>
  <c r="PC103" i="3"/>
  <c r="PB103" i="3"/>
  <c r="PE103" i="3" s="1"/>
  <c r="OW103" i="3"/>
  <c r="OV103" i="3"/>
  <c r="OY103" i="3" s="1"/>
  <c r="OS103" i="3" s="1"/>
  <c r="OR103" i="3"/>
  <c r="OO103" i="3"/>
  <c r="ON103" i="3"/>
  <c r="OK103" i="3"/>
  <c r="OJ103" i="3"/>
  <c r="OM103" i="3" s="1"/>
  <c r="OE103" i="3"/>
  <c r="OD103" i="3"/>
  <c r="OG103" i="3" s="1"/>
  <c r="NY103" i="3"/>
  <c r="NX103" i="3"/>
  <c r="NT103" i="3"/>
  <c r="NQ103" i="3"/>
  <c r="NS103" i="3" s="1"/>
  <c r="NP103" i="3"/>
  <c r="NM103" i="3"/>
  <c r="NL103" i="3"/>
  <c r="NO103" i="3" s="1"/>
  <c r="NG103" i="3"/>
  <c r="NF103" i="3"/>
  <c r="NI103" i="3" s="1"/>
  <c r="NB103" i="3"/>
  <c r="MY103" i="3"/>
  <c r="NA103" i="3" s="1"/>
  <c r="MX103" i="3"/>
  <c r="MU103" i="3"/>
  <c r="MT103" i="3"/>
  <c r="MW103" i="3" s="1"/>
  <c r="MO103" i="3"/>
  <c r="MN103" i="3"/>
  <c r="MJ103" i="3"/>
  <c r="MG103" i="3"/>
  <c r="MI103" i="3" s="1"/>
  <c r="MF103" i="3"/>
  <c r="MC103" i="3"/>
  <c r="MB103" i="3"/>
  <c r="ME103" i="3" s="1"/>
  <c r="LW103" i="3"/>
  <c r="LV103" i="3"/>
  <c r="LY103" i="3" s="1"/>
  <c r="LR103" i="3"/>
  <c r="LP103" i="3"/>
  <c r="LO103" i="3"/>
  <c r="LQ103" i="3" s="1"/>
  <c r="LN103" i="3"/>
  <c r="LK103" i="3"/>
  <c r="LJ103" i="3"/>
  <c r="LM103" i="3" s="1"/>
  <c r="LE103" i="3"/>
  <c r="LD103" i="3"/>
  <c r="KZ103" i="3"/>
  <c r="KW103" i="3"/>
  <c r="KV103" i="3"/>
  <c r="KY103" i="3" s="1"/>
  <c r="KS103" i="3"/>
  <c r="KR103" i="3"/>
  <c r="KU103" i="3" s="1"/>
  <c r="KM103" i="3"/>
  <c r="KL103" i="3"/>
  <c r="KO103" i="3" s="1"/>
  <c r="KH103" i="3"/>
  <c r="KG103" i="3"/>
  <c r="KF103" i="3"/>
  <c r="KE103" i="3"/>
  <c r="KD103" i="3"/>
  <c r="KC103" i="3"/>
  <c r="KA103" i="3"/>
  <c r="JZ103" i="3"/>
  <c r="JU103" i="3"/>
  <c r="JT103" i="3"/>
  <c r="JW103" i="3" s="1"/>
  <c r="JO103" i="3"/>
  <c r="JN103" i="3"/>
  <c r="JI103" i="3"/>
  <c r="JH103" i="3"/>
  <c r="JK103" i="3" s="1"/>
  <c r="JD103" i="3"/>
  <c r="JA103" i="3"/>
  <c r="IZ103" i="3"/>
  <c r="IW103" i="3"/>
  <c r="IV103" i="3"/>
  <c r="IY103" i="3" s="1"/>
  <c r="IS103" i="3"/>
  <c r="IQ103" i="3"/>
  <c r="IP103" i="3"/>
  <c r="IK103" i="3"/>
  <c r="IJ103" i="3"/>
  <c r="ID103" i="3" s="1"/>
  <c r="IF103" i="3"/>
  <c r="IC103" i="3"/>
  <c r="IE103" i="3" s="1"/>
  <c r="IB103" i="3"/>
  <c r="HY103" i="3"/>
  <c r="HX103" i="3"/>
  <c r="IA103" i="3" s="1"/>
  <c r="HS103" i="3"/>
  <c r="HR103" i="3"/>
  <c r="HU103" i="3" s="1"/>
  <c r="HO103" i="3"/>
  <c r="HM103" i="3"/>
  <c r="HL103" i="3"/>
  <c r="HG103" i="3"/>
  <c r="HF103" i="3"/>
  <c r="HI103" i="3" s="1"/>
  <c r="HA103" i="3"/>
  <c r="GZ103" i="3"/>
  <c r="HC103" i="3" s="1"/>
  <c r="GU103" i="3"/>
  <c r="GT103" i="3"/>
  <c r="GW103" i="3" s="1"/>
  <c r="GP103" i="3"/>
  <c r="GN103" i="3"/>
  <c r="GM103" i="3"/>
  <c r="GO103" i="3" s="1"/>
  <c r="GL103" i="3"/>
  <c r="GI103" i="3"/>
  <c r="GH103" i="3"/>
  <c r="GK103" i="3" s="1"/>
  <c r="GC103" i="3"/>
  <c r="GB103" i="3"/>
  <c r="FW103" i="3"/>
  <c r="FV103" i="3"/>
  <c r="FY103" i="3" s="1"/>
  <c r="FR103" i="3"/>
  <c r="FO103" i="3"/>
  <c r="FN103" i="3"/>
  <c r="FK103" i="3"/>
  <c r="FJ103" i="3"/>
  <c r="FM103" i="3" s="1"/>
  <c r="FE103" i="3"/>
  <c r="FD103" i="3"/>
  <c r="FG103" i="3" s="1"/>
  <c r="EY103" i="3"/>
  <c r="EX103" i="3"/>
  <c r="FA103" i="3" s="1"/>
  <c r="ES103" i="3"/>
  <c r="ER103" i="3"/>
  <c r="EU103" i="3" s="1"/>
  <c r="EM103" i="3"/>
  <c r="EL103" i="3"/>
  <c r="EO103" i="3" s="1"/>
  <c r="EH103" i="3"/>
  <c r="EE103" i="3"/>
  <c r="ED103" i="3"/>
  <c r="EA103" i="3"/>
  <c r="DZ103" i="3"/>
  <c r="EC103" i="3" s="1"/>
  <c r="DU103" i="3"/>
  <c r="DT103" i="3"/>
  <c r="DW103" i="3" s="1"/>
  <c r="DO103" i="3"/>
  <c r="DN103" i="3"/>
  <c r="DJ103" i="3"/>
  <c r="DG103" i="3"/>
  <c r="DF103" i="3"/>
  <c r="DC103" i="3"/>
  <c r="DB103" i="3"/>
  <c r="DE103" i="3" s="1"/>
  <c r="CY103" i="3"/>
  <c r="CW103" i="3"/>
  <c r="CV103" i="3"/>
  <c r="CS103" i="3"/>
  <c r="CM103" i="3" s="1"/>
  <c r="CQ103" i="3"/>
  <c r="CP103" i="3"/>
  <c r="CJ103" i="3" s="1"/>
  <c r="CL103" i="3"/>
  <c r="CI103" i="3"/>
  <c r="CH103" i="3"/>
  <c r="CE103" i="3"/>
  <c r="CD103" i="3"/>
  <c r="CG103" i="3" s="1"/>
  <c r="BY103" i="3"/>
  <c r="BX103" i="3"/>
  <c r="BT103" i="3"/>
  <c r="BN103" i="3" s="1"/>
  <c r="BQ103" i="3"/>
  <c r="BP103" i="3"/>
  <c r="BR103" i="3" s="1"/>
  <c r="BG103" i="3"/>
  <c r="BF103" i="3"/>
  <c r="BI103" i="3" s="1"/>
  <c r="BA103" i="3"/>
  <c r="AZ103" i="3"/>
  <c r="BC103" i="3" s="1"/>
  <c r="AU103" i="3"/>
  <c r="AT103" i="3"/>
  <c r="AP103" i="3"/>
  <c r="AM103" i="3"/>
  <c r="AL103" i="3"/>
  <c r="AI103" i="3"/>
  <c r="AH103" i="3"/>
  <c r="AK103" i="3" s="1"/>
  <c r="AE103" i="3"/>
  <c r="AC103" i="3"/>
  <c r="AB103" i="3"/>
  <c r="L103" i="3"/>
  <c r="I103" i="3"/>
  <c r="G103" i="3"/>
  <c r="E103" i="3"/>
  <c r="D103" i="3"/>
  <c r="F103" i="3" s="1"/>
  <c r="H103" i="3" s="1"/>
  <c r="PU102" i="3"/>
  <c r="PT102" i="3"/>
  <c r="PW102" i="3" s="1"/>
  <c r="PP102" i="3"/>
  <c r="PJ102" i="3" s="1"/>
  <c r="PO102" i="3"/>
  <c r="PM102" i="3"/>
  <c r="PL102" i="3"/>
  <c r="PN102" i="3" s="1"/>
  <c r="PG102" i="3"/>
  <c r="PC102" i="3"/>
  <c r="PB102" i="3"/>
  <c r="PE102" i="3" s="1"/>
  <c r="OW102" i="3"/>
  <c r="OV102" i="3"/>
  <c r="OR102" i="3"/>
  <c r="OO102" i="3"/>
  <c r="ON102" i="3"/>
  <c r="OK102" i="3"/>
  <c r="OJ102" i="3"/>
  <c r="OM102" i="3" s="1"/>
  <c r="OG102" i="3"/>
  <c r="OE102" i="3"/>
  <c r="OD102" i="3"/>
  <c r="NZ102" i="3"/>
  <c r="NT102" i="3" s="1"/>
  <c r="NX102" i="3"/>
  <c r="OA102" i="3" s="1"/>
  <c r="NU102" i="3" s="1"/>
  <c r="NW102" i="3"/>
  <c r="NV102" i="3"/>
  <c r="NP102" i="3" s="1"/>
  <c r="NR102" i="3"/>
  <c r="NO102" i="3"/>
  <c r="NM102" i="3"/>
  <c r="NL102" i="3"/>
  <c r="NH102" i="3"/>
  <c r="NB102" i="3" s="1"/>
  <c r="NE102" i="3"/>
  <c r="ND102" i="3"/>
  <c r="MU102" i="3"/>
  <c r="MT102" i="3"/>
  <c r="MW102" i="3" s="1"/>
  <c r="MP102" i="3"/>
  <c r="MM102" i="3"/>
  <c r="ML102" i="3"/>
  <c r="MJ102" i="3"/>
  <c r="MC102" i="3"/>
  <c r="MB102" i="3"/>
  <c r="ME102" i="3" s="1"/>
  <c r="LX102" i="3"/>
  <c r="LU102" i="3"/>
  <c r="LW102" i="3" s="1"/>
  <c r="LT102" i="3"/>
  <c r="LR102" i="3"/>
  <c r="LK102" i="3"/>
  <c r="LJ102" i="3"/>
  <c r="LM102" i="3" s="1"/>
  <c r="LF102" i="3"/>
  <c r="KZ102" i="3" s="1"/>
  <c r="LC102" i="3"/>
  <c r="KW102" i="3" s="1"/>
  <c r="LB102" i="3"/>
  <c r="KS102" i="3"/>
  <c r="KR102" i="3"/>
  <c r="KU102" i="3" s="1"/>
  <c r="KN102" i="3"/>
  <c r="KH102" i="3" s="1"/>
  <c r="KK102" i="3"/>
  <c r="KL102" i="3" s="1"/>
  <c r="KO102" i="3" s="1"/>
  <c r="KI102" i="3" s="1"/>
  <c r="KJ102" i="3"/>
  <c r="KE102" i="3"/>
  <c r="KG102" i="3" s="1"/>
  <c r="KD102" i="3"/>
  <c r="KA102" i="3"/>
  <c r="JZ102" i="3"/>
  <c r="KC102" i="3" s="1"/>
  <c r="JU102" i="3"/>
  <c r="JT102" i="3"/>
  <c r="JW102" i="3" s="1"/>
  <c r="JO102" i="3"/>
  <c r="JN102" i="3"/>
  <c r="JJ102" i="3"/>
  <c r="JD102" i="3" s="1"/>
  <c r="JG102" i="3"/>
  <c r="JF102" i="3"/>
  <c r="IW102" i="3"/>
  <c r="IV102" i="3"/>
  <c r="IY102" i="3" s="1"/>
  <c r="IQ102" i="3"/>
  <c r="IP102" i="3"/>
  <c r="IS102" i="3" s="1"/>
  <c r="IL102" i="3"/>
  <c r="IF102" i="3" s="1"/>
  <c r="II102" i="3"/>
  <c r="IH102" i="3"/>
  <c r="IA102" i="3"/>
  <c r="HY102" i="3"/>
  <c r="HX102" i="3"/>
  <c r="HS102" i="3"/>
  <c r="HR102" i="3"/>
  <c r="HU102" i="3" s="1"/>
  <c r="HM102" i="3"/>
  <c r="HL102" i="3"/>
  <c r="HO102" i="3" s="1"/>
  <c r="HI102" i="3"/>
  <c r="HG102" i="3"/>
  <c r="HF102" i="3"/>
  <c r="HA102" i="3"/>
  <c r="GZ102" i="3"/>
  <c r="HC102" i="3" s="1"/>
  <c r="GV102" i="3"/>
  <c r="GS102" i="3"/>
  <c r="GM102" i="3" s="1"/>
  <c r="GR102" i="3"/>
  <c r="GP102" i="3"/>
  <c r="GI102" i="3"/>
  <c r="GH102" i="3"/>
  <c r="GK102" i="3" s="1"/>
  <c r="GC102" i="3"/>
  <c r="GB102" i="3"/>
  <c r="GE102" i="3" s="1"/>
  <c r="FX102" i="3"/>
  <c r="FR102" i="3" s="1"/>
  <c r="FU102" i="3"/>
  <c r="FO102" i="3" s="1"/>
  <c r="FT102" i="3"/>
  <c r="FK102" i="3"/>
  <c r="FJ102" i="3"/>
  <c r="FM102" i="3" s="1"/>
  <c r="FG102" i="3"/>
  <c r="FE102" i="3"/>
  <c r="FD102" i="3"/>
  <c r="EY102" i="3"/>
  <c r="EX102" i="3"/>
  <c r="FA102" i="3" s="1"/>
  <c r="ES102" i="3"/>
  <c r="ER102" i="3"/>
  <c r="EU102" i="3" s="1"/>
  <c r="EN102" i="3"/>
  <c r="EH102" i="3" s="1"/>
  <c r="EK102" i="3"/>
  <c r="EJ102" i="3"/>
  <c r="EA102" i="3"/>
  <c r="DZ102" i="3"/>
  <c r="EC102" i="3" s="1"/>
  <c r="DU102" i="3"/>
  <c r="DT102" i="3"/>
  <c r="DW102" i="3" s="1"/>
  <c r="DP102" i="3"/>
  <c r="DM102" i="3"/>
  <c r="DL102" i="3"/>
  <c r="DF102" i="3" s="1"/>
  <c r="DJ102" i="3"/>
  <c r="DC102" i="3"/>
  <c r="DB102" i="3"/>
  <c r="DE102" i="3" s="1"/>
  <c r="CW102" i="3"/>
  <c r="CV102" i="3"/>
  <c r="CY102" i="3" s="1"/>
  <c r="CS102" i="3"/>
  <c r="CQ102" i="3"/>
  <c r="CP102" i="3"/>
  <c r="CL102" i="3"/>
  <c r="CI102" i="3"/>
  <c r="CH102" i="3"/>
  <c r="CE102" i="3"/>
  <c r="CD102" i="3"/>
  <c r="CG102" i="3" s="1"/>
  <c r="BY102" i="3"/>
  <c r="BX102" i="3"/>
  <c r="CA102" i="3" s="1"/>
  <c r="BT102" i="3"/>
  <c r="BQ102" i="3"/>
  <c r="BS102" i="3" s="1"/>
  <c r="BP102" i="3"/>
  <c r="BI102" i="3"/>
  <c r="BG102" i="3"/>
  <c r="BF102" i="3"/>
  <c r="BA102" i="3"/>
  <c r="AZ102" i="3"/>
  <c r="BC102" i="3" s="1"/>
  <c r="AU102" i="3"/>
  <c r="AT102" i="3"/>
  <c r="AW102" i="3" s="1"/>
  <c r="AP102" i="3"/>
  <c r="AM102" i="3"/>
  <c r="AL102" i="3"/>
  <c r="AI102" i="3"/>
  <c r="AH102" i="3"/>
  <c r="AK102" i="3" s="1"/>
  <c r="AC102" i="3"/>
  <c r="AB102" i="3"/>
  <c r="AE102" i="3" s="1"/>
  <c r="L102" i="3"/>
  <c r="I102" i="3"/>
  <c r="G102" i="3"/>
  <c r="E102" i="3"/>
  <c r="D102" i="3"/>
  <c r="PU101" i="3"/>
  <c r="PT101" i="3"/>
  <c r="PW101" i="3" s="1"/>
  <c r="PP101" i="3"/>
  <c r="PJ101" i="3" s="1"/>
  <c r="PM101" i="3"/>
  <c r="PG101" i="3" s="1"/>
  <c r="PL101" i="3"/>
  <c r="PE101" i="3"/>
  <c r="PC101" i="3"/>
  <c r="PB101" i="3"/>
  <c r="OY101" i="3"/>
  <c r="OW101" i="3"/>
  <c r="OV101" i="3"/>
  <c r="OR101" i="3"/>
  <c r="OP101" i="3"/>
  <c r="OO101" i="3"/>
  <c r="ON101" i="3"/>
  <c r="OK101" i="3"/>
  <c r="OJ101" i="3"/>
  <c r="OM101" i="3" s="1"/>
  <c r="OE101" i="3"/>
  <c r="OD101" i="3"/>
  <c r="OG101" i="3" s="1"/>
  <c r="NZ101" i="3"/>
  <c r="NT101" i="3" s="1"/>
  <c r="NW101" i="3"/>
  <c r="NQ101" i="3" s="1"/>
  <c r="NS101" i="3" s="1"/>
  <c r="NV101" i="3"/>
  <c r="NP101" i="3" s="1"/>
  <c r="NO101" i="3"/>
  <c r="NM101" i="3"/>
  <c r="NL101" i="3"/>
  <c r="NH101" i="3"/>
  <c r="NG101" i="3"/>
  <c r="NF101" i="3"/>
  <c r="MZ101" i="3" s="1"/>
  <c r="NE101" i="3"/>
  <c r="MY101" i="3" s="1"/>
  <c r="ND101" i="3"/>
  <c r="NB101" i="3"/>
  <c r="MX101" i="3"/>
  <c r="NA101" i="3" s="1"/>
  <c r="MU101" i="3"/>
  <c r="MT101" i="3"/>
  <c r="MW101" i="3" s="1"/>
  <c r="MP101" i="3"/>
  <c r="MJ101" i="3" s="1"/>
  <c r="MM101" i="3"/>
  <c r="ML101" i="3"/>
  <c r="MF101" i="3"/>
  <c r="MC101" i="3"/>
  <c r="MB101" i="3"/>
  <c r="ME101" i="3" s="1"/>
  <c r="LX101" i="3"/>
  <c r="LR101" i="3" s="1"/>
  <c r="LU101" i="3"/>
  <c r="LT101" i="3"/>
  <c r="LK101" i="3"/>
  <c r="LJ101" i="3"/>
  <c r="LM101" i="3" s="1"/>
  <c r="LF101" i="3"/>
  <c r="LC101" i="3"/>
  <c r="LB101" i="3"/>
  <c r="KV101" i="3"/>
  <c r="KS101" i="3"/>
  <c r="KR101" i="3"/>
  <c r="KU101" i="3" s="1"/>
  <c r="KN101" i="3"/>
  <c r="KH101" i="3" s="1"/>
  <c r="KK101" i="3"/>
  <c r="KJ101" i="3"/>
  <c r="KD101" i="3" s="1"/>
  <c r="KA101" i="3"/>
  <c r="JZ101" i="3"/>
  <c r="KC101" i="3" s="1"/>
  <c r="JU101" i="3"/>
  <c r="JT101" i="3"/>
  <c r="JW101" i="3" s="1"/>
  <c r="JQ101" i="3"/>
  <c r="JO101" i="3"/>
  <c r="JN101" i="3"/>
  <c r="JJ101" i="3"/>
  <c r="JD101" i="3" s="1"/>
  <c r="JI101" i="3"/>
  <c r="JG101" i="3"/>
  <c r="JF101" i="3"/>
  <c r="JH101" i="3" s="1"/>
  <c r="JA101" i="3"/>
  <c r="IW101" i="3"/>
  <c r="IV101" i="3"/>
  <c r="IY101" i="3" s="1"/>
  <c r="IQ101" i="3"/>
  <c r="IP101" i="3"/>
  <c r="IS101" i="3" s="1"/>
  <c r="IL101" i="3"/>
  <c r="IF101" i="3" s="1"/>
  <c r="IJ101" i="3"/>
  <c r="II101" i="3"/>
  <c r="IH101" i="3"/>
  <c r="IK101" i="3" s="1"/>
  <c r="IC101" i="3"/>
  <c r="IB101" i="3"/>
  <c r="IE101" i="3" s="1"/>
  <c r="HY101" i="3"/>
  <c r="HX101" i="3"/>
  <c r="IA101" i="3" s="1"/>
  <c r="HS101" i="3"/>
  <c r="HR101" i="3"/>
  <c r="HU101" i="3" s="1"/>
  <c r="HM101" i="3"/>
  <c r="HL101" i="3"/>
  <c r="HO101" i="3" s="1"/>
  <c r="HG101" i="3"/>
  <c r="HF101" i="3"/>
  <c r="HI101" i="3" s="1"/>
  <c r="HC101" i="3"/>
  <c r="HA101" i="3"/>
  <c r="GZ101" i="3"/>
  <c r="GV101" i="3"/>
  <c r="GU101" i="3"/>
  <c r="GS101" i="3"/>
  <c r="GR101" i="3"/>
  <c r="GP101" i="3"/>
  <c r="GM101" i="3"/>
  <c r="GI101" i="3"/>
  <c r="GH101" i="3"/>
  <c r="GK101" i="3" s="1"/>
  <c r="GE101" i="3"/>
  <c r="GC101" i="3"/>
  <c r="GB101" i="3"/>
  <c r="FX101" i="3"/>
  <c r="FW101" i="3"/>
  <c r="FU101" i="3"/>
  <c r="FO101" i="3" s="1"/>
  <c r="FT101" i="3"/>
  <c r="FV101" i="3" s="1"/>
  <c r="FR101" i="3"/>
  <c r="FM101" i="3"/>
  <c r="FK101" i="3"/>
  <c r="FJ101" i="3"/>
  <c r="FE101" i="3"/>
  <c r="FD101" i="3"/>
  <c r="FG101" i="3" s="1"/>
  <c r="EY101" i="3"/>
  <c r="EX101" i="3"/>
  <c r="FA101" i="3" s="1"/>
  <c r="EU101" i="3"/>
  <c r="ES101" i="3"/>
  <c r="ER101" i="3"/>
  <c r="EN101" i="3"/>
  <c r="EK101" i="3"/>
  <c r="EM101" i="3" s="1"/>
  <c r="EJ101" i="3"/>
  <c r="EH101" i="3"/>
  <c r="ED101" i="3"/>
  <c r="EC101" i="3"/>
  <c r="EA101" i="3"/>
  <c r="DZ101" i="3"/>
  <c r="DW101" i="3"/>
  <c r="DU101" i="3"/>
  <c r="DT101" i="3"/>
  <c r="DP101" i="3"/>
  <c r="DJ101" i="3" s="1"/>
  <c r="DM101" i="3"/>
  <c r="DL101" i="3"/>
  <c r="DF101" i="3" s="1"/>
  <c r="DC101" i="3"/>
  <c r="DB101" i="3"/>
  <c r="DE101" i="3" s="1"/>
  <c r="CW101" i="3"/>
  <c r="CV101" i="3"/>
  <c r="CY101" i="3" s="1"/>
  <c r="CQ101" i="3"/>
  <c r="CP101" i="3"/>
  <c r="CL101" i="3"/>
  <c r="CI101" i="3"/>
  <c r="CH101" i="3"/>
  <c r="CG101" i="3"/>
  <c r="CE101" i="3"/>
  <c r="CD101" i="3"/>
  <c r="CA101" i="3"/>
  <c r="BY101" i="3"/>
  <c r="BX101" i="3"/>
  <c r="BT101" i="3"/>
  <c r="BR101" i="3"/>
  <c r="BQ101" i="3"/>
  <c r="BQ104" i="3" s="1"/>
  <c r="BK104" i="3" s="1"/>
  <c r="BP101" i="3"/>
  <c r="BS101" i="3" s="1"/>
  <c r="BN101" i="3"/>
  <c r="BM101" i="3"/>
  <c r="BK101" i="3"/>
  <c r="BJ101" i="3"/>
  <c r="BI101" i="3"/>
  <c r="BG101" i="3"/>
  <c r="BF101" i="3"/>
  <c r="BC101" i="3"/>
  <c r="BA101" i="3"/>
  <c r="AZ101" i="3"/>
  <c r="AU101" i="3"/>
  <c r="AT101" i="3"/>
  <c r="AW101" i="3" s="1"/>
  <c r="AQ101" i="3" s="1"/>
  <c r="AP101" i="3"/>
  <c r="AM101" i="3"/>
  <c r="AL101" i="3"/>
  <c r="AO101" i="3" s="1"/>
  <c r="AI101" i="3"/>
  <c r="AH101" i="3"/>
  <c r="AK101" i="3" s="1"/>
  <c r="AC101" i="3"/>
  <c r="AB101" i="3"/>
  <c r="AE101" i="3" s="1"/>
  <c r="L101" i="3"/>
  <c r="I101" i="3"/>
  <c r="G101" i="3"/>
  <c r="E101" i="3"/>
  <c r="F101" i="3" s="1"/>
  <c r="H101" i="3" s="1"/>
  <c r="D101" i="3"/>
  <c r="PU100" i="3"/>
  <c r="PT100" i="3"/>
  <c r="PH100" i="3" s="1"/>
  <c r="PQ100" i="3"/>
  <c r="PO100" i="3"/>
  <c r="PN100" i="3"/>
  <c r="PJ100" i="3"/>
  <c r="PG100" i="3"/>
  <c r="PI100" i="3" s="1"/>
  <c r="PF100" i="3"/>
  <c r="PC100" i="3"/>
  <c r="PB100" i="3"/>
  <c r="PE100" i="3" s="1"/>
  <c r="OW100" i="3"/>
  <c r="OV100" i="3"/>
  <c r="OR100" i="3"/>
  <c r="OO100" i="3"/>
  <c r="ON100" i="3"/>
  <c r="OK100" i="3"/>
  <c r="OJ100" i="3"/>
  <c r="OM100" i="3" s="1"/>
  <c r="OE100" i="3"/>
  <c r="OD100" i="3"/>
  <c r="OG100" i="3" s="1"/>
  <c r="NY100" i="3"/>
  <c r="NX100" i="3"/>
  <c r="NT100" i="3"/>
  <c r="NQ100" i="3"/>
  <c r="NP100" i="3"/>
  <c r="NM100" i="3"/>
  <c r="NL100" i="3"/>
  <c r="NO100" i="3" s="1"/>
  <c r="NI100" i="3"/>
  <c r="NC100" i="3" s="1"/>
  <c r="NG100" i="3"/>
  <c r="NF100" i="3"/>
  <c r="NB100" i="3"/>
  <c r="MZ100" i="3"/>
  <c r="MY100" i="3"/>
  <c r="MX100" i="3"/>
  <c r="MW100" i="3"/>
  <c r="MU100" i="3"/>
  <c r="MT100" i="3"/>
  <c r="MO100" i="3"/>
  <c r="MN100" i="3"/>
  <c r="MJ100" i="3"/>
  <c r="MG100" i="3"/>
  <c r="MF100" i="3"/>
  <c r="MI100" i="3" s="1"/>
  <c r="MC100" i="3"/>
  <c r="MB100" i="3"/>
  <c r="LW100" i="3"/>
  <c r="LV100" i="3"/>
  <c r="LY100" i="3" s="1"/>
  <c r="LR100" i="3"/>
  <c r="LO100" i="3"/>
  <c r="LN100" i="3"/>
  <c r="LM100" i="3"/>
  <c r="LK100" i="3"/>
  <c r="LJ100" i="3"/>
  <c r="LE100" i="3"/>
  <c r="LD100" i="3"/>
  <c r="LG100" i="3" s="1"/>
  <c r="LA100" i="3" s="1"/>
  <c r="KZ100" i="3"/>
  <c r="KW100" i="3"/>
  <c r="KV100" i="3"/>
  <c r="KY100" i="3" s="1"/>
  <c r="KS100" i="3"/>
  <c r="KR100" i="3"/>
  <c r="KU100" i="3" s="1"/>
  <c r="KM100" i="3"/>
  <c r="KL100" i="3"/>
  <c r="KH100" i="3"/>
  <c r="KE100" i="3"/>
  <c r="KG100" i="3" s="1"/>
  <c r="KD100" i="3"/>
  <c r="KA100" i="3"/>
  <c r="JZ100" i="3"/>
  <c r="KC100" i="3" s="1"/>
  <c r="JU100" i="3"/>
  <c r="JT100" i="3"/>
  <c r="JW100" i="3" s="1"/>
  <c r="JO100" i="3"/>
  <c r="JN100" i="3"/>
  <c r="JQ100" i="3" s="1"/>
  <c r="JK100" i="3"/>
  <c r="JI100" i="3"/>
  <c r="JH100" i="3"/>
  <c r="JD100" i="3"/>
  <c r="JA100" i="3"/>
  <c r="JC100" i="3" s="1"/>
  <c r="IZ100" i="3"/>
  <c r="IY100" i="3"/>
  <c r="IW100" i="3"/>
  <c r="IV100" i="3"/>
  <c r="IQ100" i="3"/>
  <c r="IP100" i="3"/>
  <c r="IS100" i="3" s="1"/>
  <c r="IK100" i="3"/>
  <c r="IJ100" i="3"/>
  <c r="ID100" i="3" s="1"/>
  <c r="IF100" i="3"/>
  <c r="IC100" i="3"/>
  <c r="IE100" i="3" s="1"/>
  <c r="IB100" i="3"/>
  <c r="IA100" i="3"/>
  <c r="HY100" i="3"/>
  <c r="HX100" i="3"/>
  <c r="HS100" i="3"/>
  <c r="HR100" i="3"/>
  <c r="HU100" i="3" s="1"/>
  <c r="HM100" i="3"/>
  <c r="HL100" i="3"/>
  <c r="HO100" i="3" s="1"/>
  <c r="HI100" i="3"/>
  <c r="HG100" i="3"/>
  <c r="HF100" i="3"/>
  <c r="HC100" i="3"/>
  <c r="HA100" i="3"/>
  <c r="GZ100" i="3"/>
  <c r="GU100" i="3"/>
  <c r="GT100" i="3"/>
  <c r="GW100" i="3" s="1"/>
  <c r="GP100" i="3"/>
  <c r="GM100" i="3"/>
  <c r="GO100" i="3" s="1"/>
  <c r="GL100" i="3"/>
  <c r="GI100" i="3"/>
  <c r="GH100" i="3"/>
  <c r="GK100" i="3" s="1"/>
  <c r="GC100" i="3"/>
  <c r="GB100" i="3"/>
  <c r="GE100" i="3" s="1"/>
  <c r="FW100" i="3"/>
  <c r="FV100" i="3"/>
  <c r="FR100" i="3"/>
  <c r="FO100" i="3"/>
  <c r="FN100" i="3"/>
  <c r="FM100" i="3"/>
  <c r="FK100" i="3"/>
  <c r="FJ100" i="3"/>
  <c r="FG100" i="3"/>
  <c r="FE100" i="3"/>
  <c r="FD100" i="3"/>
  <c r="EY100" i="3"/>
  <c r="EX100" i="3"/>
  <c r="FA100" i="3" s="1"/>
  <c r="ES100" i="3"/>
  <c r="ER100" i="3"/>
  <c r="EU100" i="3" s="1"/>
  <c r="EM100" i="3"/>
  <c r="EL100" i="3"/>
  <c r="EH100" i="3"/>
  <c r="EE100" i="3"/>
  <c r="ED100" i="3"/>
  <c r="EA100" i="3"/>
  <c r="DZ100" i="3"/>
  <c r="EC100" i="3" s="1"/>
  <c r="DW100" i="3"/>
  <c r="DU100" i="3"/>
  <c r="DT100" i="3"/>
  <c r="DQ100" i="3"/>
  <c r="DO100" i="3"/>
  <c r="DN100" i="3"/>
  <c r="DJ100" i="3"/>
  <c r="DH100" i="3"/>
  <c r="DG100" i="3"/>
  <c r="DF100" i="3"/>
  <c r="DC100" i="3"/>
  <c r="DB100" i="3"/>
  <c r="DE100" i="3" s="1"/>
  <c r="CY100" i="3"/>
  <c r="CW100" i="3"/>
  <c r="CV100" i="3"/>
  <c r="CS100" i="3"/>
  <c r="CQ100" i="3"/>
  <c r="CP100" i="3"/>
  <c r="CL100" i="3"/>
  <c r="CK100" i="3"/>
  <c r="CI100" i="3"/>
  <c r="CH100" i="3"/>
  <c r="CE100" i="3"/>
  <c r="CD100" i="3"/>
  <c r="CG100" i="3" s="1"/>
  <c r="CA100" i="3"/>
  <c r="BY100" i="3"/>
  <c r="BX100" i="3"/>
  <c r="BS100" i="3"/>
  <c r="BR100" i="3"/>
  <c r="BU100" i="3" s="1"/>
  <c r="BN100" i="3"/>
  <c r="BL100" i="3"/>
  <c r="BK100" i="3"/>
  <c r="BM100" i="3" s="1"/>
  <c r="BJ100" i="3"/>
  <c r="BG100" i="3"/>
  <c r="BF100" i="3"/>
  <c r="BI100" i="3" s="1"/>
  <c r="BA100" i="3"/>
  <c r="AZ100" i="3"/>
  <c r="BC100" i="3" s="1"/>
  <c r="AV100" i="3"/>
  <c r="AP100" i="3" s="1"/>
  <c r="X100" i="3" s="1"/>
  <c r="AT100" i="3"/>
  <c r="AS100" i="3"/>
  <c r="AR100" i="3"/>
  <c r="AU100" i="3" s="1"/>
  <c r="AN100" i="3"/>
  <c r="AM100" i="3"/>
  <c r="AI100" i="3"/>
  <c r="AH100" i="3"/>
  <c r="AK100" i="3" s="1"/>
  <c r="AE100" i="3"/>
  <c r="AC100" i="3"/>
  <c r="AB100" i="3"/>
  <c r="L100" i="3"/>
  <c r="I100" i="3"/>
  <c r="G100" i="3"/>
  <c r="E100" i="3"/>
  <c r="F100" i="3" s="1"/>
  <c r="H100" i="3" s="1"/>
  <c r="K100" i="3" s="1"/>
  <c r="D100" i="3"/>
  <c r="PV99" i="3"/>
  <c r="PV104" i="3" s="1"/>
  <c r="PS99" i="3"/>
  <c r="PS104" i="3" s="1"/>
  <c r="PR99" i="3"/>
  <c r="PT99" i="3" s="1"/>
  <c r="PP99" i="3"/>
  <c r="PP104" i="3" s="1"/>
  <c r="PJ104" i="3" s="1"/>
  <c r="PM99" i="3"/>
  <c r="PM104" i="3" s="1"/>
  <c r="PL99" i="3"/>
  <c r="PN99" i="3" s="1"/>
  <c r="PJ99" i="3"/>
  <c r="PD99" i="3"/>
  <c r="PD104" i="3" s="1"/>
  <c r="PA99" i="3"/>
  <c r="OZ99" i="3"/>
  <c r="OZ104" i="3" s="1"/>
  <c r="OX99" i="3"/>
  <c r="OX104" i="3" s="1"/>
  <c r="OV99" i="3"/>
  <c r="OU99" i="3"/>
  <c r="OU104" i="3" s="1"/>
  <c r="OT99" i="3"/>
  <c r="ON99" i="3" s="1"/>
  <c r="OL99" i="3"/>
  <c r="OI99" i="3"/>
  <c r="OI104" i="3" s="1"/>
  <c r="OH99" i="3"/>
  <c r="OF99" i="3"/>
  <c r="OF104" i="3" s="1"/>
  <c r="OD99" i="3"/>
  <c r="OC99" i="3"/>
  <c r="OB99" i="3"/>
  <c r="OB104" i="3" s="1"/>
  <c r="NZ99" i="3"/>
  <c r="NW99" i="3"/>
  <c r="NV99" i="3"/>
  <c r="NN99" i="3"/>
  <c r="NN104" i="3" s="1"/>
  <c r="NL99" i="3"/>
  <c r="NL104" i="3" s="1"/>
  <c r="NK99" i="3"/>
  <c r="NK104" i="3" s="1"/>
  <c r="NJ99" i="3"/>
  <c r="NJ104" i="3" s="1"/>
  <c r="NH99" i="3"/>
  <c r="NE99" i="3"/>
  <c r="ND99" i="3"/>
  <c r="ND104" i="3" s="1"/>
  <c r="MX104" i="3" s="1"/>
  <c r="MV99" i="3"/>
  <c r="MV104" i="3" s="1"/>
  <c r="MT99" i="3"/>
  <c r="MS99" i="3"/>
  <c r="MS104" i="3" s="1"/>
  <c r="MR99" i="3"/>
  <c r="MP99" i="3"/>
  <c r="MM99" i="3"/>
  <c r="MG99" i="3" s="1"/>
  <c r="ML99" i="3"/>
  <c r="MJ99" i="3"/>
  <c r="MD99" i="3"/>
  <c r="MD104" i="3" s="1"/>
  <c r="MB99" i="3"/>
  <c r="MA99" i="3"/>
  <c r="MA104" i="3" s="1"/>
  <c r="LZ99" i="3"/>
  <c r="LX99" i="3"/>
  <c r="LU99" i="3"/>
  <c r="LT99" i="3"/>
  <c r="LW99" i="3" s="1"/>
  <c r="LW104" i="3" s="1"/>
  <c r="LO99" i="3"/>
  <c r="LL99" i="3"/>
  <c r="LI99" i="3"/>
  <c r="LH99" i="3"/>
  <c r="LF99" i="3"/>
  <c r="LC99" i="3"/>
  <c r="LC104" i="3" s="1"/>
  <c r="LB99" i="3"/>
  <c r="LD99" i="3" s="1"/>
  <c r="KT99" i="3"/>
  <c r="KT104" i="3" s="1"/>
  <c r="KR99" i="3"/>
  <c r="KQ99" i="3"/>
  <c r="KQ104" i="3" s="1"/>
  <c r="KP99" i="3"/>
  <c r="KP104" i="3" s="1"/>
  <c r="KN99" i="3"/>
  <c r="KK99" i="3"/>
  <c r="KJ99" i="3"/>
  <c r="KJ104" i="3" s="1"/>
  <c r="KD104" i="3" s="1"/>
  <c r="KH99" i="3"/>
  <c r="KB99" i="3"/>
  <c r="KB104" i="3" s="1"/>
  <c r="JY99" i="3"/>
  <c r="JY104" i="3" s="1"/>
  <c r="JX99" i="3"/>
  <c r="JV99" i="3"/>
  <c r="JV104" i="3" s="1"/>
  <c r="JS99" i="3"/>
  <c r="JS104" i="3" s="1"/>
  <c r="JR99" i="3"/>
  <c r="JR104" i="3" s="1"/>
  <c r="JP99" i="3"/>
  <c r="JP104" i="3" s="1"/>
  <c r="JM99" i="3"/>
  <c r="JL99" i="3"/>
  <c r="JJ99" i="3"/>
  <c r="JG99" i="3"/>
  <c r="JG104" i="3" s="1"/>
  <c r="JF99" i="3"/>
  <c r="JF104" i="3" s="1"/>
  <c r="IX99" i="3"/>
  <c r="IX104" i="3" s="1"/>
  <c r="IU99" i="3"/>
  <c r="IU104" i="3" s="1"/>
  <c r="IT99" i="3"/>
  <c r="IR99" i="3"/>
  <c r="IR104" i="3" s="1"/>
  <c r="IO99" i="3"/>
  <c r="IO104" i="3" s="1"/>
  <c r="IN99" i="3"/>
  <c r="IN104" i="3" s="1"/>
  <c r="IL99" i="3"/>
  <c r="II99" i="3"/>
  <c r="IH99" i="3"/>
  <c r="IF99" i="3"/>
  <c r="HZ99" i="3"/>
  <c r="HZ104" i="3" s="1"/>
  <c r="HW99" i="3"/>
  <c r="HW104" i="3" s="1"/>
  <c r="HV99" i="3"/>
  <c r="HY99" i="3" s="1"/>
  <c r="HY104" i="3" s="1"/>
  <c r="HT99" i="3"/>
  <c r="HT104" i="3" s="1"/>
  <c r="HQ99" i="3"/>
  <c r="HQ104" i="3" s="1"/>
  <c r="HP99" i="3"/>
  <c r="HP104" i="3" s="1"/>
  <c r="HN99" i="3"/>
  <c r="HN104" i="3" s="1"/>
  <c r="HK99" i="3"/>
  <c r="HJ99" i="3"/>
  <c r="HH99" i="3"/>
  <c r="HH104" i="3" s="1"/>
  <c r="HF99" i="3"/>
  <c r="HI99" i="3" s="1"/>
  <c r="HE99" i="3"/>
  <c r="HE104" i="3" s="1"/>
  <c r="HD99" i="3"/>
  <c r="HB99" i="3"/>
  <c r="GY99" i="3"/>
  <c r="GY104" i="3" s="1"/>
  <c r="GX99" i="3"/>
  <c r="GX104" i="3" s="1"/>
  <c r="GV99" i="3"/>
  <c r="GS99" i="3"/>
  <c r="GR99" i="3"/>
  <c r="GR104" i="3" s="1"/>
  <c r="GJ99" i="3"/>
  <c r="GJ104" i="3" s="1"/>
  <c r="GG99" i="3"/>
  <c r="GG104" i="3" s="1"/>
  <c r="GF99" i="3"/>
  <c r="GH99" i="3" s="1"/>
  <c r="GD99" i="3"/>
  <c r="GD104" i="3" s="1"/>
  <c r="GA99" i="3"/>
  <c r="GA104" i="3" s="1"/>
  <c r="FZ99" i="3"/>
  <c r="FX99" i="3"/>
  <c r="FU99" i="3"/>
  <c r="FT99" i="3"/>
  <c r="FO99" i="3"/>
  <c r="FL99" i="3"/>
  <c r="FL104" i="3" s="1"/>
  <c r="FI99" i="3"/>
  <c r="FI104" i="3" s="1"/>
  <c r="FH99" i="3"/>
  <c r="FJ99" i="3" s="1"/>
  <c r="FM99" i="3" s="1"/>
  <c r="FF99" i="3"/>
  <c r="FF104" i="3" s="1"/>
  <c r="FE99" i="3"/>
  <c r="FE104" i="3" s="1"/>
  <c r="FD99" i="3"/>
  <c r="FG99" i="3" s="1"/>
  <c r="FG104" i="3" s="1"/>
  <c r="FC99" i="3"/>
  <c r="FC104" i="3" s="1"/>
  <c r="FB99" i="3"/>
  <c r="FB104" i="3" s="1"/>
  <c r="EZ99" i="3"/>
  <c r="EZ104" i="3" s="1"/>
  <c r="EW99" i="3"/>
  <c r="EV99" i="3"/>
  <c r="ET99" i="3"/>
  <c r="ET104" i="3" s="1"/>
  <c r="EQ99" i="3"/>
  <c r="EQ104" i="3" s="1"/>
  <c r="EP99" i="3"/>
  <c r="EP104" i="3" s="1"/>
  <c r="EN99" i="3"/>
  <c r="EK99" i="3"/>
  <c r="EM99" i="3" s="1"/>
  <c r="EM104" i="3" s="1"/>
  <c r="EJ99" i="3"/>
  <c r="EJ104" i="3" s="1"/>
  <c r="EB99" i="3"/>
  <c r="EB104" i="3" s="1"/>
  <c r="DZ99" i="3"/>
  <c r="DZ104" i="3" s="1"/>
  <c r="DY99" i="3"/>
  <c r="DY104" i="3" s="1"/>
  <c r="DX99" i="3"/>
  <c r="DX104" i="3" s="1"/>
  <c r="DV99" i="3"/>
  <c r="DS99" i="3"/>
  <c r="DR99" i="3"/>
  <c r="DR104" i="3" s="1"/>
  <c r="DP99" i="3"/>
  <c r="DM99" i="3"/>
  <c r="DL99" i="3"/>
  <c r="DC99" i="3"/>
  <c r="DC104" i="3" s="1"/>
  <c r="DB99" i="3"/>
  <c r="DE99" i="3" s="1"/>
  <c r="CW99" i="3"/>
  <c r="CW104" i="3" s="1"/>
  <c r="CV99" i="3"/>
  <c r="CQ99" i="3"/>
  <c r="CQ104" i="3" s="1"/>
  <c r="CP99" i="3"/>
  <c r="CS99" i="3" s="1"/>
  <c r="CL99" i="3"/>
  <c r="CK99" i="3"/>
  <c r="CI99" i="3"/>
  <c r="CH99" i="3"/>
  <c r="CE99" i="3"/>
  <c r="CE104" i="3" s="1"/>
  <c r="CD99" i="3"/>
  <c r="CG99" i="3" s="1"/>
  <c r="CG104" i="3" s="1"/>
  <c r="BY99" i="3"/>
  <c r="BY104" i="3" s="1"/>
  <c r="BX99" i="3"/>
  <c r="CA99" i="3" s="1"/>
  <c r="BS99" i="3"/>
  <c r="BS104" i="3" s="1"/>
  <c r="BR99" i="3"/>
  <c r="BN99" i="3"/>
  <c r="BK99" i="3"/>
  <c r="BJ99" i="3"/>
  <c r="BM99" i="3" s="1"/>
  <c r="BG99" i="3"/>
  <c r="BG104" i="3" s="1"/>
  <c r="BF99" i="3"/>
  <c r="BA99" i="3"/>
  <c r="BA104" i="3" s="1"/>
  <c r="AZ99" i="3"/>
  <c r="BC99" i="3" s="1"/>
  <c r="AV99" i="3"/>
  <c r="AS99" i="3"/>
  <c r="AR99" i="3"/>
  <c r="AT99" i="3" s="1"/>
  <c r="AP99" i="3"/>
  <c r="AI99" i="3"/>
  <c r="AI104" i="3" s="1"/>
  <c r="AH99" i="3"/>
  <c r="AK99" i="3" s="1"/>
  <c r="AE99" i="3"/>
  <c r="AE104" i="3" s="1"/>
  <c r="AC99" i="3"/>
  <c r="AC104" i="3" s="1"/>
  <c r="AB99" i="3"/>
  <c r="L99" i="3"/>
  <c r="I99" i="3"/>
  <c r="G99" i="3"/>
  <c r="G104" i="3" s="1"/>
  <c r="E99" i="3"/>
  <c r="D99" i="3"/>
  <c r="D104" i="3" s="1"/>
  <c r="K98" i="3"/>
  <c r="OB97" i="3"/>
  <c r="MS97" i="3"/>
  <c r="HP97" i="3"/>
  <c r="HH97" i="3"/>
  <c r="GG97" i="3"/>
  <c r="GA97" i="3"/>
  <c r="EN97" i="3"/>
  <c r="DD97" i="3"/>
  <c r="DD176" i="3" s="1"/>
  <c r="DA97" i="3"/>
  <c r="DA176" i="3" s="1"/>
  <c r="CZ97" i="3"/>
  <c r="CZ176" i="3" s="1"/>
  <c r="CX97" i="3"/>
  <c r="CX176" i="3" s="1"/>
  <c r="CU97" i="3"/>
  <c r="CT97" i="3"/>
  <c r="CR97" i="3"/>
  <c r="CO97" i="3"/>
  <c r="CN97" i="3"/>
  <c r="CN176" i="3" s="1"/>
  <c r="CF97" i="3"/>
  <c r="CF176" i="3" s="1"/>
  <c r="CC97" i="3"/>
  <c r="CC176" i="3" s="1"/>
  <c r="CB97" i="3"/>
  <c r="BZ97" i="3"/>
  <c r="BW97" i="3"/>
  <c r="BV97" i="3"/>
  <c r="BT97" i="3"/>
  <c r="BH97" i="3"/>
  <c r="BE97" i="3"/>
  <c r="BD97" i="3"/>
  <c r="AV97" i="3"/>
  <c r="AS97" i="3"/>
  <c r="AR97" i="3"/>
  <c r="AJ97" i="3"/>
  <c r="AG97" i="3"/>
  <c r="AF97" i="3"/>
  <c r="AF176" i="3" s="1"/>
  <c r="AD97" i="3"/>
  <c r="AD176" i="3" s="1"/>
  <c r="AA97" i="3"/>
  <c r="Z97" i="3"/>
  <c r="PW96" i="3"/>
  <c r="PU96" i="3"/>
  <c r="PT96" i="3"/>
  <c r="PQ96" i="3"/>
  <c r="PK96" i="3" s="1"/>
  <c r="PO96" i="3"/>
  <c r="PN96" i="3"/>
  <c r="PH96" i="3" s="1"/>
  <c r="PJ96" i="3"/>
  <c r="PG96" i="3"/>
  <c r="PF96" i="3"/>
  <c r="PC96" i="3"/>
  <c r="PB96" i="3"/>
  <c r="PE96" i="3" s="1"/>
  <c r="OY96" i="3"/>
  <c r="OW96" i="3"/>
  <c r="OV96" i="3"/>
  <c r="OR96" i="3"/>
  <c r="OO96" i="3"/>
  <c r="ON96" i="3"/>
  <c r="OK96" i="3"/>
  <c r="OJ96" i="3"/>
  <c r="OM96" i="3" s="1"/>
  <c r="OE96" i="3"/>
  <c r="OD96" i="3"/>
  <c r="OG96" i="3" s="1"/>
  <c r="NY96" i="3"/>
  <c r="NX96" i="3"/>
  <c r="OA96" i="3" s="1"/>
  <c r="NT96" i="3"/>
  <c r="NQ96" i="3"/>
  <c r="NP96" i="3"/>
  <c r="NO96" i="3"/>
  <c r="NM96" i="3"/>
  <c r="NL96" i="3"/>
  <c r="NI96" i="3"/>
  <c r="NG96" i="3"/>
  <c r="NF96" i="3"/>
  <c r="NB96" i="3"/>
  <c r="NA96" i="3"/>
  <c r="MZ96" i="3"/>
  <c r="MY96" i="3"/>
  <c r="MX96" i="3"/>
  <c r="MW96" i="3"/>
  <c r="MU96" i="3"/>
  <c r="MT96" i="3"/>
  <c r="MO96" i="3"/>
  <c r="MN96" i="3"/>
  <c r="MH96" i="3" s="1"/>
  <c r="MJ96" i="3"/>
  <c r="MG96" i="3"/>
  <c r="MF96" i="3"/>
  <c r="ME96" i="3"/>
  <c r="MC96" i="3"/>
  <c r="MB96" i="3"/>
  <c r="LY96" i="3"/>
  <c r="LS96" i="3" s="1"/>
  <c r="LW96" i="3"/>
  <c r="LV96" i="3"/>
  <c r="LR96" i="3"/>
  <c r="LQ96" i="3"/>
  <c r="LP96" i="3"/>
  <c r="LO96" i="3"/>
  <c r="LN96" i="3"/>
  <c r="LK96" i="3"/>
  <c r="LJ96" i="3"/>
  <c r="LM96" i="3" s="1"/>
  <c r="LE96" i="3"/>
  <c r="LD96" i="3"/>
  <c r="KX96" i="3" s="1"/>
  <c r="KZ96" i="3"/>
  <c r="KW96" i="3"/>
  <c r="KV96" i="3"/>
  <c r="KU96" i="3"/>
  <c r="KS96" i="3"/>
  <c r="KR96" i="3"/>
  <c r="KO96" i="3"/>
  <c r="KI96" i="3" s="1"/>
  <c r="KM96" i="3"/>
  <c r="KL96" i="3"/>
  <c r="KH96" i="3"/>
  <c r="KG96" i="3"/>
  <c r="KF96" i="3"/>
  <c r="KE96" i="3"/>
  <c r="KD96" i="3"/>
  <c r="KC96" i="3"/>
  <c r="KA96" i="3"/>
  <c r="JZ96" i="3"/>
  <c r="JW96" i="3"/>
  <c r="JU96" i="3"/>
  <c r="JT96" i="3"/>
  <c r="JO96" i="3"/>
  <c r="JN96" i="3"/>
  <c r="JQ96" i="3" s="1"/>
  <c r="JI96" i="3"/>
  <c r="JH96" i="3"/>
  <c r="JD96" i="3"/>
  <c r="JA96" i="3"/>
  <c r="IZ96" i="3"/>
  <c r="IW96" i="3"/>
  <c r="IV96" i="3"/>
  <c r="IY96" i="3" s="1"/>
  <c r="IS96" i="3"/>
  <c r="IQ96" i="3"/>
  <c r="IP96" i="3"/>
  <c r="IK96" i="3"/>
  <c r="IJ96" i="3"/>
  <c r="IM96" i="3" s="1"/>
  <c r="IG96" i="3" s="1"/>
  <c r="IF96" i="3"/>
  <c r="IC96" i="3"/>
  <c r="IB96" i="3"/>
  <c r="IE96" i="3" s="1"/>
  <c r="HY96" i="3"/>
  <c r="HX96" i="3"/>
  <c r="IA96" i="3" s="1"/>
  <c r="HU96" i="3"/>
  <c r="HS96" i="3"/>
  <c r="HR96" i="3"/>
  <c r="HM96" i="3"/>
  <c r="HL96" i="3"/>
  <c r="HO96" i="3" s="1"/>
  <c r="HG96" i="3"/>
  <c r="HF96" i="3"/>
  <c r="HI96" i="3" s="1"/>
  <c r="HC96" i="3"/>
  <c r="HA96" i="3"/>
  <c r="GZ96" i="3"/>
  <c r="GU96" i="3"/>
  <c r="GT96" i="3"/>
  <c r="GP96" i="3"/>
  <c r="GM96" i="3"/>
  <c r="GL96" i="3"/>
  <c r="GO96" i="3" s="1"/>
  <c r="GI96" i="3"/>
  <c r="GH96" i="3"/>
  <c r="GC96" i="3"/>
  <c r="GB96" i="3"/>
  <c r="GE96" i="3" s="1"/>
  <c r="FW96" i="3"/>
  <c r="FV96" i="3"/>
  <c r="FY96" i="3" s="1"/>
  <c r="FR96" i="3"/>
  <c r="FO96" i="3"/>
  <c r="FQ96" i="3" s="1"/>
  <c r="FN96" i="3"/>
  <c r="FK96" i="3"/>
  <c r="FJ96" i="3"/>
  <c r="FM96" i="3" s="1"/>
  <c r="FE96" i="3"/>
  <c r="FD96" i="3"/>
  <c r="FG96" i="3" s="1"/>
  <c r="EY96" i="3"/>
  <c r="EX96" i="3"/>
  <c r="FA96" i="3" s="1"/>
  <c r="ES96" i="3"/>
  <c r="ER96" i="3"/>
  <c r="EU96" i="3" s="1"/>
  <c r="EM96" i="3"/>
  <c r="EL96" i="3"/>
  <c r="EO96" i="3" s="1"/>
  <c r="EH96" i="3"/>
  <c r="EE96" i="3"/>
  <c r="ED96" i="3"/>
  <c r="EC96" i="3"/>
  <c r="EA96" i="3"/>
  <c r="DZ96" i="3"/>
  <c r="DU96" i="3"/>
  <c r="DT96" i="3"/>
  <c r="DW96" i="3" s="1"/>
  <c r="DO96" i="3"/>
  <c r="DN96" i="3"/>
  <c r="DQ96" i="3" s="1"/>
  <c r="DK96" i="3" s="1"/>
  <c r="DJ96" i="3"/>
  <c r="DG96" i="3"/>
  <c r="DF96" i="3"/>
  <c r="DI96" i="3" s="1"/>
  <c r="DE96" i="3"/>
  <c r="DC96" i="3"/>
  <c r="DB96" i="3"/>
  <c r="CW96" i="3"/>
  <c r="CV96" i="3"/>
  <c r="CY96" i="3" s="1"/>
  <c r="CQ96" i="3"/>
  <c r="CP96" i="3"/>
  <c r="CL96" i="3"/>
  <c r="CI96" i="3"/>
  <c r="CH96" i="3"/>
  <c r="CE96" i="3"/>
  <c r="CD96" i="3"/>
  <c r="CG96" i="3" s="1"/>
  <c r="BY96" i="3"/>
  <c r="BX96" i="3"/>
  <c r="CA96" i="3" s="1"/>
  <c r="BS96" i="3"/>
  <c r="BR96" i="3"/>
  <c r="BN96" i="3"/>
  <c r="BK96" i="3"/>
  <c r="BJ96" i="3"/>
  <c r="BI96" i="3"/>
  <c r="BG96" i="3"/>
  <c r="BF96" i="3"/>
  <c r="BC96" i="3"/>
  <c r="BA96" i="3"/>
  <c r="AZ96" i="3"/>
  <c r="AU96" i="3"/>
  <c r="AT96" i="3"/>
  <c r="AP96" i="3"/>
  <c r="AM96" i="3"/>
  <c r="AL96" i="3"/>
  <c r="AI96" i="3"/>
  <c r="AH96" i="3"/>
  <c r="AK96" i="3" s="1"/>
  <c r="AC96" i="3"/>
  <c r="AB96" i="3"/>
  <c r="AE96" i="3" s="1"/>
  <c r="L96" i="3"/>
  <c r="I96" i="3"/>
  <c r="G96" i="3"/>
  <c r="E96" i="3"/>
  <c r="D96" i="3"/>
  <c r="F96" i="3" s="1"/>
  <c r="H96" i="3" s="1"/>
  <c r="PU95" i="3"/>
  <c r="PT95" i="3"/>
  <c r="PW95" i="3" s="1"/>
  <c r="PO95" i="3"/>
  <c r="PN95" i="3"/>
  <c r="PJ95" i="3"/>
  <c r="PG95" i="3"/>
  <c r="PF95" i="3"/>
  <c r="PI95" i="3" s="1"/>
  <c r="PC95" i="3"/>
  <c r="PB95" i="3"/>
  <c r="PE95" i="3" s="1"/>
  <c r="OY95" i="3"/>
  <c r="OS95" i="3" s="1"/>
  <c r="OW95" i="3"/>
  <c r="OV95" i="3"/>
  <c r="OR95" i="3"/>
  <c r="OP95" i="3"/>
  <c r="OO95" i="3"/>
  <c r="OQ95" i="3" s="1"/>
  <c r="ON95" i="3"/>
  <c r="OK95" i="3"/>
  <c r="OJ95" i="3"/>
  <c r="OM95" i="3" s="1"/>
  <c r="OE95" i="3"/>
  <c r="OD95" i="3"/>
  <c r="OG95" i="3" s="1"/>
  <c r="OA95" i="3"/>
  <c r="NY95" i="3"/>
  <c r="NX95" i="3"/>
  <c r="NT95" i="3"/>
  <c r="NQ95" i="3"/>
  <c r="NS95" i="3" s="1"/>
  <c r="NP95" i="3"/>
  <c r="NM95" i="3"/>
  <c r="NL95" i="3"/>
  <c r="NO95" i="3" s="1"/>
  <c r="NG95" i="3"/>
  <c r="NF95" i="3"/>
  <c r="NI95" i="3" s="1"/>
  <c r="NB95" i="3"/>
  <c r="MY95" i="3"/>
  <c r="NA95" i="3" s="1"/>
  <c r="MX95" i="3"/>
  <c r="MU95" i="3"/>
  <c r="MT95" i="3"/>
  <c r="MW95" i="3" s="1"/>
  <c r="MQ95" i="3"/>
  <c r="MO95" i="3"/>
  <c r="MN95" i="3"/>
  <c r="MJ95" i="3"/>
  <c r="MG95" i="3"/>
  <c r="MF95" i="3"/>
  <c r="MC95" i="3"/>
  <c r="MB95" i="3"/>
  <c r="ME95" i="3" s="1"/>
  <c r="LW95" i="3"/>
  <c r="LV95" i="3"/>
  <c r="LY95" i="3" s="1"/>
  <c r="LS95" i="3" s="1"/>
  <c r="LR95" i="3"/>
  <c r="LO95" i="3"/>
  <c r="LQ95" i="3" s="1"/>
  <c r="LN95" i="3"/>
  <c r="LK95" i="3"/>
  <c r="LJ95" i="3"/>
  <c r="LM95" i="3" s="1"/>
  <c r="LG95" i="3"/>
  <c r="LE95" i="3"/>
  <c r="LD95" i="3"/>
  <c r="KZ95" i="3"/>
  <c r="KY95" i="3"/>
  <c r="KW95" i="3"/>
  <c r="KV95" i="3"/>
  <c r="KU95" i="3"/>
  <c r="KS95" i="3"/>
  <c r="KR95" i="3"/>
  <c r="KM95" i="3"/>
  <c r="KL95" i="3"/>
  <c r="KO95" i="3" s="1"/>
  <c r="KH95" i="3"/>
  <c r="KE95" i="3"/>
  <c r="KG95" i="3" s="1"/>
  <c r="KD95" i="3"/>
  <c r="KA95" i="3"/>
  <c r="JZ95" i="3"/>
  <c r="KC95" i="3" s="1"/>
  <c r="JU95" i="3"/>
  <c r="JT95" i="3"/>
  <c r="JW95" i="3" s="1"/>
  <c r="JO95" i="3"/>
  <c r="JN95" i="3"/>
  <c r="JQ95" i="3" s="1"/>
  <c r="JI95" i="3"/>
  <c r="JH95" i="3"/>
  <c r="JD95" i="3"/>
  <c r="JA95" i="3"/>
  <c r="JC95" i="3" s="1"/>
  <c r="IZ95" i="3"/>
  <c r="IW95" i="3"/>
  <c r="IV95" i="3"/>
  <c r="IY95" i="3" s="1"/>
  <c r="IQ95" i="3"/>
  <c r="IP95" i="3"/>
  <c r="IS95" i="3" s="1"/>
  <c r="IM95" i="3"/>
  <c r="IG95" i="3" s="1"/>
  <c r="IK95" i="3"/>
  <c r="IJ95" i="3"/>
  <c r="IF95" i="3"/>
  <c r="IC95" i="3"/>
  <c r="IB95" i="3"/>
  <c r="IE95" i="3" s="1"/>
  <c r="HY95" i="3"/>
  <c r="HX95" i="3"/>
  <c r="IA95" i="3" s="1"/>
  <c r="HS95" i="3"/>
  <c r="HR95" i="3"/>
  <c r="HU95" i="3" s="1"/>
  <c r="HO95" i="3"/>
  <c r="HM95" i="3"/>
  <c r="HL95" i="3"/>
  <c r="HG95" i="3"/>
  <c r="HF95" i="3"/>
  <c r="HI95" i="3" s="1"/>
  <c r="HA95" i="3"/>
  <c r="GZ95" i="3"/>
  <c r="HC95" i="3" s="1"/>
  <c r="GW95" i="3"/>
  <c r="GU95" i="3"/>
  <c r="GT95" i="3"/>
  <c r="GP95" i="3"/>
  <c r="GM95" i="3"/>
  <c r="GL95" i="3"/>
  <c r="GO95" i="3" s="1"/>
  <c r="GI95" i="3"/>
  <c r="GH95" i="3"/>
  <c r="GC95" i="3"/>
  <c r="GB95" i="3"/>
  <c r="GE95" i="3" s="1"/>
  <c r="FY95" i="3"/>
  <c r="FW95" i="3"/>
  <c r="FV95" i="3"/>
  <c r="FR95" i="3"/>
  <c r="FQ95" i="3"/>
  <c r="FO95" i="3"/>
  <c r="FN95" i="3"/>
  <c r="FK95" i="3"/>
  <c r="FJ95" i="3"/>
  <c r="FM95" i="3" s="1"/>
  <c r="FE95" i="3"/>
  <c r="FD95" i="3"/>
  <c r="FG95" i="3" s="1"/>
  <c r="EY95" i="3"/>
  <c r="EX95" i="3"/>
  <c r="FA95" i="3" s="1"/>
  <c r="ES95" i="3"/>
  <c r="ER95" i="3"/>
  <c r="EU95" i="3" s="1"/>
  <c r="EO95" i="3"/>
  <c r="EM95" i="3"/>
  <c r="EL95" i="3"/>
  <c r="EH95" i="3"/>
  <c r="EE95" i="3"/>
  <c r="ED95" i="3"/>
  <c r="EA95" i="3"/>
  <c r="DZ95" i="3"/>
  <c r="EC95" i="3" s="1"/>
  <c r="DU95" i="3"/>
  <c r="DT95" i="3"/>
  <c r="DW95" i="3" s="1"/>
  <c r="DQ95" i="3"/>
  <c r="DO95" i="3"/>
  <c r="DN95" i="3"/>
  <c r="DJ95" i="3"/>
  <c r="DG95" i="3"/>
  <c r="DI95" i="3" s="1"/>
  <c r="DF95" i="3"/>
  <c r="DC95" i="3"/>
  <c r="DB95" i="3"/>
  <c r="DE95" i="3" s="1"/>
  <c r="CW95" i="3"/>
  <c r="CV95" i="3"/>
  <c r="CY95" i="3" s="1"/>
  <c r="CS95" i="3"/>
  <c r="CM95" i="3" s="1"/>
  <c r="CQ95" i="3"/>
  <c r="CP95" i="3"/>
  <c r="CL95" i="3"/>
  <c r="X95" i="3" s="1"/>
  <c r="CJ95" i="3"/>
  <c r="CI95" i="3"/>
  <c r="CH95" i="3"/>
  <c r="CK95" i="3" s="1"/>
  <c r="CG95" i="3"/>
  <c r="CE95" i="3"/>
  <c r="CD95" i="3"/>
  <c r="BY95" i="3"/>
  <c r="BX95" i="3"/>
  <c r="CA95" i="3" s="1"/>
  <c r="BS95" i="3"/>
  <c r="BR95" i="3"/>
  <c r="BN95" i="3"/>
  <c r="BK95" i="3"/>
  <c r="BJ95" i="3"/>
  <c r="BG95" i="3"/>
  <c r="BF95" i="3"/>
  <c r="BI95" i="3" s="1"/>
  <c r="BC95" i="3"/>
  <c r="BA95" i="3"/>
  <c r="AZ95" i="3"/>
  <c r="AU95" i="3"/>
  <c r="AT95" i="3"/>
  <c r="AW95" i="3" s="1"/>
  <c r="AQ95" i="3" s="1"/>
  <c r="AP95" i="3"/>
  <c r="AM95" i="3"/>
  <c r="AL95" i="3"/>
  <c r="AO95" i="3" s="1"/>
  <c r="AI95" i="3"/>
  <c r="AH95" i="3"/>
  <c r="AK95" i="3" s="1"/>
  <c r="AE95" i="3"/>
  <c r="AC95" i="3"/>
  <c r="AB95" i="3"/>
  <c r="L95" i="3"/>
  <c r="I95" i="3"/>
  <c r="G95" i="3"/>
  <c r="E95" i="3"/>
  <c r="D95" i="3"/>
  <c r="PW94" i="3"/>
  <c r="PU94" i="3"/>
  <c r="PT94" i="3"/>
  <c r="PO94" i="3"/>
  <c r="PN94" i="3"/>
  <c r="PJ94" i="3"/>
  <c r="PG94" i="3"/>
  <c r="PF94" i="3"/>
  <c r="PI94" i="3" s="1"/>
  <c r="PC94" i="3"/>
  <c r="PB94" i="3"/>
  <c r="PE94" i="3" s="1"/>
  <c r="OW94" i="3"/>
  <c r="OV94" i="3"/>
  <c r="OY94" i="3" s="1"/>
  <c r="OS94" i="3" s="1"/>
  <c r="OR94" i="3"/>
  <c r="OO94" i="3"/>
  <c r="ON94" i="3"/>
  <c r="OM94" i="3"/>
  <c r="OK94" i="3"/>
  <c r="OJ94" i="3"/>
  <c r="OG94" i="3"/>
  <c r="OE94" i="3"/>
  <c r="OD94" i="3"/>
  <c r="NZ94" i="3"/>
  <c r="NT94" i="3" s="1"/>
  <c r="NW94" i="3"/>
  <c r="NQ94" i="3" s="1"/>
  <c r="NV94" i="3"/>
  <c r="NO94" i="3"/>
  <c r="NM94" i="3"/>
  <c r="NL94" i="3"/>
  <c r="NH94" i="3"/>
  <c r="NB94" i="3" s="1"/>
  <c r="NG94" i="3"/>
  <c r="NF94" i="3"/>
  <c r="MZ94" i="3" s="1"/>
  <c r="NE94" i="3"/>
  <c r="ND94" i="3"/>
  <c r="MX94" i="3" s="1"/>
  <c r="MY94" i="3"/>
  <c r="MU94" i="3"/>
  <c r="MT94" i="3"/>
  <c r="MW94" i="3" s="1"/>
  <c r="MP94" i="3"/>
  <c r="MJ94" i="3" s="1"/>
  <c r="MM94" i="3"/>
  <c r="ML94" i="3"/>
  <c r="ME94" i="3"/>
  <c r="MC94" i="3"/>
  <c r="MB94" i="3"/>
  <c r="LX94" i="3"/>
  <c r="LR94" i="3" s="1"/>
  <c r="LU94" i="3"/>
  <c r="LT94" i="3"/>
  <c r="LN94" i="3" s="1"/>
  <c r="LO94" i="3"/>
  <c r="LK94" i="3"/>
  <c r="LJ94" i="3"/>
  <c r="LM94" i="3" s="1"/>
  <c r="LF94" i="3"/>
  <c r="KZ94" i="3" s="1"/>
  <c r="LC94" i="3"/>
  <c r="LB94" i="3"/>
  <c r="KU94" i="3"/>
  <c r="KS94" i="3"/>
  <c r="KR94" i="3"/>
  <c r="KN94" i="3"/>
  <c r="KK94" i="3"/>
  <c r="KJ94" i="3"/>
  <c r="KH94" i="3"/>
  <c r="KA94" i="3"/>
  <c r="JZ94" i="3"/>
  <c r="KC94" i="3" s="1"/>
  <c r="JU94" i="3"/>
  <c r="JT94" i="3"/>
  <c r="JW94" i="3" s="1"/>
  <c r="JO94" i="3"/>
  <c r="JN94" i="3"/>
  <c r="JQ94" i="3" s="1"/>
  <c r="JJ94" i="3"/>
  <c r="JD94" i="3" s="1"/>
  <c r="JG94" i="3"/>
  <c r="JF94" i="3"/>
  <c r="IY94" i="3"/>
  <c r="IW94" i="3"/>
  <c r="IV94" i="3"/>
  <c r="IQ94" i="3"/>
  <c r="IP94" i="3"/>
  <c r="IS94" i="3" s="1"/>
  <c r="IL94" i="3"/>
  <c r="II94" i="3"/>
  <c r="IH94" i="3"/>
  <c r="IF94" i="3"/>
  <c r="IC94" i="3"/>
  <c r="HY94" i="3"/>
  <c r="HX94" i="3"/>
  <c r="IA94" i="3" s="1"/>
  <c r="HU94" i="3"/>
  <c r="HS94" i="3"/>
  <c r="HR94" i="3"/>
  <c r="HO94" i="3"/>
  <c r="HM94" i="3"/>
  <c r="HL94" i="3"/>
  <c r="HG94" i="3"/>
  <c r="HF94" i="3"/>
  <c r="HI94" i="3" s="1"/>
  <c r="HA94" i="3"/>
  <c r="GZ94" i="3"/>
  <c r="HC94" i="3" s="1"/>
  <c r="GV94" i="3"/>
  <c r="GP94" i="3" s="1"/>
  <c r="GS94" i="3"/>
  <c r="GM94" i="3" s="1"/>
  <c r="GO94" i="3" s="1"/>
  <c r="GR94" i="3"/>
  <c r="GL94" i="3" s="1"/>
  <c r="GI94" i="3"/>
  <c r="GH94" i="3"/>
  <c r="GK94" i="3" s="1"/>
  <c r="GC94" i="3"/>
  <c r="GB94" i="3"/>
  <c r="GE94" i="3" s="1"/>
  <c r="FX94" i="3"/>
  <c r="FR94" i="3" s="1"/>
  <c r="FU94" i="3"/>
  <c r="FT94" i="3"/>
  <c r="FK94" i="3"/>
  <c r="FJ94" i="3"/>
  <c r="FM94" i="3" s="1"/>
  <c r="FE94" i="3"/>
  <c r="FD94" i="3"/>
  <c r="FG94" i="3" s="1"/>
  <c r="FA94" i="3"/>
  <c r="EY94" i="3"/>
  <c r="EX94" i="3"/>
  <c r="EU94" i="3"/>
  <c r="ES94" i="3"/>
  <c r="ER94" i="3"/>
  <c r="EN94" i="3"/>
  <c r="EH94" i="3" s="1"/>
  <c r="EM94" i="3"/>
  <c r="EL94" i="3"/>
  <c r="EF94" i="3" s="1"/>
  <c r="EK94" i="3"/>
  <c r="EJ94" i="3"/>
  <c r="ED94" i="3" s="1"/>
  <c r="EE94" i="3"/>
  <c r="EA94" i="3"/>
  <c r="DZ94" i="3"/>
  <c r="EC94" i="3" s="1"/>
  <c r="DU94" i="3"/>
  <c r="DT94" i="3"/>
  <c r="DW94" i="3" s="1"/>
  <c r="DP94" i="3"/>
  <c r="DM94" i="3"/>
  <c r="DL94" i="3"/>
  <c r="DF94" i="3" s="1"/>
  <c r="DC94" i="3"/>
  <c r="DB94" i="3"/>
  <c r="DE94" i="3" s="1"/>
  <c r="CW94" i="3"/>
  <c r="CV94" i="3"/>
  <c r="CY94" i="3" s="1"/>
  <c r="CQ94" i="3"/>
  <c r="CP94" i="3"/>
  <c r="CS94" i="3" s="1"/>
  <c r="CL94" i="3"/>
  <c r="CI94" i="3"/>
  <c r="CH94" i="3"/>
  <c r="CE94" i="3"/>
  <c r="CD94" i="3"/>
  <c r="CG94" i="3" s="1"/>
  <c r="BY94" i="3"/>
  <c r="BX94" i="3"/>
  <c r="CA94" i="3" s="1"/>
  <c r="BT94" i="3"/>
  <c r="BQ94" i="3"/>
  <c r="BP94" i="3"/>
  <c r="BP97" i="3" s="1"/>
  <c r="BN94" i="3"/>
  <c r="BG94" i="3"/>
  <c r="BF94" i="3"/>
  <c r="BA94" i="3"/>
  <c r="AZ94" i="3"/>
  <c r="BC94" i="3" s="1"/>
  <c r="AU94" i="3"/>
  <c r="AT94" i="3"/>
  <c r="AW94" i="3" s="1"/>
  <c r="AP94" i="3"/>
  <c r="AM94" i="3"/>
  <c r="AO94" i="3" s="1"/>
  <c r="AL94" i="3"/>
  <c r="AI94" i="3"/>
  <c r="AH94" i="3"/>
  <c r="AK94" i="3" s="1"/>
  <c r="AC94" i="3"/>
  <c r="AB94" i="3"/>
  <c r="L94" i="3"/>
  <c r="I94" i="3"/>
  <c r="G94" i="3"/>
  <c r="E94" i="3"/>
  <c r="D94" i="3"/>
  <c r="PU93" i="3"/>
  <c r="PT93" i="3"/>
  <c r="PO93" i="3"/>
  <c r="PN93" i="3"/>
  <c r="PQ93" i="3" s="1"/>
  <c r="PJ93" i="3"/>
  <c r="PG93" i="3"/>
  <c r="PI93" i="3" s="1"/>
  <c r="PF93" i="3"/>
  <c r="PC93" i="3"/>
  <c r="PB93" i="3"/>
  <c r="PE93" i="3" s="1"/>
  <c r="OY93" i="3"/>
  <c r="OS93" i="3" s="1"/>
  <c r="OW93" i="3"/>
  <c r="OV93" i="3"/>
  <c r="OR93" i="3"/>
  <c r="OQ93" i="3"/>
  <c r="OO93" i="3"/>
  <c r="ON93" i="3"/>
  <c r="OM93" i="3"/>
  <c r="OK93" i="3"/>
  <c r="OJ93" i="3"/>
  <c r="OE93" i="3"/>
  <c r="OD93" i="3"/>
  <c r="NY93" i="3"/>
  <c r="NX93" i="3"/>
  <c r="OA93" i="3" s="1"/>
  <c r="NT93" i="3"/>
  <c r="NQ93" i="3"/>
  <c r="NP93" i="3"/>
  <c r="NS93" i="3" s="1"/>
  <c r="NM93" i="3"/>
  <c r="NL93" i="3"/>
  <c r="NG93" i="3"/>
  <c r="NF93" i="3"/>
  <c r="NI93" i="3" s="1"/>
  <c r="NB93" i="3"/>
  <c r="MY93" i="3"/>
  <c r="NA93" i="3" s="1"/>
  <c r="MX93" i="3"/>
  <c r="MW93" i="3"/>
  <c r="MU93" i="3"/>
  <c r="MT93" i="3"/>
  <c r="MQ93" i="3"/>
  <c r="MO93" i="3"/>
  <c r="MN93" i="3"/>
  <c r="MJ93" i="3"/>
  <c r="MH93" i="3"/>
  <c r="MG93" i="3"/>
  <c r="MF93" i="3"/>
  <c r="MC93" i="3"/>
  <c r="MB93" i="3"/>
  <c r="LW93" i="3"/>
  <c r="LV93" i="3"/>
  <c r="LY93" i="3" s="1"/>
  <c r="LR93" i="3"/>
  <c r="LO93" i="3"/>
  <c r="LQ93" i="3" s="1"/>
  <c r="LN93" i="3"/>
  <c r="LK93" i="3"/>
  <c r="LJ93" i="3"/>
  <c r="LM93" i="3" s="1"/>
  <c r="LE93" i="3"/>
  <c r="LD93" i="3"/>
  <c r="LG93" i="3" s="1"/>
  <c r="LA93" i="3" s="1"/>
  <c r="KZ93" i="3"/>
  <c r="KW93" i="3"/>
  <c r="KV93" i="3"/>
  <c r="KY93" i="3" s="1"/>
  <c r="KU93" i="3"/>
  <c r="KS93" i="3"/>
  <c r="KR93" i="3"/>
  <c r="KM93" i="3"/>
  <c r="KL93" i="3"/>
  <c r="KH93" i="3"/>
  <c r="KE93" i="3"/>
  <c r="KD93" i="3"/>
  <c r="KC93" i="3"/>
  <c r="KA93" i="3"/>
  <c r="JZ93" i="3"/>
  <c r="JW93" i="3"/>
  <c r="JU93" i="3"/>
  <c r="JT93" i="3"/>
  <c r="JO93" i="3"/>
  <c r="JN93" i="3"/>
  <c r="JQ93" i="3" s="1"/>
  <c r="JI93" i="3"/>
  <c r="JH93" i="3"/>
  <c r="JD93" i="3"/>
  <c r="JA93" i="3"/>
  <c r="JC93" i="3" s="1"/>
  <c r="IZ93" i="3"/>
  <c r="IW93" i="3"/>
  <c r="IV93" i="3"/>
  <c r="IQ93" i="3"/>
  <c r="IP93" i="3"/>
  <c r="IS93" i="3" s="1"/>
  <c r="IK93" i="3"/>
  <c r="IJ93" i="3"/>
  <c r="IM93" i="3" s="1"/>
  <c r="IF93" i="3"/>
  <c r="IC93" i="3"/>
  <c r="IE93" i="3" s="1"/>
  <c r="IB93" i="3"/>
  <c r="IA93" i="3"/>
  <c r="HY93" i="3"/>
  <c r="HX93" i="3"/>
  <c r="HU93" i="3"/>
  <c r="HS93" i="3"/>
  <c r="HR93" i="3"/>
  <c r="HM93" i="3"/>
  <c r="HL93" i="3"/>
  <c r="HO93" i="3" s="1"/>
  <c r="HG93" i="3"/>
  <c r="HF93" i="3"/>
  <c r="HI93" i="3" s="1"/>
  <c r="HA93" i="3"/>
  <c r="GZ93" i="3"/>
  <c r="HC93" i="3" s="1"/>
  <c r="GU93" i="3"/>
  <c r="GT93" i="3"/>
  <c r="GP93" i="3"/>
  <c r="GM93" i="3"/>
  <c r="GO93" i="3" s="1"/>
  <c r="GL93" i="3"/>
  <c r="GI93" i="3"/>
  <c r="GH93" i="3"/>
  <c r="GK93" i="3" s="1"/>
  <c r="GC93" i="3"/>
  <c r="GB93" i="3"/>
  <c r="FW93" i="3"/>
  <c r="FV93" i="3"/>
  <c r="FY93" i="3" s="1"/>
  <c r="FR93" i="3"/>
  <c r="FQ93" i="3"/>
  <c r="FO93" i="3"/>
  <c r="FN93" i="3"/>
  <c r="FM93" i="3"/>
  <c r="FK93" i="3"/>
  <c r="FJ93" i="3"/>
  <c r="FE93" i="3"/>
  <c r="FD93" i="3"/>
  <c r="FG93" i="3" s="1"/>
  <c r="FA93" i="3"/>
  <c r="EY93" i="3"/>
  <c r="EX93" i="3"/>
  <c r="EU93" i="3"/>
  <c r="ES93" i="3"/>
  <c r="ER93" i="3"/>
  <c r="EM93" i="3"/>
  <c r="EL93" i="3"/>
  <c r="EO93" i="3" s="1"/>
  <c r="EH93" i="3"/>
  <c r="EE93" i="3"/>
  <c r="ED93" i="3"/>
  <c r="EC93" i="3"/>
  <c r="EA93" i="3"/>
  <c r="DZ93" i="3"/>
  <c r="DW93" i="3"/>
  <c r="DU93" i="3"/>
  <c r="DT93" i="3"/>
  <c r="DO93" i="3"/>
  <c r="DN93" i="3"/>
  <c r="DQ93" i="3" s="1"/>
  <c r="DJ93" i="3"/>
  <c r="DG93" i="3"/>
  <c r="DF93" i="3"/>
  <c r="DC93" i="3"/>
  <c r="DB93" i="3"/>
  <c r="DE93" i="3" s="1"/>
  <c r="CW93" i="3"/>
  <c r="CV93" i="3"/>
  <c r="CQ93" i="3"/>
  <c r="CP93" i="3"/>
  <c r="CL93" i="3"/>
  <c r="CI93" i="3"/>
  <c r="CH93" i="3"/>
  <c r="CG93" i="3"/>
  <c r="CE93" i="3"/>
  <c r="CD93" i="3"/>
  <c r="CA93" i="3"/>
  <c r="BY93" i="3"/>
  <c r="BX93" i="3"/>
  <c r="BS93" i="3"/>
  <c r="BR93" i="3"/>
  <c r="BN93" i="3"/>
  <c r="BK93" i="3"/>
  <c r="BJ93" i="3"/>
  <c r="BM93" i="3" s="1"/>
  <c r="BG93" i="3"/>
  <c r="BF93" i="3"/>
  <c r="BI93" i="3" s="1"/>
  <c r="BB93" i="3"/>
  <c r="AP93" i="3" s="1"/>
  <c r="AY93" i="3"/>
  <c r="AX93" i="3"/>
  <c r="AW93" i="3"/>
  <c r="AU93" i="3"/>
  <c r="AT93" i="3"/>
  <c r="AL93" i="3"/>
  <c r="AI93" i="3"/>
  <c r="AH93" i="3"/>
  <c r="AK93" i="3" s="1"/>
  <c r="AC93" i="3"/>
  <c r="AB93" i="3"/>
  <c r="AE93" i="3" s="1"/>
  <c r="L93" i="3"/>
  <c r="I93" i="3"/>
  <c r="G93" i="3"/>
  <c r="F93" i="3"/>
  <c r="E93" i="3"/>
  <c r="D93" i="3"/>
  <c r="PV92" i="3"/>
  <c r="PS92" i="3"/>
  <c r="PS97" i="3" s="1"/>
  <c r="PG97" i="3" s="1"/>
  <c r="PR92" i="3"/>
  <c r="PR97" i="3" s="1"/>
  <c r="PP92" i="3"/>
  <c r="PP97" i="3" s="1"/>
  <c r="PM92" i="3"/>
  <c r="PM97" i="3" s="1"/>
  <c r="PL92" i="3"/>
  <c r="PD92" i="3"/>
  <c r="PD97" i="3" s="1"/>
  <c r="PA92" i="3"/>
  <c r="OZ92" i="3"/>
  <c r="OZ97" i="3" s="1"/>
  <c r="OX92" i="3"/>
  <c r="OV92" i="3"/>
  <c r="OU92" i="3"/>
  <c r="OT92" i="3"/>
  <c r="OT97" i="3" s="1"/>
  <c r="ON92" i="3"/>
  <c r="OL92" i="3"/>
  <c r="OL97" i="3" s="1"/>
  <c r="OI92" i="3"/>
  <c r="OI97" i="3" s="1"/>
  <c r="OH92" i="3"/>
  <c r="OF92" i="3"/>
  <c r="OF97" i="3" s="1"/>
  <c r="OF176" i="3" s="1"/>
  <c r="OC92" i="3"/>
  <c r="OB92" i="3"/>
  <c r="NZ92" i="3"/>
  <c r="NW92" i="3"/>
  <c r="NV92" i="3"/>
  <c r="NN92" i="3"/>
  <c r="NN97" i="3" s="1"/>
  <c r="NK92" i="3"/>
  <c r="NJ92" i="3"/>
  <c r="MX92" i="3" s="1"/>
  <c r="NH92" i="3"/>
  <c r="NF92" i="3"/>
  <c r="NE92" i="3"/>
  <c r="ND92" i="3"/>
  <c r="ND97" i="3" s="1"/>
  <c r="NB92" i="3"/>
  <c r="MV92" i="3"/>
  <c r="MV97" i="3" s="1"/>
  <c r="MV176" i="3" s="1"/>
  <c r="MS92" i="3"/>
  <c r="MR92" i="3"/>
  <c r="MP92" i="3"/>
  <c r="MJ92" i="3" s="1"/>
  <c r="MM92" i="3"/>
  <c r="MM97" i="3" s="1"/>
  <c r="ML92" i="3"/>
  <c r="MG92" i="3"/>
  <c r="MD92" i="3"/>
  <c r="MD97" i="3" s="1"/>
  <c r="MA92" i="3"/>
  <c r="MA97" i="3" s="1"/>
  <c r="LZ92" i="3"/>
  <c r="LX92" i="3"/>
  <c r="LX97" i="3" s="1"/>
  <c r="LV92" i="3"/>
  <c r="LU92" i="3"/>
  <c r="LT92" i="3"/>
  <c r="LL92" i="3"/>
  <c r="LL97" i="3" s="1"/>
  <c r="LI92" i="3"/>
  <c r="LH92" i="3"/>
  <c r="LF92" i="3"/>
  <c r="LC92" i="3"/>
  <c r="LB92" i="3"/>
  <c r="KT92" i="3"/>
  <c r="KQ92" i="3"/>
  <c r="KP92" i="3"/>
  <c r="KN92" i="3"/>
  <c r="KN97" i="3" s="1"/>
  <c r="KK92" i="3"/>
  <c r="KK97" i="3" s="1"/>
  <c r="KJ92" i="3"/>
  <c r="KB92" i="3"/>
  <c r="KB97" i="3" s="1"/>
  <c r="JY92" i="3"/>
  <c r="JY97" i="3" s="1"/>
  <c r="JX92" i="3"/>
  <c r="JV92" i="3"/>
  <c r="JV97" i="3" s="1"/>
  <c r="JS92" i="3"/>
  <c r="JR92" i="3"/>
  <c r="JP92" i="3"/>
  <c r="JP97" i="3" s="1"/>
  <c r="JM92" i="3"/>
  <c r="JM97" i="3" s="1"/>
  <c r="JL92" i="3"/>
  <c r="JL97" i="3" s="1"/>
  <c r="JJ92" i="3"/>
  <c r="JH92" i="3"/>
  <c r="JG92" i="3"/>
  <c r="JF92" i="3"/>
  <c r="IX92" i="3"/>
  <c r="IX97" i="3" s="1"/>
  <c r="IX176" i="3" s="1"/>
  <c r="IU92" i="3"/>
  <c r="IT92" i="3"/>
  <c r="IR92" i="3"/>
  <c r="IR97" i="3" s="1"/>
  <c r="IO92" i="3"/>
  <c r="IN92" i="3"/>
  <c r="IN97" i="3" s="1"/>
  <c r="IN176" i="3" s="1"/>
  <c r="IL92" i="3"/>
  <c r="II92" i="3"/>
  <c r="II97" i="3" s="1"/>
  <c r="IH92" i="3"/>
  <c r="HZ92" i="3"/>
  <c r="HZ97" i="3" s="1"/>
  <c r="HW92" i="3"/>
  <c r="HW97" i="3" s="1"/>
  <c r="HV92" i="3"/>
  <c r="HT92" i="3"/>
  <c r="HT97" i="3" s="1"/>
  <c r="HT176" i="3" s="1"/>
  <c r="HQ92" i="3"/>
  <c r="HP92" i="3"/>
  <c r="HN92" i="3"/>
  <c r="HN97" i="3" s="1"/>
  <c r="HK92" i="3"/>
  <c r="HJ92" i="3"/>
  <c r="HH92" i="3"/>
  <c r="HG92" i="3"/>
  <c r="HG97" i="3" s="1"/>
  <c r="HF92" i="3"/>
  <c r="HE92" i="3"/>
  <c r="HE97" i="3" s="1"/>
  <c r="HD92" i="3"/>
  <c r="HD97" i="3" s="1"/>
  <c r="HB92" i="3"/>
  <c r="HB97" i="3" s="1"/>
  <c r="GY92" i="3"/>
  <c r="HA92" i="3" s="1"/>
  <c r="HA97" i="3" s="1"/>
  <c r="GX92" i="3"/>
  <c r="GV92" i="3"/>
  <c r="GS92" i="3"/>
  <c r="GR92" i="3"/>
  <c r="GR97" i="3" s="1"/>
  <c r="GJ92" i="3"/>
  <c r="GJ97" i="3" s="1"/>
  <c r="GJ176" i="3" s="1"/>
  <c r="GG92" i="3"/>
  <c r="GF92" i="3"/>
  <c r="GD92" i="3"/>
  <c r="GD97" i="3" s="1"/>
  <c r="GD176" i="3" s="1"/>
  <c r="GA92" i="3"/>
  <c r="FZ92" i="3"/>
  <c r="FX92" i="3"/>
  <c r="FU92" i="3"/>
  <c r="FT92" i="3"/>
  <c r="FL92" i="3"/>
  <c r="FL97" i="3" s="1"/>
  <c r="FI92" i="3"/>
  <c r="FI97" i="3" s="1"/>
  <c r="FH92" i="3"/>
  <c r="FF92" i="3"/>
  <c r="FC92" i="3"/>
  <c r="FB92" i="3"/>
  <c r="EZ92" i="3"/>
  <c r="EZ97" i="3" s="1"/>
  <c r="EX92" i="3"/>
  <c r="EW92" i="3"/>
  <c r="EV92" i="3"/>
  <c r="EV97" i="3" s="1"/>
  <c r="ET92" i="3"/>
  <c r="ET97" i="3" s="1"/>
  <c r="EQ92" i="3"/>
  <c r="EP92" i="3"/>
  <c r="EN92" i="3"/>
  <c r="EK92" i="3"/>
  <c r="EL92" i="3" s="1"/>
  <c r="EJ92" i="3"/>
  <c r="EJ97" i="3" s="1"/>
  <c r="EB92" i="3"/>
  <c r="DY92" i="3"/>
  <c r="DY97" i="3" s="1"/>
  <c r="DX92" i="3"/>
  <c r="DX97" i="3" s="1"/>
  <c r="DV92" i="3"/>
  <c r="DV97" i="3" s="1"/>
  <c r="DS92" i="3"/>
  <c r="DT92" i="3" s="1"/>
  <c r="DR92" i="3"/>
  <c r="DR97" i="3" s="1"/>
  <c r="DP92" i="3"/>
  <c r="DM92" i="3"/>
  <c r="DO92" i="3" s="1"/>
  <c r="DO97" i="3" s="1"/>
  <c r="DL92" i="3"/>
  <c r="DF92" i="3"/>
  <c r="DC92" i="3"/>
  <c r="DC97" i="3" s="1"/>
  <c r="DC176" i="3" s="1"/>
  <c r="DB92" i="3"/>
  <c r="CW92" i="3"/>
  <c r="CW97" i="3" s="1"/>
  <c r="CW176" i="3" s="1"/>
  <c r="CV92" i="3"/>
  <c r="CY92" i="3" s="1"/>
  <c r="CS92" i="3"/>
  <c r="CQ92" i="3"/>
  <c r="CQ97" i="3" s="1"/>
  <c r="CP92" i="3"/>
  <c r="CP97" i="3" s="1"/>
  <c r="CL92" i="3"/>
  <c r="CK92" i="3"/>
  <c r="CI92" i="3"/>
  <c r="CH92" i="3"/>
  <c r="CE92" i="3"/>
  <c r="CE97" i="3" s="1"/>
  <c r="CD92" i="3"/>
  <c r="BY92" i="3"/>
  <c r="BY97" i="3" s="1"/>
  <c r="BY176" i="3" s="1"/>
  <c r="BX92" i="3"/>
  <c r="BS92" i="3"/>
  <c r="BS97" i="3" s="1"/>
  <c r="BS176" i="3" s="1"/>
  <c r="BR92" i="3"/>
  <c r="BU92" i="3" s="1"/>
  <c r="BN92" i="3"/>
  <c r="BK92" i="3"/>
  <c r="BM92" i="3" s="1"/>
  <c r="BJ92" i="3"/>
  <c r="BG92" i="3"/>
  <c r="BG97" i="3" s="1"/>
  <c r="BF92" i="3"/>
  <c r="BI92" i="3" s="1"/>
  <c r="BB92" i="3"/>
  <c r="AY92" i="3"/>
  <c r="AX92" i="3"/>
  <c r="AU92" i="3"/>
  <c r="AU97" i="3" s="1"/>
  <c r="AT92" i="3"/>
  <c r="AP92" i="3"/>
  <c r="AI92" i="3"/>
  <c r="AI97" i="3" s="1"/>
  <c r="AH92" i="3"/>
  <c r="AE92" i="3"/>
  <c r="AC92" i="3"/>
  <c r="AC97" i="3" s="1"/>
  <c r="AC176" i="3" s="1"/>
  <c r="AB92" i="3"/>
  <c r="L92" i="3"/>
  <c r="I92" i="3"/>
  <c r="G92" i="3"/>
  <c r="E92" i="3"/>
  <c r="D92" i="3"/>
  <c r="K91" i="3"/>
  <c r="K90" i="3"/>
  <c r="PV88" i="3"/>
  <c r="PU88" i="3"/>
  <c r="PS88" i="3"/>
  <c r="PR88" i="3"/>
  <c r="PP88" i="3"/>
  <c r="PJ88" i="3" s="1"/>
  <c r="PM88" i="3"/>
  <c r="PG88" i="3" s="1"/>
  <c r="PL88" i="3"/>
  <c r="PF88" i="3"/>
  <c r="PD88" i="3"/>
  <c r="PC88" i="3"/>
  <c r="PA88" i="3"/>
  <c r="OZ88" i="3"/>
  <c r="OX88" i="3"/>
  <c r="OU88" i="3"/>
  <c r="OT88" i="3"/>
  <c r="OL88" i="3"/>
  <c r="OI88" i="3"/>
  <c r="OH88" i="3"/>
  <c r="OF88" i="3"/>
  <c r="OC88" i="3"/>
  <c r="OB88" i="3"/>
  <c r="NZ88" i="3"/>
  <c r="NW88" i="3"/>
  <c r="NQ88" i="3" s="1"/>
  <c r="NV88" i="3"/>
  <c r="NP88" i="3" s="1"/>
  <c r="NN88" i="3"/>
  <c r="NL88" i="3"/>
  <c r="NK88" i="3"/>
  <c r="NJ88" i="3"/>
  <c r="NH88" i="3"/>
  <c r="NF88" i="3"/>
  <c r="NE88" i="3"/>
  <c r="ND88" i="3"/>
  <c r="MX88" i="3" s="1"/>
  <c r="NB88" i="3"/>
  <c r="MV88" i="3"/>
  <c r="MU88" i="3"/>
  <c r="MS88" i="3"/>
  <c r="MR88" i="3"/>
  <c r="MP88" i="3"/>
  <c r="MJ88" i="3" s="1"/>
  <c r="MN88" i="3"/>
  <c r="MM88" i="3"/>
  <c r="ML88" i="3"/>
  <c r="MF88" i="3"/>
  <c r="MD88" i="3"/>
  <c r="MA88" i="3"/>
  <c r="LZ88" i="3"/>
  <c r="LX88" i="3"/>
  <c r="LV88" i="3"/>
  <c r="LU88" i="3"/>
  <c r="LT88" i="3"/>
  <c r="LR88" i="3"/>
  <c r="LN88" i="3"/>
  <c r="LL88" i="3"/>
  <c r="LJ88" i="3"/>
  <c r="LI88" i="3"/>
  <c r="LH88" i="3"/>
  <c r="LF88" i="3"/>
  <c r="LE88" i="3"/>
  <c r="LC88" i="3"/>
  <c r="LB88" i="3"/>
  <c r="KV88" i="3" s="1"/>
  <c r="KZ88" i="3"/>
  <c r="KW88" i="3"/>
  <c r="KT88" i="3"/>
  <c r="KQ88" i="3"/>
  <c r="KP88" i="3"/>
  <c r="KN88" i="3"/>
  <c r="KH88" i="3" s="1"/>
  <c r="KK88" i="3"/>
  <c r="KJ88" i="3"/>
  <c r="KD88" i="3" s="1"/>
  <c r="KE88" i="3"/>
  <c r="KB88" i="3"/>
  <c r="JY88" i="3"/>
  <c r="JX88" i="3"/>
  <c r="JV88" i="3"/>
  <c r="JS88" i="3"/>
  <c r="JR88" i="3"/>
  <c r="JP88" i="3"/>
  <c r="JM88" i="3"/>
  <c r="JL88" i="3"/>
  <c r="JJ88" i="3"/>
  <c r="JG88" i="3"/>
  <c r="JF88" i="3"/>
  <c r="IX88" i="3"/>
  <c r="IU88" i="3"/>
  <c r="IT88" i="3"/>
  <c r="IR88" i="3"/>
  <c r="IO88" i="3"/>
  <c r="IN88" i="3"/>
  <c r="IB88" i="3" s="1"/>
  <c r="IL88" i="3"/>
  <c r="II88" i="3"/>
  <c r="IH88" i="3"/>
  <c r="HZ88" i="3"/>
  <c r="HW88" i="3"/>
  <c r="HV88" i="3"/>
  <c r="HT88" i="3"/>
  <c r="HQ88" i="3"/>
  <c r="HP88" i="3"/>
  <c r="HN88" i="3"/>
  <c r="HK88" i="3"/>
  <c r="HJ88" i="3"/>
  <c r="HH88" i="3"/>
  <c r="HE88" i="3"/>
  <c r="HD88" i="3"/>
  <c r="HB88" i="3"/>
  <c r="GY88" i="3"/>
  <c r="GX88" i="3"/>
  <c r="GV88" i="3"/>
  <c r="GU88" i="3"/>
  <c r="GS88" i="3"/>
  <c r="GR88" i="3"/>
  <c r="GJ88" i="3"/>
  <c r="GG88" i="3"/>
  <c r="GF88" i="3"/>
  <c r="GD88" i="3"/>
  <c r="GA88" i="3"/>
  <c r="FZ88" i="3"/>
  <c r="FY88" i="3"/>
  <c r="FX88" i="3"/>
  <c r="FU88" i="3"/>
  <c r="FT88" i="3"/>
  <c r="FN88" i="3" s="1"/>
  <c r="FL88" i="3"/>
  <c r="FJ88" i="3"/>
  <c r="FI88" i="3"/>
  <c r="FH88" i="3"/>
  <c r="FF88" i="3"/>
  <c r="FC88" i="3"/>
  <c r="FB88" i="3"/>
  <c r="EZ88" i="3"/>
  <c r="EW88" i="3"/>
  <c r="EV88" i="3"/>
  <c r="ET88" i="3"/>
  <c r="EQ88" i="3"/>
  <c r="EP88" i="3"/>
  <c r="EN88" i="3"/>
  <c r="EK88" i="3"/>
  <c r="EJ88" i="3"/>
  <c r="EH88" i="3"/>
  <c r="EB88" i="3"/>
  <c r="DY88" i="3"/>
  <c r="DX88" i="3"/>
  <c r="DV88" i="3"/>
  <c r="DS88" i="3"/>
  <c r="DG88" i="3" s="1"/>
  <c r="DR88" i="3"/>
  <c r="DP88" i="3"/>
  <c r="DM88" i="3"/>
  <c r="DL88" i="3"/>
  <c r="DD88" i="3"/>
  <c r="DB88" i="3"/>
  <c r="DA88" i="3"/>
  <c r="CZ88" i="3"/>
  <c r="CX88" i="3"/>
  <c r="CU88" i="3"/>
  <c r="CT88" i="3"/>
  <c r="CR88" i="3"/>
  <c r="CP88" i="3"/>
  <c r="CO88" i="3"/>
  <c r="CN88" i="3"/>
  <c r="CF88" i="3"/>
  <c r="CC88" i="3"/>
  <c r="CB88" i="3"/>
  <c r="BZ88" i="3"/>
  <c r="BW88" i="3"/>
  <c r="BV88" i="3"/>
  <c r="BT88" i="3"/>
  <c r="BN88" i="3" s="1"/>
  <c r="BQ88" i="3"/>
  <c r="BP88" i="3"/>
  <c r="BH88" i="3"/>
  <c r="BE88" i="3"/>
  <c r="BD88" i="3"/>
  <c r="BC88" i="3"/>
  <c r="BB88" i="3"/>
  <c r="AZ88" i="3"/>
  <c r="AY88" i="3"/>
  <c r="AX88" i="3"/>
  <c r="AJ88" i="3"/>
  <c r="AI88" i="3"/>
  <c r="AH88" i="3"/>
  <c r="AG88" i="3"/>
  <c r="AF88" i="3"/>
  <c r="AD88" i="3"/>
  <c r="AA88" i="3"/>
  <c r="Z88" i="3"/>
  <c r="G88" i="3"/>
  <c r="PU87" i="3"/>
  <c r="PT87" i="3"/>
  <c r="PW87" i="3" s="1"/>
  <c r="PW88" i="3" s="1"/>
  <c r="PQ87" i="3"/>
  <c r="PO87" i="3"/>
  <c r="PO88" i="3" s="1"/>
  <c r="PN87" i="3"/>
  <c r="PJ87" i="3"/>
  <c r="PI87" i="3"/>
  <c r="PG87" i="3"/>
  <c r="PF87" i="3"/>
  <c r="PE87" i="3"/>
  <c r="PE88" i="3" s="1"/>
  <c r="PC87" i="3"/>
  <c r="PB87" i="3"/>
  <c r="PB88" i="3" s="1"/>
  <c r="OW87" i="3"/>
  <c r="OW88" i="3" s="1"/>
  <c r="OV87" i="3"/>
  <c r="OR87" i="3"/>
  <c r="OO87" i="3"/>
  <c r="ON87" i="3"/>
  <c r="OM87" i="3"/>
  <c r="OM88" i="3" s="1"/>
  <c r="OK87" i="3"/>
  <c r="OK88" i="3" s="1"/>
  <c r="OJ87" i="3"/>
  <c r="OJ88" i="3" s="1"/>
  <c r="OE87" i="3"/>
  <c r="OE88" i="3" s="1"/>
  <c r="OD87" i="3"/>
  <c r="OG87" i="3" s="1"/>
  <c r="OG88" i="3" s="1"/>
  <c r="OA87" i="3"/>
  <c r="OA88" i="3" s="1"/>
  <c r="NY87" i="3"/>
  <c r="NY88" i="3" s="1"/>
  <c r="NX87" i="3"/>
  <c r="NU87" i="3"/>
  <c r="NT87" i="3"/>
  <c r="NQ87" i="3"/>
  <c r="NP87" i="3"/>
  <c r="NM87" i="3"/>
  <c r="NM88" i="3" s="1"/>
  <c r="NL87" i="3"/>
  <c r="NO87" i="3" s="1"/>
  <c r="NO88" i="3" s="1"/>
  <c r="NG87" i="3"/>
  <c r="NG88" i="3" s="1"/>
  <c r="NF87" i="3"/>
  <c r="NI87" i="3" s="1"/>
  <c r="NI88" i="3" s="1"/>
  <c r="NC88" i="3" s="1"/>
  <c r="NC87" i="3"/>
  <c r="NB87" i="3"/>
  <c r="MY87" i="3"/>
  <c r="NA87" i="3" s="1"/>
  <c r="MX87" i="3"/>
  <c r="MU87" i="3"/>
  <c r="MT87" i="3"/>
  <c r="MQ87" i="3"/>
  <c r="MO87" i="3"/>
  <c r="MO88" i="3" s="1"/>
  <c r="MN87" i="3"/>
  <c r="MJ87" i="3"/>
  <c r="MG87" i="3"/>
  <c r="MI87" i="3" s="1"/>
  <c r="MF87" i="3"/>
  <c r="MC87" i="3"/>
  <c r="MC88" i="3" s="1"/>
  <c r="MB87" i="3"/>
  <c r="ME87" i="3" s="1"/>
  <c r="ME88" i="3" s="1"/>
  <c r="LW87" i="3"/>
  <c r="LW88" i="3" s="1"/>
  <c r="LV87" i="3"/>
  <c r="LY87" i="3" s="1"/>
  <c r="LR87" i="3"/>
  <c r="LO87" i="3"/>
  <c r="LQ87" i="3" s="1"/>
  <c r="LN87" i="3"/>
  <c r="LK87" i="3"/>
  <c r="LK88" i="3" s="1"/>
  <c r="LJ87" i="3"/>
  <c r="LM87" i="3" s="1"/>
  <c r="LM88" i="3" s="1"/>
  <c r="LE87" i="3"/>
  <c r="LD87" i="3"/>
  <c r="KZ87" i="3"/>
  <c r="KW87" i="3"/>
  <c r="KV87" i="3"/>
  <c r="KS87" i="3"/>
  <c r="KS88" i="3" s="1"/>
  <c r="KR87" i="3"/>
  <c r="KM87" i="3"/>
  <c r="KM88" i="3" s="1"/>
  <c r="KL87" i="3"/>
  <c r="KH87" i="3"/>
  <c r="KG87" i="3"/>
  <c r="KE87" i="3"/>
  <c r="KD87" i="3"/>
  <c r="KA87" i="3"/>
  <c r="KA88" i="3" s="1"/>
  <c r="JZ87" i="3"/>
  <c r="JU87" i="3"/>
  <c r="JU88" i="3" s="1"/>
  <c r="JT87" i="3"/>
  <c r="JO87" i="3"/>
  <c r="JO88" i="3" s="1"/>
  <c r="JN87" i="3"/>
  <c r="JQ87" i="3" s="1"/>
  <c r="JQ88" i="3" s="1"/>
  <c r="JI87" i="3"/>
  <c r="JI88" i="3" s="1"/>
  <c r="JH87" i="3"/>
  <c r="JD87" i="3"/>
  <c r="JA87" i="3"/>
  <c r="IZ87" i="3"/>
  <c r="IW87" i="3"/>
  <c r="IW88" i="3" s="1"/>
  <c r="IV87" i="3"/>
  <c r="IY87" i="3" s="1"/>
  <c r="IY88" i="3" s="1"/>
  <c r="IQ87" i="3"/>
  <c r="IQ88" i="3" s="1"/>
  <c r="IP87" i="3"/>
  <c r="IM87" i="3"/>
  <c r="IM88" i="3" s="1"/>
  <c r="IK87" i="3"/>
  <c r="IK88" i="3" s="1"/>
  <c r="IJ87" i="3"/>
  <c r="IF87" i="3"/>
  <c r="IC87" i="3"/>
  <c r="IB87" i="3"/>
  <c r="HY87" i="3"/>
  <c r="HY88" i="3" s="1"/>
  <c r="HX87" i="3"/>
  <c r="HX88" i="3" s="1"/>
  <c r="HS87" i="3"/>
  <c r="HS88" i="3" s="1"/>
  <c r="HR87" i="3"/>
  <c r="HM87" i="3"/>
  <c r="HM88" i="3" s="1"/>
  <c r="HL87" i="3"/>
  <c r="HG87" i="3"/>
  <c r="HG88" i="3" s="1"/>
  <c r="HF87" i="3"/>
  <c r="HA87" i="3"/>
  <c r="HA88" i="3" s="1"/>
  <c r="GZ87" i="3"/>
  <c r="HC87" i="3" s="1"/>
  <c r="HC88" i="3" s="1"/>
  <c r="GW87" i="3"/>
  <c r="GU87" i="3"/>
  <c r="GT87" i="3"/>
  <c r="GP87" i="3"/>
  <c r="GO87" i="3"/>
  <c r="GM87" i="3"/>
  <c r="GL87" i="3"/>
  <c r="GK87" i="3"/>
  <c r="GK88" i="3" s="1"/>
  <c r="GI87" i="3"/>
  <c r="GI88" i="3" s="1"/>
  <c r="GH87" i="3"/>
  <c r="GH88" i="3" s="1"/>
  <c r="GC87" i="3"/>
  <c r="GC88" i="3" s="1"/>
  <c r="GB87" i="3"/>
  <c r="FW87" i="3"/>
  <c r="FW88" i="3" s="1"/>
  <c r="FV87" i="3"/>
  <c r="FY87" i="3" s="1"/>
  <c r="FR87" i="3"/>
  <c r="FO87" i="3"/>
  <c r="FN87" i="3"/>
  <c r="FQ87" i="3" s="1"/>
  <c r="FM87" i="3"/>
  <c r="FM88" i="3" s="1"/>
  <c r="FK87" i="3"/>
  <c r="FK88" i="3" s="1"/>
  <c r="FJ87" i="3"/>
  <c r="FG87" i="3"/>
  <c r="FG88" i="3" s="1"/>
  <c r="FE87" i="3"/>
  <c r="FE88" i="3" s="1"/>
  <c r="FD87" i="3"/>
  <c r="FD88" i="3" s="1"/>
  <c r="EY87" i="3"/>
  <c r="EY88" i="3" s="1"/>
  <c r="EX87" i="3"/>
  <c r="EU87" i="3"/>
  <c r="EU88" i="3" s="1"/>
  <c r="ES87" i="3"/>
  <c r="ES88" i="3" s="1"/>
  <c r="ER87" i="3"/>
  <c r="EO87" i="3"/>
  <c r="EM87" i="3"/>
  <c r="EM88" i="3" s="1"/>
  <c r="EL87" i="3"/>
  <c r="EL88" i="3" s="1"/>
  <c r="EH87" i="3"/>
  <c r="EE87" i="3"/>
  <c r="ED87" i="3"/>
  <c r="EA87" i="3"/>
  <c r="EA88" i="3" s="1"/>
  <c r="DZ87" i="3"/>
  <c r="DW87" i="3"/>
  <c r="DW88" i="3" s="1"/>
  <c r="DU87" i="3"/>
  <c r="DU88" i="3" s="1"/>
  <c r="DT87" i="3"/>
  <c r="DT88" i="3" s="1"/>
  <c r="DQ87" i="3"/>
  <c r="DO87" i="3"/>
  <c r="DO88" i="3" s="1"/>
  <c r="DN87" i="3"/>
  <c r="DN88" i="3" s="1"/>
  <c r="DJ87" i="3"/>
  <c r="DI87" i="3"/>
  <c r="DH87" i="3"/>
  <c r="DG87" i="3"/>
  <c r="DF87" i="3"/>
  <c r="DE87" i="3"/>
  <c r="DE88" i="3" s="1"/>
  <c r="DC87" i="3"/>
  <c r="DC88" i="3" s="1"/>
  <c r="DB87" i="3"/>
  <c r="CW87" i="3"/>
  <c r="CW88" i="3" s="1"/>
  <c r="CV87" i="3"/>
  <c r="CV88" i="3" s="1"/>
  <c r="CQ87" i="3"/>
  <c r="CQ88" i="3" s="1"/>
  <c r="CP87" i="3"/>
  <c r="CS87" i="3" s="1"/>
  <c r="CS88" i="3" s="1"/>
  <c r="CL87" i="3"/>
  <c r="CI87" i="3"/>
  <c r="CH87" i="3"/>
  <c r="CE87" i="3"/>
  <c r="CE88" i="3" s="1"/>
  <c r="CD87" i="3"/>
  <c r="BY87" i="3"/>
  <c r="BY88" i="3" s="1"/>
  <c r="BX87" i="3"/>
  <c r="BS87" i="3"/>
  <c r="BS88" i="3" s="1"/>
  <c r="BR87" i="3"/>
  <c r="BR88" i="3" s="1"/>
  <c r="BN87" i="3"/>
  <c r="BK87" i="3"/>
  <c r="BJ87" i="3"/>
  <c r="BG87" i="3"/>
  <c r="BG88" i="3" s="1"/>
  <c r="BF87" i="3"/>
  <c r="BA87" i="3"/>
  <c r="BA88" i="3" s="1"/>
  <c r="AZ87" i="3"/>
  <c r="BC87" i="3" s="1"/>
  <c r="AV87" i="3"/>
  <c r="AS87" i="3"/>
  <c r="AR87" i="3"/>
  <c r="AT87" i="3" s="1"/>
  <c r="AL87" i="3"/>
  <c r="AK87" i="3"/>
  <c r="AK88" i="3" s="1"/>
  <c r="AI87" i="3"/>
  <c r="AH87" i="3"/>
  <c r="AC87" i="3"/>
  <c r="AC88" i="3" s="1"/>
  <c r="AB87" i="3"/>
  <c r="L87" i="3"/>
  <c r="L88" i="3" s="1"/>
  <c r="I87" i="3"/>
  <c r="G87" i="3"/>
  <c r="E87" i="3"/>
  <c r="E88" i="3" s="1"/>
  <c r="D87" i="3"/>
  <c r="K86" i="3"/>
  <c r="PM85" i="3"/>
  <c r="MM85" i="3"/>
  <c r="KQ85" i="3"/>
  <c r="JY85" i="3"/>
  <c r="HE85" i="3"/>
  <c r="GG85" i="3"/>
  <c r="FL85" i="3"/>
  <c r="FC85" i="3"/>
  <c r="EQ85" i="3"/>
  <c r="DP85" i="3"/>
  <c r="DD85" i="3"/>
  <c r="DA85" i="3"/>
  <c r="CZ85" i="3"/>
  <c r="CX85" i="3"/>
  <c r="CU85" i="3"/>
  <c r="CT85" i="3"/>
  <c r="CR85" i="3"/>
  <c r="CO85" i="3"/>
  <c r="CN85" i="3"/>
  <c r="CF85" i="3"/>
  <c r="CC85" i="3"/>
  <c r="CB85" i="3"/>
  <c r="BZ85" i="3"/>
  <c r="BW85" i="3"/>
  <c r="BK85" i="3" s="1"/>
  <c r="BV85" i="3"/>
  <c r="BT85" i="3"/>
  <c r="BQ85" i="3"/>
  <c r="BP85" i="3"/>
  <c r="BH85" i="3"/>
  <c r="BE85" i="3"/>
  <c r="BD85" i="3"/>
  <c r="AV85" i="3"/>
  <c r="AS85" i="3"/>
  <c r="AR85" i="3"/>
  <c r="AJ85" i="3"/>
  <c r="AG85" i="3"/>
  <c r="AF85" i="3"/>
  <c r="AE85" i="3"/>
  <c r="AD85" i="3"/>
  <c r="AA85" i="3"/>
  <c r="Z85" i="3"/>
  <c r="PV84" i="3"/>
  <c r="PV85" i="3" s="1"/>
  <c r="PS84" i="3"/>
  <c r="PU84" i="3" s="1"/>
  <c r="PU85" i="3" s="1"/>
  <c r="PR84" i="3"/>
  <c r="PP84" i="3"/>
  <c r="PM84" i="3"/>
  <c r="PL84" i="3"/>
  <c r="PL85" i="3" s="1"/>
  <c r="PD84" i="3"/>
  <c r="PA84" i="3"/>
  <c r="PA85" i="3" s="1"/>
  <c r="OZ84" i="3"/>
  <c r="PB84" i="3" s="1"/>
  <c r="OX84" i="3"/>
  <c r="OX85" i="3" s="1"/>
  <c r="OU84" i="3"/>
  <c r="OT84" i="3"/>
  <c r="ON84" i="3"/>
  <c r="OL84" i="3"/>
  <c r="OL85" i="3" s="1"/>
  <c r="OJ84" i="3"/>
  <c r="OI84" i="3"/>
  <c r="OH84" i="3"/>
  <c r="OH85" i="3" s="1"/>
  <c r="OF84" i="3"/>
  <c r="OF85" i="3" s="1"/>
  <c r="OE84" i="3"/>
  <c r="OE85" i="3" s="1"/>
  <c r="OC84" i="3"/>
  <c r="OC85" i="3" s="1"/>
  <c r="OB84" i="3"/>
  <c r="NZ84" i="3"/>
  <c r="NZ85" i="3" s="1"/>
  <c r="NT85" i="3" s="1"/>
  <c r="NW84" i="3"/>
  <c r="NW85" i="3" s="1"/>
  <c r="NV84" i="3"/>
  <c r="NN84" i="3"/>
  <c r="NN85" i="3" s="1"/>
  <c r="NK84" i="3"/>
  <c r="NK85" i="3" s="1"/>
  <c r="NJ84" i="3"/>
  <c r="NJ85" i="3" s="1"/>
  <c r="NH84" i="3"/>
  <c r="NE84" i="3"/>
  <c r="ND84" i="3"/>
  <c r="ND85" i="3" s="1"/>
  <c r="MV84" i="3"/>
  <c r="MS84" i="3"/>
  <c r="MS85" i="3" s="1"/>
  <c r="MR84" i="3"/>
  <c r="MT84" i="3" s="1"/>
  <c r="MT85" i="3" s="1"/>
  <c r="MP84" i="3"/>
  <c r="MP85" i="3" s="1"/>
  <c r="MM84" i="3"/>
  <c r="ML84" i="3"/>
  <c r="ML85" i="3" s="1"/>
  <c r="MJ84" i="3"/>
  <c r="MD84" i="3"/>
  <c r="MD85" i="3" s="1"/>
  <c r="MA84" i="3"/>
  <c r="LZ84" i="3"/>
  <c r="LZ85" i="3" s="1"/>
  <c r="LX84" i="3"/>
  <c r="LR84" i="3" s="1"/>
  <c r="LU84" i="3"/>
  <c r="LU85" i="3" s="1"/>
  <c r="LT84" i="3"/>
  <c r="LL84" i="3"/>
  <c r="LL85" i="3" s="1"/>
  <c r="LI84" i="3"/>
  <c r="LH84" i="3"/>
  <c r="LF84" i="3"/>
  <c r="LF85" i="3" s="1"/>
  <c r="LD84" i="3"/>
  <c r="LC84" i="3"/>
  <c r="LC85" i="3" s="1"/>
  <c r="LB84" i="3"/>
  <c r="LB85" i="3" s="1"/>
  <c r="KV84" i="3"/>
  <c r="KT84" i="3"/>
  <c r="KT85" i="3" s="1"/>
  <c r="KQ84" i="3"/>
  <c r="KP84" i="3"/>
  <c r="KP85" i="3" s="1"/>
  <c r="KN84" i="3"/>
  <c r="KH84" i="3" s="1"/>
  <c r="KK84" i="3"/>
  <c r="KJ84" i="3"/>
  <c r="KJ85" i="3" s="1"/>
  <c r="KD85" i="3" s="1"/>
  <c r="KB84" i="3"/>
  <c r="KB85" i="3" s="1"/>
  <c r="KA84" i="3"/>
  <c r="KA85" i="3" s="1"/>
  <c r="JY84" i="3"/>
  <c r="JX84" i="3"/>
  <c r="JV84" i="3"/>
  <c r="JV85" i="3" s="1"/>
  <c r="JU84" i="3"/>
  <c r="JU85" i="3" s="1"/>
  <c r="JS84" i="3"/>
  <c r="JS85" i="3" s="1"/>
  <c r="JR84" i="3"/>
  <c r="JP84" i="3"/>
  <c r="JM84" i="3"/>
  <c r="JM85" i="3" s="1"/>
  <c r="JL84" i="3"/>
  <c r="JN84" i="3" s="1"/>
  <c r="JJ84" i="3"/>
  <c r="JJ85" i="3" s="1"/>
  <c r="JG84" i="3"/>
  <c r="JF84" i="3"/>
  <c r="JF85" i="3" s="1"/>
  <c r="IX84" i="3"/>
  <c r="IU84" i="3"/>
  <c r="IT84" i="3"/>
  <c r="IT85" i="3" s="1"/>
  <c r="IR84" i="3"/>
  <c r="IR85" i="3" s="1"/>
  <c r="IO84" i="3"/>
  <c r="IN84" i="3"/>
  <c r="IN85" i="3" s="1"/>
  <c r="IB85" i="3" s="1"/>
  <c r="IL84" i="3"/>
  <c r="IL85" i="3" s="1"/>
  <c r="IJ84" i="3"/>
  <c r="IM84" i="3" s="1"/>
  <c r="II84" i="3"/>
  <c r="II85" i="3" s="1"/>
  <c r="IH84" i="3"/>
  <c r="IH85" i="3" s="1"/>
  <c r="HZ84" i="3"/>
  <c r="HZ85" i="3" s="1"/>
  <c r="HW84" i="3"/>
  <c r="HW85" i="3" s="1"/>
  <c r="HV84" i="3"/>
  <c r="HV85" i="3" s="1"/>
  <c r="HT84" i="3"/>
  <c r="HT85" i="3" s="1"/>
  <c r="HQ84" i="3"/>
  <c r="HP84" i="3"/>
  <c r="HN84" i="3"/>
  <c r="HN85" i="3" s="1"/>
  <c r="HK84" i="3"/>
  <c r="HJ84" i="3"/>
  <c r="HJ85" i="3" s="1"/>
  <c r="HH84" i="3"/>
  <c r="HH85" i="3" s="1"/>
  <c r="HG84" i="3"/>
  <c r="HG85" i="3" s="1"/>
  <c r="HE84" i="3"/>
  <c r="HD84" i="3"/>
  <c r="HB84" i="3"/>
  <c r="HB85" i="3" s="1"/>
  <c r="GZ84" i="3"/>
  <c r="GY84" i="3"/>
  <c r="HA84" i="3" s="1"/>
  <c r="HA85" i="3" s="1"/>
  <c r="GX84" i="3"/>
  <c r="GX85" i="3" s="1"/>
  <c r="GV84" i="3"/>
  <c r="GV85" i="3" s="1"/>
  <c r="GS84" i="3"/>
  <c r="GS85" i="3" s="1"/>
  <c r="GR84" i="3"/>
  <c r="GJ84" i="3"/>
  <c r="GJ85" i="3" s="1"/>
  <c r="GG84" i="3"/>
  <c r="GF84" i="3"/>
  <c r="GD84" i="3"/>
  <c r="GD85" i="3" s="1"/>
  <c r="GA84" i="3"/>
  <c r="FZ84" i="3"/>
  <c r="FX84" i="3"/>
  <c r="FU84" i="3"/>
  <c r="FT84" i="3"/>
  <c r="FL84" i="3"/>
  <c r="FI84" i="3"/>
  <c r="FI85" i="3" s="1"/>
  <c r="FH84" i="3"/>
  <c r="FF84" i="3"/>
  <c r="FF85" i="3" s="1"/>
  <c r="FC84" i="3"/>
  <c r="FB84" i="3"/>
  <c r="FB85" i="3" s="1"/>
  <c r="EZ84" i="3"/>
  <c r="EZ85" i="3" s="1"/>
  <c r="EW84" i="3"/>
  <c r="EW85" i="3" s="1"/>
  <c r="EV84" i="3"/>
  <c r="ET84" i="3"/>
  <c r="ET85" i="3" s="1"/>
  <c r="EQ84" i="3"/>
  <c r="EP84" i="3"/>
  <c r="EP85" i="3" s="1"/>
  <c r="EN84" i="3"/>
  <c r="EK84" i="3"/>
  <c r="EJ84" i="3"/>
  <c r="EB84" i="3"/>
  <c r="EB85" i="3" s="1"/>
  <c r="DY84" i="3"/>
  <c r="DY85" i="3" s="1"/>
  <c r="DX84" i="3"/>
  <c r="DV84" i="3"/>
  <c r="DV85" i="3" s="1"/>
  <c r="DS84" i="3"/>
  <c r="DR84" i="3"/>
  <c r="DR85" i="3" s="1"/>
  <c r="DP84" i="3"/>
  <c r="DM84" i="3"/>
  <c r="DG84" i="3" s="1"/>
  <c r="DL84" i="3"/>
  <c r="DC84" i="3"/>
  <c r="DC85" i="3" s="1"/>
  <c r="DB84" i="3"/>
  <c r="CW84" i="3"/>
  <c r="CW85" i="3" s="1"/>
  <c r="CV84" i="3"/>
  <c r="CQ84" i="3"/>
  <c r="CQ85" i="3" s="1"/>
  <c r="CP84" i="3"/>
  <c r="CL84" i="3"/>
  <c r="CI84" i="3"/>
  <c r="CH84" i="3"/>
  <c r="CE84" i="3"/>
  <c r="CE85" i="3" s="1"/>
  <c r="CD84" i="3"/>
  <c r="BY84" i="3"/>
  <c r="BY85" i="3" s="1"/>
  <c r="BX84" i="3"/>
  <c r="BU84" i="3"/>
  <c r="BS84" i="3"/>
  <c r="BS85" i="3" s="1"/>
  <c r="BR84" i="3"/>
  <c r="BR85" i="3" s="1"/>
  <c r="BN84" i="3"/>
  <c r="BK84" i="3"/>
  <c r="BM84" i="3" s="1"/>
  <c r="BJ84" i="3"/>
  <c r="BG84" i="3"/>
  <c r="BG85" i="3" s="1"/>
  <c r="BF84" i="3"/>
  <c r="BF85" i="3" s="1"/>
  <c r="BB84" i="3"/>
  <c r="AY84" i="3"/>
  <c r="AX84" i="3"/>
  <c r="AU84" i="3"/>
  <c r="AU85" i="3" s="1"/>
  <c r="AT84" i="3"/>
  <c r="AI84" i="3"/>
  <c r="AI85" i="3" s="1"/>
  <c r="AH84" i="3"/>
  <c r="AC84" i="3"/>
  <c r="AC85" i="3" s="1"/>
  <c r="AB84" i="3"/>
  <c r="AE84" i="3" s="1"/>
  <c r="L84" i="3"/>
  <c r="L85" i="3" s="1"/>
  <c r="I84" i="3"/>
  <c r="G84" i="3"/>
  <c r="G85" i="3" s="1"/>
  <c r="E84" i="3"/>
  <c r="E85" i="3" s="1"/>
  <c r="D84" i="3"/>
  <c r="F84" i="3" s="1"/>
  <c r="K83" i="3"/>
  <c r="PR82" i="3"/>
  <c r="PC82" i="3"/>
  <c r="OH82" i="3"/>
  <c r="MU82" i="3"/>
  <c r="MM82" i="3"/>
  <c r="MD82" i="3"/>
  <c r="JV82" i="3"/>
  <c r="IX82" i="3"/>
  <c r="HW82" i="3"/>
  <c r="HK82" i="3"/>
  <c r="HH82" i="3"/>
  <c r="FB82" i="3"/>
  <c r="DV82" i="3"/>
  <c r="DD82" i="3"/>
  <c r="DA82" i="3"/>
  <c r="CZ82" i="3"/>
  <c r="CX82" i="3"/>
  <c r="CU82" i="3"/>
  <c r="CT82" i="3"/>
  <c r="CR82" i="3"/>
  <c r="CO82" i="3"/>
  <c r="CN82" i="3"/>
  <c r="CF82" i="3"/>
  <c r="CC82" i="3"/>
  <c r="CB82" i="3"/>
  <c r="BZ82" i="3"/>
  <c r="BW82" i="3"/>
  <c r="BV82" i="3"/>
  <c r="BT82" i="3"/>
  <c r="BQ82" i="3"/>
  <c r="BP82" i="3"/>
  <c r="BK82" i="3"/>
  <c r="BJ82" i="3"/>
  <c r="BH82" i="3"/>
  <c r="BE82" i="3"/>
  <c r="BD82" i="3"/>
  <c r="AV82" i="3"/>
  <c r="AS82" i="3"/>
  <c r="AR82" i="3"/>
  <c r="AJ82" i="3"/>
  <c r="AG82" i="3"/>
  <c r="AF82" i="3"/>
  <c r="AD82" i="3"/>
  <c r="AA82" i="3"/>
  <c r="Z82" i="3"/>
  <c r="PV81" i="3"/>
  <c r="PJ81" i="3" s="1"/>
  <c r="PS81" i="3"/>
  <c r="PS82" i="3" s="1"/>
  <c r="PR81" i="3"/>
  <c r="PO81" i="3"/>
  <c r="PN81" i="3"/>
  <c r="PG81" i="3"/>
  <c r="PD81" i="3"/>
  <c r="PD82" i="3" s="1"/>
  <c r="PA81" i="3"/>
  <c r="PA82" i="3" s="1"/>
  <c r="OZ81" i="3"/>
  <c r="ON81" i="3" s="1"/>
  <c r="OW81" i="3"/>
  <c r="OV81" i="3"/>
  <c r="OY81" i="3" s="1"/>
  <c r="OR81" i="3"/>
  <c r="OO81" i="3"/>
  <c r="OL81" i="3"/>
  <c r="OL82" i="3" s="1"/>
  <c r="OI81" i="3"/>
  <c r="OI82" i="3" s="1"/>
  <c r="OH81" i="3"/>
  <c r="OF81" i="3"/>
  <c r="OC81" i="3"/>
  <c r="OB81" i="3"/>
  <c r="NY81" i="3"/>
  <c r="NX81" i="3"/>
  <c r="OA81" i="3" s="1"/>
  <c r="NN81" i="3"/>
  <c r="NN82" i="3" s="1"/>
  <c r="NK81" i="3"/>
  <c r="NJ81" i="3"/>
  <c r="NG81" i="3"/>
  <c r="NF81" i="3"/>
  <c r="MV81" i="3"/>
  <c r="MV82" i="3" s="1"/>
  <c r="MT81" i="3"/>
  <c r="MS81" i="3"/>
  <c r="MS82" i="3" s="1"/>
  <c r="MR81" i="3"/>
  <c r="MR82" i="3" s="1"/>
  <c r="MO81" i="3"/>
  <c r="MN81" i="3"/>
  <c r="MQ81" i="3" s="1"/>
  <c r="MJ81" i="3"/>
  <c r="MG81" i="3"/>
  <c r="MF81" i="3"/>
  <c r="MI81" i="3" s="1"/>
  <c r="MD81" i="3"/>
  <c r="MA81" i="3"/>
  <c r="LZ81" i="3"/>
  <c r="LZ82" i="3" s="1"/>
  <c r="LW81" i="3"/>
  <c r="LV81" i="3"/>
  <c r="LR81" i="3"/>
  <c r="LN81" i="3"/>
  <c r="LL81" i="3"/>
  <c r="LI81" i="3"/>
  <c r="LH81" i="3"/>
  <c r="KV81" i="3" s="1"/>
  <c r="LE81" i="3"/>
  <c r="LD81" i="3"/>
  <c r="LG81" i="3" s="1"/>
  <c r="KW81" i="3"/>
  <c r="KT81" i="3"/>
  <c r="KT82" i="3" s="1"/>
  <c r="KQ81" i="3"/>
  <c r="KQ82" i="3" s="1"/>
  <c r="KP81" i="3"/>
  <c r="KO81" i="3"/>
  <c r="KM81" i="3"/>
  <c r="KL81" i="3"/>
  <c r="KD81" i="3"/>
  <c r="KB81" i="3"/>
  <c r="KB82" i="3" s="1"/>
  <c r="JY81" i="3"/>
  <c r="JY82" i="3" s="1"/>
  <c r="JX81" i="3"/>
  <c r="JV81" i="3"/>
  <c r="JS81" i="3"/>
  <c r="JS82" i="3" s="1"/>
  <c r="JR81" i="3"/>
  <c r="JP81" i="3"/>
  <c r="JN81" i="3"/>
  <c r="JM81" i="3"/>
  <c r="JM82" i="3" s="1"/>
  <c r="JL81" i="3"/>
  <c r="JL82" i="3" s="1"/>
  <c r="JI81" i="3"/>
  <c r="JH81" i="3"/>
  <c r="JK81" i="3" s="1"/>
  <c r="IZ81" i="3"/>
  <c r="IX81" i="3"/>
  <c r="IU81" i="3"/>
  <c r="IT81" i="3"/>
  <c r="IT82" i="3" s="1"/>
  <c r="IR81" i="3"/>
  <c r="IR82" i="3" s="1"/>
  <c r="IO81" i="3"/>
  <c r="IO82" i="3" s="1"/>
  <c r="IN81" i="3"/>
  <c r="IN82" i="3" s="1"/>
  <c r="IK81" i="3"/>
  <c r="IJ81" i="3"/>
  <c r="IM81" i="3" s="1"/>
  <c r="IB81" i="3"/>
  <c r="HZ81" i="3"/>
  <c r="HZ82" i="3" s="1"/>
  <c r="HX81" i="3"/>
  <c r="IA81" i="3" s="1"/>
  <c r="HW81" i="3"/>
  <c r="HV81" i="3"/>
  <c r="HT81" i="3"/>
  <c r="HT82" i="3" s="1"/>
  <c r="HQ81" i="3"/>
  <c r="HP81" i="3"/>
  <c r="HN81" i="3"/>
  <c r="HL81" i="3"/>
  <c r="HK81" i="3"/>
  <c r="HM81" i="3" s="1"/>
  <c r="HJ81" i="3"/>
  <c r="HJ82" i="3" s="1"/>
  <c r="HH81" i="3"/>
  <c r="HE81" i="3"/>
  <c r="GM81" i="3" s="1"/>
  <c r="HD81" i="3"/>
  <c r="HB81" i="3"/>
  <c r="HB82" i="3" s="1"/>
  <c r="GZ81" i="3"/>
  <c r="GY81" i="3"/>
  <c r="HA81" i="3" s="1"/>
  <c r="GX81" i="3"/>
  <c r="GX82" i="3" s="1"/>
  <c r="GU81" i="3"/>
  <c r="GT81" i="3"/>
  <c r="GW81" i="3" s="1"/>
  <c r="GJ81" i="3"/>
  <c r="GJ82" i="3" s="1"/>
  <c r="GG81" i="3"/>
  <c r="GF81" i="3"/>
  <c r="GF82" i="3" s="1"/>
  <c r="GD81" i="3"/>
  <c r="GA81" i="3"/>
  <c r="GC81" i="3" s="1"/>
  <c r="FZ81" i="3"/>
  <c r="FW81" i="3"/>
  <c r="FV81" i="3"/>
  <c r="FY81" i="3" s="1"/>
  <c r="FL81" i="3"/>
  <c r="FL82" i="3" s="1"/>
  <c r="FJ81" i="3"/>
  <c r="FM81" i="3" s="1"/>
  <c r="FI81" i="3"/>
  <c r="FI82" i="3" s="1"/>
  <c r="FH81" i="3"/>
  <c r="FH82" i="3" s="1"/>
  <c r="FF81" i="3"/>
  <c r="FF82" i="3" s="1"/>
  <c r="FC81" i="3"/>
  <c r="FE81" i="3" s="1"/>
  <c r="FB81" i="3"/>
  <c r="EZ81" i="3"/>
  <c r="EZ82" i="3" s="1"/>
  <c r="EW81" i="3"/>
  <c r="EW82" i="3" s="1"/>
  <c r="EV81" i="3"/>
  <c r="ET81" i="3"/>
  <c r="EQ81" i="3"/>
  <c r="EP81" i="3"/>
  <c r="EM81" i="3"/>
  <c r="EL81" i="3"/>
  <c r="EB81" i="3"/>
  <c r="EB82" i="3" s="1"/>
  <c r="DY81" i="3"/>
  <c r="DY82" i="3" s="1"/>
  <c r="DX81" i="3"/>
  <c r="DV81" i="3"/>
  <c r="DS81" i="3"/>
  <c r="DG81" i="3" s="1"/>
  <c r="DR81" i="3"/>
  <c r="DR82" i="3" s="1"/>
  <c r="DO81" i="3"/>
  <c r="DN81" i="3"/>
  <c r="DJ81" i="3"/>
  <c r="DC81" i="3"/>
  <c r="DB81" i="3"/>
  <c r="DE81" i="3" s="1"/>
  <c r="CW81" i="3"/>
  <c r="CV81" i="3"/>
  <c r="CQ81" i="3"/>
  <c r="CP81" i="3"/>
  <c r="CS81" i="3" s="1"/>
  <c r="CL81" i="3"/>
  <c r="CI81" i="3"/>
  <c r="CH81" i="3"/>
  <c r="CE81" i="3"/>
  <c r="CD81" i="3"/>
  <c r="CG81" i="3" s="1"/>
  <c r="BY81" i="3"/>
  <c r="BX81" i="3"/>
  <c r="CA81" i="3" s="1"/>
  <c r="BU81" i="3"/>
  <c r="BS81" i="3"/>
  <c r="BR81" i="3"/>
  <c r="BN81" i="3"/>
  <c r="BK81" i="3"/>
  <c r="BJ81" i="3"/>
  <c r="BG81" i="3"/>
  <c r="BF81" i="3"/>
  <c r="BI81" i="3" s="1"/>
  <c r="BB81" i="3"/>
  <c r="AP81" i="3" s="1"/>
  <c r="AY81" i="3"/>
  <c r="AM81" i="3" s="1"/>
  <c r="AX81" i="3"/>
  <c r="BA81" i="3" s="1"/>
  <c r="AU81" i="3"/>
  <c r="AT81" i="3"/>
  <c r="AW81" i="3" s="1"/>
  <c r="AI81" i="3"/>
  <c r="AH81" i="3"/>
  <c r="AK81" i="3" s="1"/>
  <c r="AC81" i="3"/>
  <c r="AB81" i="3"/>
  <c r="AE81" i="3" s="1"/>
  <c r="L81" i="3"/>
  <c r="I81" i="3"/>
  <c r="G81" i="3"/>
  <c r="E81" i="3"/>
  <c r="D81" i="3"/>
  <c r="F81" i="3" s="1"/>
  <c r="H81" i="3" s="1"/>
  <c r="K81" i="3" s="1"/>
  <c r="PW80" i="3"/>
  <c r="PU80" i="3"/>
  <c r="PU82" i="3" s="1"/>
  <c r="PT80" i="3"/>
  <c r="PP80" i="3"/>
  <c r="PJ80" i="3" s="1"/>
  <c r="PM80" i="3"/>
  <c r="PL80" i="3"/>
  <c r="PC80" i="3"/>
  <c r="PB80" i="3"/>
  <c r="OX80" i="3"/>
  <c r="OX82" i="3" s="1"/>
  <c r="OR82" i="3" s="1"/>
  <c r="OU80" i="3"/>
  <c r="OU82" i="3" s="1"/>
  <c r="OT80" i="3"/>
  <c r="OW80" i="3" s="1"/>
  <c r="OW82" i="3" s="1"/>
  <c r="OR80" i="3"/>
  <c r="OO80" i="3"/>
  <c r="OK80" i="3"/>
  <c r="OK82" i="3" s="1"/>
  <c r="OJ80" i="3"/>
  <c r="OM80" i="3" s="1"/>
  <c r="OE80" i="3"/>
  <c r="OE82" i="3" s="1"/>
  <c r="OD80" i="3"/>
  <c r="OG80" i="3" s="1"/>
  <c r="NZ80" i="3"/>
  <c r="NT80" i="3" s="1"/>
  <c r="NW80" i="3"/>
  <c r="NW82" i="3" s="1"/>
  <c r="NV80" i="3"/>
  <c r="NO80" i="3"/>
  <c r="NM80" i="3"/>
  <c r="NM82" i="3" s="1"/>
  <c r="NL80" i="3"/>
  <c r="NH80" i="3"/>
  <c r="NE80" i="3"/>
  <c r="ND80" i="3"/>
  <c r="ND82" i="3" s="1"/>
  <c r="MU80" i="3"/>
  <c r="MT80" i="3"/>
  <c r="MW80" i="3" s="1"/>
  <c r="MP80" i="3"/>
  <c r="MP82" i="3" s="1"/>
  <c r="MM80" i="3"/>
  <c r="ML80" i="3"/>
  <c r="MN80" i="3" s="1"/>
  <c r="MJ80" i="3"/>
  <c r="MG80" i="3"/>
  <c r="MC80" i="3"/>
  <c r="MC82" i="3" s="1"/>
  <c r="MB80" i="3"/>
  <c r="LX80" i="3"/>
  <c r="LX82" i="3" s="1"/>
  <c r="LR82" i="3" s="1"/>
  <c r="LU80" i="3"/>
  <c r="LT80" i="3"/>
  <c r="LT82" i="3" s="1"/>
  <c r="LN82" i="3" s="1"/>
  <c r="LR80" i="3"/>
  <c r="LM80" i="3"/>
  <c r="LK80" i="3"/>
  <c r="LK82" i="3" s="1"/>
  <c r="LJ80" i="3"/>
  <c r="LF80" i="3"/>
  <c r="LC80" i="3"/>
  <c r="LB80" i="3"/>
  <c r="LB82" i="3" s="1"/>
  <c r="KS80" i="3"/>
  <c r="KS82" i="3" s="1"/>
  <c r="KR80" i="3"/>
  <c r="KN80" i="3"/>
  <c r="KK80" i="3"/>
  <c r="KK82" i="3" s="1"/>
  <c r="KJ80" i="3"/>
  <c r="KE80" i="3"/>
  <c r="KA80" i="3"/>
  <c r="KA82" i="3" s="1"/>
  <c r="JZ80" i="3"/>
  <c r="KC80" i="3" s="1"/>
  <c r="JU80" i="3"/>
  <c r="JU82" i="3" s="1"/>
  <c r="JT80" i="3"/>
  <c r="JQ80" i="3"/>
  <c r="JO80" i="3"/>
  <c r="JO82" i="3" s="1"/>
  <c r="JN80" i="3"/>
  <c r="JJ80" i="3"/>
  <c r="JD80" i="3" s="1"/>
  <c r="JG80" i="3"/>
  <c r="JG82" i="3" s="1"/>
  <c r="JF80" i="3"/>
  <c r="IW80" i="3"/>
  <c r="IW82" i="3" s="1"/>
  <c r="IV80" i="3"/>
  <c r="IY80" i="3" s="1"/>
  <c r="IQ80" i="3"/>
  <c r="IQ82" i="3" s="1"/>
  <c r="IP80" i="3"/>
  <c r="IL80" i="3"/>
  <c r="IL82" i="3" s="1"/>
  <c r="IF82" i="3" s="1"/>
  <c r="II80" i="3"/>
  <c r="II82" i="3" s="1"/>
  <c r="IH80" i="3"/>
  <c r="IH82" i="3" s="1"/>
  <c r="IC80" i="3"/>
  <c r="IB80" i="3"/>
  <c r="HY80" i="3"/>
  <c r="HY82" i="3" s="1"/>
  <c r="HX80" i="3"/>
  <c r="HS80" i="3"/>
  <c r="HS82" i="3" s="1"/>
  <c r="HR80" i="3"/>
  <c r="HO80" i="3"/>
  <c r="HM80" i="3"/>
  <c r="HM82" i="3" s="1"/>
  <c r="HL80" i="3"/>
  <c r="HG80" i="3"/>
  <c r="HG82" i="3" s="1"/>
  <c r="HF80" i="3"/>
  <c r="HA80" i="3"/>
  <c r="HA82" i="3" s="1"/>
  <c r="GZ80" i="3"/>
  <c r="HC80" i="3" s="1"/>
  <c r="GV80" i="3"/>
  <c r="GV82" i="3" s="1"/>
  <c r="GS80" i="3"/>
  <c r="GR80" i="3"/>
  <c r="GR82" i="3" s="1"/>
  <c r="GL80" i="3"/>
  <c r="GK80" i="3"/>
  <c r="GI80" i="3"/>
  <c r="GI82" i="3" s="1"/>
  <c r="GH80" i="3"/>
  <c r="GE80" i="3"/>
  <c r="GC80" i="3"/>
  <c r="GC82" i="3" s="1"/>
  <c r="GB80" i="3"/>
  <c r="FX80" i="3"/>
  <c r="FU80" i="3"/>
  <c r="FT80" i="3"/>
  <c r="FT82" i="3" s="1"/>
  <c r="FK80" i="3"/>
  <c r="FK82" i="3" s="1"/>
  <c r="FJ80" i="3"/>
  <c r="FM80" i="3" s="1"/>
  <c r="FE80" i="3"/>
  <c r="FE82" i="3" s="1"/>
  <c r="FD80" i="3"/>
  <c r="FG80" i="3" s="1"/>
  <c r="EY80" i="3"/>
  <c r="EY82" i="3" s="1"/>
  <c r="EX80" i="3"/>
  <c r="FA80" i="3" s="1"/>
  <c r="EU80" i="3"/>
  <c r="ES80" i="3"/>
  <c r="ES82" i="3" s="1"/>
  <c r="ER80" i="3"/>
  <c r="EN80" i="3"/>
  <c r="EK80" i="3"/>
  <c r="EJ80" i="3"/>
  <c r="EA80" i="3"/>
  <c r="EA82" i="3" s="1"/>
  <c r="DZ80" i="3"/>
  <c r="EC80" i="3" s="1"/>
  <c r="DU80" i="3"/>
  <c r="DU82" i="3" s="1"/>
  <c r="DT80" i="3"/>
  <c r="DP80" i="3"/>
  <c r="DJ80" i="3" s="1"/>
  <c r="DM80" i="3"/>
  <c r="DL80" i="3"/>
  <c r="DL82" i="3" s="1"/>
  <c r="DF80" i="3"/>
  <c r="DE80" i="3"/>
  <c r="DC80" i="3"/>
  <c r="DC82" i="3" s="1"/>
  <c r="DB80" i="3"/>
  <c r="DB82" i="3" s="1"/>
  <c r="CY80" i="3"/>
  <c r="CW80" i="3"/>
  <c r="CW82" i="3" s="1"/>
  <c r="CV80" i="3"/>
  <c r="CV82" i="3" s="1"/>
  <c r="CQ80" i="3"/>
  <c r="CQ82" i="3" s="1"/>
  <c r="CP80" i="3"/>
  <c r="CL80" i="3"/>
  <c r="CI80" i="3"/>
  <c r="CK80" i="3" s="1"/>
  <c r="CH80" i="3"/>
  <c r="CE80" i="3"/>
  <c r="CE82" i="3" s="1"/>
  <c r="CD80" i="3"/>
  <c r="CG80" i="3" s="1"/>
  <c r="CG82" i="3" s="1"/>
  <c r="BY80" i="3"/>
  <c r="BY82" i="3" s="1"/>
  <c r="BX80" i="3"/>
  <c r="BS80" i="3"/>
  <c r="BS82" i="3" s="1"/>
  <c r="BR80" i="3"/>
  <c r="BN80" i="3"/>
  <c r="BK80" i="3"/>
  <c r="BM80" i="3" s="1"/>
  <c r="BJ80" i="3"/>
  <c r="BI80" i="3"/>
  <c r="BI82" i="3" s="1"/>
  <c r="BG80" i="3"/>
  <c r="BG82" i="3" s="1"/>
  <c r="BF80" i="3"/>
  <c r="BF82" i="3" s="1"/>
  <c r="BB80" i="3"/>
  <c r="BB82" i="3" s="1"/>
  <c r="AP82" i="3" s="1"/>
  <c r="BA80" i="3"/>
  <c r="BA82" i="3" s="1"/>
  <c r="AY80" i="3"/>
  <c r="AY82" i="3" s="1"/>
  <c r="AM82" i="3" s="1"/>
  <c r="AO82" i="3" s="1"/>
  <c r="AX80" i="3"/>
  <c r="AX82" i="3" s="1"/>
  <c r="AL82" i="3" s="1"/>
  <c r="AU80" i="3"/>
  <c r="AU82" i="3" s="1"/>
  <c r="AT80" i="3"/>
  <c r="AW80" i="3" s="1"/>
  <c r="AP80" i="3"/>
  <c r="AK80" i="3"/>
  <c r="AI80" i="3"/>
  <c r="AI82" i="3" s="1"/>
  <c r="AH80" i="3"/>
  <c r="AH82" i="3" s="1"/>
  <c r="AC80" i="3"/>
  <c r="AC82" i="3" s="1"/>
  <c r="AB80" i="3"/>
  <c r="L80" i="3"/>
  <c r="I80" i="3"/>
  <c r="G80" i="3"/>
  <c r="G82" i="3" s="1"/>
  <c r="E80" i="3"/>
  <c r="E82" i="3" s="1"/>
  <c r="D80" i="3"/>
  <c r="K79" i="3"/>
  <c r="OB78" i="3"/>
  <c r="LU78" i="3"/>
  <c r="KN78" i="3"/>
  <c r="JP78" i="3"/>
  <c r="JJ78" i="3"/>
  <c r="IT78" i="3"/>
  <c r="HV78" i="3"/>
  <c r="HN78" i="3"/>
  <c r="FB78" i="3"/>
  <c r="ET78" i="3"/>
  <c r="DD78" i="3"/>
  <c r="DA78" i="3"/>
  <c r="CZ78" i="3"/>
  <c r="CX78" i="3"/>
  <c r="CU78" i="3"/>
  <c r="CT78" i="3"/>
  <c r="CR78" i="3"/>
  <c r="CO78" i="3"/>
  <c r="CI78" i="3" s="1"/>
  <c r="CN78" i="3"/>
  <c r="CF78" i="3"/>
  <c r="CC78" i="3"/>
  <c r="CB78" i="3"/>
  <c r="BZ78" i="3"/>
  <c r="BW78" i="3"/>
  <c r="BV78" i="3"/>
  <c r="BT78" i="3"/>
  <c r="BQ78" i="3"/>
  <c r="BK78" i="3" s="1"/>
  <c r="BP78" i="3"/>
  <c r="BJ78" i="3"/>
  <c r="BH78" i="3"/>
  <c r="BE78" i="3"/>
  <c r="BD78" i="3"/>
  <c r="BB78" i="3"/>
  <c r="AZ78" i="3"/>
  <c r="AY78" i="3"/>
  <c r="AX78" i="3"/>
  <c r="AJ78" i="3"/>
  <c r="AG78" i="3"/>
  <c r="AF78" i="3"/>
  <c r="AD78" i="3"/>
  <c r="AC78" i="3"/>
  <c r="AA78" i="3"/>
  <c r="Z78" i="3"/>
  <c r="L78" i="3"/>
  <c r="PV77" i="3"/>
  <c r="PV78" i="3" s="1"/>
  <c r="PS77" i="3"/>
  <c r="PS78" i="3" s="1"/>
  <c r="PR77" i="3"/>
  <c r="PT77" i="3" s="1"/>
  <c r="PP77" i="3"/>
  <c r="PM77" i="3"/>
  <c r="PM78" i="3" s="1"/>
  <c r="PG78" i="3" s="1"/>
  <c r="PL77" i="3"/>
  <c r="PL78" i="3" s="1"/>
  <c r="PD77" i="3"/>
  <c r="PA77" i="3"/>
  <c r="PA78" i="3" s="1"/>
  <c r="OO78" i="3" s="1"/>
  <c r="OZ77" i="3"/>
  <c r="PB77" i="3" s="1"/>
  <c r="PB78" i="3" s="1"/>
  <c r="OX77" i="3"/>
  <c r="OX78" i="3" s="1"/>
  <c r="OU77" i="3"/>
  <c r="OU78" i="3" s="1"/>
  <c r="OT77" i="3"/>
  <c r="OW77" i="3" s="1"/>
  <c r="OW78" i="3" s="1"/>
  <c r="OO77" i="3"/>
  <c r="OL77" i="3"/>
  <c r="OL78" i="3" s="1"/>
  <c r="OJ77" i="3"/>
  <c r="OI77" i="3"/>
  <c r="OI78" i="3" s="1"/>
  <c r="OH77" i="3"/>
  <c r="OH78" i="3" s="1"/>
  <c r="OF77" i="3"/>
  <c r="OF78" i="3" s="1"/>
  <c r="OC77" i="3"/>
  <c r="OB77" i="3"/>
  <c r="NZ77" i="3"/>
  <c r="NZ78" i="3" s="1"/>
  <c r="NX77" i="3"/>
  <c r="NW77" i="3"/>
  <c r="NW78" i="3" s="1"/>
  <c r="NV77" i="3"/>
  <c r="NV78" i="3" s="1"/>
  <c r="NN77" i="3"/>
  <c r="NN78" i="3" s="1"/>
  <c r="NK77" i="3"/>
  <c r="NK78" i="3" s="1"/>
  <c r="NJ77" i="3"/>
  <c r="NJ78" i="3" s="1"/>
  <c r="NH77" i="3"/>
  <c r="NE77" i="3"/>
  <c r="NE78" i="3" s="1"/>
  <c r="MY78" i="3" s="1"/>
  <c r="ND77" i="3"/>
  <c r="NF77" i="3" s="1"/>
  <c r="MV77" i="3"/>
  <c r="MV78" i="3" s="1"/>
  <c r="MS77" i="3"/>
  <c r="MR77" i="3"/>
  <c r="MP77" i="3"/>
  <c r="MM77" i="3"/>
  <c r="MM78" i="3" s="1"/>
  <c r="ML77" i="3"/>
  <c r="ML78" i="3" s="1"/>
  <c r="MD77" i="3"/>
  <c r="MD78" i="3" s="1"/>
  <c r="MA77" i="3"/>
  <c r="MA78" i="3" s="1"/>
  <c r="LZ77" i="3"/>
  <c r="LX77" i="3"/>
  <c r="LU77" i="3"/>
  <c r="LT77" i="3"/>
  <c r="LT78" i="3" s="1"/>
  <c r="LL77" i="3"/>
  <c r="LI77" i="3"/>
  <c r="LI78" i="3" s="1"/>
  <c r="LH77" i="3"/>
  <c r="LH78" i="3" s="1"/>
  <c r="LF77" i="3"/>
  <c r="LF78" i="3" s="1"/>
  <c r="LC77" i="3"/>
  <c r="LC78" i="3" s="1"/>
  <c r="LB77" i="3"/>
  <c r="KT77" i="3"/>
  <c r="KT78" i="3" s="1"/>
  <c r="KQ77" i="3"/>
  <c r="KQ78" i="3" s="1"/>
  <c r="KP77" i="3"/>
  <c r="KR77" i="3" s="1"/>
  <c r="KN77" i="3"/>
  <c r="KK77" i="3"/>
  <c r="KJ77" i="3"/>
  <c r="KJ78" i="3" s="1"/>
  <c r="KD77" i="3"/>
  <c r="KB77" i="3"/>
  <c r="KB78" i="3" s="1"/>
  <c r="JY77" i="3"/>
  <c r="JA77" i="3" s="1"/>
  <c r="JX77" i="3"/>
  <c r="JV77" i="3"/>
  <c r="JV78" i="3" s="1"/>
  <c r="JS77" i="3"/>
  <c r="JS78" i="3" s="1"/>
  <c r="JR77" i="3"/>
  <c r="JT77" i="3" s="1"/>
  <c r="JP77" i="3"/>
  <c r="JM77" i="3"/>
  <c r="JM78" i="3" s="1"/>
  <c r="JL77" i="3"/>
  <c r="JL78" i="3" s="1"/>
  <c r="JJ77" i="3"/>
  <c r="JG77" i="3"/>
  <c r="JG78" i="3" s="1"/>
  <c r="JF77" i="3"/>
  <c r="JF78" i="3" s="1"/>
  <c r="IX77" i="3"/>
  <c r="IX78" i="3" s="1"/>
  <c r="IW77" i="3"/>
  <c r="IW78" i="3" s="1"/>
  <c r="IU77" i="3"/>
  <c r="IU78" i="3" s="1"/>
  <c r="IT77" i="3"/>
  <c r="IV77" i="3" s="1"/>
  <c r="IV78" i="3" s="1"/>
  <c r="IR77" i="3"/>
  <c r="IF77" i="3" s="1"/>
  <c r="IO77" i="3"/>
  <c r="IN77" i="3"/>
  <c r="IN78" i="3" s="1"/>
  <c r="IL77" i="3"/>
  <c r="IL78" i="3" s="1"/>
  <c r="II77" i="3"/>
  <c r="II78" i="3" s="1"/>
  <c r="IH77" i="3"/>
  <c r="HZ77" i="3"/>
  <c r="HZ78" i="3" s="1"/>
  <c r="HY77" i="3"/>
  <c r="HY78" i="3" s="1"/>
  <c r="HW77" i="3"/>
  <c r="HW78" i="3" s="1"/>
  <c r="HV77" i="3"/>
  <c r="HX77" i="3" s="1"/>
  <c r="HT77" i="3"/>
  <c r="HT78" i="3" s="1"/>
  <c r="HQ77" i="3"/>
  <c r="HQ78" i="3" s="1"/>
  <c r="HP77" i="3"/>
  <c r="HN77" i="3"/>
  <c r="HM77" i="3"/>
  <c r="HM78" i="3" s="1"/>
  <c r="HK77" i="3"/>
  <c r="HK78" i="3" s="1"/>
  <c r="HJ77" i="3"/>
  <c r="HJ78" i="3" s="1"/>
  <c r="HH77" i="3"/>
  <c r="HH78" i="3" s="1"/>
  <c r="HE77" i="3"/>
  <c r="HD77" i="3"/>
  <c r="HD78" i="3" s="1"/>
  <c r="HB77" i="3"/>
  <c r="HB78" i="3" s="1"/>
  <c r="HA77" i="3"/>
  <c r="HA78" i="3" s="1"/>
  <c r="GY77" i="3"/>
  <c r="GY78" i="3" s="1"/>
  <c r="GX77" i="3"/>
  <c r="GX78" i="3" s="1"/>
  <c r="GV77" i="3"/>
  <c r="GV78" i="3" s="1"/>
  <c r="GS77" i="3"/>
  <c r="GR77" i="3"/>
  <c r="GJ77" i="3"/>
  <c r="GJ78" i="3" s="1"/>
  <c r="GG77" i="3"/>
  <c r="GF77" i="3"/>
  <c r="GD77" i="3"/>
  <c r="GD78" i="3" s="1"/>
  <c r="GB77" i="3"/>
  <c r="GB78" i="3" s="1"/>
  <c r="GA77" i="3"/>
  <c r="GA78" i="3" s="1"/>
  <c r="FZ77" i="3"/>
  <c r="FZ78" i="3" s="1"/>
  <c r="FX77" i="3"/>
  <c r="FU77" i="3"/>
  <c r="FT77" i="3"/>
  <c r="FL77" i="3"/>
  <c r="FL78" i="3" s="1"/>
  <c r="FI77" i="3"/>
  <c r="FI78" i="3" s="1"/>
  <c r="FH77" i="3"/>
  <c r="FF77" i="3"/>
  <c r="FF78" i="3" s="1"/>
  <c r="FC77" i="3"/>
  <c r="FC78" i="3" s="1"/>
  <c r="FB77" i="3"/>
  <c r="FD77" i="3" s="1"/>
  <c r="FD78" i="3" s="1"/>
  <c r="EZ77" i="3"/>
  <c r="EZ78" i="3" s="1"/>
  <c r="EW77" i="3"/>
  <c r="EV77" i="3"/>
  <c r="EV78" i="3" s="1"/>
  <c r="ET77" i="3"/>
  <c r="EQ77" i="3"/>
  <c r="EQ78" i="3" s="1"/>
  <c r="EP77" i="3"/>
  <c r="EN77" i="3"/>
  <c r="EK77" i="3"/>
  <c r="EK78" i="3" s="1"/>
  <c r="EJ77" i="3"/>
  <c r="EJ78" i="3" s="1"/>
  <c r="EB77" i="3"/>
  <c r="EB78" i="3" s="1"/>
  <c r="DY77" i="3"/>
  <c r="DY78" i="3" s="1"/>
  <c r="DX77" i="3"/>
  <c r="DX78" i="3" s="1"/>
  <c r="DV77" i="3"/>
  <c r="DV78" i="3" s="1"/>
  <c r="DS77" i="3"/>
  <c r="DS78" i="3" s="1"/>
  <c r="DR77" i="3"/>
  <c r="DP77" i="3"/>
  <c r="DP78" i="3" s="1"/>
  <c r="DM77" i="3"/>
  <c r="DL77" i="3"/>
  <c r="DC77" i="3"/>
  <c r="DC78" i="3" s="1"/>
  <c r="DB77" i="3"/>
  <c r="DB78" i="3" s="1"/>
  <c r="CW77" i="3"/>
  <c r="CW78" i="3" s="1"/>
  <c r="CV77" i="3"/>
  <c r="CQ77" i="3"/>
  <c r="CQ78" i="3" s="1"/>
  <c r="CP77" i="3"/>
  <c r="CL77" i="3"/>
  <c r="CI77" i="3"/>
  <c r="CH77" i="3"/>
  <c r="CE77" i="3"/>
  <c r="CE78" i="3" s="1"/>
  <c r="CD77" i="3"/>
  <c r="BY77" i="3"/>
  <c r="BY78" i="3" s="1"/>
  <c r="BX77" i="3"/>
  <c r="CA77" i="3" s="1"/>
  <c r="BU77" i="3"/>
  <c r="BU78" i="3" s="1"/>
  <c r="BS77" i="3"/>
  <c r="BS78" i="3" s="1"/>
  <c r="BR77" i="3"/>
  <c r="BR78" i="3" s="1"/>
  <c r="BN77" i="3"/>
  <c r="BK77" i="3"/>
  <c r="BJ77" i="3"/>
  <c r="BG77" i="3"/>
  <c r="BG78" i="3" s="1"/>
  <c r="BF77" i="3"/>
  <c r="BC77" i="3"/>
  <c r="BC78" i="3" s="1"/>
  <c r="BA77" i="3"/>
  <c r="BA78" i="3" s="1"/>
  <c r="AZ77" i="3"/>
  <c r="AV77" i="3"/>
  <c r="AS77" i="3"/>
  <c r="AR77" i="3"/>
  <c r="AR78" i="3" s="1"/>
  <c r="AL78" i="3" s="1"/>
  <c r="AI77" i="3"/>
  <c r="AI78" i="3" s="1"/>
  <c r="AH77" i="3"/>
  <c r="AH78" i="3" s="1"/>
  <c r="AC77" i="3"/>
  <c r="AB77" i="3"/>
  <c r="AE77" i="3" s="1"/>
  <c r="AE78" i="3" s="1"/>
  <c r="L77" i="3"/>
  <c r="I77" i="3"/>
  <c r="I78" i="3" s="1"/>
  <c r="G77" i="3"/>
  <c r="G78" i="3" s="1"/>
  <c r="F77" i="3"/>
  <c r="F78" i="3" s="1"/>
  <c r="E77" i="3"/>
  <c r="E78" i="3" s="1"/>
  <c r="D77" i="3"/>
  <c r="D78" i="3" s="1"/>
  <c r="K76" i="3"/>
  <c r="DD75" i="3"/>
  <c r="DA75" i="3"/>
  <c r="CZ75" i="3"/>
  <c r="CX75" i="3"/>
  <c r="CU75" i="3"/>
  <c r="CT75" i="3"/>
  <c r="CR75" i="3"/>
  <c r="CO75" i="3"/>
  <c r="CN75" i="3"/>
  <c r="CH75" i="3" s="1"/>
  <c r="CF75" i="3"/>
  <c r="CC75" i="3"/>
  <c r="CB75" i="3"/>
  <c r="BZ75" i="3"/>
  <c r="BW75" i="3"/>
  <c r="BV75" i="3"/>
  <c r="BH75" i="3"/>
  <c r="BE75" i="3"/>
  <c r="BD75" i="3"/>
  <c r="BB75" i="3"/>
  <c r="AY75" i="3"/>
  <c r="AX75" i="3"/>
  <c r="AJ75" i="3"/>
  <c r="AG75" i="3"/>
  <c r="AF75" i="3"/>
  <c r="AD75" i="3"/>
  <c r="AA75" i="3"/>
  <c r="Z75" i="3"/>
  <c r="PU74" i="3"/>
  <c r="PT74" i="3"/>
  <c r="PH74" i="3" s="1"/>
  <c r="PO74" i="3"/>
  <c r="PN74" i="3"/>
  <c r="PQ74" i="3" s="1"/>
  <c r="PJ74" i="3"/>
  <c r="PG74" i="3"/>
  <c r="PF74" i="3"/>
  <c r="PC74" i="3"/>
  <c r="PB74" i="3"/>
  <c r="PE74" i="3" s="1"/>
  <c r="OW74" i="3"/>
  <c r="OV74" i="3"/>
  <c r="OY74" i="3" s="1"/>
  <c r="OS74" i="3" s="1"/>
  <c r="OR74" i="3"/>
  <c r="OP74" i="3"/>
  <c r="OO74" i="3"/>
  <c r="OQ74" i="3" s="1"/>
  <c r="ON74" i="3"/>
  <c r="OK74" i="3"/>
  <c r="OJ74" i="3"/>
  <c r="OM74" i="3" s="1"/>
  <c r="OE74" i="3"/>
  <c r="OD74" i="3"/>
  <c r="OG74" i="3" s="1"/>
  <c r="NZ74" i="3"/>
  <c r="NT74" i="3" s="1"/>
  <c r="NW74" i="3"/>
  <c r="NV74" i="3"/>
  <c r="NO74" i="3"/>
  <c r="NM74" i="3"/>
  <c r="NL74" i="3"/>
  <c r="NG74" i="3"/>
  <c r="NF74" i="3"/>
  <c r="NI74" i="3" s="1"/>
  <c r="NB74" i="3"/>
  <c r="MY74" i="3"/>
  <c r="MX74" i="3"/>
  <c r="MU74" i="3"/>
  <c r="MT74" i="3"/>
  <c r="MW74" i="3" s="1"/>
  <c r="MO74" i="3"/>
  <c r="MN74" i="3"/>
  <c r="MQ74" i="3" s="1"/>
  <c r="MK74" i="3" s="1"/>
  <c r="MJ74" i="3"/>
  <c r="MG74" i="3"/>
  <c r="MI74" i="3" s="1"/>
  <c r="MF74" i="3"/>
  <c r="MC74" i="3"/>
  <c r="MB74" i="3"/>
  <c r="ME74" i="3" s="1"/>
  <c r="LX74" i="3"/>
  <c r="LU74" i="3"/>
  <c r="LW74" i="3" s="1"/>
  <c r="LT74" i="3"/>
  <c r="LV74" i="3" s="1"/>
  <c r="LR74" i="3"/>
  <c r="LN74" i="3"/>
  <c r="LK74" i="3"/>
  <c r="LJ74" i="3"/>
  <c r="LM74" i="3" s="1"/>
  <c r="LE74" i="3"/>
  <c r="LD74" i="3"/>
  <c r="LG74" i="3" s="1"/>
  <c r="LA74" i="3" s="1"/>
  <c r="KZ74" i="3"/>
  <c r="KX74" i="3"/>
  <c r="KW74" i="3"/>
  <c r="KV74" i="3"/>
  <c r="KS74" i="3"/>
  <c r="KR74" i="3"/>
  <c r="KU74" i="3" s="1"/>
  <c r="KN74" i="3"/>
  <c r="KK74" i="3"/>
  <c r="KJ74" i="3"/>
  <c r="KL74" i="3" s="1"/>
  <c r="KH74" i="3"/>
  <c r="KA74" i="3"/>
  <c r="JZ74" i="3"/>
  <c r="KC74" i="3" s="1"/>
  <c r="JU74" i="3"/>
  <c r="JT74" i="3"/>
  <c r="JW74" i="3" s="1"/>
  <c r="JQ74" i="3"/>
  <c r="JO74" i="3"/>
  <c r="JN74" i="3"/>
  <c r="JJ74" i="3"/>
  <c r="JD74" i="3" s="1"/>
  <c r="JG74" i="3"/>
  <c r="JI74" i="3" s="1"/>
  <c r="JF74" i="3"/>
  <c r="JH74" i="3" s="1"/>
  <c r="JA74" i="3"/>
  <c r="IW74" i="3"/>
  <c r="IV74" i="3"/>
  <c r="IY74" i="3" s="1"/>
  <c r="IQ74" i="3"/>
  <c r="IP74" i="3"/>
  <c r="IS74" i="3" s="1"/>
  <c r="IK74" i="3"/>
  <c r="IJ74" i="3"/>
  <c r="IM74" i="3" s="1"/>
  <c r="IG74" i="3" s="1"/>
  <c r="IF74" i="3"/>
  <c r="IC74" i="3"/>
  <c r="IB74" i="3"/>
  <c r="IE74" i="3" s="1"/>
  <c r="HY74" i="3"/>
  <c r="HX74" i="3"/>
  <c r="IA74" i="3" s="1"/>
  <c r="HS74" i="3"/>
  <c r="HR74" i="3"/>
  <c r="HU74" i="3" s="1"/>
  <c r="HM74" i="3"/>
  <c r="HL74" i="3"/>
  <c r="HO74" i="3" s="1"/>
  <c r="HG74" i="3"/>
  <c r="HF74" i="3"/>
  <c r="HI74" i="3" s="1"/>
  <c r="HA74" i="3"/>
  <c r="GZ74" i="3"/>
  <c r="HC74" i="3" s="1"/>
  <c r="GV74" i="3"/>
  <c r="GP74" i="3" s="1"/>
  <c r="GS74" i="3"/>
  <c r="GR74" i="3"/>
  <c r="GL74" i="3" s="1"/>
  <c r="GK74" i="3"/>
  <c r="GI74" i="3"/>
  <c r="GH74" i="3"/>
  <c r="GC74" i="3"/>
  <c r="GB74" i="3"/>
  <c r="GE74" i="3" s="1"/>
  <c r="FX74" i="3"/>
  <c r="FR74" i="3" s="1"/>
  <c r="FU74" i="3"/>
  <c r="FW74" i="3" s="1"/>
  <c r="FT74" i="3"/>
  <c r="FV74" i="3" s="1"/>
  <c r="FK74" i="3"/>
  <c r="FJ74" i="3"/>
  <c r="FM74" i="3" s="1"/>
  <c r="FE74" i="3"/>
  <c r="FD74" i="3"/>
  <c r="FG74" i="3" s="1"/>
  <c r="FA74" i="3"/>
  <c r="EY74" i="3"/>
  <c r="EX74" i="3"/>
  <c r="ES74" i="3"/>
  <c r="ER74" i="3"/>
  <c r="EU74" i="3" s="1"/>
  <c r="EN74" i="3"/>
  <c r="EK74" i="3"/>
  <c r="EM74" i="3" s="1"/>
  <c r="EJ74" i="3"/>
  <c r="EL74" i="3" s="1"/>
  <c r="EH74" i="3"/>
  <c r="ED74" i="3"/>
  <c r="EA74" i="3"/>
  <c r="DZ74" i="3"/>
  <c r="EC74" i="3" s="1"/>
  <c r="DU74" i="3"/>
  <c r="DT74" i="3"/>
  <c r="DW74" i="3" s="1"/>
  <c r="DP74" i="3"/>
  <c r="DJ74" i="3" s="1"/>
  <c r="DM74" i="3"/>
  <c r="DL74" i="3"/>
  <c r="DE74" i="3"/>
  <c r="DC74" i="3"/>
  <c r="DB74" i="3"/>
  <c r="CW74" i="3"/>
  <c r="CV74" i="3"/>
  <c r="CY74" i="3" s="1"/>
  <c r="CQ74" i="3"/>
  <c r="CP74" i="3"/>
  <c r="CL74" i="3"/>
  <c r="CI74" i="3"/>
  <c r="CH74" i="3"/>
  <c r="CE74" i="3"/>
  <c r="CD74" i="3"/>
  <c r="CG74" i="3" s="1"/>
  <c r="BY74" i="3"/>
  <c r="BX74" i="3"/>
  <c r="CA74" i="3" s="1"/>
  <c r="BT74" i="3"/>
  <c r="BR74" i="3"/>
  <c r="BQ74" i="3"/>
  <c r="BP74" i="3"/>
  <c r="BN74" i="3"/>
  <c r="BJ74" i="3"/>
  <c r="BI74" i="3"/>
  <c r="BG74" i="3"/>
  <c r="BF74" i="3"/>
  <c r="BC74" i="3"/>
  <c r="BA74" i="3"/>
  <c r="AZ74" i="3"/>
  <c r="AU74" i="3"/>
  <c r="AT74" i="3"/>
  <c r="AW74" i="3" s="1"/>
  <c r="AP74" i="3"/>
  <c r="AM74" i="3"/>
  <c r="AL74" i="3"/>
  <c r="AO74" i="3" s="1"/>
  <c r="AK74" i="3"/>
  <c r="AI74" i="3"/>
  <c r="AH74" i="3"/>
  <c r="AE74" i="3"/>
  <c r="AC74" i="3"/>
  <c r="AB74" i="3"/>
  <c r="L74" i="3"/>
  <c r="I74" i="3"/>
  <c r="G74" i="3"/>
  <c r="E74" i="3"/>
  <c r="D74" i="3"/>
  <c r="PU73" i="3"/>
  <c r="PT73" i="3"/>
  <c r="PW73" i="3" s="1"/>
  <c r="PO73" i="3"/>
  <c r="PN73" i="3"/>
  <c r="PQ73" i="3" s="1"/>
  <c r="PJ73" i="3"/>
  <c r="PI73" i="3"/>
  <c r="PG73" i="3"/>
  <c r="PF73" i="3"/>
  <c r="PE73" i="3"/>
  <c r="PC73" i="3"/>
  <c r="PB73" i="3"/>
  <c r="OW73" i="3"/>
  <c r="OV73" i="3"/>
  <c r="OY73" i="3" s="1"/>
  <c r="OS73" i="3" s="1"/>
  <c r="OR73" i="3"/>
  <c r="OO73" i="3"/>
  <c r="OQ73" i="3" s="1"/>
  <c r="ON73" i="3"/>
  <c r="OK73" i="3"/>
  <c r="OJ73" i="3"/>
  <c r="OM73" i="3" s="1"/>
  <c r="OE73" i="3"/>
  <c r="OD73" i="3"/>
  <c r="OG73" i="3" s="1"/>
  <c r="NY73" i="3"/>
  <c r="NX73" i="3"/>
  <c r="NT73" i="3"/>
  <c r="NQ73" i="3"/>
  <c r="NS73" i="3" s="1"/>
  <c r="NP73" i="3"/>
  <c r="NO73" i="3"/>
  <c r="NM73" i="3"/>
  <c r="NL73" i="3"/>
  <c r="NG73" i="3"/>
  <c r="NF73" i="3"/>
  <c r="NI73" i="3" s="1"/>
  <c r="NB73" i="3"/>
  <c r="MY73" i="3"/>
  <c r="NA73" i="3" s="1"/>
  <c r="MX73" i="3"/>
  <c r="MU73" i="3"/>
  <c r="MT73" i="3"/>
  <c r="MW73" i="3" s="1"/>
  <c r="MO73" i="3"/>
  <c r="MN73" i="3"/>
  <c r="MQ73" i="3" s="1"/>
  <c r="MJ73" i="3"/>
  <c r="MG73" i="3"/>
  <c r="MF73" i="3"/>
  <c r="MC73" i="3"/>
  <c r="MB73" i="3"/>
  <c r="ME73" i="3" s="1"/>
  <c r="LW73" i="3"/>
  <c r="LV73" i="3"/>
  <c r="LR73" i="3"/>
  <c r="LO73" i="3"/>
  <c r="LQ73" i="3" s="1"/>
  <c r="LN73" i="3"/>
  <c r="LK73" i="3"/>
  <c r="LJ73" i="3"/>
  <c r="LM73" i="3" s="1"/>
  <c r="LE73" i="3"/>
  <c r="LD73" i="3"/>
  <c r="KZ73" i="3"/>
  <c r="KW73" i="3"/>
  <c r="KV73" i="3"/>
  <c r="KS73" i="3"/>
  <c r="KR73" i="3"/>
  <c r="KU73" i="3" s="1"/>
  <c r="KM73" i="3"/>
  <c r="KL73" i="3"/>
  <c r="KO73" i="3" s="1"/>
  <c r="KH73" i="3"/>
  <c r="KE73" i="3"/>
  <c r="KD73" i="3"/>
  <c r="KA73" i="3"/>
  <c r="JZ73" i="3"/>
  <c r="KC73" i="3" s="1"/>
  <c r="JU73" i="3"/>
  <c r="JT73" i="3"/>
  <c r="JO73" i="3"/>
  <c r="JN73" i="3"/>
  <c r="JQ73" i="3" s="1"/>
  <c r="JK73" i="3"/>
  <c r="JI73" i="3"/>
  <c r="JH73" i="3"/>
  <c r="JD73" i="3"/>
  <c r="JA73" i="3"/>
  <c r="IZ73" i="3"/>
  <c r="IW73" i="3"/>
  <c r="IV73" i="3"/>
  <c r="IY73" i="3" s="1"/>
  <c r="IQ73" i="3"/>
  <c r="IP73" i="3"/>
  <c r="IS73" i="3" s="1"/>
  <c r="IK73" i="3"/>
  <c r="IJ73" i="3"/>
  <c r="IF73" i="3"/>
  <c r="IC73" i="3"/>
  <c r="IE73" i="3" s="1"/>
  <c r="IB73" i="3"/>
  <c r="HY73" i="3"/>
  <c r="HX73" i="3"/>
  <c r="IA73" i="3" s="1"/>
  <c r="HS73" i="3"/>
  <c r="HR73" i="3"/>
  <c r="HU73" i="3" s="1"/>
  <c r="HM73" i="3"/>
  <c r="HL73" i="3"/>
  <c r="HO73" i="3" s="1"/>
  <c r="HG73" i="3"/>
  <c r="HF73" i="3"/>
  <c r="HI73" i="3" s="1"/>
  <c r="HC73" i="3"/>
  <c r="HA73" i="3"/>
  <c r="GZ73" i="3"/>
  <c r="GU73" i="3"/>
  <c r="GT73" i="3"/>
  <c r="GW73" i="3" s="1"/>
  <c r="GP73" i="3"/>
  <c r="GM73" i="3"/>
  <c r="GO73" i="3" s="1"/>
  <c r="GL73" i="3"/>
  <c r="GI73" i="3"/>
  <c r="GH73" i="3"/>
  <c r="GK73" i="3" s="1"/>
  <c r="GC73" i="3"/>
  <c r="GB73" i="3"/>
  <c r="FW73" i="3"/>
  <c r="FV73" i="3"/>
  <c r="FY73" i="3" s="1"/>
  <c r="FR73" i="3"/>
  <c r="FO73" i="3"/>
  <c r="FQ73" i="3" s="1"/>
  <c r="FN73" i="3"/>
  <c r="FK73" i="3"/>
  <c r="FJ73" i="3"/>
  <c r="FM73" i="3" s="1"/>
  <c r="FE73" i="3"/>
  <c r="FD73" i="3"/>
  <c r="FG73" i="3" s="1"/>
  <c r="FA73" i="3"/>
  <c r="EY73" i="3"/>
  <c r="EX73" i="3"/>
  <c r="ES73" i="3"/>
  <c r="ER73" i="3"/>
  <c r="EU73" i="3" s="1"/>
  <c r="EM73" i="3"/>
  <c r="EL73" i="3"/>
  <c r="EO73" i="3" s="1"/>
  <c r="EH73" i="3"/>
  <c r="EF73" i="3"/>
  <c r="EE73" i="3"/>
  <c r="ED73" i="3"/>
  <c r="EG73" i="3" s="1"/>
  <c r="EC73" i="3"/>
  <c r="EA73" i="3"/>
  <c r="DZ73" i="3"/>
  <c r="DU73" i="3"/>
  <c r="DT73" i="3"/>
  <c r="DW73" i="3" s="1"/>
  <c r="DO73" i="3"/>
  <c r="DN73" i="3"/>
  <c r="DJ73" i="3"/>
  <c r="DG73" i="3"/>
  <c r="DF73" i="3"/>
  <c r="DC73" i="3"/>
  <c r="DB73" i="3"/>
  <c r="DE73" i="3" s="1"/>
  <c r="CW73" i="3"/>
  <c r="CV73" i="3"/>
  <c r="CY73" i="3" s="1"/>
  <c r="CS73" i="3"/>
  <c r="CQ73" i="3"/>
  <c r="CP73" i="3"/>
  <c r="CL73" i="3"/>
  <c r="CI73" i="3"/>
  <c r="CH73" i="3"/>
  <c r="CE73" i="3"/>
  <c r="CD73" i="3"/>
  <c r="CA73" i="3"/>
  <c r="BY73" i="3"/>
  <c r="BX73" i="3"/>
  <c r="BU73" i="3"/>
  <c r="BS73" i="3"/>
  <c r="BR73" i="3"/>
  <c r="BN73" i="3"/>
  <c r="BK73" i="3"/>
  <c r="BJ73" i="3"/>
  <c r="BG73" i="3"/>
  <c r="BF73" i="3"/>
  <c r="BI73" i="3" s="1"/>
  <c r="BC73" i="3"/>
  <c r="BA73" i="3"/>
  <c r="AZ73" i="3"/>
  <c r="AU73" i="3"/>
  <c r="AT73" i="3"/>
  <c r="AP73" i="3"/>
  <c r="AM73" i="3"/>
  <c r="AO73" i="3" s="1"/>
  <c r="AL73" i="3"/>
  <c r="AI73" i="3"/>
  <c r="AH73" i="3"/>
  <c r="AK73" i="3" s="1"/>
  <c r="AE73" i="3"/>
  <c r="AC73" i="3"/>
  <c r="AB73" i="3"/>
  <c r="L73" i="3"/>
  <c r="I73" i="3"/>
  <c r="G73" i="3"/>
  <c r="E73" i="3"/>
  <c r="D73" i="3"/>
  <c r="F73" i="3" s="1"/>
  <c r="H73" i="3" s="1"/>
  <c r="PU72" i="3"/>
  <c r="PT72" i="3"/>
  <c r="PW72" i="3" s="1"/>
  <c r="PO72" i="3"/>
  <c r="PN72" i="3"/>
  <c r="PQ72" i="3" s="1"/>
  <c r="PJ72" i="3"/>
  <c r="PI72" i="3"/>
  <c r="PG72" i="3"/>
  <c r="PF72" i="3"/>
  <c r="PE72" i="3"/>
  <c r="PC72" i="3"/>
  <c r="PB72" i="3"/>
  <c r="OW72" i="3"/>
  <c r="OV72" i="3"/>
  <c r="OR72" i="3"/>
  <c r="OO72" i="3"/>
  <c r="OQ72" i="3" s="1"/>
  <c r="ON72" i="3"/>
  <c r="OK72" i="3"/>
  <c r="OJ72" i="3"/>
  <c r="OM72" i="3" s="1"/>
  <c r="OE72" i="3"/>
  <c r="OD72" i="3"/>
  <c r="OG72" i="3" s="1"/>
  <c r="NY72" i="3"/>
  <c r="NX72" i="3"/>
  <c r="NT72" i="3"/>
  <c r="NQ72" i="3"/>
  <c r="NS72" i="3" s="1"/>
  <c r="NP72" i="3"/>
  <c r="NM72" i="3"/>
  <c r="NL72" i="3"/>
  <c r="NO72" i="3" s="1"/>
  <c r="NG72" i="3"/>
  <c r="NF72" i="3"/>
  <c r="NB72" i="3"/>
  <c r="MY72" i="3"/>
  <c r="MX72" i="3"/>
  <c r="MU72" i="3"/>
  <c r="MT72" i="3"/>
  <c r="MW72" i="3" s="1"/>
  <c r="MO72" i="3"/>
  <c r="MN72" i="3"/>
  <c r="MJ72" i="3"/>
  <c r="MG72" i="3"/>
  <c r="MI72" i="3" s="1"/>
  <c r="MF72" i="3"/>
  <c r="MC72" i="3"/>
  <c r="MB72" i="3"/>
  <c r="LW72" i="3"/>
  <c r="LV72" i="3"/>
  <c r="LY72" i="3" s="1"/>
  <c r="LR72" i="3"/>
  <c r="LO72" i="3"/>
  <c r="LN72" i="3"/>
  <c r="LK72" i="3"/>
  <c r="LJ72" i="3"/>
  <c r="LM72" i="3" s="1"/>
  <c r="LE72" i="3"/>
  <c r="LD72" i="3"/>
  <c r="KZ72" i="3"/>
  <c r="KW72" i="3"/>
  <c r="KY72" i="3" s="1"/>
  <c r="KV72" i="3"/>
  <c r="KS72" i="3"/>
  <c r="KR72" i="3"/>
  <c r="KU72" i="3" s="1"/>
  <c r="KM72" i="3"/>
  <c r="KL72" i="3"/>
  <c r="KH72" i="3"/>
  <c r="KE72" i="3"/>
  <c r="KD72" i="3"/>
  <c r="KA72" i="3"/>
  <c r="JZ72" i="3"/>
  <c r="KC72" i="3" s="1"/>
  <c r="JU72" i="3"/>
  <c r="JT72" i="3"/>
  <c r="JO72" i="3"/>
  <c r="JN72" i="3"/>
  <c r="JQ72" i="3" s="1"/>
  <c r="JI72" i="3"/>
  <c r="JH72" i="3"/>
  <c r="JK72" i="3" s="1"/>
  <c r="JD72" i="3"/>
  <c r="JA72" i="3"/>
  <c r="IZ72" i="3"/>
  <c r="IY72" i="3"/>
  <c r="IW72" i="3"/>
  <c r="IV72" i="3"/>
  <c r="IQ72" i="3"/>
  <c r="IP72" i="3"/>
  <c r="IS72" i="3" s="1"/>
  <c r="IK72" i="3"/>
  <c r="IJ72" i="3"/>
  <c r="IM72" i="3" s="1"/>
  <c r="IF72" i="3"/>
  <c r="ID72" i="3"/>
  <c r="IC72" i="3"/>
  <c r="IB72" i="3"/>
  <c r="IE72" i="3" s="1"/>
  <c r="IA72" i="3"/>
  <c r="HY72" i="3"/>
  <c r="HX72" i="3"/>
  <c r="HU72" i="3"/>
  <c r="HS72" i="3"/>
  <c r="HR72" i="3"/>
  <c r="HM72" i="3"/>
  <c r="HL72" i="3"/>
  <c r="HO72" i="3" s="1"/>
  <c r="HG72" i="3"/>
  <c r="HF72" i="3"/>
  <c r="HI72" i="3" s="1"/>
  <c r="HA72" i="3"/>
  <c r="GZ72" i="3"/>
  <c r="HC72" i="3" s="1"/>
  <c r="GU72" i="3"/>
  <c r="GT72" i="3"/>
  <c r="GP72" i="3"/>
  <c r="GM72" i="3"/>
  <c r="GO72" i="3" s="1"/>
  <c r="GL72" i="3"/>
  <c r="GK72" i="3"/>
  <c r="GI72" i="3"/>
  <c r="GH72" i="3"/>
  <c r="GC72" i="3"/>
  <c r="GB72" i="3"/>
  <c r="GE72" i="3" s="1"/>
  <c r="FW72" i="3"/>
  <c r="FV72" i="3"/>
  <c r="FY72" i="3" s="1"/>
  <c r="FR72" i="3"/>
  <c r="FQ72" i="3"/>
  <c r="FO72" i="3"/>
  <c r="FN72" i="3"/>
  <c r="FK72" i="3"/>
  <c r="FJ72" i="3"/>
  <c r="FM72" i="3" s="1"/>
  <c r="FE72" i="3"/>
  <c r="FD72" i="3"/>
  <c r="FG72" i="3" s="1"/>
  <c r="EY72" i="3"/>
  <c r="EX72" i="3"/>
  <c r="FA72" i="3" s="1"/>
  <c r="ES72" i="3"/>
  <c r="ER72" i="3"/>
  <c r="EU72" i="3" s="1"/>
  <c r="EM72" i="3"/>
  <c r="EL72" i="3"/>
  <c r="EH72" i="3"/>
  <c r="EG72" i="3"/>
  <c r="EE72" i="3"/>
  <c r="ED72" i="3"/>
  <c r="EA72" i="3"/>
  <c r="DZ72" i="3"/>
  <c r="EC72" i="3" s="1"/>
  <c r="DU72" i="3"/>
  <c r="DT72" i="3"/>
  <c r="DW72" i="3" s="1"/>
  <c r="DO72" i="3"/>
  <c r="DN72" i="3"/>
  <c r="DQ72" i="3" s="1"/>
  <c r="DJ72" i="3"/>
  <c r="DG72" i="3"/>
  <c r="DI72" i="3" s="1"/>
  <c r="DF72" i="3"/>
  <c r="DC72" i="3"/>
  <c r="DB72" i="3"/>
  <c r="DE72" i="3" s="1"/>
  <c r="CW72" i="3"/>
  <c r="CV72" i="3"/>
  <c r="CY72" i="3" s="1"/>
  <c r="CQ72" i="3"/>
  <c r="CP72" i="3"/>
  <c r="CS72" i="3" s="1"/>
  <c r="CL72" i="3"/>
  <c r="CI72" i="3"/>
  <c r="CK72" i="3" s="1"/>
  <c r="CH72" i="3"/>
  <c r="CE72" i="3"/>
  <c r="CD72" i="3"/>
  <c r="BY72" i="3"/>
  <c r="BX72" i="3"/>
  <c r="CA72" i="3" s="1"/>
  <c r="BU72" i="3"/>
  <c r="BS72" i="3"/>
  <c r="BR72" i="3"/>
  <c r="BN72" i="3"/>
  <c r="BK72" i="3"/>
  <c r="BM72" i="3" s="1"/>
  <c r="BJ72" i="3"/>
  <c r="BI72" i="3"/>
  <c r="BG72" i="3"/>
  <c r="BF72" i="3"/>
  <c r="BA72" i="3"/>
  <c r="AZ72" i="3"/>
  <c r="BC72" i="3" s="1"/>
  <c r="AU72" i="3"/>
  <c r="AT72" i="3"/>
  <c r="AW72" i="3" s="1"/>
  <c r="AP72" i="3"/>
  <c r="AM72" i="3"/>
  <c r="AO72" i="3" s="1"/>
  <c r="AL72" i="3"/>
  <c r="AK72" i="3"/>
  <c r="AI72" i="3"/>
  <c r="AH72" i="3"/>
  <c r="AC72" i="3"/>
  <c r="AB72" i="3"/>
  <c r="AE72" i="3" s="1"/>
  <c r="T72" i="3"/>
  <c r="L72" i="3"/>
  <c r="I72" i="3"/>
  <c r="G72" i="3"/>
  <c r="E72" i="3"/>
  <c r="D72" i="3"/>
  <c r="F72" i="3" s="1"/>
  <c r="H72" i="3" s="1"/>
  <c r="K72" i="3" s="1"/>
  <c r="PW71" i="3"/>
  <c r="PU71" i="3"/>
  <c r="PT71" i="3"/>
  <c r="PO71" i="3"/>
  <c r="PN71" i="3"/>
  <c r="PQ71" i="3" s="1"/>
  <c r="PJ71" i="3"/>
  <c r="PH71" i="3"/>
  <c r="PG71" i="3"/>
  <c r="PI71" i="3" s="1"/>
  <c r="PF71" i="3"/>
  <c r="PC71" i="3"/>
  <c r="PB71" i="3"/>
  <c r="PE71" i="3" s="1"/>
  <c r="OW71" i="3"/>
  <c r="OV71" i="3"/>
  <c r="OY71" i="3" s="1"/>
  <c r="OR71" i="3"/>
  <c r="OP71" i="3"/>
  <c r="OO71" i="3"/>
  <c r="ON71" i="3"/>
  <c r="OQ71" i="3" s="1"/>
  <c r="OM71" i="3"/>
  <c r="OK71" i="3"/>
  <c r="OJ71" i="3"/>
  <c r="OE71" i="3"/>
  <c r="OD71" i="3"/>
  <c r="OG71" i="3" s="1"/>
  <c r="NZ71" i="3"/>
  <c r="NT71" i="3" s="1"/>
  <c r="NX71" i="3"/>
  <c r="NR71" i="3" s="1"/>
  <c r="NW71" i="3"/>
  <c r="NY71" i="3" s="1"/>
  <c r="NV71" i="3"/>
  <c r="NP71" i="3" s="1"/>
  <c r="NQ71" i="3"/>
  <c r="NM71" i="3"/>
  <c r="NL71" i="3"/>
  <c r="NO71" i="3" s="1"/>
  <c r="NH71" i="3"/>
  <c r="NB71" i="3" s="1"/>
  <c r="NE71" i="3"/>
  <c r="ND71" i="3"/>
  <c r="MX71" i="3"/>
  <c r="MW71" i="3"/>
  <c r="MU71" i="3"/>
  <c r="MT71" i="3"/>
  <c r="MP71" i="3"/>
  <c r="MJ71" i="3" s="1"/>
  <c r="MM71" i="3"/>
  <c r="ML71" i="3"/>
  <c r="MF71" i="3"/>
  <c r="MC71" i="3"/>
  <c r="MB71" i="3"/>
  <c r="ME71" i="3" s="1"/>
  <c r="LX71" i="3"/>
  <c r="LR71" i="3" s="1"/>
  <c r="LU71" i="3"/>
  <c r="LO71" i="3" s="1"/>
  <c r="LT71" i="3"/>
  <c r="LW71" i="3" s="1"/>
  <c r="LK71" i="3"/>
  <c r="LJ71" i="3"/>
  <c r="LM71" i="3" s="1"/>
  <c r="LF71" i="3"/>
  <c r="LE71" i="3"/>
  <c r="LC71" i="3"/>
  <c r="LD71" i="3" s="1"/>
  <c r="LB71" i="3"/>
  <c r="KZ71" i="3"/>
  <c r="KV71" i="3"/>
  <c r="KS71" i="3"/>
  <c r="KR71" i="3"/>
  <c r="KO71" i="3"/>
  <c r="KM71" i="3"/>
  <c r="KL71" i="3"/>
  <c r="KH71" i="3"/>
  <c r="KE71" i="3"/>
  <c r="KD71" i="3"/>
  <c r="KA71" i="3"/>
  <c r="JZ71" i="3"/>
  <c r="KC71" i="3" s="1"/>
  <c r="JU71" i="3"/>
  <c r="JT71" i="3"/>
  <c r="JW71" i="3" s="1"/>
  <c r="JO71" i="3"/>
  <c r="JN71" i="3"/>
  <c r="JQ71" i="3" s="1"/>
  <c r="JJ71" i="3"/>
  <c r="JD71" i="3" s="1"/>
  <c r="JG71" i="3"/>
  <c r="JF71" i="3"/>
  <c r="JA71" i="3"/>
  <c r="IW71" i="3"/>
  <c r="IV71" i="3"/>
  <c r="IY71" i="3" s="1"/>
  <c r="IQ71" i="3"/>
  <c r="IP71" i="3"/>
  <c r="IS71" i="3" s="1"/>
  <c r="IK71" i="3"/>
  <c r="IJ71" i="3"/>
  <c r="IF71" i="3"/>
  <c r="IC71" i="3"/>
  <c r="IB71" i="3"/>
  <c r="HY71" i="3"/>
  <c r="HX71" i="3"/>
  <c r="IA71" i="3" s="1"/>
  <c r="HU71" i="3"/>
  <c r="HS71" i="3"/>
  <c r="HR71" i="3"/>
  <c r="HM71" i="3"/>
  <c r="HL71" i="3"/>
  <c r="HO71" i="3" s="1"/>
  <c r="HG71" i="3"/>
  <c r="HF71" i="3"/>
  <c r="HI71" i="3" s="1"/>
  <c r="HA71" i="3"/>
  <c r="GZ71" i="3"/>
  <c r="HC71" i="3" s="1"/>
  <c r="GV71" i="3"/>
  <c r="GS71" i="3"/>
  <c r="GM71" i="3" s="1"/>
  <c r="GO71" i="3" s="1"/>
  <c r="GR71" i="3"/>
  <c r="GP71" i="3"/>
  <c r="GL71" i="3"/>
  <c r="GK71" i="3"/>
  <c r="GI71" i="3"/>
  <c r="GH71" i="3"/>
  <c r="GE71" i="3"/>
  <c r="GC71" i="3"/>
  <c r="GB71" i="3"/>
  <c r="FX71" i="3"/>
  <c r="FR71" i="3" s="1"/>
  <c r="FU71" i="3"/>
  <c r="FO71" i="3" s="1"/>
  <c r="FT71" i="3"/>
  <c r="FK71" i="3"/>
  <c r="FJ71" i="3"/>
  <c r="FM71" i="3" s="1"/>
  <c r="FE71" i="3"/>
  <c r="FD71" i="3"/>
  <c r="FG71" i="3" s="1"/>
  <c r="EY71" i="3"/>
  <c r="EX71" i="3"/>
  <c r="FA71" i="3" s="1"/>
  <c r="ES71" i="3"/>
  <c r="ER71" i="3"/>
  <c r="EU71" i="3" s="1"/>
  <c r="EN71" i="3"/>
  <c r="EH71" i="3" s="1"/>
  <c r="EK71" i="3"/>
  <c r="EJ71" i="3"/>
  <c r="EE71" i="3"/>
  <c r="EA71" i="3"/>
  <c r="DZ71" i="3"/>
  <c r="EC71" i="3" s="1"/>
  <c r="DU71" i="3"/>
  <c r="DT71" i="3"/>
  <c r="DW71" i="3" s="1"/>
  <c r="DP71" i="3"/>
  <c r="DM71" i="3"/>
  <c r="DL71" i="3"/>
  <c r="DJ71" i="3"/>
  <c r="DF71" i="3"/>
  <c r="DC71" i="3"/>
  <c r="DB71" i="3"/>
  <c r="DE71" i="3" s="1"/>
  <c r="CY71" i="3"/>
  <c r="CW71" i="3"/>
  <c r="CV71" i="3"/>
  <c r="CQ71" i="3"/>
  <c r="CP71" i="3"/>
  <c r="CL71" i="3"/>
  <c r="CI71" i="3"/>
  <c r="CH71" i="3"/>
  <c r="CK71" i="3" s="1"/>
  <c r="CE71" i="3"/>
  <c r="CD71" i="3"/>
  <c r="CG71" i="3" s="1"/>
  <c r="BY71" i="3"/>
  <c r="BX71" i="3"/>
  <c r="CA71" i="3" s="1"/>
  <c r="BT71" i="3"/>
  <c r="BT75" i="3" s="1"/>
  <c r="BQ71" i="3"/>
  <c r="BQ75" i="3" s="1"/>
  <c r="BK75" i="3" s="1"/>
  <c r="BP71" i="3"/>
  <c r="BN71" i="3"/>
  <c r="BG71" i="3"/>
  <c r="BF71" i="3"/>
  <c r="BA71" i="3"/>
  <c r="AZ71" i="3"/>
  <c r="BC71" i="3" s="1"/>
  <c r="AW71" i="3"/>
  <c r="AU71" i="3"/>
  <c r="AT71" i="3"/>
  <c r="AP71" i="3"/>
  <c r="X71" i="3" s="1"/>
  <c r="AM71" i="3"/>
  <c r="AO71" i="3" s="1"/>
  <c r="AL71" i="3"/>
  <c r="AI71" i="3"/>
  <c r="AH71" i="3"/>
  <c r="AK71" i="3" s="1"/>
  <c r="AC71" i="3"/>
  <c r="AB71" i="3"/>
  <c r="AE71" i="3" s="1"/>
  <c r="L71" i="3"/>
  <c r="I71" i="3"/>
  <c r="G71" i="3"/>
  <c r="E71" i="3"/>
  <c r="D71" i="3"/>
  <c r="F71" i="3" s="1"/>
  <c r="PU70" i="3"/>
  <c r="PT70" i="3"/>
  <c r="PO70" i="3"/>
  <c r="PN70" i="3"/>
  <c r="PQ70" i="3" s="1"/>
  <c r="PJ70" i="3"/>
  <c r="PG70" i="3"/>
  <c r="PF70" i="3"/>
  <c r="PI70" i="3" s="1"/>
  <c r="PC70" i="3"/>
  <c r="PB70" i="3"/>
  <c r="PE70" i="3" s="1"/>
  <c r="OW70" i="3"/>
  <c r="OV70" i="3"/>
  <c r="OR70" i="3"/>
  <c r="OO70" i="3"/>
  <c r="ON70" i="3"/>
  <c r="OM70" i="3"/>
  <c r="OK70" i="3"/>
  <c r="OJ70" i="3"/>
  <c r="OG70" i="3"/>
  <c r="OE70" i="3"/>
  <c r="OD70" i="3"/>
  <c r="NY70" i="3"/>
  <c r="NX70" i="3"/>
  <c r="OA70" i="3" s="1"/>
  <c r="NU70" i="3" s="1"/>
  <c r="NT70" i="3"/>
  <c r="NQ70" i="3"/>
  <c r="NS70" i="3" s="1"/>
  <c r="NP70" i="3"/>
  <c r="NM70" i="3"/>
  <c r="NL70" i="3"/>
  <c r="NO70" i="3" s="1"/>
  <c r="NG70" i="3"/>
  <c r="NF70" i="3"/>
  <c r="NB70" i="3"/>
  <c r="NA70" i="3"/>
  <c r="MY70" i="3"/>
  <c r="MX70" i="3"/>
  <c r="MU70" i="3"/>
  <c r="MT70" i="3"/>
  <c r="MW70" i="3" s="1"/>
  <c r="MO70" i="3"/>
  <c r="MN70" i="3"/>
  <c r="MQ70" i="3" s="1"/>
  <c r="MK70" i="3" s="1"/>
  <c r="MJ70" i="3"/>
  <c r="MG70" i="3"/>
  <c r="MF70" i="3"/>
  <c r="MI70" i="3" s="1"/>
  <c r="ME70" i="3"/>
  <c r="MC70" i="3"/>
  <c r="MB70" i="3"/>
  <c r="LW70" i="3"/>
  <c r="LV70" i="3"/>
  <c r="LY70" i="3" s="1"/>
  <c r="LR70" i="3"/>
  <c r="LP70" i="3"/>
  <c r="LO70" i="3"/>
  <c r="LQ70" i="3" s="1"/>
  <c r="LN70" i="3"/>
  <c r="LK70" i="3"/>
  <c r="LJ70" i="3"/>
  <c r="LM70" i="3" s="1"/>
  <c r="LE70" i="3"/>
  <c r="LD70" i="3"/>
  <c r="KZ70" i="3"/>
  <c r="KW70" i="3"/>
  <c r="KY70" i="3" s="1"/>
  <c r="KV70" i="3"/>
  <c r="KU70" i="3"/>
  <c r="KS70" i="3"/>
  <c r="KR70" i="3"/>
  <c r="KM70" i="3"/>
  <c r="KL70" i="3"/>
  <c r="KH70" i="3"/>
  <c r="KE70" i="3"/>
  <c r="KD70" i="3"/>
  <c r="KG70" i="3" s="1"/>
  <c r="KC70" i="3"/>
  <c r="KA70" i="3"/>
  <c r="JZ70" i="3"/>
  <c r="JU70" i="3"/>
  <c r="JT70" i="3"/>
  <c r="JW70" i="3" s="1"/>
  <c r="JO70" i="3"/>
  <c r="JN70" i="3"/>
  <c r="JQ70" i="3" s="1"/>
  <c r="JK70" i="3"/>
  <c r="JE70" i="3" s="1"/>
  <c r="JI70" i="3"/>
  <c r="JH70" i="3"/>
  <c r="JB70" i="3" s="1"/>
  <c r="JD70" i="3"/>
  <c r="JA70" i="3"/>
  <c r="IZ70" i="3"/>
  <c r="IW70" i="3"/>
  <c r="IV70" i="3"/>
  <c r="IS70" i="3"/>
  <c r="IQ70" i="3"/>
  <c r="IP70" i="3"/>
  <c r="IK70" i="3"/>
  <c r="IJ70" i="3"/>
  <c r="IM70" i="3" s="1"/>
  <c r="IF70" i="3"/>
  <c r="IC70" i="3"/>
  <c r="IE70" i="3" s="1"/>
  <c r="IB70" i="3"/>
  <c r="HY70" i="3"/>
  <c r="HX70" i="3"/>
  <c r="IA70" i="3" s="1"/>
  <c r="HU70" i="3"/>
  <c r="HS70" i="3"/>
  <c r="HR70" i="3"/>
  <c r="HM70" i="3"/>
  <c r="HL70" i="3"/>
  <c r="HO70" i="3" s="1"/>
  <c r="HG70" i="3"/>
  <c r="HF70" i="3"/>
  <c r="HA70" i="3"/>
  <c r="GZ70" i="3"/>
  <c r="HC70" i="3" s="1"/>
  <c r="GU70" i="3"/>
  <c r="GT70" i="3"/>
  <c r="GW70" i="3" s="1"/>
  <c r="GP70" i="3"/>
  <c r="GM70" i="3"/>
  <c r="GL70" i="3"/>
  <c r="GO70" i="3" s="1"/>
  <c r="GK70" i="3"/>
  <c r="GI70" i="3"/>
  <c r="GH70" i="3"/>
  <c r="GE70" i="3"/>
  <c r="GC70" i="3"/>
  <c r="GB70" i="3"/>
  <c r="FW70" i="3"/>
  <c r="FV70" i="3"/>
  <c r="FR70" i="3"/>
  <c r="FO70" i="3"/>
  <c r="FN70" i="3"/>
  <c r="FQ70" i="3" s="1"/>
  <c r="FM70" i="3"/>
  <c r="FK70" i="3"/>
  <c r="FJ70" i="3"/>
  <c r="FG70" i="3"/>
  <c r="FE70" i="3"/>
  <c r="FD70" i="3"/>
  <c r="EY70" i="3"/>
  <c r="EX70" i="3"/>
  <c r="FA70" i="3" s="1"/>
  <c r="ES70" i="3"/>
  <c r="ER70" i="3"/>
  <c r="EU70" i="3" s="1"/>
  <c r="EM70" i="3"/>
  <c r="EL70" i="3"/>
  <c r="EO70" i="3" s="1"/>
  <c r="EH70" i="3"/>
  <c r="EE70" i="3"/>
  <c r="ED70" i="3"/>
  <c r="EC70" i="3"/>
  <c r="EA70" i="3"/>
  <c r="DZ70" i="3"/>
  <c r="DW70" i="3"/>
  <c r="DU70" i="3"/>
  <c r="DT70" i="3"/>
  <c r="DO70" i="3"/>
  <c r="DN70" i="3"/>
  <c r="DJ70" i="3"/>
  <c r="DG70" i="3"/>
  <c r="DI70" i="3" s="1"/>
  <c r="DF70" i="3"/>
  <c r="DC70" i="3"/>
  <c r="DB70" i="3"/>
  <c r="DE70" i="3" s="1"/>
  <c r="CW70" i="3"/>
  <c r="CV70" i="3"/>
  <c r="CY70" i="3" s="1"/>
  <c r="CQ70" i="3"/>
  <c r="CP70" i="3"/>
  <c r="CS70" i="3" s="1"/>
  <c r="CL70" i="3"/>
  <c r="CI70" i="3"/>
  <c r="CK70" i="3" s="1"/>
  <c r="CH70" i="3"/>
  <c r="CG70" i="3"/>
  <c r="CE70" i="3"/>
  <c r="CD70" i="3"/>
  <c r="BY70" i="3"/>
  <c r="BX70" i="3"/>
  <c r="CA70" i="3" s="1"/>
  <c r="BS70" i="3"/>
  <c r="BR70" i="3"/>
  <c r="BN70" i="3"/>
  <c r="BK70" i="3"/>
  <c r="BJ70" i="3"/>
  <c r="BG70" i="3"/>
  <c r="BF70" i="3"/>
  <c r="BC70" i="3"/>
  <c r="BA70" i="3"/>
  <c r="AZ70" i="3"/>
  <c r="AU70" i="3"/>
  <c r="AT70" i="3"/>
  <c r="AW70" i="3" s="1"/>
  <c r="AP70" i="3"/>
  <c r="AM70" i="3"/>
  <c r="AO70" i="3" s="1"/>
  <c r="AL70" i="3"/>
  <c r="AI70" i="3"/>
  <c r="AH70" i="3"/>
  <c r="AK70" i="3" s="1"/>
  <c r="AE70" i="3"/>
  <c r="AC70" i="3"/>
  <c r="AB70" i="3"/>
  <c r="L70" i="3"/>
  <c r="I70" i="3"/>
  <c r="G70" i="3"/>
  <c r="E70" i="3"/>
  <c r="D70" i="3"/>
  <c r="PW69" i="3"/>
  <c r="PU69" i="3"/>
  <c r="PT69" i="3"/>
  <c r="PO69" i="3"/>
  <c r="PN69" i="3"/>
  <c r="PQ69" i="3" s="1"/>
  <c r="PJ69" i="3"/>
  <c r="PH69" i="3"/>
  <c r="PG69" i="3"/>
  <c r="PI69" i="3" s="1"/>
  <c r="PF69" i="3"/>
  <c r="PC69" i="3"/>
  <c r="PB69" i="3"/>
  <c r="PE69" i="3" s="1"/>
  <c r="OY69" i="3"/>
  <c r="OW69" i="3"/>
  <c r="OV69" i="3"/>
  <c r="OR69" i="3"/>
  <c r="OO69" i="3"/>
  <c r="ON69" i="3"/>
  <c r="OK69" i="3"/>
  <c r="OJ69" i="3"/>
  <c r="OM69" i="3" s="1"/>
  <c r="OE69" i="3"/>
  <c r="OD69" i="3"/>
  <c r="OG69" i="3" s="1"/>
  <c r="NY69" i="3"/>
  <c r="NX69" i="3"/>
  <c r="OA69" i="3" s="1"/>
  <c r="NT69" i="3"/>
  <c r="NS69" i="3"/>
  <c r="NQ69" i="3"/>
  <c r="NP69" i="3"/>
  <c r="NM69" i="3"/>
  <c r="NL69" i="3"/>
  <c r="NO69" i="3" s="1"/>
  <c r="NG69" i="3"/>
  <c r="NF69" i="3"/>
  <c r="NB69" i="3"/>
  <c r="MY69" i="3"/>
  <c r="NA69" i="3" s="1"/>
  <c r="MX69" i="3"/>
  <c r="MW69" i="3"/>
  <c r="MU69" i="3"/>
  <c r="MT69" i="3"/>
  <c r="MO69" i="3"/>
  <c r="MN69" i="3"/>
  <c r="MQ69" i="3" s="1"/>
  <c r="MK69" i="3" s="1"/>
  <c r="MJ69" i="3"/>
  <c r="MG69" i="3"/>
  <c r="MF69" i="3"/>
  <c r="MC69" i="3"/>
  <c r="MB69" i="3"/>
  <c r="ME69" i="3" s="1"/>
  <c r="LW69" i="3"/>
  <c r="LV69" i="3"/>
  <c r="LY69" i="3" s="1"/>
  <c r="LR69" i="3"/>
  <c r="LQ69" i="3"/>
  <c r="LO69" i="3"/>
  <c r="LN69" i="3"/>
  <c r="LM69" i="3"/>
  <c r="LK69" i="3"/>
  <c r="LJ69" i="3"/>
  <c r="LE69" i="3"/>
  <c r="LD69" i="3"/>
  <c r="KX69" i="3" s="1"/>
  <c r="KZ69" i="3"/>
  <c r="KW69" i="3"/>
  <c r="KV69" i="3"/>
  <c r="KY69" i="3" s="1"/>
  <c r="KU69" i="3"/>
  <c r="KS69" i="3"/>
  <c r="KR69" i="3"/>
  <c r="KM69" i="3"/>
  <c r="KL69" i="3"/>
  <c r="KH69" i="3"/>
  <c r="KE69" i="3"/>
  <c r="KG69" i="3" s="1"/>
  <c r="KD69" i="3"/>
  <c r="KA69" i="3"/>
  <c r="JZ69" i="3"/>
  <c r="KC69" i="3" s="1"/>
  <c r="JU69" i="3"/>
  <c r="JT69" i="3"/>
  <c r="JW69" i="3" s="1"/>
  <c r="JO69" i="3"/>
  <c r="JN69" i="3"/>
  <c r="JQ69" i="3" s="1"/>
  <c r="JK69" i="3"/>
  <c r="JI69" i="3"/>
  <c r="JH69" i="3"/>
  <c r="JD69" i="3"/>
  <c r="JA69" i="3"/>
  <c r="IZ69" i="3"/>
  <c r="IW69" i="3"/>
  <c r="IV69" i="3"/>
  <c r="IS69" i="3"/>
  <c r="IQ69" i="3"/>
  <c r="IP69" i="3"/>
  <c r="IM69" i="3"/>
  <c r="IK69" i="3"/>
  <c r="IJ69" i="3"/>
  <c r="IF69" i="3"/>
  <c r="IE69" i="3"/>
  <c r="IC69" i="3"/>
  <c r="IB69" i="3"/>
  <c r="HY69" i="3"/>
  <c r="HX69" i="3"/>
  <c r="IA69" i="3" s="1"/>
  <c r="HU69" i="3"/>
  <c r="HS69" i="3"/>
  <c r="HR69" i="3"/>
  <c r="HM69" i="3"/>
  <c r="HL69" i="3"/>
  <c r="HO69" i="3" s="1"/>
  <c r="HG69" i="3"/>
  <c r="HF69" i="3"/>
  <c r="HC69" i="3"/>
  <c r="HA69" i="3"/>
  <c r="GZ69" i="3"/>
  <c r="GU69" i="3"/>
  <c r="GT69" i="3"/>
  <c r="GW69" i="3" s="1"/>
  <c r="GP69" i="3"/>
  <c r="GM69" i="3"/>
  <c r="GO69" i="3" s="1"/>
  <c r="GL69" i="3"/>
  <c r="GI69" i="3"/>
  <c r="GH69" i="3"/>
  <c r="GK69" i="3" s="1"/>
  <c r="GE69" i="3"/>
  <c r="GC69" i="3"/>
  <c r="GB69" i="3"/>
  <c r="FW69" i="3"/>
  <c r="FV69" i="3"/>
  <c r="FR69" i="3"/>
  <c r="FO69" i="3"/>
  <c r="FQ69" i="3" s="1"/>
  <c r="FN69" i="3"/>
  <c r="FK69" i="3"/>
  <c r="FJ69" i="3"/>
  <c r="FM69" i="3" s="1"/>
  <c r="FG69" i="3"/>
  <c r="FE69" i="3"/>
  <c r="FD69" i="3"/>
  <c r="EY69" i="3"/>
  <c r="EX69" i="3"/>
  <c r="FA69" i="3" s="1"/>
  <c r="ES69" i="3"/>
  <c r="ER69" i="3"/>
  <c r="EU69" i="3" s="1"/>
  <c r="EO69" i="3"/>
  <c r="EM69" i="3"/>
  <c r="EL69" i="3"/>
  <c r="EH69" i="3"/>
  <c r="EE69" i="3"/>
  <c r="EG69" i="3" s="1"/>
  <c r="ED69" i="3"/>
  <c r="EA69" i="3"/>
  <c r="DZ69" i="3"/>
  <c r="EC69" i="3" s="1"/>
  <c r="DW69" i="3"/>
  <c r="DU69" i="3"/>
  <c r="DT69" i="3"/>
  <c r="DQ69" i="3"/>
  <c r="DO69" i="3"/>
  <c r="DN69" i="3"/>
  <c r="DJ69" i="3"/>
  <c r="DI69" i="3"/>
  <c r="DG69" i="3"/>
  <c r="DF69" i="3"/>
  <c r="DC69" i="3"/>
  <c r="DB69" i="3"/>
  <c r="DE69" i="3" s="1"/>
  <c r="CW69" i="3"/>
  <c r="CV69" i="3"/>
  <c r="CY69" i="3" s="1"/>
  <c r="CQ69" i="3"/>
  <c r="CP69" i="3"/>
  <c r="CS69" i="3" s="1"/>
  <c r="CL69" i="3"/>
  <c r="CI69" i="3"/>
  <c r="CH69" i="3"/>
  <c r="CG69" i="3"/>
  <c r="CE69" i="3"/>
  <c r="CD69" i="3"/>
  <c r="BY69" i="3"/>
  <c r="BX69" i="3"/>
  <c r="CA69" i="3" s="1"/>
  <c r="BS69" i="3"/>
  <c r="BR69" i="3"/>
  <c r="BN69" i="3"/>
  <c r="BK69" i="3"/>
  <c r="BJ69" i="3"/>
  <c r="BG69" i="3"/>
  <c r="BF69" i="3"/>
  <c r="BC69" i="3"/>
  <c r="BA69" i="3"/>
  <c r="AZ69" i="3"/>
  <c r="AW69" i="3"/>
  <c r="AU69" i="3"/>
  <c r="AT69" i="3"/>
  <c r="AP69" i="3"/>
  <c r="AO69" i="3"/>
  <c r="AM69" i="3"/>
  <c r="AL69" i="3"/>
  <c r="AI69" i="3"/>
  <c r="AH69" i="3"/>
  <c r="AK69" i="3" s="1"/>
  <c r="AE69" i="3"/>
  <c r="AC69" i="3"/>
  <c r="AB69" i="3"/>
  <c r="X69" i="3"/>
  <c r="L69" i="3"/>
  <c r="I69" i="3"/>
  <c r="G69" i="3"/>
  <c r="E69" i="3"/>
  <c r="D69" i="3"/>
  <c r="PV68" i="3"/>
  <c r="PV75" i="3" s="1"/>
  <c r="PT68" i="3"/>
  <c r="PW68" i="3" s="1"/>
  <c r="PS68" i="3"/>
  <c r="PR68" i="3"/>
  <c r="PR75" i="3" s="1"/>
  <c r="PP68" i="3"/>
  <c r="PJ68" i="3" s="1"/>
  <c r="PM68" i="3"/>
  <c r="PM75" i="3" s="1"/>
  <c r="PL68" i="3"/>
  <c r="PD68" i="3"/>
  <c r="PD75" i="3" s="1"/>
  <c r="PA68" i="3"/>
  <c r="OZ68" i="3"/>
  <c r="OX68" i="3"/>
  <c r="OX75" i="3" s="1"/>
  <c r="OU68" i="3"/>
  <c r="OU75" i="3" s="1"/>
  <c r="OT68" i="3"/>
  <c r="OT75" i="3" s="1"/>
  <c r="OL68" i="3"/>
  <c r="OL75" i="3" s="1"/>
  <c r="OK68" i="3"/>
  <c r="OK75" i="3" s="1"/>
  <c r="OI68" i="3"/>
  <c r="OI75" i="3" s="1"/>
  <c r="OH68" i="3"/>
  <c r="OH75" i="3" s="1"/>
  <c r="OF68" i="3"/>
  <c r="OC68" i="3"/>
  <c r="OC75" i="3" s="1"/>
  <c r="OB68" i="3"/>
  <c r="OB75" i="3" s="1"/>
  <c r="NZ68" i="3"/>
  <c r="NW68" i="3"/>
  <c r="NV68" i="3"/>
  <c r="NV75" i="3" s="1"/>
  <c r="NN68" i="3"/>
  <c r="NN75" i="3" s="1"/>
  <c r="NK68" i="3"/>
  <c r="NJ68" i="3"/>
  <c r="NJ75" i="3" s="1"/>
  <c r="NH68" i="3"/>
  <c r="NH75" i="3" s="1"/>
  <c r="NB75" i="3" s="1"/>
  <c r="NE68" i="3"/>
  <c r="ND68" i="3"/>
  <c r="ND75" i="3" s="1"/>
  <c r="MX75" i="3" s="1"/>
  <c r="MV68" i="3"/>
  <c r="MV75" i="3" s="1"/>
  <c r="MS68" i="3"/>
  <c r="MS75" i="3" s="1"/>
  <c r="MR68" i="3"/>
  <c r="MP68" i="3"/>
  <c r="MP75" i="3" s="1"/>
  <c r="MM68" i="3"/>
  <c r="MN68" i="3" s="1"/>
  <c r="ML68" i="3"/>
  <c r="MJ68" i="3"/>
  <c r="MF68" i="3"/>
  <c r="MD68" i="3"/>
  <c r="MD75" i="3" s="1"/>
  <c r="MA68" i="3"/>
  <c r="MC68" i="3" s="1"/>
  <c r="MC75" i="3" s="1"/>
  <c r="LZ68" i="3"/>
  <c r="LZ75" i="3" s="1"/>
  <c r="LX68" i="3"/>
  <c r="LU68" i="3"/>
  <c r="LU75" i="3" s="1"/>
  <c r="LT68" i="3"/>
  <c r="LN68" i="3"/>
  <c r="LL68" i="3"/>
  <c r="LL75" i="3" s="1"/>
  <c r="LI68" i="3"/>
  <c r="LI75" i="3" s="1"/>
  <c r="LH68" i="3"/>
  <c r="LJ68" i="3" s="1"/>
  <c r="LF68" i="3"/>
  <c r="LC68" i="3"/>
  <c r="LC75" i="3" s="1"/>
  <c r="LB68" i="3"/>
  <c r="LB75" i="3" s="1"/>
  <c r="KT68" i="3"/>
  <c r="KT75" i="3" s="1"/>
  <c r="KQ68" i="3"/>
  <c r="KQ75" i="3" s="1"/>
  <c r="KE75" i="3" s="1"/>
  <c r="KP68" i="3"/>
  <c r="KN68" i="3"/>
  <c r="KK68" i="3"/>
  <c r="KK75" i="3" s="1"/>
  <c r="KJ68" i="3"/>
  <c r="KM68" i="3" s="1"/>
  <c r="KM75" i="3" s="1"/>
  <c r="KB68" i="3"/>
  <c r="KB75" i="3" s="1"/>
  <c r="JY68" i="3"/>
  <c r="JY75" i="3" s="1"/>
  <c r="JX68" i="3"/>
  <c r="JV68" i="3"/>
  <c r="JV75" i="3" s="1"/>
  <c r="JS68" i="3"/>
  <c r="JS75" i="3" s="1"/>
  <c r="JR68" i="3"/>
  <c r="JR75" i="3" s="1"/>
  <c r="JP68" i="3"/>
  <c r="JP75" i="3" s="1"/>
  <c r="JM68" i="3"/>
  <c r="JL68" i="3"/>
  <c r="JJ68" i="3"/>
  <c r="JD68" i="3" s="1"/>
  <c r="JG68" i="3"/>
  <c r="JF68" i="3"/>
  <c r="JF75" i="3" s="1"/>
  <c r="IX68" i="3"/>
  <c r="IX75" i="3" s="1"/>
  <c r="IU68" i="3"/>
  <c r="IW68" i="3" s="1"/>
  <c r="IW75" i="3" s="1"/>
  <c r="IT68" i="3"/>
  <c r="IT75" i="3" s="1"/>
  <c r="IR68" i="3"/>
  <c r="IR75" i="3" s="1"/>
  <c r="IO68" i="3"/>
  <c r="IO75" i="3" s="1"/>
  <c r="IN68" i="3"/>
  <c r="IL68" i="3"/>
  <c r="IL75" i="3" s="1"/>
  <c r="II68" i="3"/>
  <c r="IH68" i="3"/>
  <c r="IH75" i="3" s="1"/>
  <c r="HZ68" i="3"/>
  <c r="HZ75" i="3" s="1"/>
  <c r="HX68" i="3"/>
  <c r="HX75" i="3" s="1"/>
  <c r="HW68" i="3"/>
  <c r="HV68" i="3"/>
  <c r="HV75" i="3" s="1"/>
  <c r="HT68" i="3"/>
  <c r="HT75" i="3" s="1"/>
  <c r="HQ68" i="3"/>
  <c r="HQ75" i="3" s="1"/>
  <c r="HP68" i="3"/>
  <c r="HR68" i="3" s="1"/>
  <c r="HN68" i="3"/>
  <c r="HN75" i="3" s="1"/>
  <c r="HK68" i="3"/>
  <c r="HJ68" i="3"/>
  <c r="HH68" i="3"/>
  <c r="HH75" i="3" s="1"/>
  <c r="HE68" i="3"/>
  <c r="HE75" i="3" s="1"/>
  <c r="HD68" i="3"/>
  <c r="HF68" i="3" s="1"/>
  <c r="HB68" i="3"/>
  <c r="HB75" i="3" s="1"/>
  <c r="GY68" i="3"/>
  <c r="GY75" i="3" s="1"/>
  <c r="GX68" i="3"/>
  <c r="GV68" i="3"/>
  <c r="GV75" i="3" s="1"/>
  <c r="GS68" i="3"/>
  <c r="GR68" i="3"/>
  <c r="GU68" i="3" s="1"/>
  <c r="GU75" i="3" s="1"/>
  <c r="GJ68" i="3"/>
  <c r="GJ75" i="3" s="1"/>
  <c r="GH68" i="3"/>
  <c r="GG68" i="3"/>
  <c r="GG75" i="3" s="1"/>
  <c r="GF68" i="3"/>
  <c r="GF75" i="3" s="1"/>
  <c r="GD68" i="3"/>
  <c r="GD75" i="3" s="1"/>
  <c r="GA68" i="3"/>
  <c r="FZ68" i="3"/>
  <c r="FZ75" i="3" s="1"/>
  <c r="FX68" i="3"/>
  <c r="FU68" i="3"/>
  <c r="FU75" i="3" s="1"/>
  <c r="FT68" i="3"/>
  <c r="FR68" i="3"/>
  <c r="FL68" i="3"/>
  <c r="FL75" i="3" s="1"/>
  <c r="FK68" i="3"/>
  <c r="FK75" i="3" s="1"/>
  <c r="FI68" i="3"/>
  <c r="FI75" i="3" s="1"/>
  <c r="FH68" i="3"/>
  <c r="FH75" i="3" s="1"/>
  <c r="FF68" i="3"/>
  <c r="FF75" i="3" s="1"/>
  <c r="FC68" i="3"/>
  <c r="FD68" i="3" s="1"/>
  <c r="FB68" i="3"/>
  <c r="FB75" i="3" s="1"/>
  <c r="EZ68" i="3"/>
  <c r="EZ75" i="3" s="1"/>
  <c r="EW68" i="3"/>
  <c r="EW75" i="3" s="1"/>
  <c r="EV68" i="3"/>
  <c r="EV75" i="3" s="1"/>
  <c r="ET68" i="3"/>
  <c r="ET75" i="3" s="1"/>
  <c r="EQ68" i="3"/>
  <c r="EQ75" i="3" s="1"/>
  <c r="EP68" i="3"/>
  <c r="EN68" i="3"/>
  <c r="EN75" i="3" s="1"/>
  <c r="EM68" i="3"/>
  <c r="EM75" i="3" s="1"/>
  <c r="EK68" i="3"/>
  <c r="EK75" i="3" s="1"/>
  <c r="EJ68" i="3"/>
  <c r="EH68" i="3"/>
  <c r="ED68" i="3"/>
  <c r="EB68" i="3"/>
  <c r="EB75" i="3" s="1"/>
  <c r="DZ68" i="3"/>
  <c r="DY68" i="3"/>
  <c r="DY75" i="3" s="1"/>
  <c r="DX68" i="3"/>
  <c r="DV68" i="3"/>
  <c r="DV75" i="3" s="1"/>
  <c r="DS68" i="3"/>
  <c r="DS75" i="3" s="1"/>
  <c r="DR68" i="3"/>
  <c r="DP68" i="3"/>
  <c r="DP75" i="3" s="1"/>
  <c r="DJ75" i="3" s="1"/>
  <c r="DN68" i="3"/>
  <c r="DM68" i="3"/>
  <c r="DM75" i="3" s="1"/>
  <c r="DL68" i="3"/>
  <c r="DC68" i="3"/>
  <c r="DC75" i="3" s="1"/>
  <c r="DB68" i="3"/>
  <c r="CW68" i="3"/>
  <c r="CW75" i="3" s="1"/>
  <c r="CV68" i="3"/>
  <c r="CJ68" i="3" s="1"/>
  <c r="CQ68" i="3"/>
  <c r="CQ75" i="3" s="1"/>
  <c r="CP68" i="3"/>
  <c r="CS68" i="3" s="1"/>
  <c r="CL68" i="3"/>
  <c r="CI68" i="3"/>
  <c r="CH68" i="3"/>
  <c r="CE68" i="3"/>
  <c r="CE75" i="3" s="1"/>
  <c r="CD68" i="3"/>
  <c r="CG68" i="3" s="1"/>
  <c r="BY68" i="3"/>
  <c r="BY75" i="3" s="1"/>
  <c r="BX68" i="3"/>
  <c r="CA68" i="3" s="1"/>
  <c r="BS68" i="3"/>
  <c r="BS75" i="3" s="1"/>
  <c r="BR68" i="3"/>
  <c r="BU68" i="3" s="1"/>
  <c r="BO68" i="3" s="1"/>
  <c r="BN68" i="3"/>
  <c r="BK68" i="3"/>
  <c r="BJ68" i="3"/>
  <c r="BI68" i="3"/>
  <c r="BG68" i="3"/>
  <c r="BG75" i="3" s="1"/>
  <c r="BF68" i="3"/>
  <c r="BA68" i="3"/>
  <c r="BA75" i="3" s="1"/>
  <c r="AZ68" i="3"/>
  <c r="AV68" i="3"/>
  <c r="AV75" i="3" s="1"/>
  <c r="AP75" i="3" s="1"/>
  <c r="AS68" i="3"/>
  <c r="AS75" i="3" s="1"/>
  <c r="AR68" i="3"/>
  <c r="AR75" i="3" s="1"/>
  <c r="AL75" i="3" s="1"/>
  <c r="AP68" i="3"/>
  <c r="AL68" i="3"/>
  <c r="AI68" i="3"/>
  <c r="AI75" i="3" s="1"/>
  <c r="AH68" i="3"/>
  <c r="AC68" i="3"/>
  <c r="AC75" i="3" s="1"/>
  <c r="AB68" i="3"/>
  <c r="L68" i="3"/>
  <c r="L75" i="3" s="1"/>
  <c r="I68" i="3"/>
  <c r="G68" i="3"/>
  <c r="E68" i="3"/>
  <c r="D68" i="3"/>
  <c r="K67" i="3"/>
  <c r="DD66" i="3"/>
  <c r="DA66" i="3"/>
  <c r="CZ66" i="3"/>
  <c r="CX66" i="3"/>
  <c r="CU66" i="3"/>
  <c r="CT66" i="3"/>
  <c r="CR66" i="3"/>
  <c r="CO66" i="3"/>
  <c r="CI66" i="3" s="1"/>
  <c r="CK66" i="3" s="1"/>
  <c r="CN66" i="3"/>
  <c r="CH66" i="3"/>
  <c r="CF66" i="3"/>
  <c r="CC66" i="3"/>
  <c r="CB66" i="3"/>
  <c r="BZ66" i="3"/>
  <c r="BW66" i="3"/>
  <c r="BV66" i="3"/>
  <c r="BH66" i="3"/>
  <c r="BE66" i="3"/>
  <c r="BD66" i="3"/>
  <c r="AV66" i="3"/>
  <c r="AS66" i="3"/>
  <c r="AR66" i="3"/>
  <c r="AJ66" i="3"/>
  <c r="AG66" i="3"/>
  <c r="AF66" i="3"/>
  <c r="AD66" i="3"/>
  <c r="AA66" i="3"/>
  <c r="Z66" i="3"/>
  <c r="PU65" i="3"/>
  <c r="PT65" i="3"/>
  <c r="PW65" i="3" s="1"/>
  <c r="PO65" i="3"/>
  <c r="PN65" i="3"/>
  <c r="PJ65" i="3"/>
  <c r="PG65" i="3"/>
  <c r="PI65" i="3" s="1"/>
  <c r="PF65" i="3"/>
  <c r="PC65" i="3"/>
  <c r="PB65" i="3"/>
  <c r="PE65" i="3" s="1"/>
  <c r="OW65" i="3"/>
  <c r="OV65" i="3"/>
  <c r="OY65" i="3" s="1"/>
  <c r="OR65" i="3"/>
  <c r="OP65" i="3"/>
  <c r="OO65" i="3"/>
  <c r="ON65" i="3"/>
  <c r="OK65" i="3"/>
  <c r="OJ65" i="3"/>
  <c r="OM65" i="3" s="1"/>
  <c r="OE65" i="3"/>
  <c r="OD65" i="3"/>
  <c r="NY65" i="3"/>
  <c r="NX65" i="3"/>
  <c r="OA65" i="3" s="1"/>
  <c r="NT65" i="3"/>
  <c r="NQ65" i="3"/>
  <c r="NP65" i="3"/>
  <c r="NM65" i="3"/>
  <c r="NL65" i="3"/>
  <c r="NO65" i="3" s="1"/>
  <c r="NG65" i="3"/>
  <c r="NF65" i="3"/>
  <c r="NB65" i="3"/>
  <c r="MY65" i="3"/>
  <c r="MX65" i="3"/>
  <c r="MU65" i="3"/>
  <c r="MT65" i="3"/>
  <c r="MW65" i="3" s="1"/>
  <c r="MO65" i="3"/>
  <c r="MN65" i="3"/>
  <c r="MQ65" i="3" s="1"/>
  <c r="MK65" i="3" s="1"/>
  <c r="MJ65" i="3"/>
  <c r="MG65" i="3"/>
  <c r="MF65" i="3"/>
  <c r="MC65" i="3"/>
  <c r="MB65" i="3"/>
  <c r="ME65" i="3" s="1"/>
  <c r="LW65" i="3"/>
  <c r="LV65" i="3"/>
  <c r="LR65" i="3"/>
  <c r="LO65" i="3"/>
  <c r="LQ65" i="3" s="1"/>
  <c r="LN65" i="3"/>
  <c r="LK65" i="3"/>
  <c r="LJ65" i="3"/>
  <c r="LM65" i="3" s="1"/>
  <c r="LE65" i="3"/>
  <c r="LD65" i="3"/>
  <c r="LG65" i="3" s="1"/>
  <c r="LA65" i="3" s="1"/>
  <c r="KZ65" i="3"/>
  <c r="KW65" i="3"/>
  <c r="KV65" i="3"/>
  <c r="KS65" i="3"/>
  <c r="KR65" i="3"/>
  <c r="KU65" i="3" s="1"/>
  <c r="KM65" i="3"/>
  <c r="KL65" i="3"/>
  <c r="KF65" i="3" s="1"/>
  <c r="KH65" i="3"/>
  <c r="KE65" i="3"/>
  <c r="KG65" i="3" s="1"/>
  <c r="KD65" i="3"/>
  <c r="KA65" i="3"/>
  <c r="JZ65" i="3"/>
  <c r="KC65" i="3" s="1"/>
  <c r="JU65" i="3"/>
  <c r="JT65" i="3"/>
  <c r="JW65" i="3" s="1"/>
  <c r="JQ65" i="3"/>
  <c r="JO65" i="3"/>
  <c r="JN65" i="3"/>
  <c r="JK65" i="3"/>
  <c r="JI65" i="3"/>
  <c r="JH65" i="3"/>
  <c r="JD65" i="3"/>
  <c r="JB65" i="3"/>
  <c r="JA65" i="3"/>
  <c r="IZ65" i="3"/>
  <c r="JC65" i="3" s="1"/>
  <c r="IW65" i="3"/>
  <c r="IV65" i="3"/>
  <c r="IY65" i="3" s="1"/>
  <c r="IQ65" i="3"/>
  <c r="IP65" i="3"/>
  <c r="IS65" i="3" s="1"/>
  <c r="IK65" i="3"/>
  <c r="IJ65" i="3"/>
  <c r="IF65" i="3"/>
  <c r="IC65" i="3"/>
  <c r="IB65" i="3"/>
  <c r="HY65" i="3"/>
  <c r="HX65" i="3"/>
  <c r="IA65" i="3" s="1"/>
  <c r="HS65" i="3"/>
  <c r="HR65" i="3"/>
  <c r="HU65" i="3" s="1"/>
  <c r="HM65" i="3"/>
  <c r="HL65" i="3"/>
  <c r="HO65" i="3" s="1"/>
  <c r="HG65" i="3"/>
  <c r="HF65" i="3"/>
  <c r="HI65" i="3" s="1"/>
  <c r="HA65" i="3"/>
  <c r="GZ65" i="3"/>
  <c r="HC65" i="3" s="1"/>
  <c r="GU65" i="3"/>
  <c r="GT65" i="3"/>
  <c r="GP65" i="3"/>
  <c r="GM65" i="3"/>
  <c r="GL65" i="3"/>
  <c r="GI65" i="3"/>
  <c r="GH65" i="3"/>
  <c r="GK65" i="3" s="1"/>
  <c r="GC65" i="3"/>
  <c r="GB65" i="3"/>
  <c r="GE65" i="3" s="1"/>
  <c r="FW65" i="3"/>
  <c r="FV65" i="3"/>
  <c r="FR65" i="3"/>
  <c r="FO65" i="3"/>
  <c r="FN65" i="3"/>
  <c r="FK65" i="3"/>
  <c r="FJ65" i="3"/>
  <c r="FM65" i="3" s="1"/>
  <c r="FE65" i="3"/>
  <c r="FD65" i="3"/>
  <c r="FG65" i="3" s="1"/>
  <c r="FA65" i="3"/>
  <c r="EY65" i="3"/>
  <c r="EX65" i="3"/>
  <c r="ES65" i="3"/>
  <c r="ER65" i="3"/>
  <c r="EU65" i="3" s="1"/>
  <c r="EM65" i="3"/>
  <c r="EL65" i="3"/>
  <c r="EO65" i="3" s="1"/>
  <c r="EH65" i="3"/>
  <c r="EG65" i="3"/>
  <c r="EE65" i="3"/>
  <c r="ED65" i="3"/>
  <c r="EA65" i="3"/>
  <c r="DZ65" i="3"/>
  <c r="EC65" i="3" s="1"/>
  <c r="DU65" i="3"/>
  <c r="DT65" i="3"/>
  <c r="DW65" i="3" s="1"/>
  <c r="DO65" i="3"/>
  <c r="DN65" i="3"/>
  <c r="DQ65" i="3" s="1"/>
  <c r="DK65" i="3" s="1"/>
  <c r="DJ65" i="3"/>
  <c r="DG65" i="3"/>
  <c r="DF65" i="3"/>
  <c r="DC65" i="3"/>
  <c r="DB65" i="3"/>
  <c r="DE65" i="3" s="1"/>
  <c r="CW65" i="3"/>
  <c r="CV65" i="3"/>
  <c r="CY65" i="3" s="1"/>
  <c r="CQ65" i="3"/>
  <c r="CP65" i="3"/>
  <c r="CJ65" i="3" s="1"/>
  <c r="CL65" i="3"/>
  <c r="CI65" i="3"/>
  <c r="CK65" i="3" s="1"/>
  <c r="CH65" i="3"/>
  <c r="CG65" i="3"/>
  <c r="CE65" i="3"/>
  <c r="CD65" i="3"/>
  <c r="BY65" i="3"/>
  <c r="BX65" i="3"/>
  <c r="CA65" i="3" s="1"/>
  <c r="BT65" i="3"/>
  <c r="BN65" i="3" s="1"/>
  <c r="BS65" i="3"/>
  <c r="BQ65" i="3"/>
  <c r="BP65" i="3"/>
  <c r="BR65" i="3" s="1"/>
  <c r="BU65" i="3" s="1"/>
  <c r="BO65" i="3" s="1"/>
  <c r="BK65" i="3"/>
  <c r="BG65" i="3"/>
  <c r="BF65" i="3"/>
  <c r="BI65" i="3" s="1"/>
  <c r="BA65" i="3"/>
  <c r="AZ65" i="3"/>
  <c r="BC65" i="3" s="1"/>
  <c r="AW65" i="3"/>
  <c r="AU65" i="3"/>
  <c r="AT65" i="3"/>
  <c r="AP65" i="3"/>
  <c r="AM65" i="3"/>
  <c r="AL65" i="3"/>
  <c r="AI65" i="3"/>
  <c r="AH65" i="3"/>
  <c r="AK65" i="3" s="1"/>
  <c r="AC65" i="3"/>
  <c r="AB65" i="3"/>
  <c r="AE65" i="3" s="1"/>
  <c r="L65" i="3"/>
  <c r="I65" i="3"/>
  <c r="G65" i="3"/>
  <c r="E65" i="3"/>
  <c r="D65" i="3"/>
  <c r="F65" i="3" s="1"/>
  <c r="H65" i="3" s="1"/>
  <c r="PU64" i="3"/>
  <c r="PT64" i="3"/>
  <c r="PW64" i="3" s="1"/>
  <c r="PO64" i="3"/>
  <c r="PN64" i="3"/>
  <c r="PQ64" i="3" s="1"/>
  <c r="PK64" i="3" s="1"/>
  <c r="PJ64" i="3"/>
  <c r="PG64" i="3"/>
  <c r="PF64" i="3"/>
  <c r="PC64" i="3"/>
  <c r="PB64" i="3"/>
  <c r="PE64" i="3" s="1"/>
  <c r="OW64" i="3"/>
  <c r="OV64" i="3"/>
  <c r="OR64" i="3"/>
  <c r="OO64" i="3"/>
  <c r="ON64" i="3"/>
  <c r="OK64" i="3"/>
  <c r="OJ64" i="3"/>
  <c r="OM64" i="3" s="1"/>
  <c r="OE64" i="3"/>
  <c r="OD64" i="3"/>
  <c r="NR64" i="3" s="1"/>
  <c r="OA64" i="3"/>
  <c r="NY64" i="3"/>
  <c r="NX64" i="3"/>
  <c r="NT64" i="3"/>
  <c r="NQ64" i="3"/>
  <c r="NS64" i="3" s="1"/>
  <c r="NP64" i="3"/>
  <c r="NO64" i="3"/>
  <c r="NM64" i="3"/>
  <c r="NL64" i="3"/>
  <c r="NG64" i="3"/>
  <c r="NF64" i="3"/>
  <c r="NB64" i="3"/>
  <c r="MY64" i="3"/>
  <c r="MX64" i="3"/>
  <c r="MW64" i="3"/>
  <c r="MU64" i="3"/>
  <c r="MT64" i="3"/>
  <c r="MQ64" i="3"/>
  <c r="MK64" i="3" s="1"/>
  <c r="MO64" i="3"/>
  <c r="MN64" i="3"/>
  <c r="MJ64" i="3"/>
  <c r="MG64" i="3"/>
  <c r="MI64" i="3" s="1"/>
  <c r="MF64" i="3"/>
  <c r="ME64" i="3"/>
  <c r="MC64" i="3"/>
  <c r="MB64" i="3"/>
  <c r="LW64" i="3"/>
  <c r="LV64" i="3"/>
  <c r="LR64" i="3"/>
  <c r="LO64" i="3"/>
  <c r="LN64" i="3"/>
  <c r="LM64" i="3"/>
  <c r="LK64" i="3"/>
  <c r="LJ64" i="3"/>
  <c r="LG64" i="3"/>
  <c r="LA64" i="3" s="1"/>
  <c r="LE64" i="3"/>
  <c r="LD64" i="3"/>
  <c r="KZ64" i="3"/>
  <c r="KW64" i="3"/>
  <c r="KY64" i="3" s="1"/>
  <c r="KV64" i="3"/>
  <c r="KU64" i="3"/>
  <c r="KS64" i="3"/>
  <c r="KR64" i="3"/>
  <c r="KM64" i="3"/>
  <c r="KL64" i="3"/>
  <c r="KH64" i="3"/>
  <c r="KE64" i="3"/>
  <c r="KD64" i="3"/>
  <c r="KC64" i="3"/>
  <c r="KA64" i="3"/>
  <c r="JZ64" i="3"/>
  <c r="JW64" i="3"/>
  <c r="JU64" i="3"/>
  <c r="JT64" i="3"/>
  <c r="JB64" i="3" s="1"/>
  <c r="JO64" i="3"/>
  <c r="JN64" i="3"/>
  <c r="JQ64" i="3" s="1"/>
  <c r="JI64" i="3"/>
  <c r="JH64" i="3"/>
  <c r="JK64" i="3" s="1"/>
  <c r="JD64" i="3"/>
  <c r="JA64" i="3"/>
  <c r="JC64" i="3" s="1"/>
  <c r="IZ64" i="3"/>
  <c r="IW64" i="3"/>
  <c r="IV64" i="3"/>
  <c r="IY64" i="3" s="1"/>
  <c r="IQ64" i="3"/>
  <c r="IP64" i="3"/>
  <c r="IS64" i="3" s="1"/>
  <c r="IM64" i="3"/>
  <c r="IK64" i="3"/>
  <c r="IJ64" i="3"/>
  <c r="IF64" i="3"/>
  <c r="ID64" i="3"/>
  <c r="IC64" i="3"/>
  <c r="IB64" i="3"/>
  <c r="HY64" i="3"/>
  <c r="HX64" i="3"/>
  <c r="IA64" i="3" s="1"/>
  <c r="HU64" i="3"/>
  <c r="HS64" i="3"/>
  <c r="HR64" i="3"/>
  <c r="HO64" i="3"/>
  <c r="HM64" i="3"/>
  <c r="HL64" i="3"/>
  <c r="HG64" i="3"/>
  <c r="HF64" i="3"/>
  <c r="HI64" i="3" s="1"/>
  <c r="HA64" i="3"/>
  <c r="GZ64" i="3"/>
  <c r="HC64" i="3" s="1"/>
  <c r="GU64" i="3"/>
  <c r="GT64" i="3"/>
  <c r="GW64" i="3" s="1"/>
  <c r="GP64" i="3"/>
  <c r="GM64" i="3"/>
  <c r="GL64" i="3"/>
  <c r="GI64" i="3"/>
  <c r="GH64" i="3"/>
  <c r="GK64" i="3" s="1"/>
  <c r="GE64" i="3"/>
  <c r="GC64" i="3"/>
  <c r="GB64" i="3"/>
  <c r="FW64" i="3"/>
  <c r="FV64" i="3"/>
  <c r="FR64" i="3"/>
  <c r="FO64" i="3"/>
  <c r="FN64" i="3"/>
  <c r="FM64" i="3"/>
  <c r="FK64" i="3"/>
  <c r="FJ64" i="3"/>
  <c r="FG64" i="3"/>
  <c r="FE64" i="3"/>
  <c r="FD64" i="3"/>
  <c r="EY64" i="3"/>
  <c r="EX64" i="3"/>
  <c r="FA64" i="3" s="1"/>
  <c r="ES64" i="3"/>
  <c r="ER64" i="3"/>
  <c r="EU64" i="3" s="1"/>
  <c r="EO64" i="3"/>
  <c r="EM64" i="3"/>
  <c r="EL64" i="3"/>
  <c r="EH64" i="3"/>
  <c r="EE64" i="3"/>
  <c r="ED64" i="3"/>
  <c r="EA64" i="3"/>
  <c r="DZ64" i="3"/>
  <c r="EC64" i="3" s="1"/>
  <c r="DW64" i="3"/>
  <c r="DU64" i="3"/>
  <c r="DT64" i="3"/>
  <c r="DQ64" i="3"/>
  <c r="DO64" i="3"/>
  <c r="DN64" i="3"/>
  <c r="DJ64" i="3"/>
  <c r="DI64" i="3"/>
  <c r="DG64" i="3"/>
  <c r="DF64" i="3"/>
  <c r="DC64" i="3"/>
  <c r="DB64" i="3"/>
  <c r="DE64" i="3" s="1"/>
  <c r="CW64" i="3"/>
  <c r="CV64" i="3"/>
  <c r="CY64" i="3" s="1"/>
  <c r="CQ64" i="3"/>
  <c r="CP64" i="3"/>
  <c r="CS64" i="3" s="1"/>
  <c r="CL64" i="3"/>
  <c r="CK64" i="3"/>
  <c r="CI64" i="3"/>
  <c r="CH64" i="3"/>
  <c r="CE64" i="3"/>
  <c r="CD64" i="3"/>
  <c r="CG64" i="3" s="1"/>
  <c r="BY64" i="3"/>
  <c r="BX64" i="3"/>
  <c r="CA64" i="3" s="1"/>
  <c r="BO64" i="3" s="1"/>
  <c r="BS64" i="3"/>
  <c r="BR64" i="3"/>
  <c r="BU64" i="3" s="1"/>
  <c r="BN64" i="3"/>
  <c r="BM64" i="3"/>
  <c r="BK64" i="3"/>
  <c r="BJ64" i="3"/>
  <c r="BG64" i="3"/>
  <c r="BF64" i="3"/>
  <c r="BI64" i="3" s="1"/>
  <c r="BA64" i="3"/>
  <c r="AZ64" i="3"/>
  <c r="BC64" i="3" s="1"/>
  <c r="AW64" i="3"/>
  <c r="AQ64" i="3" s="1"/>
  <c r="AU64" i="3"/>
  <c r="AT64" i="3"/>
  <c r="AP64" i="3"/>
  <c r="AM64" i="3"/>
  <c r="AL64" i="3"/>
  <c r="AI64" i="3"/>
  <c r="AH64" i="3"/>
  <c r="AK64" i="3" s="1"/>
  <c r="AC64" i="3"/>
  <c r="AB64" i="3"/>
  <c r="AE64" i="3" s="1"/>
  <c r="L64" i="3"/>
  <c r="I64" i="3"/>
  <c r="G64" i="3"/>
  <c r="E64" i="3"/>
  <c r="D64" i="3"/>
  <c r="PU63" i="3"/>
  <c r="PT63" i="3"/>
  <c r="PW63" i="3" s="1"/>
  <c r="PP63" i="3"/>
  <c r="PJ63" i="3" s="1"/>
  <c r="PM63" i="3"/>
  <c r="PL63" i="3"/>
  <c r="PF63" i="3" s="1"/>
  <c r="PC63" i="3"/>
  <c r="PB63" i="3"/>
  <c r="PE63" i="3" s="1"/>
  <c r="OW63" i="3"/>
  <c r="OV63" i="3"/>
  <c r="OR63" i="3"/>
  <c r="OO63" i="3"/>
  <c r="OQ63" i="3" s="1"/>
  <c r="ON63" i="3"/>
  <c r="OM63" i="3"/>
  <c r="OK63" i="3"/>
  <c r="OJ63" i="3"/>
  <c r="OE63" i="3"/>
  <c r="OD63" i="3"/>
  <c r="OG63" i="3" s="1"/>
  <c r="NZ63" i="3"/>
  <c r="NT63" i="3" s="1"/>
  <c r="NY63" i="3"/>
  <c r="NW63" i="3"/>
  <c r="NV63" i="3"/>
  <c r="NX63" i="3" s="1"/>
  <c r="NQ63" i="3"/>
  <c r="NM63" i="3"/>
  <c r="NL63" i="3"/>
  <c r="NO63" i="3" s="1"/>
  <c r="NH63" i="3"/>
  <c r="NB63" i="3" s="1"/>
  <c r="NG63" i="3"/>
  <c r="NE63" i="3"/>
  <c r="NF63" i="3" s="1"/>
  <c r="ND63" i="3"/>
  <c r="MX63" i="3"/>
  <c r="MU63" i="3"/>
  <c r="MT63" i="3"/>
  <c r="MW63" i="3" s="1"/>
  <c r="MO63" i="3"/>
  <c r="MN63" i="3"/>
  <c r="MH63" i="3" s="1"/>
  <c r="MJ63" i="3"/>
  <c r="MG63" i="3"/>
  <c r="MI63" i="3" s="1"/>
  <c r="MF63" i="3"/>
  <c r="MC63" i="3"/>
  <c r="MB63" i="3"/>
  <c r="ME63" i="3" s="1"/>
  <c r="LW63" i="3"/>
  <c r="LV63" i="3"/>
  <c r="LY63" i="3" s="1"/>
  <c r="LR63" i="3"/>
  <c r="LO63" i="3"/>
  <c r="LN63" i="3"/>
  <c r="LK63" i="3"/>
  <c r="LJ63" i="3"/>
  <c r="LM63" i="3" s="1"/>
  <c r="LF63" i="3"/>
  <c r="KZ63" i="3" s="1"/>
  <c r="LD63" i="3"/>
  <c r="LC63" i="3"/>
  <c r="LE63" i="3" s="1"/>
  <c r="LB63" i="3"/>
  <c r="KV63" i="3" s="1"/>
  <c r="KW63" i="3"/>
  <c r="KY63" i="3" s="1"/>
  <c r="KS63" i="3"/>
  <c r="KR63" i="3"/>
  <c r="KU63" i="3" s="1"/>
  <c r="KN63" i="3"/>
  <c r="KH63" i="3" s="1"/>
  <c r="KK63" i="3"/>
  <c r="KJ63" i="3"/>
  <c r="KD63" i="3" s="1"/>
  <c r="KC63" i="3"/>
  <c r="KA63" i="3"/>
  <c r="JZ63" i="3"/>
  <c r="JU63" i="3"/>
  <c r="JT63" i="3"/>
  <c r="JW63" i="3" s="1"/>
  <c r="JO63" i="3"/>
  <c r="JN63" i="3"/>
  <c r="JQ63" i="3" s="1"/>
  <c r="JJ63" i="3"/>
  <c r="JD63" i="3" s="1"/>
  <c r="JG63" i="3"/>
  <c r="JF63" i="3"/>
  <c r="IZ63" i="3"/>
  <c r="IY63" i="3"/>
  <c r="IW63" i="3"/>
  <c r="IV63" i="3"/>
  <c r="IQ63" i="3"/>
  <c r="IP63" i="3"/>
  <c r="IS63" i="3" s="1"/>
  <c r="IL63" i="3"/>
  <c r="IF63" i="3" s="1"/>
  <c r="II63" i="3"/>
  <c r="IK63" i="3" s="1"/>
  <c r="IH63" i="3"/>
  <c r="HY63" i="3"/>
  <c r="HX63" i="3"/>
  <c r="IA63" i="3" s="1"/>
  <c r="HS63" i="3"/>
  <c r="HR63" i="3"/>
  <c r="HU63" i="3" s="1"/>
  <c r="HM63" i="3"/>
  <c r="HL63" i="3"/>
  <c r="HO63" i="3" s="1"/>
  <c r="HI63" i="3"/>
  <c r="HG63" i="3"/>
  <c r="HF63" i="3"/>
  <c r="HA63" i="3"/>
  <c r="GZ63" i="3"/>
  <c r="HC63" i="3" s="1"/>
  <c r="GV63" i="3"/>
  <c r="GP63" i="3" s="1"/>
  <c r="GS63" i="3"/>
  <c r="GU63" i="3" s="1"/>
  <c r="GR63" i="3"/>
  <c r="GT63" i="3" s="1"/>
  <c r="GL63" i="3"/>
  <c r="GI63" i="3"/>
  <c r="GH63" i="3"/>
  <c r="GK63" i="3" s="1"/>
  <c r="GC63" i="3"/>
  <c r="GB63" i="3"/>
  <c r="GE63" i="3" s="1"/>
  <c r="FX63" i="3"/>
  <c r="FR63" i="3" s="1"/>
  <c r="FU63" i="3"/>
  <c r="FT63" i="3"/>
  <c r="FK63" i="3"/>
  <c r="FJ63" i="3"/>
  <c r="FM63" i="3" s="1"/>
  <c r="FG63" i="3"/>
  <c r="FE63" i="3"/>
  <c r="FD63" i="3"/>
  <c r="EY63" i="3"/>
  <c r="EX63" i="3"/>
  <c r="FA63" i="3" s="1"/>
  <c r="ES63" i="3"/>
  <c r="ER63" i="3"/>
  <c r="EU63" i="3" s="1"/>
  <c r="EN63" i="3"/>
  <c r="EK63" i="3"/>
  <c r="EJ63" i="3"/>
  <c r="EH63" i="3"/>
  <c r="EC63" i="3"/>
  <c r="EA63" i="3"/>
  <c r="DZ63" i="3"/>
  <c r="DU63" i="3"/>
  <c r="DT63" i="3"/>
  <c r="DW63" i="3" s="1"/>
  <c r="DP63" i="3"/>
  <c r="DM63" i="3"/>
  <c r="DG63" i="3" s="1"/>
  <c r="DL63" i="3"/>
  <c r="DJ63" i="3"/>
  <c r="DC63" i="3"/>
  <c r="DB63" i="3"/>
  <c r="DE63" i="3" s="1"/>
  <c r="CW63" i="3"/>
  <c r="CV63" i="3"/>
  <c r="CY63" i="3" s="1"/>
  <c r="CM63" i="3" s="1"/>
  <c r="CS63" i="3"/>
  <c r="CQ63" i="3"/>
  <c r="CP63" i="3"/>
  <c r="CL63" i="3"/>
  <c r="CI63" i="3"/>
  <c r="CH63" i="3"/>
  <c r="CK63" i="3" s="1"/>
  <c r="CG63" i="3"/>
  <c r="CE63" i="3"/>
  <c r="CD63" i="3"/>
  <c r="BY63" i="3"/>
  <c r="BX63" i="3"/>
  <c r="CA63" i="3" s="1"/>
  <c r="BT63" i="3"/>
  <c r="BN63" i="3" s="1"/>
  <c r="BQ63" i="3"/>
  <c r="BQ66" i="3" s="1"/>
  <c r="BK66" i="3" s="1"/>
  <c r="BP63" i="3"/>
  <c r="BG63" i="3"/>
  <c r="BF63" i="3"/>
  <c r="BI63" i="3" s="1"/>
  <c r="BA63" i="3"/>
  <c r="AZ63" i="3"/>
  <c r="BC63" i="3" s="1"/>
  <c r="AU63" i="3"/>
  <c r="AT63" i="3"/>
  <c r="AP63" i="3"/>
  <c r="AM63" i="3"/>
  <c r="AL63" i="3"/>
  <c r="AI63" i="3"/>
  <c r="AH63" i="3"/>
  <c r="AK63" i="3" s="1"/>
  <c r="AE63" i="3"/>
  <c r="AC63" i="3"/>
  <c r="AB63" i="3"/>
  <c r="L63" i="3"/>
  <c r="I63" i="3"/>
  <c r="G63" i="3"/>
  <c r="E63" i="3"/>
  <c r="F63" i="3" s="1"/>
  <c r="H63" i="3" s="1"/>
  <c r="D63" i="3"/>
  <c r="PU62" i="3"/>
  <c r="PT62" i="3"/>
  <c r="PW62" i="3" s="1"/>
  <c r="PQ62" i="3"/>
  <c r="PK62" i="3" s="1"/>
  <c r="PO62" i="3"/>
  <c r="PN62" i="3"/>
  <c r="PH62" i="3" s="1"/>
  <c r="PJ62" i="3"/>
  <c r="PG62" i="3"/>
  <c r="PF62" i="3"/>
  <c r="PC62" i="3"/>
  <c r="PB62" i="3"/>
  <c r="PE62" i="3" s="1"/>
  <c r="OY62" i="3"/>
  <c r="OW62" i="3"/>
  <c r="OV62" i="3"/>
  <c r="OR62" i="3"/>
  <c r="OO62" i="3"/>
  <c r="ON62" i="3"/>
  <c r="OK62" i="3"/>
  <c r="OJ62" i="3"/>
  <c r="OM62" i="3" s="1"/>
  <c r="OE62" i="3"/>
  <c r="OD62" i="3"/>
  <c r="OG62" i="3" s="1"/>
  <c r="NY62" i="3"/>
  <c r="NX62" i="3"/>
  <c r="OA62" i="3" s="1"/>
  <c r="NT62" i="3"/>
  <c r="NQ62" i="3"/>
  <c r="NS62" i="3" s="1"/>
  <c r="NP62" i="3"/>
  <c r="NM62" i="3"/>
  <c r="NL62" i="3"/>
  <c r="MZ62" i="3" s="1"/>
  <c r="NI62" i="3"/>
  <c r="NG62" i="3"/>
  <c r="NF62" i="3"/>
  <c r="NB62" i="3"/>
  <c r="MY62" i="3"/>
  <c r="NA62" i="3" s="1"/>
  <c r="MX62" i="3"/>
  <c r="MU62" i="3"/>
  <c r="MT62" i="3"/>
  <c r="MW62" i="3" s="1"/>
  <c r="MO62" i="3"/>
  <c r="MN62" i="3"/>
  <c r="MQ62" i="3" s="1"/>
  <c r="MJ62" i="3"/>
  <c r="MG62" i="3"/>
  <c r="MF62" i="3"/>
  <c r="MI62" i="3" s="1"/>
  <c r="ME62" i="3"/>
  <c r="MC62" i="3"/>
  <c r="MB62" i="3"/>
  <c r="LY62" i="3"/>
  <c r="LW62" i="3"/>
  <c r="LV62" i="3"/>
  <c r="LR62" i="3"/>
  <c r="LQ62" i="3"/>
  <c r="LO62" i="3"/>
  <c r="LN62" i="3"/>
  <c r="LK62" i="3"/>
  <c r="LJ62" i="3"/>
  <c r="LM62" i="3" s="1"/>
  <c r="LE62" i="3"/>
  <c r="LD62" i="3"/>
  <c r="KX62" i="3" s="1"/>
  <c r="KZ62" i="3"/>
  <c r="KW62" i="3"/>
  <c r="KY62" i="3" s="1"/>
  <c r="KV62" i="3"/>
  <c r="KS62" i="3"/>
  <c r="KR62" i="3"/>
  <c r="KF62" i="3" s="1"/>
  <c r="KM62" i="3"/>
  <c r="KL62" i="3"/>
  <c r="KO62" i="3" s="1"/>
  <c r="KH62" i="3"/>
  <c r="KE62" i="3"/>
  <c r="KG62" i="3" s="1"/>
  <c r="KD62" i="3"/>
  <c r="KA62" i="3"/>
  <c r="JZ62" i="3"/>
  <c r="KC62" i="3" s="1"/>
  <c r="JW62" i="3"/>
  <c r="JU62" i="3"/>
  <c r="JT62" i="3"/>
  <c r="JO62" i="3"/>
  <c r="JN62" i="3"/>
  <c r="JQ62" i="3" s="1"/>
  <c r="JI62" i="3"/>
  <c r="JH62" i="3"/>
  <c r="JD62" i="3"/>
  <c r="JA62" i="3"/>
  <c r="IZ62" i="3"/>
  <c r="IW62" i="3"/>
  <c r="IV62" i="3"/>
  <c r="IY62" i="3" s="1"/>
  <c r="IQ62" i="3"/>
  <c r="IP62" i="3"/>
  <c r="IS62" i="3" s="1"/>
  <c r="IK62" i="3"/>
  <c r="IJ62" i="3"/>
  <c r="IF62" i="3"/>
  <c r="IC62" i="3"/>
  <c r="IB62" i="3"/>
  <c r="HY62" i="3"/>
  <c r="HX62" i="3"/>
  <c r="IA62" i="3" s="1"/>
  <c r="HS62" i="3"/>
  <c r="HR62" i="3"/>
  <c r="HU62" i="3" s="1"/>
  <c r="HM62" i="3"/>
  <c r="HL62" i="3"/>
  <c r="HO62" i="3" s="1"/>
  <c r="HI62" i="3"/>
  <c r="HG62" i="3"/>
  <c r="HF62" i="3"/>
  <c r="HA62" i="3"/>
  <c r="GZ62" i="3"/>
  <c r="HC62" i="3" s="1"/>
  <c r="GU62" i="3"/>
  <c r="GT62" i="3"/>
  <c r="GW62" i="3" s="1"/>
  <c r="GQ62" i="3" s="1"/>
  <c r="GP62" i="3"/>
  <c r="GM62" i="3"/>
  <c r="GL62" i="3"/>
  <c r="GI62" i="3"/>
  <c r="GH62" i="3"/>
  <c r="GK62" i="3" s="1"/>
  <c r="GC62" i="3"/>
  <c r="GB62" i="3"/>
  <c r="FW62" i="3"/>
  <c r="FV62" i="3"/>
  <c r="FY62" i="3" s="1"/>
  <c r="FR62" i="3"/>
  <c r="FO62" i="3"/>
  <c r="FN62" i="3"/>
  <c r="FQ62" i="3" s="1"/>
  <c r="FM62" i="3"/>
  <c r="FK62" i="3"/>
  <c r="FJ62" i="3"/>
  <c r="FE62" i="3"/>
  <c r="FD62" i="3"/>
  <c r="FG62" i="3" s="1"/>
  <c r="EY62" i="3"/>
  <c r="EX62" i="3"/>
  <c r="FA62" i="3" s="1"/>
  <c r="ES62" i="3"/>
  <c r="ER62" i="3"/>
  <c r="EU62" i="3" s="1"/>
  <c r="EM62" i="3"/>
  <c r="EL62" i="3"/>
  <c r="EO62" i="3" s="1"/>
  <c r="EH62" i="3"/>
  <c r="EE62" i="3"/>
  <c r="ED62" i="3"/>
  <c r="EA62" i="3"/>
  <c r="DZ62" i="3"/>
  <c r="EC62" i="3" s="1"/>
  <c r="DU62" i="3"/>
  <c r="DT62" i="3"/>
  <c r="DW62" i="3" s="1"/>
  <c r="DQ62" i="3"/>
  <c r="DO62" i="3"/>
  <c r="DN62" i="3"/>
  <c r="DJ62" i="3"/>
  <c r="DG62" i="3"/>
  <c r="DI62" i="3" s="1"/>
  <c r="DF62" i="3"/>
  <c r="DC62" i="3"/>
  <c r="DB62" i="3"/>
  <c r="DE62" i="3" s="1"/>
  <c r="CW62" i="3"/>
  <c r="CV62" i="3"/>
  <c r="CY62" i="3" s="1"/>
  <c r="CQ62" i="3"/>
  <c r="CP62" i="3"/>
  <c r="CS62" i="3" s="1"/>
  <c r="CL62" i="3"/>
  <c r="CI62" i="3"/>
  <c r="CH62" i="3"/>
  <c r="CK62" i="3" s="1"/>
  <c r="CE62" i="3"/>
  <c r="CD62" i="3"/>
  <c r="CG62" i="3" s="1"/>
  <c r="BY62" i="3"/>
  <c r="BX62" i="3"/>
  <c r="CA62" i="3" s="1"/>
  <c r="BS62" i="3"/>
  <c r="BR62" i="3"/>
  <c r="BN62" i="3"/>
  <c r="BK62" i="3"/>
  <c r="BJ62" i="3"/>
  <c r="BG62" i="3"/>
  <c r="BF62" i="3"/>
  <c r="BI62" i="3" s="1"/>
  <c r="BA62" i="3"/>
  <c r="AZ62" i="3"/>
  <c r="BC62" i="3" s="1"/>
  <c r="AW62" i="3"/>
  <c r="AU62" i="3"/>
  <c r="AT62" i="3"/>
  <c r="AP62" i="3"/>
  <c r="AM62" i="3"/>
  <c r="AL62" i="3"/>
  <c r="AI62" i="3"/>
  <c r="AH62" i="3"/>
  <c r="AK62" i="3" s="1"/>
  <c r="AE62" i="3"/>
  <c r="AC62" i="3"/>
  <c r="AB62" i="3"/>
  <c r="L62" i="3"/>
  <c r="I62" i="3"/>
  <c r="G62" i="3"/>
  <c r="E62" i="3"/>
  <c r="D62" i="3"/>
  <c r="PU61" i="3"/>
  <c r="PT61" i="3"/>
  <c r="PW61" i="3" s="1"/>
  <c r="PO61" i="3"/>
  <c r="PN61" i="3"/>
  <c r="PJ61" i="3"/>
  <c r="PG61" i="3"/>
  <c r="PF61" i="3"/>
  <c r="PC61" i="3"/>
  <c r="PB61" i="3"/>
  <c r="PE61" i="3" s="1"/>
  <c r="OY61" i="3"/>
  <c r="OS61" i="3" s="1"/>
  <c r="OW61" i="3"/>
  <c r="OV61" i="3"/>
  <c r="OR61" i="3"/>
  <c r="OP61" i="3"/>
  <c r="OO61" i="3"/>
  <c r="ON61" i="3"/>
  <c r="OK61" i="3"/>
  <c r="OJ61" i="3"/>
  <c r="OM61" i="3" s="1"/>
  <c r="OE61" i="3"/>
  <c r="OD61" i="3"/>
  <c r="OG61" i="3" s="1"/>
  <c r="NY61" i="3"/>
  <c r="NX61" i="3"/>
  <c r="NT61" i="3"/>
  <c r="NQ61" i="3"/>
  <c r="NS61" i="3" s="1"/>
  <c r="NP61" i="3"/>
  <c r="NO61" i="3"/>
  <c r="NM61" i="3"/>
  <c r="NL61" i="3"/>
  <c r="MZ61" i="3" s="1"/>
  <c r="NG61" i="3"/>
  <c r="NF61" i="3"/>
  <c r="NI61" i="3" s="1"/>
  <c r="NC61" i="3"/>
  <c r="NB61" i="3"/>
  <c r="NA61" i="3"/>
  <c r="MY61" i="3"/>
  <c r="MX61" i="3"/>
  <c r="MU61" i="3"/>
  <c r="MT61" i="3"/>
  <c r="MW61" i="3" s="1"/>
  <c r="MQ61" i="3"/>
  <c r="MO61" i="3"/>
  <c r="MN61" i="3"/>
  <c r="MJ61" i="3"/>
  <c r="MG61" i="3"/>
  <c r="MI61" i="3" s="1"/>
  <c r="MF61" i="3"/>
  <c r="MC61" i="3"/>
  <c r="MB61" i="3"/>
  <c r="LP61" i="3" s="1"/>
  <c r="LW61" i="3"/>
  <c r="LV61" i="3"/>
  <c r="LY61" i="3" s="1"/>
  <c r="LR61" i="3"/>
  <c r="LO61" i="3"/>
  <c r="LQ61" i="3" s="1"/>
  <c r="LN61" i="3"/>
  <c r="LK61" i="3"/>
  <c r="LJ61" i="3"/>
  <c r="LM61" i="3" s="1"/>
  <c r="LG61" i="3"/>
  <c r="LE61" i="3"/>
  <c r="LD61" i="3"/>
  <c r="KZ61" i="3"/>
  <c r="KW61" i="3"/>
  <c r="KV61" i="3"/>
  <c r="KS61" i="3"/>
  <c r="KR61" i="3"/>
  <c r="KM61" i="3"/>
  <c r="KL61" i="3"/>
  <c r="KO61" i="3" s="1"/>
  <c r="KH61" i="3"/>
  <c r="KE61" i="3"/>
  <c r="KG61" i="3" s="1"/>
  <c r="KD61" i="3"/>
  <c r="KC61" i="3"/>
  <c r="KA61" i="3"/>
  <c r="JZ61" i="3"/>
  <c r="JW61" i="3"/>
  <c r="JU61" i="3"/>
  <c r="JT61" i="3"/>
  <c r="JO61" i="3"/>
  <c r="JN61" i="3"/>
  <c r="JQ61" i="3" s="1"/>
  <c r="JI61" i="3"/>
  <c r="JH61" i="3"/>
  <c r="JD61" i="3"/>
  <c r="JA61" i="3"/>
  <c r="IZ61" i="3"/>
  <c r="IW61" i="3"/>
  <c r="IV61" i="3"/>
  <c r="IY61" i="3" s="1"/>
  <c r="IQ61" i="3"/>
  <c r="IP61" i="3"/>
  <c r="IS61" i="3" s="1"/>
  <c r="IK61" i="3"/>
  <c r="IJ61" i="3"/>
  <c r="IM61" i="3" s="1"/>
  <c r="IF61" i="3"/>
  <c r="IC61" i="3"/>
  <c r="IB61" i="3"/>
  <c r="HY61" i="3"/>
  <c r="HX61" i="3"/>
  <c r="IA61" i="3" s="1"/>
  <c r="HS61" i="3"/>
  <c r="HR61" i="3"/>
  <c r="HU61" i="3" s="1"/>
  <c r="HM61" i="3"/>
  <c r="HL61" i="3"/>
  <c r="HO61" i="3" s="1"/>
  <c r="HI61" i="3"/>
  <c r="HG61" i="3"/>
  <c r="HF61" i="3"/>
  <c r="HA61" i="3"/>
  <c r="GZ61" i="3"/>
  <c r="HC61" i="3" s="1"/>
  <c r="GU61" i="3"/>
  <c r="GT61" i="3"/>
  <c r="GP61" i="3"/>
  <c r="GM61" i="3"/>
  <c r="GL61" i="3"/>
  <c r="GI61" i="3"/>
  <c r="GH61" i="3"/>
  <c r="GK61" i="3" s="1"/>
  <c r="GE61" i="3"/>
  <c r="GC61" i="3"/>
  <c r="GB61" i="3"/>
  <c r="FY61" i="3"/>
  <c r="FS61" i="3" s="1"/>
  <c r="FW61" i="3"/>
  <c r="FV61" i="3"/>
  <c r="FR61" i="3"/>
  <c r="FO61" i="3"/>
  <c r="FQ61" i="3" s="1"/>
  <c r="FN61" i="3"/>
  <c r="FK61" i="3"/>
  <c r="FJ61" i="3"/>
  <c r="FM61" i="3" s="1"/>
  <c r="FE61" i="3"/>
  <c r="FD61" i="3"/>
  <c r="FG61" i="3" s="1"/>
  <c r="EY61" i="3"/>
  <c r="EX61" i="3"/>
  <c r="FA61" i="3" s="1"/>
  <c r="ES61" i="3"/>
  <c r="ER61" i="3"/>
  <c r="EU61" i="3" s="1"/>
  <c r="EM61" i="3"/>
  <c r="EL61" i="3"/>
  <c r="EO61" i="3" s="1"/>
  <c r="EH61" i="3"/>
  <c r="EE61" i="3"/>
  <c r="ED61" i="3"/>
  <c r="EA61" i="3"/>
  <c r="DZ61" i="3"/>
  <c r="EC61" i="3" s="1"/>
  <c r="DU61" i="3"/>
  <c r="DT61" i="3"/>
  <c r="DW61" i="3" s="1"/>
  <c r="DO61" i="3"/>
  <c r="DN61" i="3"/>
  <c r="DH61" i="3" s="1"/>
  <c r="DJ61" i="3"/>
  <c r="DG61" i="3"/>
  <c r="DI61" i="3" s="1"/>
  <c r="DF61" i="3"/>
  <c r="DE61" i="3"/>
  <c r="DC61" i="3"/>
  <c r="DB61" i="3"/>
  <c r="CW61" i="3"/>
  <c r="CV61" i="3"/>
  <c r="CY61" i="3" s="1"/>
  <c r="CQ61" i="3"/>
  <c r="CP61" i="3"/>
  <c r="CL61" i="3"/>
  <c r="CI61" i="3"/>
  <c r="CH61" i="3"/>
  <c r="CK61" i="3" s="1"/>
  <c r="CE61" i="3"/>
  <c r="CD61" i="3"/>
  <c r="CG61" i="3" s="1"/>
  <c r="BY61" i="3"/>
  <c r="BX61" i="3"/>
  <c r="CA61" i="3" s="1"/>
  <c r="BS61" i="3"/>
  <c r="BR61" i="3"/>
  <c r="BN61" i="3"/>
  <c r="X61" i="3" s="1"/>
  <c r="BK61" i="3"/>
  <c r="BJ61" i="3"/>
  <c r="BI61" i="3"/>
  <c r="BG61" i="3"/>
  <c r="BF61" i="3"/>
  <c r="BA61" i="3"/>
  <c r="AZ61" i="3"/>
  <c r="BC61" i="3" s="1"/>
  <c r="AW61" i="3"/>
  <c r="AQ61" i="3" s="1"/>
  <c r="AU61" i="3"/>
  <c r="AT61" i="3"/>
  <c r="AP61" i="3"/>
  <c r="AM61" i="3"/>
  <c r="AL61" i="3"/>
  <c r="AI61" i="3"/>
  <c r="AH61" i="3"/>
  <c r="AK61" i="3" s="1"/>
  <c r="AC61" i="3"/>
  <c r="AB61" i="3"/>
  <c r="AE61" i="3" s="1"/>
  <c r="L61" i="3"/>
  <c r="I61" i="3"/>
  <c r="G61" i="3"/>
  <c r="E61" i="3"/>
  <c r="D61" i="3"/>
  <c r="PV60" i="3"/>
  <c r="PS60" i="3"/>
  <c r="PT60" i="3" s="1"/>
  <c r="PR60" i="3"/>
  <c r="PP60" i="3"/>
  <c r="PM60" i="3"/>
  <c r="PL60" i="3"/>
  <c r="PD60" i="3"/>
  <c r="PA60" i="3"/>
  <c r="OZ60" i="3"/>
  <c r="PB60" i="3" s="1"/>
  <c r="PE60" i="3" s="1"/>
  <c r="OX60" i="3"/>
  <c r="OU60" i="3"/>
  <c r="OT60" i="3"/>
  <c r="OR60" i="3"/>
  <c r="OL60" i="3"/>
  <c r="OJ60" i="3"/>
  <c r="OI60" i="3"/>
  <c r="OK60" i="3" s="1"/>
  <c r="OH60" i="3"/>
  <c r="OF60" i="3"/>
  <c r="OD60" i="3"/>
  <c r="OG60" i="3" s="1"/>
  <c r="OC60" i="3"/>
  <c r="OB60" i="3"/>
  <c r="NZ60" i="3"/>
  <c r="NT60" i="3" s="1"/>
  <c r="NW60" i="3"/>
  <c r="NV60" i="3"/>
  <c r="NN60" i="3"/>
  <c r="NL60" i="3"/>
  <c r="NK60" i="3"/>
  <c r="NJ60" i="3"/>
  <c r="NM60" i="3" s="1"/>
  <c r="NH60" i="3"/>
  <c r="NF60" i="3"/>
  <c r="NI60" i="3" s="1"/>
  <c r="NE60" i="3"/>
  <c r="ND60" i="3"/>
  <c r="MX60" i="3" s="1"/>
  <c r="MV60" i="3"/>
  <c r="MJ60" i="3" s="1"/>
  <c r="MS60" i="3"/>
  <c r="MR60" i="3"/>
  <c r="MP60" i="3"/>
  <c r="MO60" i="3"/>
  <c r="MM60" i="3"/>
  <c r="MG60" i="3" s="1"/>
  <c r="ML60" i="3"/>
  <c r="MN60" i="3" s="1"/>
  <c r="MD60" i="3"/>
  <c r="MA60" i="3"/>
  <c r="MB60" i="3" s="1"/>
  <c r="ME60" i="3" s="1"/>
  <c r="LZ60" i="3"/>
  <c r="LX60" i="3"/>
  <c r="LR60" i="3" s="1"/>
  <c r="LU60" i="3"/>
  <c r="LT60" i="3"/>
  <c r="LL60" i="3"/>
  <c r="KZ60" i="3" s="1"/>
  <c r="LI60" i="3"/>
  <c r="LH60" i="3"/>
  <c r="LF60" i="3"/>
  <c r="LC60" i="3"/>
  <c r="LB60" i="3"/>
  <c r="KT60" i="3"/>
  <c r="KR60" i="3"/>
  <c r="KQ60" i="3"/>
  <c r="KS60" i="3" s="1"/>
  <c r="KP60" i="3"/>
  <c r="KN60" i="3"/>
  <c r="KK60" i="3"/>
  <c r="KJ60" i="3"/>
  <c r="KD60" i="3" s="1"/>
  <c r="KB60" i="3"/>
  <c r="JY60" i="3"/>
  <c r="JX60" i="3"/>
  <c r="JZ60" i="3" s="1"/>
  <c r="KC60" i="3" s="1"/>
  <c r="JV60" i="3"/>
  <c r="JS60" i="3"/>
  <c r="JU60" i="3" s="1"/>
  <c r="JR60" i="3"/>
  <c r="JT60" i="3" s="1"/>
  <c r="JP60" i="3"/>
  <c r="JM60" i="3"/>
  <c r="JL60" i="3"/>
  <c r="JN60" i="3" s="1"/>
  <c r="JQ60" i="3" s="1"/>
  <c r="JJ60" i="3"/>
  <c r="JD60" i="3" s="1"/>
  <c r="JG60" i="3"/>
  <c r="JF60" i="3"/>
  <c r="IX60" i="3"/>
  <c r="IV60" i="3"/>
  <c r="IU60" i="3"/>
  <c r="IW60" i="3" s="1"/>
  <c r="IT60" i="3"/>
  <c r="IR60" i="3"/>
  <c r="IP60" i="3"/>
  <c r="IS60" i="3" s="1"/>
  <c r="IO60" i="3"/>
  <c r="IN60" i="3"/>
  <c r="IL60" i="3"/>
  <c r="II60" i="3"/>
  <c r="IH60" i="3"/>
  <c r="IF60" i="3"/>
  <c r="HZ60" i="3"/>
  <c r="HY60" i="3"/>
  <c r="HW60" i="3"/>
  <c r="HX60" i="3" s="1"/>
  <c r="HV60" i="3"/>
  <c r="HT60" i="3"/>
  <c r="HQ60" i="3"/>
  <c r="HP60" i="3"/>
  <c r="HN60" i="3"/>
  <c r="HK60" i="3"/>
  <c r="HJ60" i="3"/>
  <c r="HH60" i="3"/>
  <c r="HE60" i="3"/>
  <c r="HD60" i="3"/>
  <c r="HF60" i="3" s="1"/>
  <c r="HB60" i="3"/>
  <c r="GY60" i="3"/>
  <c r="HA60" i="3" s="1"/>
  <c r="GX60" i="3"/>
  <c r="GZ60" i="3" s="1"/>
  <c r="GV60" i="3"/>
  <c r="GS60" i="3"/>
  <c r="GR60" i="3"/>
  <c r="GL60" i="3" s="1"/>
  <c r="GJ60" i="3"/>
  <c r="GG60" i="3"/>
  <c r="GF60" i="3"/>
  <c r="GH60" i="3" s="1"/>
  <c r="GK60" i="3" s="1"/>
  <c r="GD60" i="3"/>
  <c r="GA60" i="3"/>
  <c r="GC60" i="3" s="1"/>
  <c r="FZ60" i="3"/>
  <c r="GB60" i="3" s="1"/>
  <c r="FX60" i="3"/>
  <c r="FU60" i="3"/>
  <c r="FT60" i="3"/>
  <c r="FL60" i="3"/>
  <c r="FI60" i="3"/>
  <c r="FH60" i="3"/>
  <c r="FJ60" i="3" s="1"/>
  <c r="FM60" i="3" s="1"/>
  <c r="FF60" i="3"/>
  <c r="FC60" i="3"/>
  <c r="FE60" i="3" s="1"/>
  <c r="FB60" i="3"/>
  <c r="FD60" i="3" s="1"/>
  <c r="FG60" i="3" s="1"/>
  <c r="EZ60" i="3"/>
  <c r="EH60" i="3" s="1"/>
  <c r="EW60" i="3"/>
  <c r="EV60" i="3"/>
  <c r="ET60" i="3"/>
  <c r="EQ60" i="3"/>
  <c r="EP60" i="3"/>
  <c r="ES60" i="3" s="1"/>
  <c r="EN60" i="3"/>
  <c r="EK60" i="3"/>
  <c r="EM60" i="3" s="1"/>
  <c r="EJ60" i="3"/>
  <c r="EB60" i="3"/>
  <c r="DY60" i="3"/>
  <c r="DX60" i="3"/>
  <c r="DZ60" i="3" s="1"/>
  <c r="DV60" i="3"/>
  <c r="DT60" i="3"/>
  <c r="DW60" i="3" s="1"/>
  <c r="DS60" i="3"/>
  <c r="DR60" i="3"/>
  <c r="DU60" i="3" s="1"/>
  <c r="DP60" i="3"/>
  <c r="DM60" i="3"/>
  <c r="DL60" i="3"/>
  <c r="DC60" i="3"/>
  <c r="DB60" i="3"/>
  <c r="DE60" i="3" s="1"/>
  <c r="CW60" i="3"/>
  <c r="CV60" i="3"/>
  <c r="CQ60" i="3"/>
  <c r="CP60" i="3"/>
  <c r="CS60" i="3" s="1"/>
  <c r="CL60" i="3"/>
  <c r="CI60" i="3"/>
  <c r="CH60" i="3"/>
  <c r="CK60" i="3" s="1"/>
  <c r="CE60" i="3"/>
  <c r="CD60" i="3"/>
  <c r="CG60" i="3" s="1"/>
  <c r="BY60" i="3"/>
  <c r="BX60" i="3"/>
  <c r="CA60" i="3" s="1"/>
  <c r="BU60" i="3"/>
  <c r="BS60" i="3"/>
  <c r="BR60" i="3"/>
  <c r="BN60" i="3"/>
  <c r="BK60" i="3"/>
  <c r="BJ60" i="3"/>
  <c r="BG60" i="3"/>
  <c r="BF60" i="3"/>
  <c r="BI60" i="3" s="1"/>
  <c r="BB60" i="3"/>
  <c r="AP60" i="3" s="1"/>
  <c r="AY60" i="3"/>
  <c r="AX60" i="3"/>
  <c r="BA60" i="3" s="1"/>
  <c r="AU60" i="3"/>
  <c r="AT60" i="3"/>
  <c r="AW60" i="3" s="1"/>
  <c r="AL60" i="3"/>
  <c r="AK60" i="3"/>
  <c r="AI60" i="3"/>
  <c r="AH60" i="3"/>
  <c r="AC60" i="3"/>
  <c r="AB60" i="3"/>
  <c r="AE60" i="3" s="1"/>
  <c r="L60" i="3"/>
  <c r="I60" i="3"/>
  <c r="G60" i="3"/>
  <c r="E60" i="3"/>
  <c r="F60" i="3" s="1"/>
  <c r="H60" i="3" s="1"/>
  <c r="D60" i="3"/>
  <c r="PV59" i="3"/>
  <c r="PS59" i="3"/>
  <c r="PR59" i="3"/>
  <c r="PP59" i="3"/>
  <c r="PO59" i="3"/>
  <c r="PM59" i="3"/>
  <c r="PN59" i="3" s="1"/>
  <c r="PL59" i="3"/>
  <c r="PG59" i="3"/>
  <c r="PD59" i="3"/>
  <c r="PA59" i="3"/>
  <c r="OZ59" i="3"/>
  <c r="OX59" i="3"/>
  <c r="OR59" i="3" s="1"/>
  <c r="OU59" i="3"/>
  <c r="OT59" i="3"/>
  <c r="OL59" i="3"/>
  <c r="NT59" i="3" s="1"/>
  <c r="OI59" i="3"/>
  <c r="OH59" i="3"/>
  <c r="OF59" i="3"/>
  <c r="OD59" i="3"/>
  <c r="OG59" i="3" s="1"/>
  <c r="OC59" i="3"/>
  <c r="OB59" i="3"/>
  <c r="OE59" i="3" s="1"/>
  <c r="NZ59" i="3"/>
  <c r="NW59" i="3"/>
  <c r="NY59" i="3" s="1"/>
  <c r="NV59" i="3"/>
  <c r="NN59" i="3"/>
  <c r="NB59" i="3" s="1"/>
  <c r="NK59" i="3"/>
  <c r="NJ59" i="3"/>
  <c r="NL59" i="3" s="1"/>
  <c r="NO59" i="3" s="1"/>
  <c r="NH59" i="3"/>
  <c r="NE59" i="3"/>
  <c r="ND59" i="3"/>
  <c r="NG59" i="3" s="1"/>
  <c r="MV59" i="3"/>
  <c r="MT59" i="3"/>
  <c r="MS59" i="3"/>
  <c r="MU59" i="3" s="1"/>
  <c r="MR59" i="3"/>
  <c r="MP59" i="3"/>
  <c r="MN59" i="3"/>
  <c r="MQ59" i="3" s="1"/>
  <c r="MM59" i="3"/>
  <c r="ML59" i="3"/>
  <c r="MF59" i="3" s="1"/>
  <c r="MD59" i="3"/>
  <c r="MA59" i="3"/>
  <c r="LZ59" i="3"/>
  <c r="LX59" i="3"/>
  <c r="LW59" i="3"/>
  <c r="LU59" i="3"/>
  <c r="LV59" i="3" s="1"/>
  <c r="LT59" i="3"/>
  <c r="LR59" i="3"/>
  <c r="LL59" i="3"/>
  <c r="LI59" i="3"/>
  <c r="LH59" i="3"/>
  <c r="LF59" i="3"/>
  <c r="KZ59" i="3" s="1"/>
  <c r="LC59" i="3"/>
  <c r="LB59" i="3"/>
  <c r="KT59" i="3"/>
  <c r="KH59" i="3" s="1"/>
  <c r="KQ59" i="3"/>
  <c r="KP59" i="3"/>
  <c r="KN59" i="3"/>
  <c r="KK59" i="3"/>
  <c r="KJ59" i="3"/>
  <c r="KM59" i="3" s="1"/>
  <c r="KB59" i="3"/>
  <c r="JY59" i="3"/>
  <c r="KA59" i="3" s="1"/>
  <c r="JX59" i="3"/>
  <c r="JZ59" i="3" s="1"/>
  <c r="JV59" i="3"/>
  <c r="JS59" i="3"/>
  <c r="JR59" i="3"/>
  <c r="JT59" i="3" s="1"/>
  <c r="JW59" i="3" s="1"/>
  <c r="JP59" i="3"/>
  <c r="JM59" i="3"/>
  <c r="JL59" i="3"/>
  <c r="JO59" i="3" s="1"/>
  <c r="JJ59" i="3"/>
  <c r="JG59" i="3"/>
  <c r="JF59" i="3"/>
  <c r="IX59" i="3"/>
  <c r="IU59" i="3"/>
  <c r="IV59" i="3" s="1"/>
  <c r="IY59" i="3" s="1"/>
  <c r="IT59" i="3"/>
  <c r="IR59" i="3"/>
  <c r="IO59" i="3"/>
  <c r="IN59" i="3"/>
  <c r="IL59" i="3"/>
  <c r="II59" i="3"/>
  <c r="IH59" i="3"/>
  <c r="HZ59" i="3"/>
  <c r="HW59" i="3"/>
  <c r="HV59" i="3"/>
  <c r="HT59" i="3"/>
  <c r="HQ59" i="3"/>
  <c r="HP59" i="3"/>
  <c r="HN59" i="3"/>
  <c r="HK59" i="3"/>
  <c r="HM59" i="3" s="1"/>
  <c r="HJ59" i="3"/>
  <c r="HH59" i="3"/>
  <c r="HE59" i="3"/>
  <c r="HG59" i="3" s="1"/>
  <c r="HD59" i="3"/>
  <c r="HF59" i="3" s="1"/>
  <c r="HB59" i="3"/>
  <c r="GY59" i="3"/>
  <c r="GX59" i="3"/>
  <c r="GZ59" i="3" s="1"/>
  <c r="HC59" i="3" s="1"/>
  <c r="GV59" i="3"/>
  <c r="GS59" i="3"/>
  <c r="GR59" i="3"/>
  <c r="GJ59" i="3"/>
  <c r="GG59" i="3"/>
  <c r="GI59" i="3" s="1"/>
  <c r="GF59" i="3"/>
  <c r="GH59" i="3" s="1"/>
  <c r="GD59" i="3"/>
  <c r="GA59" i="3"/>
  <c r="FZ59" i="3"/>
  <c r="GB59" i="3" s="1"/>
  <c r="GE59" i="3" s="1"/>
  <c r="FX59" i="3"/>
  <c r="FU59" i="3"/>
  <c r="FT59" i="3"/>
  <c r="FR59" i="3"/>
  <c r="FL59" i="3"/>
  <c r="FI59" i="3"/>
  <c r="FK59" i="3" s="1"/>
  <c r="FH59" i="3"/>
  <c r="FF59" i="3"/>
  <c r="FC59" i="3"/>
  <c r="FD59" i="3" s="1"/>
  <c r="FG59" i="3" s="1"/>
  <c r="FB59" i="3"/>
  <c r="EZ59" i="3"/>
  <c r="EW59" i="3"/>
  <c r="EV59" i="3"/>
  <c r="ET59" i="3"/>
  <c r="EQ59" i="3"/>
  <c r="EP59" i="3"/>
  <c r="EN59" i="3"/>
  <c r="EH59" i="3" s="1"/>
  <c r="EK59" i="3"/>
  <c r="EM59" i="3" s="1"/>
  <c r="EJ59" i="3"/>
  <c r="EL59" i="3" s="1"/>
  <c r="EB59" i="3"/>
  <c r="DZ59" i="3"/>
  <c r="EC59" i="3" s="1"/>
  <c r="DY59" i="3"/>
  <c r="DX59" i="3"/>
  <c r="EA59" i="3" s="1"/>
  <c r="DV59" i="3"/>
  <c r="DS59" i="3"/>
  <c r="DR59" i="3"/>
  <c r="DP59" i="3"/>
  <c r="DJ59" i="3" s="1"/>
  <c r="DN59" i="3"/>
  <c r="DM59" i="3"/>
  <c r="DL59" i="3"/>
  <c r="DO59" i="3" s="1"/>
  <c r="DG59" i="3"/>
  <c r="DC59" i="3"/>
  <c r="DB59" i="3"/>
  <c r="DE59" i="3" s="1"/>
  <c r="CY59" i="3"/>
  <c r="CW59" i="3"/>
  <c r="CV59" i="3"/>
  <c r="CQ59" i="3"/>
  <c r="CP59" i="3"/>
  <c r="CS59" i="3" s="1"/>
  <c r="CL59" i="3"/>
  <c r="CI59" i="3"/>
  <c r="CH59" i="3"/>
  <c r="CG59" i="3"/>
  <c r="CE59" i="3"/>
  <c r="CD59" i="3"/>
  <c r="CA59" i="3"/>
  <c r="BY59" i="3"/>
  <c r="BX59" i="3"/>
  <c r="BS59" i="3"/>
  <c r="BR59" i="3"/>
  <c r="BU59" i="3" s="1"/>
  <c r="BO59" i="3" s="1"/>
  <c r="BN59" i="3"/>
  <c r="BK59" i="3"/>
  <c r="BJ59" i="3"/>
  <c r="BM59" i="3" s="1"/>
  <c r="BG59" i="3"/>
  <c r="BF59" i="3"/>
  <c r="BI59" i="3" s="1"/>
  <c r="BB59" i="3"/>
  <c r="AP59" i="3" s="1"/>
  <c r="AY59" i="3"/>
  <c r="AX59" i="3"/>
  <c r="AL59" i="3" s="1"/>
  <c r="AW59" i="3"/>
  <c r="AU59" i="3"/>
  <c r="AT59" i="3"/>
  <c r="AI59" i="3"/>
  <c r="AH59" i="3"/>
  <c r="AK59" i="3" s="1"/>
  <c r="AC59" i="3"/>
  <c r="AB59" i="3"/>
  <c r="AE59" i="3" s="1"/>
  <c r="L59" i="3"/>
  <c r="I59" i="3"/>
  <c r="G59" i="3"/>
  <c r="E59" i="3"/>
  <c r="D59" i="3"/>
  <c r="PV58" i="3"/>
  <c r="PT58" i="3"/>
  <c r="PS58" i="3"/>
  <c r="PU58" i="3" s="1"/>
  <c r="PR58" i="3"/>
  <c r="PP58" i="3"/>
  <c r="PM58" i="3"/>
  <c r="PM66" i="3" s="1"/>
  <c r="PL58" i="3"/>
  <c r="PF58" i="3"/>
  <c r="PD58" i="3"/>
  <c r="PA58" i="3"/>
  <c r="PC58" i="3" s="1"/>
  <c r="OZ58" i="3"/>
  <c r="OX58" i="3"/>
  <c r="OR58" i="3" s="1"/>
  <c r="OV58" i="3"/>
  <c r="OU58" i="3"/>
  <c r="OW58" i="3" s="1"/>
  <c r="OT58" i="3"/>
  <c r="ON58" i="3" s="1"/>
  <c r="OO58" i="3"/>
  <c r="OL58" i="3"/>
  <c r="OI58" i="3"/>
  <c r="OH58" i="3"/>
  <c r="OF58" i="3"/>
  <c r="OC58" i="3"/>
  <c r="OB58" i="3"/>
  <c r="OD58" i="3" s="1"/>
  <c r="NZ58" i="3"/>
  <c r="NW58" i="3"/>
  <c r="NY58" i="3" s="1"/>
  <c r="NV58" i="3"/>
  <c r="NX58" i="3" s="1"/>
  <c r="NN58" i="3"/>
  <c r="NK58" i="3"/>
  <c r="NL58" i="3" s="1"/>
  <c r="NO58" i="3" s="1"/>
  <c r="NJ58" i="3"/>
  <c r="NH58" i="3"/>
  <c r="NB58" i="3" s="1"/>
  <c r="NE58" i="3"/>
  <c r="ND58" i="3"/>
  <c r="MV58" i="3"/>
  <c r="MJ58" i="3" s="1"/>
  <c r="MS58" i="3"/>
  <c r="MR58" i="3"/>
  <c r="MT58" i="3" s="1"/>
  <c r="MP58" i="3"/>
  <c r="MN58" i="3"/>
  <c r="MM58" i="3"/>
  <c r="ML58" i="3"/>
  <c r="MO58" i="3" s="1"/>
  <c r="MD58" i="3"/>
  <c r="MD66" i="3" s="1"/>
  <c r="MA58" i="3"/>
  <c r="LZ58" i="3"/>
  <c r="MB58" i="3" s="1"/>
  <c r="LX58" i="3"/>
  <c r="LU58" i="3"/>
  <c r="LT58" i="3"/>
  <c r="LL58" i="3"/>
  <c r="LI58" i="3"/>
  <c r="LH58" i="3"/>
  <c r="LF58" i="3"/>
  <c r="LE58" i="3"/>
  <c r="LC58" i="3"/>
  <c r="LD58" i="3" s="1"/>
  <c r="LB58" i="3"/>
  <c r="KZ58" i="3"/>
  <c r="KT58" i="3"/>
  <c r="KQ58" i="3"/>
  <c r="KP58" i="3"/>
  <c r="KN58" i="3"/>
  <c r="KK58" i="3"/>
  <c r="KM58" i="3" s="1"/>
  <c r="KJ58" i="3"/>
  <c r="KH58" i="3"/>
  <c r="KB58" i="3"/>
  <c r="JY58" i="3"/>
  <c r="JX58" i="3"/>
  <c r="JV58" i="3"/>
  <c r="JS58" i="3"/>
  <c r="JT58" i="3" s="1"/>
  <c r="JW58" i="3" s="1"/>
  <c r="JR58" i="3"/>
  <c r="JP58" i="3"/>
  <c r="JM58" i="3"/>
  <c r="JL58" i="3"/>
  <c r="JJ58" i="3"/>
  <c r="JI58" i="3"/>
  <c r="JG58" i="3"/>
  <c r="JH58" i="3" s="1"/>
  <c r="JF58" i="3"/>
  <c r="JA58" i="3"/>
  <c r="IX58" i="3"/>
  <c r="IU58" i="3"/>
  <c r="IT58" i="3"/>
  <c r="IR58" i="3"/>
  <c r="IS58" i="3" s="1"/>
  <c r="IO58" i="3"/>
  <c r="IN58" i="3"/>
  <c r="IP58" i="3" s="1"/>
  <c r="IL58" i="3"/>
  <c r="IK58" i="3"/>
  <c r="II58" i="3"/>
  <c r="IH58" i="3"/>
  <c r="IJ58" i="3" s="1"/>
  <c r="IC58" i="3"/>
  <c r="HZ58" i="3"/>
  <c r="HW58" i="3"/>
  <c r="HV58" i="3"/>
  <c r="HT58" i="3"/>
  <c r="HQ58" i="3"/>
  <c r="HP58" i="3"/>
  <c r="HR58" i="3" s="1"/>
  <c r="HN58" i="3"/>
  <c r="HK58" i="3"/>
  <c r="HM58" i="3" s="1"/>
  <c r="HJ58" i="3"/>
  <c r="HL58" i="3" s="1"/>
  <c r="HH58" i="3"/>
  <c r="HE58" i="3"/>
  <c r="HD58" i="3"/>
  <c r="HB58" i="3"/>
  <c r="GY58" i="3"/>
  <c r="GX58" i="3"/>
  <c r="HA58" i="3" s="1"/>
  <c r="GV58" i="3"/>
  <c r="GS58" i="3"/>
  <c r="GU58" i="3" s="1"/>
  <c r="GR58" i="3"/>
  <c r="GJ58" i="3"/>
  <c r="GG58" i="3"/>
  <c r="GH58" i="3" s="1"/>
  <c r="GK58" i="3" s="1"/>
  <c r="GF58" i="3"/>
  <c r="GD58" i="3"/>
  <c r="GA58" i="3"/>
  <c r="FZ58" i="3"/>
  <c r="GB58" i="3" s="1"/>
  <c r="GE58" i="3" s="1"/>
  <c r="FX58" i="3"/>
  <c r="FR58" i="3" s="1"/>
  <c r="FU58" i="3"/>
  <c r="FT58" i="3"/>
  <c r="FL58" i="3"/>
  <c r="FI58" i="3"/>
  <c r="FH58" i="3"/>
  <c r="FF58" i="3"/>
  <c r="FD58" i="3"/>
  <c r="FG58" i="3" s="1"/>
  <c r="FC58" i="3"/>
  <c r="FB58" i="3"/>
  <c r="FE58" i="3" s="1"/>
  <c r="EZ58" i="3"/>
  <c r="EW58" i="3"/>
  <c r="EY58" i="3" s="1"/>
  <c r="EV58" i="3"/>
  <c r="ET58" i="3"/>
  <c r="ER58" i="3"/>
  <c r="EQ58" i="3"/>
  <c r="ES58" i="3" s="1"/>
  <c r="EP58" i="3"/>
  <c r="EN58" i="3"/>
  <c r="EK58" i="3"/>
  <c r="EJ58" i="3"/>
  <c r="EB58" i="3"/>
  <c r="DY58" i="3"/>
  <c r="DX58" i="3"/>
  <c r="DV58" i="3"/>
  <c r="DS58" i="3"/>
  <c r="DU58" i="3" s="1"/>
  <c r="DR58" i="3"/>
  <c r="DT58" i="3" s="1"/>
  <c r="DW58" i="3" s="1"/>
  <c r="DP58" i="3"/>
  <c r="DJ58" i="3" s="1"/>
  <c r="DM58" i="3"/>
  <c r="DL58" i="3"/>
  <c r="DE58" i="3"/>
  <c r="DC58" i="3"/>
  <c r="DB58" i="3"/>
  <c r="CW58" i="3"/>
  <c r="CV58" i="3"/>
  <c r="CY58" i="3" s="1"/>
  <c r="CQ58" i="3"/>
  <c r="CP58" i="3"/>
  <c r="CL58" i="3"/>
  <c r="CI58" i="3"/>
  <c r="CH58" i="3"/>
  <c r="CE58" i="3"/>
  <c r="CD58" i="3"/>
  <c r="CG58" i="3" s="1"/>
  <c r="BY58" i="3"/>
  <c r="BX58" i="3"/>
  <c r="CA58" i="3" s="1"/>
  <c r="BU58" i="3"/>
  <c r="BS58" i="3"/>
  <c r="BR58" i="3"/>
  <c r="BL58" i="3" s="1"/>
  <c r="BN58" i="3"/>
  <c r="BK58" i="3"/>
  <c r="BJ58" i="3"/>
  <c r="BG58" i="3"/>
  <c r="BF58" i="3"/>
  <c r="BI58" i="3" s="1"/>
  <c r="BB58" i="3"/>
  <c r="AP58" i="3" s="1"/>
  <c r="AY58" i="3"/>
  <c r="AX58" i="3"/>
  <c r="AL58" i="3" s="1"/>
  <c r="AU58" i="3"/>
  <c r="AT58" i="3"/>
  <c r="AI58" i="3"/>
  <c r="AH58" i="3"/>
  <c r="AK58" i="3" s="1"/>
  <c r="AC58" i="3"/>
  <c r="AB58" i="3"/>
  <c r="AE58" i="3" s="1"/>
  <c r="L58" i="3"/>
  <c r="I58" i="3"/>
  <c r="G58" i="3"/>
  <c r="F58" i="3"/>
  <c r="H58" i="3" s="1"/>
  <c r="J58" i="3" s="1"/>
  <c r="E58" i="3"/>
  <c r="D58" i="3"/>
  <c r="PV57" i="3"/>
  <c r="PT57" i="3"/>
  <c r="PS57" i="3"/>
  <c r="PR57" i="3"/>
  <c r="PP57" i="3"/>
  <c r="PN57" i="3"/>
  <c r="PM57" i="3"/>
  <c r="PL57" i="3"/>
  <c r="PJ57" i="3"/>
  <c r="PD57" i="3"/>
  <c r="PD66" i="3" s="1"/>
  <c r="PA57" i="3"/>
  <c r="PC57" i="3" s="1"/>
  <c r="PC66" i="3" s="1"/>
  <c r="OZ57" i="3"/>
  <c r="PB57" i="3" s="1"/>
  <c r="OX57" i="3"/>
  <c r="OU57" i="3"/>
  <c r="OT57" i="3"/>
  <c r="OL57" i="3"/>
  <c r="OI57" i="3"/>
  <c r="OH57" i="3"/>
  <c r="OF57" i="3"/>
  <c r="OE57" i="3"/>
  <c r="OE66" i="3" s="1"/>
  <c r="OC57" i="3"/>
  <c r="OB57" i="3"/>
  <c r="OD57" i="3" s="1"/>
  <c r="NZ57" i="3"/>
  <c r="NW57" i="3"/>
  <c r="NV57" i="3"/>
  <c r="NP57" i="3" s="1"/>
  <c r="NN57" i="3"/>
  <c r="NK57" i="3"/>
  <c r="MY57" i="3" s="1"/>
  <c r="NJ57" i="3"/>
  <c r="NH57" i="3"/>
  <c r="NH66" i="3" s="1"/>
  <c r="NF57" i="3"/>
  <c r="NE57" i="3"/>
  <c r="NE66" i="3" s="1"/>
  <c r="ND57" i="3"/>
  <c r="NG57" i="3" s="1"/>
  <c r="NG66" i="3" s="1"/>
  <c r="MX57" i="3"/>
  <c r="MV57" i="3"/>
  <c r="MS57" i="3"/>
  <c r="MR57" i="3"/>
  <c r="MT57" i="3" s="1"/>
  <c r="MW57" i="3" s="1"/>
  <c r="MP57" i="3"/>
  <c r="MM57" i="3"/>
  <c r="MM66" i="3" s="1"/>
  <c r="ML57" i="3"/>
  <c r="MJ57" i="3"/>
  <c r="MD57" i="3"/>
  <c r="MA57" i="3"/>
  <c r="LZ57" i="3"/>
  <c r="LX57" i="3"/>
  <c r="LX66" i="3" s="1"/>
  <c r="LU57" i="3"/>
  <c r="LU66" i="3" s="1"/>
  <c r="LT57" i="3"/>
  <c r="LV57" i="3" s="1"/>
  <c r="LR57" i="3"/>
  <c r="LL57" i="3"/>
  <c r="LI57" i="3"/>
  <c r="LI66" i="3" s="1"/>
  <c r="LH57" i="3"/>
  <c r="LJ57" i="3" s="1"/>
  <c r="LF57" i="3"/>
  <c r="LC57" i="3"/>
  <c r="LB57" i="3"/>
  <c r="KT57" i="3"/>
  <c r="KQ57" i="3"/>
  <c r="KQ66" i="3" s="1"/>
  <c r="KP57" i="3"/>
  <c r="KN57" i="3"/>
  <c r="KH57" i="3" s="1"/>
  <c r="KK57" i="3"/>
  <c r="KM57" i="3" s="1"/>
  <c r="KM66" i="3" s="1"/>
  <c r="KJ57" i="3"/>
  <c r="KL57" i="3" s="1"/>
  <c r="KE57" i="3"/>
  <c r="KB57" i="3"/>
  <c r="KB66" i="3" s="1"/>
  <c r="JY57" i="3"/>
  <c r="JY66" i="3" s="1"/>
  <c r="JX57" i="3"/>
  <c r="JV57" i="3"/>
  <c r="JS57" i="3"/>
  <c r="JR57" i="3"/>
  <c r="JT57" i="3" s="1"/>
  <c r="JP57" i="3"/>
  <c r="JM57" i="3"/>
  <c r="JM66" i="3" s="1"/>
  <c r="JL57" i="3"/>
  <c r="JJ57" i="3"/>
  <c r="JG57" i="3"/>
  <c r="JH57" i="3" s="1"/>
  <c r="JF57" i="3"/>
  <c r="IX57" i="3"/>
  <c r="IX66" i="3" s="1"/>
  <c r="IU57" i="3"/>
  <c r="IT57" i="3"/>
  <c r="IR57" i="3"/>
  <c r="IO57" i="3"/>
  <c r="IQ57" i="3" s="1"/>
  <c r="IQ66" i="3" s="1"/>
  <c r="IN57" i="3"/>
  <c r="IL57" i="3"/>
  <c r="IF57" i="3" s="1"/>
  <c r="II57" i="3"/>
  <c r="IH57" i="3"/>
  <c r="IB57" i="3" s="1"/>
  <c r="HZ57" i="3"/>
  <c r="HW57" i="3"/>
  <c r="HV57" i="3"/>
  <c r="HT57" i="3"/>
  <c r="HQ57" i="3"/>
  <c r="HS57" i="3" s="1"/>
  <c r="HS66" i="3" s="1"/>
  <c r="HP57" i="3"/>
  <c r="HN57" i="3"/>
  <c r="HK57" i="3"/>
  <c r="HJ57" i="3"/>
  <c r="HH57" i="3"/>
  <c r="HE57" i="3"/>
  <c r="HD57" i="3"/>
  <c r="HF57" i="3" s="1"/>
  <c r="HB57" i="3"/>
  <c r="GY57" i="3"/>
  <c r="GY66" i="3" s="1"/>
  <c r="GX57" i="3"/>
  <c r="GV57" i="3"/>
  <c r="GS57" i="3"/>
  <c r="GU57" i="3" s="1"/>
  <c r="GU66" i="3" s="1"/>
  <c r="GR57" i="3"/>
  <c r="GT57" i="3" s="1"/>
  <c r="GJ57" i="3"/>
  <c r="GJ66" i="3" s="1"/>
  <c r="GG57" i="3"/>
  <c r="GF57" i="3"/>
  <c r="GD57" i="3"/>
  <c r="GA57" i="3"/>
  <c r="GC57" i="3" s="1"/>
  <c r="GC66" i="3" s="1"/>
  <c r="FZ57" i="3"/>
  <c r="FX57" i="3"/>
  <c r="FU57" i="3"/>
  <c r="FU66" i="3" s="1"/>
  <c r="FT57" i="3"/>
  <c r="FV57" i="3" s="1"/>
  <c r="FL57" i="3"/>
  <c r="FL66" i="3" s="1"/>
  <c r="FI57" i="3"/>
  <c r="FJ57" i="3" s="1"/>
  <c r="FM57" i="3" s="1"/>
  <c r="FH57" i="3"/>
  <c r="FF57" i="3"/>
  <c r="FF66" i="3" s="1"/>
  <c r="FC57" i="3"/>
  <c r="FB57" i="3"/>
  <c r="EZ57" i="3"/>
  <c r="EZ66" i="3" s="1"/>
  <c r="EW57" i="3"/>
  <c r="EY57" i="3" s="1"/>
  <c r="EY66" i="3" s="1"/>
  <c r="EV57" i="3"/>
  <c r="ET57" i="3"/>
  <c r="EQ57" i="3"/>
  <c r="EP57" i="3"/>
  <c r="EN57" i="3"/>
  <c r="EK57" i="3"/>
  <c r="EJ57" i="3"/>
  <c r="EL57" i="3" s="1"/>
  <c r="EB57" i="3"/>
  <c r="DY57" i="3"/>
  <c r="DY66" i="3" s="1"/>
  <c r="DX57" i="3"/>
  <c r="DV57" i="3"/>
  <c r="DS57" i="3"/>
  <c r="DR57" i="3"/>
  <c r="DP57" i="3"/>
  <c r="DM57" i="3"/>
  <c r="DL57" i="3"/>
  <c r="DN57" i="3" s="1"/>
  <c r="DC57" i="3"/>
  <c r="DC66" i="3" s="1"/>
  <c r="DB57" i="3"/>
  <c r="CW57" i="3"/>
  <c r="CW66" i="3" s="1"/>
  <c r="CV57" i="3"/>
  <c r="CY57" i="3" s="1"/>
  <c r="CQ57" i="3"/>
  <c r="CQ66" i="3" s="1"/>
  <c r="CP57" i="3"/>
  <c r="CS57" i="3" s="1"/>
  <c r="CL57" i="3"/>
  <c r="CI57" i="3"/>
  <c r="CH57" i="3"/>
  <c r="CK57" i="3" s="1"/>
  <c r="CE57" i="3"/>
  <c r="CE66" i="3" s="1"/>
  <c r="CD57" i="3"/>
  <c r="CD66" i="3" s="1"/>
  <c r="CA57" i="3"/>
  <c r="BY57" i="3"/>
  <c r="BY66" i="3" s="1"/>
  <c r="BX57" i="3"/>
  <c r="BS57" i="3"/>
  <c r="BS66" i="3" s="1"/>
  <c r="BR57" i="3"/>
  <c r="BU57" i="3" s="1"/>
  <c r="BN57" i="3"/>
  <c r="BK57" i="3"/>
  <c r="BM57" i="3" s="1"/>
  <c r="BJ57" i="3"/>
  <c r="BG57" i="3"/>
  <c r="BG66" i="3" s="1"/>
  <c r="BF57" i="3"/>
  <c r="BI57" i="3" s="1"/>
  <c r="BB57" i="3"/>
  <c r="BB66" i="3" s="1"/>
  <c r="AP66" i="3" s="1"/>
  <c r="AY57" i="3"/>
  <c r="AY66" i="3" s="1"/>
  <c r="AM66" i="3" s="1"/>
  <c r="AX57" i="3"/>
  <c r="AU57" i="3"/>
  <c r="AU66" i="3" s="1"/>
  <c r="AT57" i="3"/>
  <c r="AP57" i="3"/>
  <c r="AL57" i="3"/>
  <c r="AI57" i="3"/>
  <c r="AI66" i="3" s="1"/>
  <c r="AH57" i="3"/>
  <c r="AE57" i="3"/>
  <c r="AC57" i="3"/>
  <c r="AC66" i="3" s="1"/>
  <c r="AB57" i="3"/>
  <c r="L57" i="3"/>
  <c r="I57" i="3"/>
  <c r="I66" i="3" s="1"/>
  <c r="H57" i="3"/>
  <c r="G57" i="3"/>
  <c r="E57" i="3"/>
  <c r="F57" i="3" s="1"/>
  <c r="D57" i="3"/>
  <c r="K56" i="3"/>
  <c r="NE55" i="3"/>
  <c r="DD55" i="3"/>
  <c r="DA55" i="3"/>
  <c r="CZ55" i="3"/>
  <c r="CX55" i="3"/>
  <c r="CU55" i="3"/>
  <c r="CT55" i="3"/>
  <c r="CR55" i="3"/>
  <c r="CL55" i="3" s="1"/>
  <c r="CO55" i="3"/>
  <c r="CN55" i="3"/>
  <c r="CF55" i="3"/>
  <c r="CC55" i="3"/>
  <c r="CB55" i="3"/>
  <c r="BZ55" i="3"/>
  <c r="BW55" i="3"/>
  <c r="BV55" i="3"/>
  <c r="BB55" i="3"/>
  <c r="AY55" i="3"/>
  <c r="AX55" i="3"/>
  <c r="AV55" i="3"/>
  <c r="AS55" i="3"/>
  <c r="AR55" i="3"/>
  <c r="AJ55" i="3"/>
  <c r="AG55" i="3"/>
  <c r="AF55" i="3"/>
  <c r="AD55" i="3"/>
  <c r="AA55" i="3"/>
  <c r="Z55" i="3"/>
  <c r="PU54" i="3"/>
  <c r="PT54" i="3"/>
  <c r="PW54" i="3" s="1"/>
  <c r="PO54" i="3"/>
  <c r="PN54" i="3"/>
  <c r="PQ54" i="3" s="1"/>
  <c r="PJ54" i="3"/>
  <c r="PH54" i="3"/>
  <c r="PG54" i="3"/>
  <c r="PF54" i="3"/>
  <c r="PC54" i="3"/>
  <c r="PB54" i="3"/>
  <c r="PE54" i="3" s="1"/>
  <c r="OW54" i="3"/>
  <c r="OV54" i="3"/>
  <c r="OR54" i="3"/>
  <c r="OO54" i="3"/>
  <c r="OQ54" i="3" s="1"/>
  <c r="ON54" i="3"/>
  <c r="OK54" i="3"/>
  <c r="OJ54" i="3"/>
  <c r="OM54" i="3" s="1"/>
  <c r="OE54" i="3"/>
  <c r="OD54" i="3"/>
  <c r="OG54" i="3" s="1"/>
  <c r="NY54" i="3"/>
  <c r="NX54" i="3"/>
  <c r="OA54" i="3" s="1"/>
  <c r="NU54" i="3" s="1"/>
  <c r="NT54" i="3"/>
  <c r="NQ54" i="3"/>
  <c r="NP54" i="3"/>
  <c r="NM54" i="3"/>
  <c r="NL54" i="3"/>
  <c r="NO54" i="3" s="1"/>
  <c r="NI54" i="3"/>
  <c r="NC54" i="3" s="1"/>
  <c r="NG54" i="3"/>
  <c r="NF54" i="3"/>
  <c r="NB54" i="3"/>
  <c r="MY54" i="3"/>
  <c r="NA54" i="3" s="1"/>
  <c r="MX54" i="3"/>
  <c r="MU54" i="3"/>
  <c r="MT54" i="3"/>
  <c r="MW54" i="3" s="1"/>
  <c r="MO54" i="3"/>
  <c r="MN54" i="3"/>
  <c r="MJ54" i="3"/>
  <c r="MG54" i="3"/>
  <c r="MF54" i="3"/>
  <c r="MC54" i="3"/>
  <c r="MB54" i="3"/>
  <c r="ME54" i="3" s="1"/>
  <c r="LW54" i="3"/>
  <c r="LV54" i="3"/>
  <c r="LY54" i="3" s="1"/>
  <c r="LS54" i="3" s="1"/>
  <c r="LR54" i="3"/>
  <c r="LO54" i="3"/>
  <c r="LN54" i="3"/>
  <c r="LK54" i="3"/>
  <c r="LJ54" i="3"/>
  <c r="LM54" i="3" s="1"/>
  <c r="LE54" i="3"/>
  <c r="LD54" i="3"/>
  <c r="KZ54" i="3"/>
  <c r="KW54" i="3"/>
  <c r="KV54" i="3"/>
  <c r="KS54" i="3"/>
  <c r="KR54" i="3"/>
  <c r="KU54" i="3" s="1"/>
  <c r="KM54" i="3"/>
  <c r="KL54" i="3"/>
  <c r="KO54" i="3" s="1"/>
  <c r="KH54" i="3"/>
  <c r="KE54" i="3"/>
  <c r="KD54" i="3"/>
  <c r="KA54" i="3"/>
  <c r="JZ54" i="3"/>
  <c r="KC54" i="3" s="1"/>
  <c r="JU54" i="3"/>
  <c r="JT54" i="3"/>
  <c r="JW54" i="3" s="1"/>
  <c r="JO54" i="3"/>
  <c r="JN54" i="3"/>
  <c r="JQ54" i="3" s="1"/>
  <c r="JI54" i="3"/>
  <c r="JH54" i="3"/>
  <c r="JK54" i="3" s="1"/>
  <c r="JD54" i="3"/>
  <c r="JC54" i="3"/>
  <c r="JA54" i="3"/>
  <c r="IZ54" i="3"/>
  <c r="IY54" i="3"/>
  <c r="IW54" i="3"/>
  <c r="IV54" i="3"/>
  <c r="IQ54" i="3"/>
  <c r="IP54" i="3"/>
  <c r="IS54" i="3" s="1"/>
  <c r="IL54" i="3"/>
  <c r="IF54" i="3" s="1"/>
  <c r="II54" i="3"/>
  <c r="IH54" i="3"/>
  <c r="HY54" i="3"/>
  <c r="HX54" i="3"/>
  <c r="IA54" i="3" s="1"/>
  <c r="HU54" i="3"/>
  <c r="HS54" i="3"/>
  <c r="HR54" i="3"/>
  <c r="HM54" i="3"/>
  <c r="HL54" i="3"/>
  <c r="HO54" i="3" s="1"/>
  <c r="HG54" i="3"/>
  <c r="HF54" i="3"/>
  <c r="HI54" i="3" s="1"/>
  <c r="HA54" i="3"/>
  <c r="GZ54" i="3"/>
  <c r="HC54" i="3" s="1"/>
  <c r="GU54" i="3"/>
  <c r="GT54" i="3"/>
  <c r="GW54" i="3" s="1"/>
  <c r="GP54" i="3"/>
  <c r="GM54" i="3"/>
  <c r="GL54" i="3"/>
  <c r="GI54" i="3"/>
  <c r="GH54" i="3"/>
  <c r="GK54" i="3" s="1"/>
  <c r="GC54" i="3"/>
  <c r="GB54" i="3"/>
  <c r="GE54" i="3" s="1"/>
  <c r="FW54" i="3"/>
  <c r="FV54" i="3"/>
  <c r="FR54" i="3"/>
  <c r="FQ54" i="3"/>
  <c r="FO54" i="3"/>
  <c r="FN54" i="3"/>
  <c r="FK54" i="3"/>
  <c r="FJ54" i="3"/>
  <c r="FM54" i="3" s="1"/>
  <c r="FE54" i="3"/>
  <c r="FD54" i="3"/>
  <c r="FG54" i="3" s="1"/>
  <c r="EY54" i="3"/>
  <c r="EX54" i="3"/>
  <c r="FA54" i="3" s="1"/>
  <c r="ES54" i="3"/>
  <c r="ER54" i="3"/>
  <c r="EU54" i="3" s="1"/>
  <c r="EM54" i="3"/>
  <c r="EL54" i="3"/>
  <c r="EO54" i="3" s="1"/>
  <c r="EH54" i="3"/>
  <c r="EE54" i="3"/>
  <c r="ED54" i="3"/>
  <c r="EA54" i="3"/>
  <c r="DZ54" i="3"/>
  <c r="EC54" i="3" s="1"/>
  <c r="DU54" i="3"/>
  <c r="DT54" i="3"/>
  <c r="DH54" i="3" s="1"/>
  <c r="DO54" i="3"/>
  <c r="DN54" i="3"/>
  <c r="DQ54" i="3" s="1"/>
  <c r="DJ54" i="3"/>
  <c r="DG54" i="3"/>
  <c r="DF54" i="3"/>
  <c r="DC54" i="3"/>
  <c r="DB54" i="3"/>
  <c r="DE54" i="3" s="1"/>
  <c r="CW54" i="3"/>
  <c r="CV54" i="3"/>
  <c r="CY54" i="3" s="1"/>
  <c r="CS54" i="3"/>
  <c r="CQ54" i="3"/>
  <c r="CP54" i="3"/>
  <c r="CL54" i="3"/>
  <c r="CI54" i="3"/>
  <c r="CK54" i="3" s="1"/>
  <c r="CH54" i="3"/>
  <c r="CE54" i="3"/>
  <c r="CD54" i="3"/>
  <c r="CG54" i="3" s="1"/>
  <c r="BY54" i="3"/>
  <c r="BX54" i="3"/>
  <c r="CA54" i="3" s="1"/>
  <c r="BT54" i="3"/>
  <c r="BN54" i="3" s="1"/>
  <c r="BQ54" i="3"/>
  <c r="BP54" i="3"/>
  <c r="BK54" i="3"/>
  <c r="BG54" i="3"/>
  <c r="BF54" i="3"/>
  <c r="BI54" i="3" s="1"/>
  <c r="BC54" i="3"/>
  <c r="BA54" i="3"/>
  <c r="AZ54" i="3"/>
  <c r="AU54" i="3"/>
  <c r="AT54" i="3"/>
  <c r="AW54" i="3" s="1"/>
  <c r="AP54" i="3"/>
  <c r="AM54" i="3"/>
  <c r="AO54" i="3" s="1"/>
  <c r="AL54" i="3"/>
  <c r="AI54" i="3"/>
  <c r="AH54" i="3"/>
  <c r="AK54" i="3" s="1"/>
  <c r="AC54" i="3"/>
  <c r="AB54" i="3"/>
  <c r="AE54" i="3" s="1"/>
  <c r="L54" i="3"/>
  <c r="I54" i="3"/>
  <c r="G54" i="3"/>
  <c r="E54" i="3"/>
  <c r="D54" i="3"/>
  <c r="PU53" i="3"/>
  <c r="PT53" i="3"/>
  <c r="PW53" i="3" s="1"/>
  <c r="PO53" i="3"/>
  <c r="PN53" i="3"/>
  <c r="PQ53" i="3" s="1"/>
  <c r="PJ53" i="3"/>
  <c r="PG53" i="3"/>
  <c r="PF53" i="3"/>
  <c r="PI53" i="3" s="1"/>
  <c r="PC53" i="3"/>
  <c r="PB53" i="3"/>
  <c r="PE53" i="3" s="1"/>
  <c r="OW53" i="3"/>
  <c r="OV53" i="3"/>
  <c r="OY53" i="3" s="1"/>
  <c r="OR53" i="3"/>
  <c r="OO53" i="3"/>
  <c r="ON53" i="3"/>
  <c r="OK53" i="3"/>
  <c r="OJ53" i="3"/>
  <c r="OM53" i="3" s="1"/>
  <c r="OE53" i="3"/>
  <c r="OD53" i="3"/>
  <c r="OG53" i="3" s="1"/>
  <c r="NY53" i="3"/>
  <c r="NX53" i="3"/>
  <c r="NT53" i="3"/>
  <c r="NQ53" i="3"/>
  <c r="NP53" i="3"/>
  <c r="NM53" i="3"/>
  <c r="NL53" i="3"/>
  <c r="NO53" i="3" s="1"/>
  <c r="NG53" i="3"/>
  <c r="NF53" i="3"/>
  <c r="NI53" i="3" s="1"/>
  <c r="NB53" i="3"/>
  <c r="MY53" i="3"/>
  <c r="MX53" i="3"/>
  <c r="MU53" i="3"/>
  <c r="MT53" i="3"/>
  <c r="MW53" i="3" s="1"/>
  <c r="MO53" i="3"/>
  <c r="MN53" i="3"/>
  <c r="MJ53" i="3"/>
  <c r="MG53" i="3"/>
  <c r="MF53" i="3"/>
  <c r="MC53" i="3"/>
  <c r="MB53" i="3"/>
  <c r="ME53" i="3" s="1"/>
  <c r="LY53" i="3"/>
  <c r="LW53" i="3"/>
  <c r="LV53" i="3"/>
  <c r="LR53" i="3"/>
  <c r="LO53" i="3"/>
  <c r="LQ53" i="3" s="1"/>
  <c r="LN53" i="3"/>
  <c r="LK53" i="3"/>
  <c r="LJ53" i="3"/>
  <c r="LM53" i="3" s="1"/>
  <c r="LE53" i="3"/>
  <c r="LD53" i="3"/>
  <c r="KZ53" i="3"/>
  <c r="KY53" i="3"/>
  <c r="KW53" i="3"/>
  <c r="KV53" i="3"/>
  <c r="KS53" i="3"/>
  <c r="KR53" i="3"/>
  <c r="KU53" i="3" s="1"/>
  <c r="KM53" i="3"/>
  <c r="KL53" i="3"/>
  <c r="KO53" i="3" s="1"/>
  <c r="KI53" i="3" s="1"/>
  <c r="KH53" i="3"/>
  <c r="KE53" i="3"/>
  <c r="KD53" i="3"/>
  <c r="KA53" i="3"/>
  <c r="JZ53" i="3"/>
  <c r="KC53" i="3" s="1"/>
  <c r="JW53" i="3"/>
  <c r="JU53" i="3"/>
  <c r="JT53" i="3"/>
  <c r="JO53" i="3"/>
  <c r="JN53" i="3"/>
  <c r="JQ53" i="3" s="1"/>
  <c r="JI53" i="3"/>
  <c r="JH53" i="3"/>
  <c r="JD53" i="3"/>
  <c r="JA53" i="3"/>
  <c r="JC53" i="3" s="1"/>
  <c r="IZ53" i="3"/>
  <c r="IW53" i="3"/>
  <c r="IV53" i="3"/>
  <c r="IY53" i="3" s="1"/>
  <c r="IQ53" i="3"/>
  <c r="IP53" i="3"/>
  <c r="IS53" i="3" s="1"/>
  <c r="IL53" i="3"/>
  <c r="II53" i="3"/>
  <c r="IH53" i="3"/>
  <c r="IJ53" i="3" s="1"/>
  <c r="IF53" i="3"/>
  <c r="IC53" i="3"/>
  <c r="HY53" i="3"/>
  <c r="HX53" i="3"/>
  <c r="IA53" i="3" s="1"/>
  <c r="HS53" i="3"/>
  <c r="HR53" i="3"/>
  <c r="HU53" i="3" s="1"/>
  <c r="HM53" i="3"/>
  <c r="HL53" i="3"/>
  <c r="HO53" i="3" s="1"/>
  <c r="HI53" i="3"/>
  <c r="HG53" i="3"/>
  <c r="HF53" i="3"/>
  <c r="HA53" i="3"/>
  <c r="GZ53" i="3"/>
  <c r="HC53" i="3" s="1"/>
  <c r="GU53" i="3"/>
  <c r="GT53" i="3"/>
  <c r="GP53" i="3"/>
  <c r="GO53" i="3"/>
  <c r="GM53" i="3"/>
  <c r="GL53" i="3"/>
  <c r="GI53" i="3"/>
  <c r="GH53" i="3"/>
  <c r="GK53" i="3" s="1"/>
  <c r="GC53" i="3"/>
  <c r="GB53" i="3"/>
  <c r="GE53" i="3" s="1"/>
  <c r="FY53" i="3"/>
  <c r="FW53" i="3"/>
  <c r="FV53" i="3"/>
  <c r="FR53" i="3"/>
  <c r="FP53" i="3"/>
  <c r="FO53" i="3"/>
  <c r="FN53" i="3"/>
  <c r="FQ53" i="3" s="1"/>
  <c r="FK53" i="3"/>
  <c r="FJ53" i="3"/>
  <c r="FM53" i="3" s="1"/>
  <c r="FE53" i="3"/>
  <c r="FD53" i="3"/>
  <c r="FG53" i="3" s="1"/>
  <c r="EY53" i="3"/>
  <c r="EX53" i="3"/>
  <c r="FA53" i="3" s="1"/>
  <c r="ES53" i="3"/>
  <c r="ER53" i="3"/>
  <c r="EU53" i="3" s="1"/>
  <c r="EO53" i="3"/>
  <c r="EM53" i="3"/>
  <c r="EL53" i="3"/>
  <c r="EH53" i="3"/>
  <c r="EE53" i="3"/>
  <c r="ED53" i="3"/>
  <c r="EA53" i="3"/>
  <c r="DZ53" i="3"/>
  <c r="EC53" i="3" s="1"/>
  <c r="DW53" i="3"/>
  <c r="DU53" i="3"/>
  <c r="DT53" i="3"/>
  <c r="DP53" i="3"/>
  <c r="DO53" i="3"/>
  <c r="DM53" i="3"/>
  <c r="DL53" i="3"/>
  <c r="DJ53" i="3"/>
  <c r="DG53" i="3"/>
  <c r="DC53" i="3"/>
  <c r="DB53" i="3"/>
  <c r="DE53" i="3" s="1"/>
  <c r="CY53" i="3"/>
  <c r="CW53" i="3"/>
  <c r="CV53" i="3"/>
  <c r="CQ53" i="3"/>
  <c r="CP53" i="3"/>
  <c r="CL53" i="3"/>
  <c r="CI53" i="3"/>
  <c r="CH53" i="3"/>
  <c r="CE53" i="3"/>
  <c r="CD53" i="3"/>
  <c r="CG53" i="3" s="1"/>
  <c r="BY53" i="3"/>
  <c r="BX53" i="3"/>
  <c r="CA53" i="3" s="1"/>
  <c r="BT53" i="3"/>
  <c r="BT55" i="3" s="1"/>
  <c r="BN55" i="3" s="1"/>
  <c r="BQ53" i="3"/>
  <c r="BP53" i="3"/>
  <c r="BJ53" i="3"/>
  <c r="BG53" i="3"/>
  <c r="BF53" i="3"/>
  <c r="BI53" i="3" s="1"/>
  <c r="BA53" i="3"/>
  <c r="AZ53" i="3"/>
  <c r="BC53" i="3" s="1"/>
  <c r="AU53" i="3"/>
  <c r="AT53" i="3"/>
  <c r="AP53" i="3"/>
  <c r="AM53" i="3"/>
  <c r="AL53" i="3"/>
  <c r="AI53" i="3"/>
  <c r="AH53" i="3"/>
  <c r="AK53" i="3" s="1"/>
  <c r="AC53" i="3"/>
  <c r="AB53" i="3"/>
  <c r="AE53" i="3" s="1"/>
  <c r="L53" i="3"/>
  <c r="I53" i="3"/>
  <c r="G53" i="3"/>
  <c r="E53" i="3"/>
  <c r="D53" i="3"/>
  <c r="F53" i="3" s="1"/>
  <c r="H53" i="3" s="1"/>
  <c r="PV52" i="3"/>
  <c r="PV55" i="3" s="1"/>
  <c r="PS52" i="3"/>
  <c r="PR52" i="3"/>
  <c r="PP52" i="3"/>
  <c r="PP55" i="3" s="1"/>
  <c r="PJ55" i="3" s="1"/>
  <c r="PM52" i="3"/>
  <c r="PO52" i="3" s="1"/>
  <c r="PO55" i="3" s="1"/>
  <c r="PL52" i="3"/>
  <c r="PL55" i="3" s="1"/>
  <c r="PJ52" i="3"/>
  <c r="PD52" i="3"/>
  <c r="PD55" i="3" s="1"/>
  <c r="PA52" i="3"/>
  <c r="PA55" i="3" s="1"/>
  <c r="OZ52" i="3"/>
  <c r="OZ55" i="3" s="1"/>
  <c r="OX52" i="3"/>
  <c r="OX55" i="3" s="1"/>
  <c r="OR55" i="3" s="1"/>
  <c r="OU52" i="3"/>
  <c r="OT52" i="3"/>
  <c r="OL52" i="3"/>
  <c r="OL55" i="3" s="1"/>
  <c r="OI52" i="3"/>
  <c r="OH52" i="3"/>
  <c r="OH55" i="3" s="1"/>
  <c r="OF52" i="3"/>
  <c r="OF55" i="3" s="1"/>
  <c r="OC52" i="3"/>
  <c r="OC55" i="3" s="1"/>
  <c r="OB52" i="3"/>
  <c r="OB55" i="3" s="1"/>
  <c r="NZ52" i="3"/>
  <c r="NZ55" i="3" s="1"/>
  <c r="NW52" i="3"/>
  <c r="NV52" i="3"/>
  <c r="NV55" i="3" s="1"/>
  <c r="NP55" i="3" s="1"/>
  <c r="NN52" i="3"/>
  <c r="NK52" i="3"/>
  <c r="NJ52" i="3"/>
  <c r="NJ55" i="3" s="1"/>
  <c r="NH52" i="3"/>
  <c r="NH55" i="3" s="1"/>
  <c r="NE52" i="3"/>
  <c r="ND52" i="3"/>
  <c r="ND55" i="3" s="1"/>
  <c r="MX55" i="3" s="1"/>
  <c r="MY52" i="3"/>
  <c r="MV52" i="3"/>
  <c r="MV55" i="3" s="1"/>
  <c r="MU52" i="3"/>
  <c r="MU55" i="3" s="1"/>
  <c r="MS52" i="3"/>
  <c r="MR52" i="3"/>
  <c r="MR55" i="3" s="1"/>
  <c r="MP52" i="3"/>
  <c r="MJ52" i="3" s="1"/>
  <c r="MM52" i="3"/>
  <c r="MN52" i="3" s="1"/>
  <c r="ML52" i="3"/>
  <c r="ML55" i="3" s="1"/>
  <c r="MF52" i="3"/>
  <c r="MD52" i="3"/>
  <c r="MD55" i="3" s="1"/>
  <c r="MC52" i="3"/>
  <c r="MC55" i="3" s="1"/>
  <c r="MA52" i="3"/>
  <c r="MA55" i="3" s="1"/>
  <c r="LZ52" i="3"/>
  <c r="LZ55" i="3" s="1"/>
  <c r="LX52" i="3"/>
  <c r="LX55" i="3" s="1"/>
  <c r="LR55" i="3" s="1"/>
  <c r="LU52" i="3"/>
  <c r="LO52" i="3" s="1"/>
  <c r="LT52" i="3"/>
  <c r="LT55" i="3" s="1"/>
  <c r="LR52" i="3"/>
  <c r="LL52" i="3"/>
  <c r="LL55" i="3" s="1"/>
  <c r="LI52" i="3"/>
  <c r="LI55" i="3" s="1"/>
  <c r="LH52" i="3"/>
  <c r="LF52" i="3"/>
  <c r="LC52" i="3"/>
  <c r="LB52" i="3"/>
  <c r="KT52" i="3"/>
  <c r="KT55" i="3" s="1"/>
  <c r="KQ52" i="3"/>
  <c r="KP52" i="3"/>
  <c r="KP55" i="3" s="1"/>
  <c r="KN52" i="3"/>
  <c r="KN55" i="3" s="1"/>
  <c r="KL52" i="3"/>
  <c r="KO52" i="3" s="1"/>
  <c r="KO55" i="3" s="1"/>
  <c r="KK52" i="3"/>
  <c r="KK55" i="3" s="1"/>
  <c r="KJ52" i="3"/>
  <c r="KJ55" i="3" s="1"/>
  <c r="KD55" i="3" s="1"/>
  <c r="KH52" i="3"/>
  <c r="KE52" i="3"/>
  <c r="KB52" i="3"/>
  <c r="KB55" i="3" s="1"/>
  <c r="JY52" i="3"/>
  <c r="JX52" i="3"/>
  <c r="JX55" i="3" s="1"/>
  <c r="JV52" i="3"/>
  <c r="JV55" i="3" s="1"/>
  <c r="JS52" i="3"/>
  <c r="JR52" i="3"/>
  <c r="JR55" i="3" s="1"/>
  <c r="JP52" i="3"/>
  <c r="JP55" i="3" s="1"/>
  <c r="JO52" i="3"/>
  <c r="JO55" i="3" s="1"/>
  <c r="JM52" i="3"/>
  <c r="JM55" i="3" s="1"/>
  <c r="JL52" i="3"/>
  <c r="JL55" i="3" s="1"/>
  <c r="JJ52" i="3"/>
  <c r="JJ55" i="3" s="1"/>
  <c r="JG52" i="3"/>
  <c r="JF52" i="3"/>
  <c r="IX52" i="3"/>
  <c r="IX55" i="3" s="1"/>
  <c r="IU52" i="3"/>
  <c r="IT52" i="3"/>
  <c r="IT55" i="3" s="1"/>
  <c r="IR52" i="3"/>
  <c r="IR55" i="3" s="1"/>
  <c r="IO52" i="3"/>
  <c r="IO55" i="3" s="1"/>
  <c r="IN52" i="3"/>
  <c r="IL52" i="3"/>
  <c r="II52" i="3"/>
  <c r="II55" i="3" s="1"/>
  <c r="IH52" i="3"/>
  <c r="IK52" i="3" s="1"/>
  <c r="HZ52" i="3"/>
  <c r="HZ55" i="3" s="1"/>
  <c r="HW52" i="3"/>
  <c r="HV52" i="3"/>
  <c r="HV55" i="3" s="1"/>
  <c r="HT52" i="3"/>
  <c r="HT55" i="3" s="1"/>
  <c r="HQ52" i="3"/>
  <c r="HQ55" i="3" s="1"/>
  <c r="HP52" i="3"/>
  <c r="HP55" i="3" s="1"/>
  <c r="HN52" i="3"/>
  <c r="HN55" i="3" s="1"/>
  <c r="HK52" i="3"/>
  <c r="HK55" i="3" s="1"/>
  <c r="HJ52" i="3"/>
  <c r="HH52" i="3"/>
  <c r="HH55" i="3" s="1"/>
  <c r="HE52" i="3"/>
  <c r="HD52" i="3"/>
  <c r="HD55" i="3" s="1"/>
  <c r="HB52" i="3"/>
  <c r="HB55" i="3" s="1"/>
  <c r="GY52" i="3"/>
  <c r="GZ52" i="3" s="1"/>
  <c r="GX52" i="3"/>
  <c r="GX55" i="3" s="1"/>
  <c r="GV52" i="3"/>
  <c r="GV55" i="3" s="1"/>
  <c r="GS52" i="3"/>
  <c r="GS55" i="3" s="1"/>
  <c r="GR52" i="3"/>
  <c r="GT52" i="3" s="1"/>
  <c r="GW52" i="3" s="1"/>
  <c r="GJ52" i="3"/>
  <c r="GJ55" i="3" s="1"/>
  <c r="GG52" i="3"/>
  <c r="GG55" i="3" s="1"/>
  <c r="GF52" i="3"/>
  <c r="GF55" i="3" s="1"/>
  <c r="GD52" i="3"/>
  <c r="GD55" i="3" s="1"/>
  <c r="GA52" i="3"/>
  <c r="FZ52" i="3"/>
  <c r="FZ55" i="3" s="1"/>
  <c r="FX52" i="3"/>
  <c r="FX55" i="3" s="1"/>
  <c r="FU52" i="3"/>
  <c r="FU55" i="3" s="1"/>
  <c r="FT52" i="3"/>
  <c r="FR52" i="3"/>
  <c r="FL52" i="3"/>
  <c r="FL55" i="3" s="1"/>
  <c r="FI52" i="3"/>
  <c r="FH52" i="3"/>
  <c r="FH55" i="3" s="1"/>
  <c r="FF52" i="3"/>
  <c r="FF55" i="3" s="1"/>
  <c r="FC52" i="3"/>
  <c r="FC55" i="3" s="1"/>
  <c r="FB52" i="3"/>
  <c r="FD52" i="3" s="1"/>
  <c r="FG52" i="3" s="1"/>
  <c r="FG55" i="3" s="1"/>
  <c r="EZ52" i="3"/>
  <c r="EZ55" i="3" s="1"/>
  <c r="EW52" i="3"/>
  <c r="EW55" i="3" s="1"/>
  <c r="EV52" i="3"/>
  <c r="ET52" i="3"/>
  <c r="ET55" i="3" s="1"/>
  <c r="EQ52" i="3"/>
  <c r="EQ55" i="3" s="1"/>
  <c r="EP52" i="3"/>
  <c r="ER52" i="3" s="1"/>
  <c r="EN52" i="3"/>
  <c r="EK52" i="3"/>
  <c r="EJ52" i="3"/>
  <c r="EJ55" i="3" s="1"/>
  <c r="EB52" i="3"/>
  <c r="EB55" i="3" s="1"/>
  <c r="DY52" i="3"/>
  <c r="DY55" i="3" s="1"/>
  <c r="DX52" i="3"/>
  <c r="DV52" i="3"/>
  <c r="DV55" i="3" s="1"/>
  <c r="DU52" i="3"/>
  <c r="DU55" i="3" s="1"/>
  <c r="DS52" i="3"/>
  <c r="DS55" i="3" s="1"/>
  <c r="DR52" i="3"/>
  <c r="DR55" i="3" s="1"/>
  <c r="DP52" i="3"/>
  <c r="DM52" i="3"/>
  <c r="DL52" i="3"/>
  <c r="DC52" i="3"/>
  <c r="DC55" i="3" s="1"/>
  <c r="DB52" i="3"/>
  <c r="DB55" i="3" s="1"/>
  <c r="CW52" i="3"/>
  <c r="CW55" i="3" s="1"/>
  <c r="CV52" i="3"/>
  <c r="CQ52" i="3"/>
  <c r="CQ55" i="3" s="1"/>
  <c r="CP52" i="3"/>
  <c r="CL52" i="3"/>
  <c r="CI52" i="3"/>
  <c r="CK52" i="3" s="1"/>
  <c r="CH52" i="3"/>
  <c r="CG52" i="3"/>
  <c r="CE52" i="3"/>
  <c r="CE55" i="3" s="1"/>
  <c r="CD52" i="3"/>
  <c r="BY52" i="3"/>
  <c r="BY55" i="3" s="1"/>
  <c r="BX52" i="3"/>
  <c r="CA52" i="3" s="1"/>
  <c r="BS52" i="3"/>
  <c r="BS55" i="3" s="1"/>
  <c r="BR52" i="3"/>
  <c r="BU52" i="3" s="1"/>
  <c r="BO52" i="3" s="1"/>
  <c r="BN52" i="3"/>
  <c r="BK52" i="3"/>
  <c r="BM52" i="3" s="1"/>
  <c r="BJ52" i="3"/>
  <c r="BH52" i="3"/>
  <c r="BE52" i="3"/>
  <c r="BG52" i="3" s="1"/>
  <c r="BG55" i="3" s="1"/>
  <c r="BD52" i="3"/>
  <c r="BD55" i="3" s="1"/>
  <c r="BA52" i="3"/>
  <c r="BA55" i="3" s="1"/>
  <c r="AZ52" i="3"/>
  <c r="BC52" i="3" s="1"/>
  <c r="AU52" i="3"/>
  <c r="AU55" i="3" s="1"/>
  <c r="AT52" i="3"/>
  <c r="AW52" i="3" s="1"/>
  <c r="AL52" i="3"/>
  <c r="AI52" i="3"/>
  <c r="AI55" i="3" s="1"/>
  <c r="AH52" i="3"/>
  <c r="AK52" i="3" s="1"/>
  <c r="AK55" i="3" s="1"/>
  <c r="AC52" i="3"/>
  <c r="AC55" i="3" s="1"/>
  <c r="AB52" i="3"/>
  <c r="L52" i="3"/>
  <c r="I52" i="3"/>
  <c r="G52" i="3"/>
  <c r="G55" i="3" s="1"/>
  <c r="E52" i="3"/>
  <c r="E55" i="3" s="1"/>
  <c r="D52" i="3"/>
  <c r="K51" i="3"/>
  <c r="PV50" i="3"/>
  <c r="PS50" i="3"/>
  <c r="PR50" i="3"/>
  <c r="PP50" i="3"/>
  <c r="PM50" i="3"/>
  <c r="PG50" i="3" s="1"/>
  <c r="PL50" i="3"/>
  <c r="PJ50" i="3"/>
  <c r="PD50" i="3"/>
  <c r="OR50" i="3" s="1"/>
  <c r="PA50" i="3"/>
  <c r="OZ50" i="3"/>
  <c r="OX50" i="3"/>
  <c r="OU50" i="3"/>
  <c r="OO50" i="3" s="1"/>
  <c r="OQ50" i="3" s="1"/>
  <c r="OT50" i="3"/>
  <c r="ON50" i="3" s="1"/>
  <c r="OL50" i="3"/>
  <c r="OI50" i="3"/>
  <c r="OH50" i="3"/>
  <c r="OF50" i="3"/>
  <c r="OC50" i="3"/>
  <c r="OB50" i="3"/>
  <c r="NZ50" i="3"/>
  <c r="NW50" i="3"/>
  <c r="NV50" i="3"/>
  <c r="NP50" i="3" s="1"/>
  <c r="NN50" i="3"/>
  <c r="NK50" i="3"/>
  <c r="NJ50" i="3"/>
  <c r="NH50" i="3"/>
  <c r="NE50" i="3"/>
  <c r="MY50" i="3" s="1"/>
  <c r="NA50" i="3" s="1"/>
  <c r="ND50" i="3"/>
  <c r="MX50" i="3"/>
  <c r="MV50" i="3"/>
  <c r="MS50" i="3"/>
  <c r="MR50" i="3"/>
  <c r="MP50" i="3"/>
  <c r="MJ50" i="3" s="1"/>
  <c r="MM50" i="3"/>
  <c r="ML50" i="3"/>
  <c r="MD50" i="3"/>
  <c r="MA50" i="3"/>
  <c r="LZ50" i="3"/>
  <c r="LX50" i="3"/>
  <c r="LR50" i="3" s="1"/>
  <c r="LU50" i="3"/>
  <c r="LT50" i="3"/>
  <c r="LN50" i="3" s="1"/>
  <c r="LL50" i="3"/>
  <c r="LI50" i="3"/>
  <c r="LH50" i="3"/>
  <c r="LF50" i="3"/>
  <c r="LC50" i="3"/>
  <c r="LB50" i="3"/>
  <c r="KV50" i="3" s="1"/>
  <c r="KY50" i="3" s="1"/>
  <c r="KW50" i="3"/>
  <c r="KT50" i="3"/>
  <c r="KQ50" i="3"/>
  <c r="KP50" i="3"/>
  <c r="KN50" i="3"/>
  <c r="KK50" i="3"/>
  <c r="KE50" i="3" s="1"/>
  <c r="KJ50" i="3"/>
  <c r="KD50" i="3"/>
  <c r="KB50" i="3"/>
  <c r="JY50" i="3"/>
  <c r="JX50" i="3"/>
  <c r="JV50" i="3"/>
  <c r="JS50" i="3"/>
  <c r="JR50" i="3"/>
  <c r="IZ50" i="3" s="1"/>
  <c r="JP50" i="3"/>
  <c r="JM50" i="3"/>
  <c r="JL50" i="3"/>
  <c r="JJ50" i="3"/>
  <c r="JG50" i="3"/>
  <c r="JA50" i="3" s="1"/>
  <c r="JC50" i="3" s="1"/>
  <c r="JF50" i="3"/>
  <c r="IX50" i="3"/>
  <c r="IU50" i="3"/>
  <c r="IT50" i="3"/>
  <c r="IR50" i="3"/>
  <c r="IO50" i="3"/>
  <c r="IN50" i="3"/>
  <c r="IL50" i="3"/>
  <c r="II50" i="3"/>
  <c r="IH50" i="3"/>
  <c r="IB50" i="3" s="1"/>
  <c r="IC50" i="3"/>
  <c r="HZ50" i="3"/>
  <c r="HW50" i="3"/>
  <c r="HV50" i="3"/>
  <c r="HT50" i="3"/>
  <c r="HQ50" i="3"/>
  <c r="HP50" i="3"/>
  <c r="HN50" i="3"/>
  <c r="HK50" i="3"/>
  <c r="HJ50" i="3"/>
  <c r="HH50" i="3"/>
  <c r="HE50" i="3"/>
  <c r="HD50" i="3"/>
  <c r="HB50" i="3"/>
  <c r="GY50" i="3"/>
  <c r="GX50" i="3"/>
  <c r="GV50" i="3"/>
  <c r="GP50" i="3" s="1"/>
  <c r="GS50" i="3"/>
  <c r="GR50" i="3"/>
  <c r="GL50" i="3"/>
  <c r="GJ50" i="3"/>
  <c r="GG50" i="3"/>
  <c r="GF50" i="3"/>
  <c r="GD50" i="3"/>
  <c r="GA50" i="3"/>
  <c r="FZ50" i="3"/>
  <c r="FX50" i="3"/>
  <c r="FR50" i="3" s="1"/>
  <c r="FU50" i="3"/>
  <c r="FT50" i="3"/>
  <c r="FN50" i="3" s="1"/>
  <c r="FL50" i="3"/>
  <c r="FI50" i="3"/>
  <c r="FH50" i="3"/>
  <c r="FF50" i="3"/>
  <c r="FC50" i="3"/>
  <c r="EE50" i="3" s="1"/>
  <c r="EG50" i="3" s="1"/>
  <c r="FB50" i="3"/>
  <c r="EZ50" i="3"/>
  <c r="EW50" i="3"/>
  <c r="EV50" i="3"/>
  <c r="ET50" i="3"/>
  <c r="EQ50" i="3"/>
  <c r="EP50" i="3"/>
  <c r="EN50" i="3"/>
  <c r="EK50" i="3"/>
  <c r="EJ50" i="3"/>
  <c r="ED50" i="3" s="1"/>
  <c r="EB50" i="3"/>
  <c r="DY50" i="3"/>
  <c r="DX50" i="3"/>
  <c r="DV50" i="3"/>
  <c r="DS50" i="3"/>
  <c r="DR50" i="3"/>
  <c r="DP50" i="3"/>
  <c r="DM50" i="3"/>
  <c r="DL50" i="3"/>
  <c r="DJ50" i="3"/>
  <c r="DG50" i="3"/>
  <c r="DD50" i="3"/>
  <c r="DA50" i="3"/>
  <c r="CZ50" i="3"/>
  <c r="CX50" i="3"/>
  <c r="CU50" i="3"/>
  <c r="CT50" i="3"/>
  <c r="CR50" i="3"/>
  <c r="CL50" i="3" s="1"/>
  <c r="CO50" i="3"/>
  <c r="CN50" i="3"/>
  <c r="CH50" i="3" s="1"/>
  <c r="CI50" i="3"/>
  <c r="CF50" i="3"/>
  <c r="CC50" i="3"/>
  <c r="CB50" i="3"/>
  <c r="BZ50" i="3"/>
  <c r="BW50" i="3"/>
  <c r="BV50" i="3"/>
  <c r="BP50" i="3"/>
  <c r="BJ50" i="3" s="1"/>
  <c r="BH50" i="3"/>
  <c r="BE50" i="3"/>
  <c r="BD50" i="3"/>
  <c r="BB50" i="3"/>
  <c r="AY50" i="3"/>
  <c r="AX50" i="3"/>
  <c r="AV50" i="3"/>
  <c r="AP50" i="3" s="1"/>
  <c r="AS50" i="3"/>
  <c r="AR50" i="3"/>
  <c r="AJ50" i="3"/>
  <c r="AG50" i="3"/>
  <c r="AF50" i="3"/>
  <c r="AD50" i="3"/>
  <c r="AA50" i="3"/>
  <c r="Z50" i="3"/>
  <c r="PU49" i="3"/>
  <c r="PT49" i="3"/>
  <c r="PW49" i="3" s="1"/>
  <c r="PQ49" i="3"/>
  <c r="PK49" i="3" s="1"/>
  <c r="PO49" i="3"/>
  <c r="PN49" i="3"/>
  <c r="PH49" i="3" s="1"/>
  <c r="PJ49" i="3"/>
  <c r="PG49" i="3"/>
  <c r="PI49" i="3" s="1"/>
  <c r="PF49" i="3"/>
  <c r="PE49" i="3"/>
  <c r="PC49" i="3"/>
  <c r="PB49" i="3"/>
  <c r="OW49" i="3"/>
  <c r="OV49" i="3"/>
  <c r="OR49" i="3"/>
  <c r="OO49" i="3"/>
  <c r="ON49" i="3"/>
  <c r="OK49" i="3"/>
  <c r="OJ49" i="3"/>
  <c r="OM49" i="3" s="1"/>
  <c r="OE49" i="3"/>
  <c r="OD49" i="3"/>
  <c r="OG49" i="3" s="1"/>
  <c r="NY49" i="3"/>
  <c r="NX49" i="3"/>
  <c r="OA49" i="3" s="1"/>
  <c r="NT49" i="3"/>
  <c r="NQ49" i="3"/>
  <c r="NP49" i="3"/>
  <c r="NS49" i="3" s="1"/>
  <c r="NM49" i="3"/>
  <c r="NL49" i="3"/>
  <c r="NO49" i="3" s="1"/>
  <c r="NG49" i="3"/>
  <c r="NF49" i="3"/>
  <c r="NB49" i="3"/>
  <c r="MY49" i="3"/>
  <c r="NA49" i="3" s="1"/>
  <c r="MX49" i="3"/>
  <c r="MW49" i="3"/>
  <c r="MU49" i="3"/>
  <c r="MT49" i="3"/>
  <c r="MO49" i="3"/>
  <c r="MN49" i="3"/>
  <c r="MQ49" i="3" s="1"/>
  <c r="MK49" i="3" s="1"/>
  <c r="MJ49" i="3"/>
  <c r="MG49" i="3"/>
  <c r="MF49" i="3"/>
  <c r="MC49" i="3"/>
  <c r="MB49" i="3"/>
  <c r="ME49" i="3" s="1"/>
  <c r="LW49" i="3"/>
  <c r="LV49" i="3"/>
  <c r="LR49" i="3"/>
  <c r="LQ49" i="3"/>
  <c r="LO49" i="3"/>
  <c r="LN49" i="3"/>
  <c r="LK49" i="3"/>
  <c r="LJ49" i="3"/>
  <c r="LM49" i="3" s="1"/>
  <c r="LE49" i="3"/>
  <c r="LD49" i="3"/>
  <c r="LG49" i="3" s="1"/>
  <c r="KZ49" i="3"/>
  <c r="KW49" i="3"/>
  <c r="KV49" i="3"/>
  <c r="KS49" i="3"/>
  <c r="KR49" i="3"/>
  <c r="KU49" i="3" s="1"/>
  <c r="KM49" i="3"/>
  <c r="KL49" i="3"/>
  <c r="KH49" i="3"/>
  <c r="KE49" i="3"/>
  <c r="KD49" i="3"/>
  <c r="KA49" i="3"/>
  <c r="JZ49" i="3"/>
  <c r="KC49" i="3" s="1"/>
  <c r="JW49" i="3"/>
  <c r="JU49" i="3"/>
  <c r="JT49" i="3"/>
  <c r="JO49" i="3"/>
  <c r="JN49" i="3"/>
  <c r="JQ49" i="3" s="1"/>
  <c r="JI49" i="3"/>
  <c r="JH49" i="3"/>
  <c r="JD49" i="3"/>
  <c r="JA49" i="3"/>
  <c r="JC49" i="3" s="1"/>
  <c r="IZ49" i="3"/>
  <c r="IW49" i="3"/>
  <c r="IV49" i="3"/>
  <c r="IY49" i="3" s="1"/>
  <c r="IQ49" i="3"/>
  <c r="IP49" i="3"/>
  <c r="IS49" i="3" s="1"/>
  <c r="IM49" i="3"/>
  <c r="IK49" i="3"/>
  <c r="IJ49" i="3"/>
  <c r="IF49" i="3"/>
  <c r="ID49" i="3"/>
  <c r="IC49" i="3"/>
  <c r="IB49" i="3"/>
  <c r="IA49" i="3"/>
  <c r="HY49" i="3"/>
  <c r="HX49" i="3"/>
  <c r="HS49" i="3"/>
  <c r="HR49" i="3"/>
  <c r="HU49" i="3" s="1"/>
  <c r="HM49" i="3"/>
  <c r="HL49" i="3"/>
  <c r="HO49" i="3" s="1"/>
  <c r="HG49" i="3"/>
  <c r="HF49" i="3"/>
  <c r="HI49" i="3" s="1"/>
  <c r="HA49" i="3"/>
  <c r="GZ49" i="3"/>
  <c r="HC49" i="3" s="1"/>
  <c r="GW49" i="3"/>
  <c r="GU49" i="3"/>
  <c r="GT49" i="3"/>
  <c r="GP49" i="3"/>
  <c r="GM49" i="3"/>
  <c r="GL49" i="3"/>
  <c r="GI49" i="3"/>
  <c r="GH49" i="3"/>
  <c r="GK49" i="3" s="1"/>
  <c r="GE49" i="3"/>
  <c r="GC49" i="3"/>
  <c r="GB49" i="3"/>
  <c r="FW49" i="3"/>
  <c r="FV49" i="3"/>
  <c r="FR49" i="3"/>
  <c r="FO49" i="3"/>
  <c r="FN49" i="3"/>
  <c r="FM49" i="3"/>
  <c r="FK49" i="3"/>
  <c r="FJ49" i="3"/>
  <c r="FE49" i="3"/>
  <c r="FD49" i="3"/>
  <c r="FG49" i="3" s="1"/>
  <c r="EY49" i="3"/>
  <c r="EX49" i="3"/>
  <c r="FA49" i="3" s="1"/>
  <c r="EU49" i="3"/>
  <c r="ES49" i="3"/>
  <c r="ER49" i="3"/>
  <c r="EM49" i="3"/>
  <c r="EL49" i="3"/>
  <c r="EF49" i="3" s="1"/>
  <c r="EH49" i="3"/>
  <c r="EE49" i="3"/>
  <c r="EG49" i="3" s="1"/>
  <c r="ED49" i="3"/>
  <c r="EA49" i="3"/>
  <c r="DZ49" i="3"/>
  <c r="EC49" i="3" s="1"/>
  <c r="DU49" i="3"/>
  <c r="DT49" i="3"/>
  <c r="DW49" i="3" s="1"/>
  <c r="DO49" i="3"/>
  <c r="DN49" i="3"/>
  <c r="DQ49" i="3" s="1"/>
  <c r="DJ49" i="3"/>
  <c r="DG49" i="3"/>
  <c r="DF49" i="3"/>
  <c r="DE49" i="3"/>
  <c r="DC49" i="3"/>
  <c r="DB49" i="3"/>
  <c r="CW49" i="3"/>
  <c r="CV49" i="3"/>
  <c r="CY49" i="3" s="1"/>
  <c r="CQ49" i="3"/>
  <c r="CP49" i="3"/>
  <c r="CL49" i="3"/>
  <c r="CI49" i="3"/>
  <c r="CK49" i="3" s="1"/>
  <c r="CH49" i="3"/>
  <c r="CE49" i="3"/>
  <c r="CD49" i="3"/>
  <c r="CG49" i="3" s="1"/>
  <c r="BY49" i="3"/>
  <c r="BX49" i="3"/>
  <c r="CA49" i="3" s="1"/>
  <c r="BU49" i="3"/>
  <c r="BO49" i="3" s="1"/>
  <c r="BS49" i="3"/>
  <c r="BR49" i="3"/>
  <c r="BN49" i="3"/>
  <c r="BK49" i="3"/>
  <c r="BJ49" i="3"/>
  <c r="BG49" i="3"/>
  <c r="BF49" i="3"/>
  <c r="BI49" i="3" s="1"/>
  <c r="AQ49" i="3" s="1"/>
  <c r="BA49" i="3"/>
  <c r="AZ49" i="3"/>
  <c r="BC49" i="3" s="1"/>
  <c r="AW49" i="3"/>
  <c r="AU49" i="3"/>
  <c r="AT49" i="3"/>
  <c r="AP49" i="3"/>
  <c r="AN49" i="3"/>
  <c r="AM49" i="3"/>
  <c r="AL49" i="3"/>
  <c r="AI49" i="3"/>
  <c r="AH49" i="3"/>
  <c r="AK49" i="3" s="1"/>
  <c r="AC49" i="3"/>
  <c r="AB49" i="3"/>
  <c r="AE49" i="3" s="1"/>
  <c r="L49" i="3"/>
  <c r="I49" i="3"/>
  <c r="G49" i="3"/>
  <c r="E49" i="3"/>
  <c r="D49" i="3"/>
  <c r="PU48" i="3"/>
  <c r="PT48" i="3"/>
  <c r="PW48" i="3" s="1"/>
  <c r="PO48" i="3"/>
  <c r="PN48" i="3"/>
  <c r="PQ48" i="3" s="1"/>
  <c r="PJ48" i="3"/>
  <c r="PG48" i="3"/>
  <c r="PI48" i="3" s="1"/>
  <c r="PF48" i="3"/>
  <c r="PC48" i="3"/>
  <c r="PB48" i="3"/>
  <c r="PE48" i="3" s="1"/>
  <c r="OY48" i="3"/>
  <c r="OW48" i="3"/>
  <c r="OV48" i="3"/>
  <c r="OR48" i="3"/>
  <c r="OO48" i="3"/>
  <c r="OQ48" i="3" s="1"/>
  <c r="ON48" i="3"/>
  <c r="OK48" i="3"/>
  <c r="OJ48" i="3"/>
  <c r="OM48" i="3" s="1"/>
  <c r="OE48" i="3"/>
  <c r="OD48" i="3"/>
  <c r="OG48" i="3" s="1"/>
  <c r="OA48" i="3"/>
  <c r="NY48" i="3"/>
  <c r="NX48" i="3"/>
  <c r="NT48" i="3"/>
  <c r="NQ48" i="3"/>
  <c r="NP48" i="3"/>
  <c r="NO48" i="3"/>
  <c r="NM48" i="3"/>
  <c r="NL48" i="3"/>
  <c r="NG48" i="3"/>
  <c r="NF48" i="3"/>
  <c r="NB48" i="3"/>
  <c r="MY48" i="3"/>
  <c r="NA48" i="3" s="1"/>
  <c r="MX48" i="3"/>
  <c r="MW48" i="3"/>
  <c r="MU48" i="3"/>
  <c r="MT48" i="3"/>
  <c r="MO48" i="3"/>
  <c r="MN48" i="3"/>
  <c r="MQ48" i="3" s="1"/>
  <c r="MK48" i="3" s="1"/>
  <c r="MJ48" i="3"/>
  <c r="MH48" i="3"/>
  <c r="MG48" i="3"/>
  <c r="MF48" i="3"/>
  <c r="MI48" i="3" s="1"/>
  <c r="MC48" i="3"/>
  <c r="MB48" i="3"/>
  <c r="ME48" i="3" s="1"/>
  <c r="LW48" i="3"/>
  <c r="LV48" i="3"/>
  <c r="LR48" i="3"/>
  <c r="LO48" i="3"/>
  <c r="LQ48" i="3" s="1"/>
  <c r="LN48" i="3"/>
  <c r="LM48" i="3"/>
  <c r="LK48" i="3"/>
  <c r="LJ48" i="3"/>
  <c r="LE48" i="3"/>
  <c r="LD48" i="3"/>
  <c r="LG48" i="3" s="1"/>
  <c r="LA48" i="3" s="1"/>
  <c r="KZ48" i="3"/>
  <c r="KW48" i="3"/>
  <c r="KV48" i="3"/>
  <c r="KS48" i="3"/>
  <c r="KR48" i="3"/>
  <c r="KU48" i="3" s="1"/>
  <c r="KM48" i="3"/>
  <c r="KL48" i="3"/>
  <c r="KH48" i="3"/>
  <c r="KE48" i="3"/>
  <c r="KG48" i="3" s="1"/>
  <c r="KD48" i="3"/>
  <c r="KA48" i="3"/>
  <c r="JZ48" i="3"/>
  <c r="KC48" i="3" s="1"/>
  <c r="JW48" i="3"/>
  <c r="JU48" i="3"/>
  <c r="JT48" i="3"/>
  <c r="JQ48" i="3"/>
  <c r="JO48" i="3"/>
  <c r="JN48" i="3"/>
  <c r="JI48" i="3"/>
  <c r="JH48" i="3"/>
  <c r="JD48" i="3"/>
  <c r="JA48" i="3"/>
  <c r="JC48" i="3" s="1"/>
  <c r="IZ48" i="3"/>
  <c r="IW48" i="3"/>
  <c r="IV48" i="3"/>
  <c r="IY48" i="3" s="1"/>
  <c r="IQ48" i="3"/>
  <c r="IP48" i="3"/>
  <c r="IS48" i="3" s="1"/>
  <c r="IK48" i="3"/>
  <c r="IJ48" i="3"/>
  <c r="IM48" i="3" s="1"/>
  <c r="IF48" i="3"/>
  <c r="IC48" i="3"/>
  <c r="IB48" i="3"/>
  <c r="HY48" i="3"/>
  <c r="HX48" i="3"/>
  <c r="IA48" i="3" s="1"/>
  <c r="HS48" i="3"/>
  <c r="HR48" i="3"/>
  <c r="HU48" i="3" s="1"/>
  <c r="HM48" i="3"/>
  <c r="HL48" i="3"/>
  <c r="HO48" i="3" s="1"/>
  <c r="HG48" i="3"/>
  <c r="HF48" i="3"/>
  <c r="HI48" i="3" s="1"/>
  <c r="HA48" i="3"/>
  <c r="GZ48" i="3"/>
  <c r="HC48" i="3" s="1"/>
  <c r="GW48" i="3"/>
  <c r="GU48" i="3"/>
  <c r="GT48" i="3"/>
  <c r="GP48" i="3"/>
  <c r="GM48" i="3"/>
  <c r="GO48" i="3" s="1"/>
  <c r="GL48" i="3"/>
  <c r="GI48" i="3"/>
  <c r="GH48" i="3"/>
  <c r="GK48" i="3" s="1"/>
  <c r="GC48" i="3"/>
  <c r="GB48" i="3"/>
  <c r="GE48" i="3" s="1"/>
  <c r="FW48" i="3"/>
  <c r="FV48" i="3"/>
  <c r="FR48" i="3"/>
  <c r="FO48" i="3"/>
  <c r="FQ48" i="3" s="1"/>
  <c r="FN48" i="3"/>
  <c r="FM48" i="3"/>
  <c r="FK48" i="3"/>
  <c r="FJ48" i="3"/>
  <c r="FE48" i="3"/>
  <c r="FD48" i="3"/>
  <c r="FG48" i="3" s="1"/>
  <c r="EY48" i="3"/>
  <c r="EX48" i="3"/>
  <c r="FA48" i="3" s="1"/>
  <c r="EU48" i="3"/>
  <c r="ES48" i="3"/>
  <c r="ER48" i="3"/>
  <c r="EO48" i="3"/>
  <c r="EM48" i="3"/>
  <c r="EL48" i="3"/>
  <c r="EH48" i="3"/>
  <c r="EE48" i="3"/>
  <c r="ED48" i="3"/>
  <c r="EA48" i="3"/>
  <c r="DZ48" i="3"/>
  <c r="EC48" i="3" s="1"/>
  <c r="DW48" i="3"/>
  <c r="DU48" i="3"/>
  <c r="DT48" i="3"/>
  <c r="DO48" i="3"/>
  <c r="DN48" i="3"/>
  <c r="DQ48" i="3" s="1"/>
  <c r="DJ48" i="3"/>
  <c r="DG48" i="3"/>
  <c r="DF48" i="3"/>
  <c r="DC48" i="3"/>
  <c r="DB48" i="3"/>
  <c r="DE48" i="3" s="1"/>
  <c r="CW48" i="3"/>
  <c r="CV48" i="3"/>
  <c r="CY48" i="3" s="1"/>
  <c r="CQ48" i="3"/>
  <c r="CP48" i="3"/>
  <c r="CL48" i="3"/>
  <c r="X48" i="3" s="1"/>
  <c r="R48" i="3" s="1"/>
  <c r="CI48" i="3"/>
  <c r="CH48" i="3"/>
  <c r="CE48" i="3"/>
  <c r="CD48" i="3"/>
  <c r="CG48" i="3" s="1"/>
  <c r="BY48" i="3"/>
  <c r="BX48" i="3"/>
  <c r="CA48" i="3" s="1"/>
  <c r="BT48" i="3"/>
  <c r="BT50" i="3" s="1"/>
  <c r="BN50" i="3" s="1"/>
  <c r="BQ48" i="3"/>
  <c r="BS48" i="3" s="1"/>
  <c r="BP48" i="3"/>
  <c r="BR48" i="3" s="1"/>
  <c r="BL48" i="3" s="1"/>
  <c r="BN48" i="3"/>
  <c r="BJ48" i="3"/>
  <c r="BI48" i="3"/>
  <c r="BG48" i="3"/>
  <c r="BF48" i="3"/>
  <c r="BC48" i="3"/>
  <c r="BA48" i="3"/>
  <c r="AZ48" i="3"/>
  <c r="AU48" i="3"/>
  <c r="AT48" i="3"/>
  <c r="AW48" i="3" s="1"/>
  <c r="AQ48" i="3" s="1"/>
  <c r="AP48" i="3"/>
  <c r="AN48" i="3"/>
  <c r="AM48" i="3"/>
  <c r="AL48" i="3"/>
  <c r="AI48" i="3"/>
  <c r="AH48" i="3"/>
  <c r="AK48" i="3" s="1"/>
  <c r="AC48" i="3"/>
  <c r="AB48" i="3"/>
  <c r="AE48" i="3" s="1"/>
  <c r="L48" i="3"/>
  <c r="I48" i="3"/>
  <c r="G48" i="3"/>
  <c r="E48" i="3"/>
  <c r="D48" i="3"/>
  <c r="PW47" i="3"/>
  <c r="PU47" i="3"/>
  <c r="PT47" i="3"/>
  <c r="PO47" i="3"/>
  <c r="PN47" i="3"/>
  <c r="PQ47" i="3" s="1"/>
  <c r="PK47" i="3" s="1"/>
  <c r="PJ47" i="3"/>
  <c r="PH47" i="3"/>
  <c r="PG47" i="3"/>
  <c r="PF47" i="3"/>
  <c r="PI47" i="3" s="1"/>
  <c r="PC47" i="3"/>
  <c r="PB47" i="3"/>
  <c r="PE47" i="3" s="1"/>
  <c r="OW47" i="3"/>
  <c r="OV47" i="3"/>
  <c r="OR47" i="3"/>
  <c r="OO47" i="3"/>
  <c r="OQ47" i="3" s="1"/>
  <c r="ON47" i="3"/>
  <c r="OM47" i="3"/>
  <c r="OK47" i="3"/>
  <c r="OJ47" i="3"/>
  <c r="OE47" i="3"/>
  <c r="OD47" i="3"/>
  <c r="OG47" i="3" s="1"/>
  <c r="OG50" i="3" s="1"/>
  <c r="NY47" i="3"/>
  <c r="NX47" i="3"/>
  <c r="OA47" i="3" s="1"/>
  <c r="NT47" i="3"/>
  <c r="NQ47" i="3"/>
  <c r="NS47" i="3" s="1"/>
  <c r="NP47" i="3"/>
  <c r="NM47" i="3"/>
  <c r="NL47" i="3"/>
  <c r="NO47" i="3" s="1"/>
  <c r="NG47" i="3"/>
  <c r="NF47" i="3"/>
  <c r="NB47" i="3"/>
  <c r="MY47" i="3"/>
  <c r="MX47" i="3"/>
  <c r="MW47" i="3"/>
  <c r="MU47" i="3"/>
  <c r="MT47" i="3"/>
  <c r="MQ47" i="3"/>
  <c r="MK47" i="3" s="1"/>
  <c r="MO47" i="3"/>
  <c r="MN47" i="3"/>
  <c r="MH47" i="3" s="1"/>
  <c r="MJ47" i="3"/>
  <c r="MG47" i="3"/>
  <c r="MF47" i="3"/>
  <c r="MC47" i="3"/>
  <c r="MB47" i="3"/>
  <c r="ME47" i="3" s="1"/>
  <c r="LW47" i="3"/>
  <c r="LV47" i="3"/>
  <c r="LR47" i="3"/>
  <c r="LO47" i="3"/>
  <c r="LN47" i="3"/>
  <c r="LK47" i="3"/>
  <c r="LJ47" i="3"/>
  <c r="LM47" i="3" s="1"/>
  <c r="LE47" i="3"/>
  <c r="LD47" i="3"/>
  <c r="LG47" i="3" s="1"/>
  <c r="LA47" i="3" s="1"/>
  <c r="KZ47" i="3"/>
  <c r="KW47" i="3"/>
  <c r="KV47" i="3"/>
  <c r="KS47" i="3"/>
  <c r="KR47" i="3"/>
  <c r="KU47" i="3" s="1"/>
  <c r="KM47" i="3"/>
  <c r="KL47" i="3"/>
  <c r="KH47" i="3"/>
  <c r="KE47" i="3"/>
  <c r="KD47" i="3"/>
  <c r="KC47" i="3"/>
  <c r="KA47" i="3"/>
  <c r="JZ47" i="3"/>
  <c r="JW47" i="3"/>
  <c r="JU47" i="3"/>
  <c r="JT47" i="3"/>
  <c r="JO47" i="3"/>
  <c r="JN47" i="3"/>
  <c r="JQ47" i="3" s="1"/>
  <c r="JI47" i="3"/>
  <c r="JH47" i="3"/>
  <c r="JB47" i="3" s="1"/>
  <c r="JD47" i="3"/>
  <c r="JA47" i="3"/>
  <c r="JC47" i="3" s="1"/>
  <c r="IZ47" i="3"/>
  <c r="IW47" i="3"/>
  <c r="IV47" i="3"/>
  <c r="IY47" i="3" s="1"/>
  <c r="IQ47" i="3"/>
  <c r="IP47" i="3"/>
  <c r="IS47" i="3" s="1"/>
  <c r="IM47" i="3"/>
  <c r="IK47" i="3"/>
  <c r="IJ47" i="3"/>
  <c r="IF47" i="3"/>
  <c r="IC47" i="3"/>
  <c r="IB47" i="3"/>
  <c r="HY47" i="3"/>
  <c r="HX47" i="3"/>
  <c r="IA47" i="3" s="1"/>
  <c r="HS47" i="3"/>
  <c r="HR47" i="3"/>
  <c r="HU47" i="3" s="1"/>
  <c r="HM47" i="3"/>
  <c r="HL47" i="3"/>
  <c r="HO47" i="3" s="1"/>
  <c r="HG47" i="3"/>
  <c r="HF47" i="3"/>
  <c r="HI47" i="3" s="1"/>
  <c r="HC47" i="3"/>
  <c r="HA47" i="3"/>
  <c r="GZ47" i="3"/>
  <c r="GU47" i="3"/>
  <c r="GT47" i="3"/>
  <c r="GW47" i="3" s="1"/>
  <c r="GQ47" i="3" s="1"/>
  <c r="GP47" i="3"/>
  <c r="GM47" i="3"/>
  <c r="GL47" i="3"/>
  <c r="GO47" i="3" s="1"/>
  <c r="GK47" i="3"/>
  <c r="GI47" i="3"/>
  <c r="GH47" i="3"/>
  <c r="GC47" i="3"/>
  <c r="GB47" i="3"/>
  <c r="GE47" i="3" s="1"/>
  <c r="FW47" i="3"/>
  <c r="FV47" i="3"/>
  <c r="FR47" i="3"/>
  <c r="FO47" i="3"/>
  <c r="FN47" i="3"/>
  <c r="FK47" i="3"/>
  <c r="FJ47" i="3"/>
  <c r="FM47" i="3" s="1"/>
  <c r="FE47" i="3"/>
  <c r="FD47" i="3"/>
  <c r="FG47" i="3" s="1"/>
  <c r="FA47" i="3"/>
  <c r="EY47" i="3"/>
  <c r="EX47" i="3"/>
  <c r="ES47" i="3"/>
  <c r="ER47" i="3"/>
  <c r="EU47" i="3" s="1"/>
  <c r="EM47" i="3"/>
  <c r="EL47" i="3"/>
  <c r="EH47" i="3"/>
  <c r="X47" i="3" s="1"/>
  <c r="R47" i="3" s="1"/>
  <c r="EE47" i="3"/>
  <c r="ED47" i="3"/>
  <c r="EA47" i="3"/>
  <c r="DZ47" i="3"/>
  <c r="EC47" i="3" s="1"/>
  <c r="DU47" i="3"/>
  <c r="DT47" i="3"/>
  <c r="DW47" i="3" s="1"/>
  <c r="DQ47" i="3"/>
  <c r="DO47" i="3"/>
  <c r="DN47" i="3"/>
  <c r="DJ47" i="3"/>
  <c r="DG47" i="3"/>
  <c r="DF47" i="3"/>
  <c r="DI47" i="3" s="1"/>
  <c r="DC47" i="3"/>
  <c r="DB47" i="3"/>
  <c r="DE47" i="3" s="1"/>
  <c r="CW47" i="3"/>
  <c r="CV47" i="3"/>
  <c r="CY47" i="3" s="1"/>
  <c r="CQ47" i="3"/>
  <c r="CP47" i="3"/>
  <c r="CS47" i="3" s="1"/>
  <c r="CL47" i="3"/>
  <c r="CI47" i="3"/>
  <c r="CK47" i="3" s="1"/>
  <c r="CH47" i="3"/>
  <c r="CE47" i="3"/>
  <c r="CD47" i="3"/>
  <c r="CG47" i="3" s="1"/>
  <c r="CA47" i="3"/>
  <c r="BY47" i="3"/>
  <c r="BX47" i="3"/>
  <c r="BS47" i="3"/>
  <c r="BR47" i="3"/>
  <c r="BN47" i="3"/>
  <c r="BK47" i="3"/>
  <c r="BJ47" i="3"/>
  <c r="BG47" i="3"/>
  <c r="BF47" i="3"/>
  <c r="BI47" i="3" s="1"/>
  <c r="BA47" i="3"/>
  <c r="AZ47" i="3"/>
  <c r="BC47" i="3" s="1"/>
  <c r="AU47" i="3"/>
  <c r="AT47" i="3"/>
  <c r="AW47" i="3" s="1"/>
  <c r="AP47" i="3"/>
  <c r="AM47" i="3"/>
  <c r="AL47" i="3"/>
  <c r="AK47" i="3"/>
  <c r="AI47" i="3"/>
  <c r="AH47" i="3"/>
  <c r="AC47" i="3"/>
  <c r="AB47" i="3"/>
  <c r="AE47" i="3" s="1"/>
  <c r="L47" i="3"/>
  <c r="I47" i="3"/>
  <c r="G47" i="3"/>
  <c r="E47" i="3"/>
  <c r="D47" i="3"/>
  <c r="PW46" i="3"/>
  <c r="PU46" i="3"/>
  <c r="PT46" i="3"/>
  <c r="PO46" i="3"/>
  <c r="PN46" i="3"/>
  <c r="PQ46" i="3" s="1"/>
  <c r="PK46" i="3" s="1"/>
  <c r="PJ46" i="3"/>
  <c r="PG46" i="3"/>
  <c r="PF46" i="3"/>
  <c r="PC46" i="3"/>
  <c r="PB46" i="3"/>
  <c r="PE46" i="3" s="1"/>
  <c r="OW46" i="3"/>
  <c r="OV46" i="3"/>
  <c r="OR46" i="3"/>
  <c r="OQ46" i="3"/>
  <c r="OO46" i="3"/>
  <c r="ON46" i="3"/>
  <c r="OK46" i="3"/>
  <c r="OJ46" i="3"/>
  <c r="OM46" i="3" s="1"/>
  <c r="OE46" i="3"/>
  <c r="OD46" i="3"/>
  <c r="OG46" i="3" s="1"/>
  <c r="OA46" i="3"/>
  <c r="NY46" i="3"/>
  <c r="NX46" i="3"/>
  <c r="NT46" i="3"/>
  <c r="NQ46" i="3"/>
  <c r="NP46" i="3"/>
  <c r="NS46" i="3" s="1"/>
  <c r="NM46" i="3"/>
  <c r="NL46" i="3"/>
  <c r="NO46" i="3" s="1"/>
  <c r="NG46" i="3"/>
  <c r="NF46" i="3"/>
  <c r="NB46" i="3"/>
  <c r="MY46" i="3"/>
  <c r="NA46" i="3" s="1"/>
  <c r="MX46" i="3"/>
  <c r="MW46" i="3"/>
  <c r="MU46" i="3"/>
  <c r="MT46" i="3"/>
  <c r="MO46" i="3"/>
  <c r="MN46" i="3"/>
  <c r="MQ46" i="3" s="1"/>
  <c r="MK46" i="3" s="1"/>
  <c r="MJ46" i="3"/>
  <c r="MH46" i="3"/>
  <c r="MG46" i="3"/>
  <c r="MF46" i="3"/>
  <c r="MI46" i="3" s="1"/>
  <c r="MC46" i="3"/>
  <c r="MB46" i="3"/>
  <c r="ME46" i="3" s="1"/>
  <c r="LW46" i="3"/>
  <c r="LV46" i="3"/>
  <c r="LR46" i="3"/>
  <c r="LO46" i="3"/>
  <c r="LQ46" i="3" s="1"/>
  <c r="LN46" i="3"/>
  <c r="LK46" i="3"/>
  <c r="LJ46" i="3"/>
  <c r="LM46" i="3" s="1"/>
  <c r="LA46" i="3" s="1"/>
  <c r="LG46" i="3"/>
  <c r="LE46" i="3"/>
  <c r="LD46" i="3"/>
  <c r="KZ46" i="3"/>
  <c r="KW46" i="3"/>
  <c r="KV46" i="3"/>
  <c r="KY46" i="3" s="1"/>
  <c r="KS46" i="3"/>
  <c r="KR46" i="3"/>
  <c r="KU46" i="3" s="1"/>
  <c r="KM46" i="3"/>
  <c r="KL46" i="3"/>
  <c r="KH46" i="3"/>
  <c r="KE46" i="3"/>
  <c r="KG46" i="3" s="1"/>
  <c r="KD46" i="3"/>
  <c r="KC46" i="3"/>
  <c r="KA46" i="3"/>
  <c r="JZ46" i="3"/>
  <c r="JU46" i="3"/>
  <c r="JT46" i="3"/>
  <c r="JW46" i="3" s="1"/>
  <c r="JO46" i="3"/>
  <c r="JN46" i="3"/>
  <c r="JQ46" i="3" s="1"/>
  <c r="JI46" i="3"/>
  <c r="JH46" i="3"/>
  <c r="JD46" i="3"/>
  <c r="JA46" i="3"/>
  <c r="JC46" i="3" s="1"/>
  <c r="IZ46" i="3"/>
  <c r="IW46" i="3"/>
  <c r="IV46" i="3"/>
  <c r="IY46" i="3" s="1"/>
  <c r="IS46" i="3"/>
  <c r="IQ46" i="3"/>
  <c r="IP46" i="3"/>
  <c r="IK46" i="3"/>
  <c r="IJ46" i="3"/>
  <c r="IM46" i="3" s="1"/>
  <c r="IF46" i="3"/>
  <c r="IC46" i="3"/>
  <c r="IB46" i="3"/>
  <c r="HY46" i="3"/>
  <c r="HX46" i="3"/>
  <c r="IA46" i="3" s="1"/>
  <c r="HS46" i="3"/>
  <c r="HR46" i="3"/>
  <c r="HU46" i="3" s="1"/>
  <c r="HM46" i="3"/>
  <c r="HL46" i="3"/>
  <c r="HO46" i="3" s="1"/>
  <c r="HG46" i="3"/>
  <c r="HF46" i="3"/>
  <c r="HI46" i="3" s="1"/>
  <c r="HA46" i="3"/>
  <c r="GZ46" i="3"/>
  <c r="HC46" i="3" s="1"/>
  <c r="GU46" i="3"/>
  <c r="GT46" i="3"/>
  <c r="GW46" i="3" s="1"/>
  <c r="GQ46" i="3" s="1"/>
  <c r="GP46" i="3"/>
  <c r="GM46" i="3"/>
  <c r="GL46" i="3"/>
  <c r="GO46" i="3" s="1"/>
  <c r="GI46" i="3"/>
  <c r="GH46" i="3"/>
  <c r="GK46" i="3" s="1"/>
  <c r="GC46" i="3"/>
  <c r="GB46" i="3"/>
  <c r="GE46" i="3" s="1"/>
  <c r="FW46" i="3"/>
  <c r="FV46" i="3"/>
  <c r="FR46" i="3"/>
  <c r="FO46" i="3"/>
  <c r="FQ46" i="3" s="1"/>
  <c r="FN46" i="3"/>
  <c r="FK46" i="3"/>
  <c r="FJ46" i="3"/>
  <c r="FM46" i="3" s="1"/>
  <c r="FG46" i="3"/>
  <c r="FE46" i="3"/>
  <c r="FD46" i="3"/>
  <c r="EY46" i="3"/>
  <c r="EX46" i="3"/>
  <c r="FA46" i="3" s="1"/>
  <c r="ES46" i="3"/>
  <c r="ER46" i="3"/>
  <c r="EU46" i="3" s="1"/>
  <c r="EM46" i="3"/>
  <c r="EL46" i="3"/>
  <c r="EH46" i="3"/>
  <c r="EE46" i="3"/>
  <c r="EG46" i="3" s="1"/>
  <c r="ED46" i="3"/>
  <c r="EA46" i="3"/>
  <c r="DZ46" i="3"/>
  <c r="EC46" i="3" s="1"/>
  <c r="DW46" i="3"/>
  <c r="DU46" i="3"/>
  <c r="DT46" i="3"/>
  <c r="DQ46" i="3"/>
  <c r="DO46" i="3"/>
  <c r="DN46" i="3"/>
  <c r="DJ46" i="3"/>
  <c r="DH46" i="3"/>
  <c r="DG46" i="3"/>
  <c r="DF46" i="3"/>
  <c r="DI46" i="3" s="1"/>
  <c r="DC46" i="3"/>
  <c r="DB46" i="3"/>
  <c r="DE46" i="3" s="1"/>
  <c r="CW46" i="3"/>
  <c r="CV46" i="3"/>
  <c r="CY46" i="3" s="1"/>
  <c r="CQ46" i="3"/>
  <c r="CP46" i="3"/>
  <c r="CS46" i="3" s="1"/>
  <c r="CM46" i="3" s="1"/>
  <c r="CL46" i="3"/>
  <c r="CI46" i="3"/>
  <c r="CH46" i="3"/>
  <c r="CG46" i="3"/>
  <c r="CE46" i="3"/>
  <c r="CD46" i="3"/>
  <c r="BY46" i="3"/>
  <c r="BX46" i="3"/>
  <c r="CA46" i="3" s="1"/>
  <c r="BS46" i="3"/>
  <c r="BR46" i="3"/>
  <c r="BU46" i="3" s="1"/>
  <c r="BN46" i="3"/>
  <c r="BK46" i="3"/>
  <c r="BJ46" i="3"/>
  <c r="BG46" i="3"/>
  <c r="BF46" i="3"/>
  <c r="BI46" i="3" s="1"/>
  <c r="BA46" i="3"/>
  <c r="AZ46" i="3"/>
  <c r="BC46" i="3" s="1"/>
  <c r="AW46" i="3"/>
  <c r="AU46" i="3"/>
  <c r="AT46" i="3"/>
  <c r="AP46" i="3"/>
  <c r="AM46" i="3"/>
  <c r="AL46" i="3"/>
  <c r="AK46" i="3"/>
  <c r="AI46" i="3"/>
  <c r="AH46" i="3"/>
  <c r="AC46" i="3"/>
  <c r="AB46" i="3"/>
  <c r="AE46" i="3" s="1"/>
  <c r="L46" i="3"/>
  <c r="I46" i="3"/>
  <c r="G46" i="3"/>
  <c r="E46" i="3"/>
  <c r="D46" i="3"/>
  <c r="PU45" i="3"/>
  <c r="PU50" i="3" s="1"/>
  <c r="PT45" i="3"/>
  <c r="PW45" i="3" s="1"/>
  <c r="PQ45" i="3"/>
  <c r="PO45" i="3"/>
  <c r="PO50" i="3" s="1"/>
  <c r="PN45" i="3"/>
  <c r="PN50" i="3" s="1"/>
  <c r="PJ45" i="3"/>
  <c r="PG45" i="3"/>
  <c r="PF45" i="3"/>
  <c r="PE45" i="3"/>
  <c r="PC45" i="3"/>
  <c r="PC50" i="3" s="1"/>
  <c r="PB45" i="3"/>
  <c r="OW45" i="3"/>
  <c r="OW50" i="3" s="1"/>
  <c r="OV45" i="3"/>
  <c r="OR45" i="3"/>
  <c r="OO45" i="3"/>
  <c r="ON45" i="3"/>
  <c r="OQ45" i="3" s="1"/>
  <c r="OM45" i="3"/>
  <c r="OK45" i="3"/>
  <c r="OK50" i="3" s="1"/>
  <c r="OJ45" i="3"/>
  <c r="OJ50" i="3" s="1"/>
  <c r="OG45" i="3"/>
  <c r="OE45" i="3"/>
  <c r="OE50" i="3" s="1"/>
  <c r="OD45" i="3"/>
  <c r="OD50" i="3" s="1"/>
  <c r="NY45" i="3"/>
  <c r="NY50" i="3" s="1"/>
  <c r="NX45" i="3"/>
  <c r="OA45" i="3" s="1"/>
  <c r="NU45" i="3" s="1"/>
  <c r="NT45" i="3"/>
  <c r="NR45" i="3"/>
  <c r="NQ45" i="3"/>
  <c r="NP45" i="3"/>
  <c r="NS45" i="3" s="1"/>
  <c r="NM45" i="3"/>
  <c r="NM50" i="3" s="1"/>
  <c r="NL45" i="3"/>
  <c r="NG45" i="3"/>
  <c r="NG50" i="3" s="1"/>
  <c r="NF45" i="3"/>
  <c r="NB45" i="3"/>
  <c r="MY45" i="3"/>
  <c r="NA45" i="3" s="1"/>
  <c r="MX45" i="3"/>
  <c r="MU45" i="3"/>
  <c r="MU50" i="3" s="1"/>
  <c r="MT45" i="3"/>
  <c r="MT50" i="3" s="1"/>
  <c r="MQ45" i="3"/>
  <c r="MO45" i="3"/>
  <c r="MO50" i="3" s="1"/>
  <c r="MN45" i="3"/>
  <c r="MN50" i="3" s="1"/>
  <c r="MH50" i="3" s="1"/>
  <c r="MJ45" i="3"/>
  <c r="MG45" i="3"/>
  <c r="MF45" i="3"/>
  <c r="MI45" i="3" s="1"/>
  <c r="MC45" i="3"/>
  <c r="MC50" i="3" s="1"/>
  <c r="MB45" i="3"/>
  <c r="ME45" i="3" s="1"/>
  <c r="LW45" i="3"/>
  <c r="LW50" i="3" s="1"/>
  <c r="LV45" i="3"/>
  <c r="LR45" i="3"/>
  <c r="LO45" i="3"/>
  <c r="LQ45" i="3" s="1"/>
  <c r="LN45" i="3"/>
  <c r="LM45" i="3"/>
  <c r="LK45" i="3"/>
  <c r="LK50" i="3" s="1"/>
  <c r="LJ45" i="3"/>
  <c r="LJ50" i="3" s="1"/>
  <c r="LE45" i="3"/>
  <c r="LE50" i="3" s="1"/>
  <c r="LD45" i="3"/>
  <c r="LG45" i="3" s="1"/>
  <c r="LA45" i="3" s="1"/>
  <c r="KZ45" i="3"/>
  <c r="KW45" i="3"/>
  <c r="KV45" i="3"/>
  <c r="KS45" i="3"/>
  <c r="KS50" i="3" s="1"/>
  <c r="KR45" i="3"/>
  <c r="KM45" i="3"/>
  <c r="KM50" i="3" s="1"/>
  <c r="KL45" i="3"/>
  <c r="KH45" i="3"/>
  <c r="KE45" i="3"/>
  <c r="KD45" i="3"/>
  <c r="KC45" i="3"/>
  <c r="KA45" i="3"/>
  <c r="KA50" i="3" s="1"/>
  <c r="JZ45" i="3"/>
  <c r="JW45" i="3"/>
  <c r="JU45" i="3"/>
  <c r="JU50" i="3" s="1"/>
  <c r="JT45" i="3"/>
  <c r="JT50" i="3" s="1"/>
  <c r="JO45" i="3"/>
  <c r="JO50" i="3" s="1"/>
  <c r="JN45" i="3"/>
  <c r="JN50" i="3" s="1"/>
  <c r="JK45" i="3"/>
  <c r="JI45" i="3"/>
  <c r="JI50" i="3" s="1"/>
  <c r="JH45" i="3"/>
  <c r="JD45" i="3"/>
  <c r="JA45" i="3"/>
  <c r="IZ45" i="3"/>
  <c r="IW45" i="3"/>
  <c r="IW50" i="3" s="1"/>
  <c r="IV45" i="3"/>
  <c r="IY45" i="3" s="1"/>
  <c r="IY50" i="3" s="1"/>
  <c r="IS45" i="3"/>
  <c r="IQ45" i="3"/>
  <c r="IQ50" i="3" s="1"/>
  <c r="IP45" i="3"/>
  <c r="IP50" i="3" s="1"/>
  <c r="IM45" i="3"/>
  <c r="IK45" i="3"/>
  <c r="IK50" i="3" s="1"/>
  <c r="IJ45" i="3"/>
  <c r="IJ50" i="3" s="1"/>
  <c r="IF45" i="3"/>
  <c r="ID45" i="3"/>
  <c r="IC45" i="3"/>
  <c r="IB45" i="3"/>
  <c r="IE45" i="3" s="1"/>
  <c r="HY45" i="3"/>
  <c r="HY50" i="3" s="1"/>
  <c r="HX45" i="3"/>
  <c r="IA45" i="3" s="1"/>
  <c r="HS45" i="3"/>
  <c r="HS50" i="3" s="1"/>
  <c r="HR45" i="3"/>
  <c r="HU45" i="3" s="1"/>
  <c r="HM45" i="3"/>
  <c r="HM50" i="3" s="1"/>
  <c r="HL45" i="3"/>
  <c r="HO45" i="3" s="1"/>
  <c r="HG45" i="3"/>
  <c r="HG50" i="3" s="1"/>
  <c r="HF45" i="3"/>
  <c r="HI45" i="3" s="1"/>
  <c r="HC45" i="3"/>
  <c r="HA45" i="3"/>
  <c r="HA50" i="3" s="1"/>
  <c r="GZ45" i="3"/>
  <c r="GZ50" i="3" s="1"/>
  <c r="GU45" i="3"/>
  <c r="GU50" i="3" s="1"/>
  <c r="GT45" i="3"/>
  <c r="GW45" i="3" s="1"/>
  <c r="GQ45" i="3" s="1"/>
  <c r="GP45" i="3"/>
  <c r="GM45" i="3"/>
  <c r="GL45" i="3"/>
  <c r="GO45" i="3" s="1"/>
  <c r="GK45" i="3"/>
  <c r="GI45" i="3"/>
  <c r="GI50" i="3" s="1"/>
  <c r="GH45" i="3"/>
  <c r="GC45" i="3"/>
  <c r="GC50" i="3" s="1"/>
  <c r="GB45" i="3"/>
  <c r="FW45" i="3"/>
  <c r="FW50" i="3" s="1"/>
  <c r="FV45" i="3"/>
  <c r="FR45" i="3"/>
  <c r="FO45" i="3"/>
  <c r="FN45" i="3"/>
  <c r="FK45" i="3"/>
  <c r="FK50" i="3" s="1"/>
  <c r="FJ45" i="3"/>
  <c r="FE45" i="3"/>
  <c r="FE50" i="3" s="1"/>
  <c r="FD45" i="3"/>
  <c r="FD50" i="3" s="1"/>
  <c r="FA45" i="3"/>
  <c r="EY45" i="3"/>
  <c r="EY50" i="3" s="1"/>
  <c r="EX45" i="3"/>
  <c r="ES45" i="3"/>
  <c r="ES50" i="3" s="1"/>
  <c r="ER45" i="3"/>
  <c r="EU45" i="3" s="1"/>
  <c r="EM45" i="3"/>
  <c r="EM50" i="3" s="1"/>
  <c r="EL45" i="3"/>
  <c r="EH45" i="3"/>
  <c r="EE45" i="3"/>
  <c r="ED45" i="3"/>
  <c r="EA45" i="3"/>
  <c r="EA50" i="3" s="1"/>
  <c r="DZ45" i="3"/>
  <c r="EC45" i="3" s="1"/>
  <c r="EC50" i="3" s="1"/>
  <c r="DU45" i="3"/>
  <c r="DU50" i="3" s="1"/>
  <c r="DT45" i="3"/>
  <c r="DW45" i="3" s="1"/>
  <c r="DW50" i="3" s="1"/>
  <c r="DQ45" i="3"/>
  <c r="DO45" i="3"/>
  <c r="DO50" i="3" s="1"/>
  <c r="DN45" i="3"/>
  <c r="DJ45" i="3"/>
  <c r="DG45" i="3"/>
  <c r="DF45" i="3"/>
  <c r="DI45" i="3" s="1"/>
  <c r="DC45" i="3"/>
  <c r="DC50" i="3" s="1"/>
  <c r="DB45" i="3"/>
  <c r="DE45" i="3" s="1"/>
  <c r="CW45" i="3"/>
  <c r="CW50" i="3" s="1"/>
  <c r="CV45" i="3"/>
  <c r="CY45" i="3" s="1"/>
  <c r="CY50" i="3" s="1"/>
  <c r="CQ45" i="3"/>
  <c r="CQ50" i="3" s="1"/>
  <c r="CP45" i="3"/>
  <c r="CS45" i="3" s="1"/>
  <c r="CL45" i="3"/>
  <c r="CJ45" i="3"/>
  <c r="CI45" i="3"/>
  <c r="CH45" i="3"/>
  <c r="CE45" i="3"/>
  <c r="CE50" i="3" s="1"/>
  <c r="CD45" i="3"/>
  <c r="CD50" i="3" s="1"/>
  <c r="BY45" i="3"/>
  <c r="BY50" i="3" s="1"/>
  <c r="BX45" i="3"/>
  <c r="BX50" i="3" s="1"/>
  <c r="BS45" i="3"/>
  <c r="BS50" i="3" s="1"/>
  <c r="BR45" i="3"/>
  <c r="BN45" i="3"/>
  <c r="BK45" i="3"/>
  <c r="BJ45" i="3"/>
  <c r="BG45" i="3"/>
  <c r="BG50" i="3" s="1"/>
  <c r="BF45" i="3"/>
  <c r="BI45" i="3" s="1"/>
  <c r="BI50" i="3" s="1"/>
  <c r="BC45" i="3"/>
  <c r="BA45" i="3"/>
  <c r="BA50" i="3" s="1"/>
  <c r="AZ45" i="3"/>
  <c r="AZ50" i="3" s="1"/>
  <c r="AU45" i="3"/>
  <c r="AU50" i="3" s="1"/>
  <c r="AT45" i="3"/>
  <c r="AP45" i="3"/>
  <c r="AM45" i="3"/>
  <c r="AL45" i="3"/>
  <c r="AI45" i="3"/>
  <c r="AI50" i="3" s="1"/>
  <c r="AH45" i="3"/>
  <c r="AH50" i="3" s="1"/>
  <c r="AC45" i="3"/>
  <c r="AC50" i="3" s="1"/>
  <c r="AB45" i="3"/>
  <c r="AE45" i="3" s="1"/>
  <c r="L45" i="3"/>
  <c r="L50" i="3" s="1"/>
  <c r="I45" i="3"/>
  <c r="I50" i="3" s="1"/>
  <c r="G45" i="3"/>
  <c r="G50" i="3" s="1"/>
  <c r="E45" i="3"/>
  <c r="D45" i="3"/>
  <c r="K44" i="3"/>
  <c r="PV43" i="3"/>
  <c r="PS43" i="3"/>
  <c r="PR43" i="3"/>
  <c r="PP43" i="3"/>
  <c r="PM43" i="3"/>
  <c r="PL43" i="3"/>
  <c r="PJ43" i="3"/>
  <c r="PG43" i="3"/>
  <c r="PD43" i="3"/>
  <c r="OR43" i="3" s="1"/>
  <c r="PA43" i="3"/>
  <c r="OZ43" i="3"/>
  <c r="OX43" i="3"/>
  <c r="OU43" i="3"/>
  <c r="OO43" i="3" s="1"/>
  <c r="OQ43" i="3" s="1"/>
  <c r="OT43" i="3"/>
  <c r="ON43" i="3"/>
  <c r="OL43" i="3"/>
  <c r="OI43" i="3"/>
  <c r="OH43" i="3"/>
  <c r="OF43" i="3"/>
  <c r="OC43" i="3"/>
  <c r="NQ43" i="3" s="1"/>
  <c r="OB43" i="3"/>
  <c r="NZ43" i="3"/>
  <c r="NW43" i="3"/>
  <c r="NV43" i="3"/>
  <c r="NP43" i="3" s="1"/>
  <c r="NN43" i="3"/>
  <c r="NK43" i="3"/>
  <c r="NJ43" i="3"/>
  <c r="NH43" i="3"/>
  <c r="NE43" i="3"/>
  <c r="ND43" i="3"/>
  <c r="MX43" i="3"/>
  <c r="MV43" i="3"/>
  <c r="MS43" i="3"/>
  <c r="MR43" i="3"/>
  <c r="MF43" i="3" s="1"/>
  <c r="MP43" i="3"/>
  <c r="MM43" i="3"/>
  <c r="MG43" i="3" s="1"/>
  <c r="ML43" i="3"/>
  <c r="MJ43" i="3"/>
  <c r="MD43" i="3"/>
  <c r="MA43" i="3"/>
  <c r="LZ43" i="3"/>
  <c r="LX43" i="3"/>
  <c r="LR43" i="3" s="1"/>
  <c r="LU43" i="3"/>
  <c r="LT43" i="3"/>
  <c r="LN43" i="3" s="1"/>
  <c r="LO43" i="3"/>
  <c r="LQ43" i="3" s="1"/>
  <c r="LL43" i="3"/>
  <c r="LI43" i="3"/>
  <c r="LH43" i="3"/>
  <c r="LF43" i="3"/>
  <c r="LC43" i="3"/>
  <c r="KW43" i="3" s="1"/>
  <c r="LB43" i="3"/>
  <c r="KT43" i="3"/>
  <c r="KQ43" i="3"/>
  <c r="KP43" i="3"/>
  <c r="KN43" i="3"/>
  <c r="KH43" i="3" s="1"/>
  <c r="KK43" i="3"/>
  <c r="KJ43" i="3"/>
  <c r="KD43" i="3" s="1"/>
  <c r="KB43" i="3"/>
  <c r="JY43" i="3"/>
  <c r="JX43" i="3"/>
  <c r="JV43" i="3"/>
  <c r="JS43" i="3"/>
  <c r="JR43" i="3"/>
  <c r="JP43" i="3"/>
  <c r="JM43" i="3"/>
  <c r="JL43" i="3"/>
  <c r="JJ43" i="3"/>
  <c r="JG43" i="3"/>
  <c r="JF43" i="3"/>
  <c r="IX43" i="3"/>
  <c r="IU43" i="3"/>
  <c r="IT43" i="3"/>
  <c r="IR43" i="3"/>
  <c r="IO43" i="3"/>
  <c r="IN43" i="3"/>
  <c r="IL43" i="3"/>
  <c r="II43" i="3"/>
  <c r="IH43" i="3"/>
  <c r="IB43" i="3"/>
  <c r="HZ43" i="3"/>
  <c r="HW43" i="3"/>
  <c r="HV43" i="3"/>
  <c r="HT43" i="3"/>
  <c r="HQ43" i="3"/>
  <c r="HP43" i="3"/>
  <c r="HN43" i="3"/>
  <c r="HK43" i="3"/>
  <c r="HJ43" i="3"/>
  <c r="HH43" i="3"/>
  <c r="HE43" i="3"/>
  <c r="HD43" i="3"/>
  <c r="HB43" i="3"/>
  <c r="GY43" i="3"/>
  <c r="GX43" i="3"/>
  <c r="GV43" i="3"/>
  <c r="GS43" i="3"/>
  <c r="GR43" i="3"/>
  <c r="GL43" i="3"/>
  <c r="GJ43" i="3"/>
  <c r="GI43" i="3"/>
  <c r="GG43" i="3"/>
  <c r="GF43" i="3"/>
  <c r="GD43" i="3"/>
  <c r="GA43" i="3"/>
  <c r="FZ43" i="3"/>
  <c r="FX43" i="3"/>
  <c r="FU43" i="3"/>
  <c r="FT43" i="3"/>
  <c r="FN43" i="3"/>
  <c r="FL43" i="3"/>
  <c r="FK43" i="3"/>
  <c r="FI43" i="3"/>
  <c r="FH43" i="3"/>
  <c r="FF43" i="3"/>
  <c r="FC43" i="3"/>
  <c r="FB43" i="3"/>
  <c r="EZ43" i="3"/>
  <c r="EW43" i="3"/>
  <c r="EV43" i="3"/>
  <c r="ET43" i="3"/>
  <c r="EQ43" i="3"/>
  <c r="EP43" i="3"/>
  <c r="EN43" i="3"/>
  <c r="EK43" i="3"/>
  <c r="EJ43" i="3"/>
  <c r="EB43" i="3"/>
  <c r="DY43" i="3"/>
  <c r="DG43" i="3" s="1"/>
  <c r="DX43" i="3"/>
  <c r="DV43" i="3"/>
  <c r="DS43" i="3"/>
  <c r="DR43" i="3"/>
  <c r="DP43" i="3"/>
  <c r="DM43" i="3"/>
  <c r="DL43" i="3"/>
  <c r="DD43" i="3"/>
  <c r="CL43" i="3" s="1"/>
  <c r="DA43" i="3"/>
  <c r="CZ43" i="3"/>
  <c r="CX43" i="3"/>
  <c r="CU43" i="3"/>
  <c r="CT43" i="3"/>
  <c r="CR43" i="3"/>
  <c r="CO43" i="3"/>
  <c r="CN43" i="3"/>
  <c r="CI43" i="3"/>
  <c r="CF43" i="3"/>
  <c r="CC43" i="3"/>
  <c r="CB43" i="3"/>
  <c r="BZ43" i="3"/>
  <c r="BW43" i="3"/>
  <c r="BV43" i="3"/>
  <c r="BH43" i="3"/>
  <c r="BE43" i="3"/>
  <c r="BD43" i="3"/>
  <c r="BB43" i="3"/>
  <c r="AY43" i="3"/>
  <c r="AX43" i="3"/>
  <c r="AV43" i="3"/>
  <c r="AS43" i="3"/>
  <c r="AM43" i="3" s="1"/>
  <c r="AR43" i="3"/>
  <c r="AP43" i="3"/>
  <c r="AJ43" i="3"/>
  <c r="AG43" i="3"/>
  <c r="AF43" i="3"/>
  <c r="AD43" i="3"/>
  <c r="AA43" i="3"/>
  <c r="Z43" i="3"/>
  <c r="PU42" i="3"/>
  <c r="PT42" i="3"/>
  <c r="PW42" i="3" s="1"/>
  <c r="PO42" i="3"/>
  <c r="PN42" i="3"/>
  <c r="PQ42" i="3" s="1"/>
  <c r="PJ42" i="3"/>
  <c r="PG42" i="3"/>
  <c r="PF42" i="3"/>
  <c r="PE42" i="3"/>
  <c r="PC42" i="3"/>
  <c r="PB42" i="3"/>
  <c r="OY42" i="3"/>
  <c r="OS42" i="3" s="1"/>
  <c r="OW42" i="3"/>
  <c r="OV42" i="3"/>
  <c r="OP42" i="3" s="1"/>
  <c r="OR42" i="3"/>
  <c r="OQ42" i="3"/>
  <c r="OO42" i="3"/>
  <c r="ON42" i="3"/>
  <c r="OK42" i="3"/>
  <c r="OJ42" i="3"/>
  <c r="OM42" i="3" s="1"/>
  <c r="OG42" i="3"/>
  <c r="OE42" i="3"/>
  <c r="OD42" i="3"/>
  <c r="OA42" i="3"/>
  <c r="NU42" i="3" s="1"/>
  <c r="NY42" i="3"/>
  <c r="NX42" i="3"/>
  <c r="NT42" i="3"/>
  <c r="NR42" i="3"/>
  <c r="NQ42" i="3"/>
  <c r="NP42" i="3"/>
  <c r="NS42" i="3" s="1"/>
  <c r="NM42" i="3"/>
  <c r="NL42" i="3"/>
  <c r="NO42" i="3" s="1"/>
  <c r="NG42" i="3"/>
  <c r="NF42" i="3"/>
  <c r="NB42" i="3"/>
  <c r="MY42" i="3"/>
  <c r="MX42" i="3"/>
  <c r="MU42" i="3"/>
  <c r="MT42" i="3"/>
  <c r="MW42" i="3" s="1"/>
  <c r="MO42" i="3"/>
  <c r="MN42" i="3"/>
  <c r="MQ42" i="3" s="1"/>
  <c r="MJ42" i="3"/>
  <c r="MG42" i="3"/>
  <c r="MF42" i="3"/>
  <c r="MC42" i="3"/>
  <c r="MB42" i="3"/>
  <c r="ME42" i="3" s="1"/>
  <c r="LW42" i="3"/>
  <c r="LV42" i="3"/>
  <c r="LR42" i="3"/>
  <c r="LQ42" i="3"/>
  <c r="LO42" i="3"/>
  <c r="LN42" i="3"/>
  <c r="LK42" i="3"/>
  <c r="LJ42" i="3"/>
  <c r="LM42" i="3" s="1"/>
  <c r="LE42" i="3"/>
  <c r="LD42" i="3"/>
  <c r="LG42" i="3" s="1"/>
  <c r="LA42" i="3" s="1"/>
  <c r="KZ42" i="3"/>
  <c r="KW42" i="3"/>
  <c r="KV42" i="3"/>
  <c r="KY42" i="3" s="1"/>
  <c r="KU42" i="3"/>
  <c r="KS42" i="3"/>
  <c r="KR42" i="3"/>
  <c r="KM42" i="3"/>
  <c r="KL42" i="3"/>
  <c r="KH42" i="3"/>
  <c r="KE42" i="3"/>
  <c r="KD42" i="3"/>
  <c r="KC42" i="3"/>
  <c r="KA42" i="3"/>
  <c r="JZ42" i="3"/>
  <c r="JW42" i="3"/>
  <c r="JU42" i="3"/>
  <c r="JT42" i="3"/>
  <c r="JO42" i="3"/>
  <c r="JN42" i="3"/>
  <c r="JQ42" i="3" s="1"/>
  <c r="JI42" i="3"/>
  <c r="JH42" i="3"/>
  <c r="JB42" i="3" s="1"/>
  <c r="JD42" i="3"/>
  <c r="JA42" i="3"/>
  <c r="IZ42" i="3"/>
  <c r="JC42" i="3" s="1"/>
  <c r="IW42" i="3"/>
  <c r="IV42" i="3"/>
  <c r="IY42" i="3" s="1"/>
  <c r="IQ42" i="3"/>
  <c r="IP42" i="3"/>
  <c r="IS42" i="3" s="1"/>
  <c r="IG42" i="3" s="1"/>
  <c r="IM42" i="3"/>
  <c r="IK42" i="3"/>
  <c r="IJ42" i="3"/>
  <c r="IF42" i="3"/>
  <c r="IC42" i="3"/>
  <c r="IE42" i="3" s="1"/>
  <c r="IB42" i="3"/>
  <c r="HY42" i="3"/>
  <c r="HX42" i="3"/>
  <c r="IA42" i="3" s="1"/>
  <c r="HS42" i="3"/>
  <c r="HR42" i="3"/>
  <c r="HU42" i="3" s="1"/>
  <c r="HM42" i="3"/>
  <c r="HL42" i="3"/>
  <c r="HO42" i="3" s="1"/>
  <c r="HG42" i="3"/>
  <c r="HF42" i="3"/>
  <c r="HI42" i="3" s="1"/>
  <c r="HA42" i="3"/>
  <c r="GZ42" i="3"/>
  <c r="HC42" i="3" s="1"/>
  <c r="GU42" i="3"/>
  <c r="GT42" i="3"/>
  <c r="GW42" i="3" s="1"/>
  <c r="GP42" i="3"/>
  <c r="GM42" i="3"/>
  <c r="GL42" i="3"/>
  <c r="GK42" i="3"/>
  <c r="GI42" i="3"/>
  <c r="GH42" i="3"/>
  <c r="GC42" i="3"/>
  <c r="GB42" i="3"/>
  <c r="GE42" i="3" s="1"/>
  <c r="FW42" i="3"/>
  <c r="FV42" i="3"/>
  <c r="FR42" i="3"/>
  <c r="FO42" i="3"/>
  <c r="FN42" i="3"/>
  <c r="FK42" i="3"/>
  <c r="FJ42" i="3"/>
  <c r="FM42" i="3" s="1"/>
  <c r="FE42" i="3"/>
  <c r="FD42" i="3"/>
  <c r="FG42" i="3" s="1"/>
  <c r="FA42" i="3"/>
  <c r="EY42" i="3"/>
  <c r="EX42" i="3"/>
  <c r="EU42" i="3"/>
  <c r="ES42" i="3"/>
  <c r="ER42" i="3"/>
  <c r="EM42" i="3"/>
  <c r="EL42" i="3"/>
  <c r="EH42" i="3"/>
  <c r="EE42" i="3"/>
  <c r="ED42" i="3"/>
  <c r="EA42" i="3"/>
  <c r="DZ42" i="3"/>
  <c r="EC42" i="3" s="1"/>
  <c r="DU42" i="3"/>
  <c r="DT42" i="3"/>
  <c r="DW42" i="3" s="1"/>
  <c r="DO42" i="3"/>
  <c r="DN42" i="3"/>
  <c r="DQ42" i="3" s="1"/>
  <c r="DJ42" i="3"/>
  <c r="DG42" i="3"/>
  <c r="DF42" i="3"/>
  <c r="DI42" i="3" s="1"/>
  <c r="DC42" i="3"/>
  <c r="DB42" i="3"/>
  <c r="DE42" i="3" s="1"/>
  <c r="CW42" i="3"/>
  <c r="CV42" i="3"/>
  <c r="CY42" i="3" s="1"/>
  <c r="CQ42" i="3"/>
  <c r="CP42" i="3"/>
  <c r="CL42" i="3"/>
  <c r="CI42" i="3"/>
  <c r="CK42" i="3" s="1"/>
  <c r="CH42" i="3"/>
  <c r="CE42" i="3"/>
  <c r="CD42" i="3"/>
  <c r="CG42" i="3" s="1"/>
  <c r="CA42" i="3"/>
  <c r="BY42" i="3"/>
  <c r="BX42" i="3"/>
  <c r="BT42" i="3"/>
  <c r="BN42" i="3" s="1"/>
  <c r="BQ42" i="3"/>
  <c r="BP42" i="3"/>
  <c r="BR42" i="3" s="1"/>
  <c r="BL42" i="3" s="1"/>
  <c r="BK42" i="3"/>
  <c r="BI42" i="3"/>
  <c r="BG42" i="3"/>
  <c r="BF42" i="3"/>
  <c r="BA42" i="3"/>
  <c r="AZ42" i="3"/>
  <c r="BC42" i="3" s="1"/>
  <c r="AU42" i="3"/>
  <c r="AT42" i="3"/>
  <c r="AW42" i="3" s="1"/>
  <c r="AP42" i="3"/>
  <c r="AM42" i="3"/>
  <c r="AL42" i="3"/>
  <c r="AI42" i="3"/>
  <c r="AH42" i="3"/>
  <c r="AK42" i="3" s="1"/>
  <c r="AC42" i="3"/>
  <c r="AB42" i="3"/>
  <c r="AE42" i="3" s="1"/>
  <c r="L42" i="3"/>
  <c r="I42" i="3"/>
  <c r="G42" i="3"/>
  <c r="E42" i="3"/>
  <c r="D42" i="3"/>
  <c r="PU41" i="3"/>
  <c r="PT41" i="3"/>
  <c r="PW41" i="3" s="1"/>
  <c r="PO41" i="3"/>
  <c r="PN41" i="3"/>
  <c r="PQ41" i="3" s="1"/>
  <c r="PK41" i="3" s="1"/>
  <c r="PJ41" i="3"/>
  <c r="PG41" i="3"/>
  <c r="PF41" i="3"/>
  <c r="PC41" i="3"/>
  <c r="PB41" i="3"/>
  <c r="PE41" i="3" s="1"/>
  <c r="OW41" i="3"/>
  <c r="OV41" i="3"/>
  <c r="OR41" i="3"/>
  <c r="OQ41" i="3"/>
  <c r="OO41" i="3"/>
  <c r="ON41" i="3"/>
  <c r="OK41" i="3"/>
  <c r="OJ41" i="3"/>
  <c r="OM41" i="3" s="1"/>
  <c r="OE41" i="3"/>
  <c r="OD41" i="3"/>
  <c r="OG41" i="3" s="1"/>
  <c r="OA41" i="3"/>
  <c r="NY41" i="3"/>
  <c r="NX41" i="3"/>
  <c r="NT41" i="3"/>
  <c r="NQ41" i="3"/>
  <c r="NS41" i="3" s="1"/>
  <c r="NP41" i="3"/>
  <c r="NM41" i="3"/>
  <c r="NL41" i="3"/>
  <c r="NO41" i="3" s="1"/>
  <c r="NG41" i="3"/>
  <c r="NF41" i="3"/>
  <c r="NB41" i="3"/>
  <c r="MY41" i="3"/>
  <c r="NA41" i="3" s="1"/>
  <c r="MX41" i="3"/>
  <c r="MW41" i="3"/>
  <c r="MU41" i="3"/>
  <c r="MT41" i="3"/>
  <c r="MO41" i="3"/>
  <c r="MN41" i="3"/>
  <c r="MQ41" i="3" s="1"/>
  <c r="MK41" i="3" s="1"/>
  <c r="MJ41" i="3"/>
  <c r="MH41" i="3"/>
  <c r="MG41" i="3"/>
  <c r="MF41" i="3"/>
  <c r="MI41" i="3" s="1"/>
  <c r="MC41" i="3"/>
  <c r="MB41" i="3"/>
  <c r="ME41" i="3" s="1"/>
  <c r="LW41" i="3"/>
  <c r="LV41" i="3"/>
  <c r="LR41" i="3"/>
  <c r="LO41" i="3"/>
  <c r="LQ41" i="3" s="1"/>
  <c r="LN41" i="3"/>
  <c r="LK41" i="3"/>
  <c r="LJ41" i="3"/>
  <c r="LM41" i="3" s="1"/>
  <c r="LE41" i="3"/>
  <c r="LD41" i="3"/>
  <c r="LG41" i="3" s="1"/>
  <c r="LA41" i="3" s="1"/>
  <c r="KZ41" i="3"/>
  <c r="KW41" i="3"/>
  <c r="KV41" i="3"/>
  <c r="KY41" i="3" s="1"/>
  <c r="KS41" i="3"/>
  <c r="KR41" i="3"/>
  <c r="KU41" i="3" s="1"/>
  <c r="KM41" i="3"/>
  <c r="KL41" i="3"/>
  <c r="KH41" i="3"/>
  <c r="KE41" i="3"/>
  <c r="KG41" i="3" s="1"/>
  <c r="KD41" i="3"/>
  <c r="KC41" i="3"/>
  <c r="KA41" i="3"/>
  <c r="JZ41" i="3"/>
  <c r="JU41" i="3"/>
  <c r="JT41" i="3"/>
  <c r="JW41" i="3" s="1"/>
  <c r="JO41" i="3"/>
  <c r="JN41" i="3"/>
  <c r="JQ41" i="3" s="1"/>
  <c r="JK41" i="3"/>
  <c r="JI41" i="3"/>
  <c r="JH41" i="3"/>
  <c r="JD41" i="3"/>
  <c r="JA41" i="3"/>
  <c r="IZ41" i="3"/>
  <c r="IW41" i="3"/>
  <c r="IV41" i="3"/>
  <c r="IY41" i="3" s="1"/>
  <c r="IQ41" i="3"/>
  <c r="IP41" i="3"/>
  <c r="IS41" i="3" s="1"/>
  <c r="IM41" i="3"/>
  <c r="IK41" i="3"/>
  <c r="IJ41" i="3"/>
  <c r="IF41" i="3"/>
  <c r="IC41" i="3"/>
  <c r="IB41" i="3"/>
  <c r="IA41" i="3"/>
  <c r="HY41" i="3"/>
  <c r="HX41" i="3"/>
  <c r="HS41" i="3"/>
  <c r="HR41" i="3"/>
  <c r="HU41" i="3" s="1"/>
  <c r="HM41" i="3"/>
  <c r="HL41" i="3"/>
  <c r="HO41" i="3" s="1"/>
  <c r="HG41" i="3"/>
  <c r="HF41" i="3"/>
  <c r="HI41" i="3" s="1"/>
  <c r="HA41" i="3"/>
  <c r="GZ41" i="3"/>
  <c r="HC41" i="3" s="1"/>
  <c r="GQ41" i="3" s="1"/>
  <c r="GW41" i="3"/>
  <c r="GU41" i="3"/>
  <c r="GT41" i="3"/>
  <c r="GP41" i="3"/>
  <c r="GM41" i="3"/>
  <c r="GL41" i="3"/>
  <c r="GK41" i="3"/>
  <c r="GI41" i="3"/>
  <c r="GH41" i="3"/>
  <c r="GC41" i="3"/>
  <c r="GB41" i="3"/>
  <c r="GE41" i="3" s="1"/>
  <c r="FW41" i="3"/>
  <c r="FV41" i="3"/>
  <c r="FR41" i="3"/>
  <c r="FO41" i="3"/>
  <c r="FQ41" i="3" s="1"/>
  <c r="FN41" i="3"/>
  <c r="FK41" i="3"/>
  <c r="FJ41" i="3"/>
  <c r="FM41" i="3" s="1"/>
  <c r="FE41" i="3"/>
  <c r="FD41" i="3"/>
  <c r="FG41" i="3" s="1"/>
  <c r="FA41" i="3"/>
  <c r="EY41" i="3"/>
  <c r="EX41" i="3"/>
  <c r="ES41" i="3"/>
  <c r="ER41" i="3"/>
  <c r="EU41" i="3" s="1"/>
  <c r="EM41" i="3"/>
  <c r="EL41" i="3"/>
  <c r="EH41" i="3"/>
  <c r="EE41" i="3"/>
  <c r="EG41" i="3" s="1"/>
  <c r="ED41" i="3"/>
  <c r="EC41" i="3"/>
  <c r="EA41" i="3"/>
  <c r="DZ41" i="3"/>
  <c r="DU41" i="3"/>
  <c r="DT41" i="3"/>
  <c r="DW41" i="3" s="1"/>
  <c r="DO41" i="3"/>
  <c r="DN41" i="3"/>
  <c r="DQ41" i="3" s="1"/>
  <c r="DK41" i="3" s="1"/>
  <c r="DJ41" i="3"/>
  <c r="DG41" i="3"/>
  <c r="DF41" i="3"/>
  <c r="DC41" i="3"/>
  <c r="DB41" i="3"/>
  <c r="DE41" i="3" s="1"/>
  <c r="CW41" i="3"/>
  <c r="CV41" i="3"/>
  <c r="CY41" i="3" s="1"/>
  <c r="CQ41" i="3"/>
  <c r="CP41" i="3"/>
  <c r="CS41" i="3" s="1"/>
  <c r="CL41" i="3"/>
  <c r="CI41" i="3"/>
  <c r="CK41" i="3" s="1"/>
  <c r="CH41" i="3"/>
  <c r="CG41" i="3"/>
  <c r="CE41" i="3"/>
  <c r="CD41" i="3"/>
  <c r="BY41" i="3"/>
  <c r="BX41" i="3"/>
  <c r="CA41" i="3" s="1"/>
  <c r="BT41" i="3"/>
  <c r="BQ41" i="3"/>
  <c r="BQ43" i="3" s="1"/>
  <c r="BK43" i="3" s="1"/>
  <c r="BP41" i="3"/>
  <c r="BS41" i="3" s="1"/>
  <c r="BN41" i="3"/>
  <c r="BK41" i="3"/>
  <c r="BG41" i="3"/>
  <c r="BF41" i="3"/>
  <c r="BI41" i="3" s="1"/>
  <c r="BA41" i="3"/>
  <c r="AZ41" i="3"/>
  <c r="BC41" i="3" s="1"/>
  <c r="AW41" i="3"/>
  <c r="AU41" i="3"/>
  <c r="AT41" i="3"/>
  <c r="AP41" i="3"/>
  <c r="AM41" i="3"/>
  <c r="AL41" i="3"/>
  <c r="AI41" i="3"/>
  <c r="AH41" i="3"/>
  <c r="AK41" i="3" s="1"/>
  <c r="AC41" i="3"/>
  <c r="AB41" i="3"/>
  <c r="AE41" i="3" s="1"/>
  <c r="L41" i="3"/>
  <c r="I41" i="3"/>
  <c r="G41" i="3"/>
  <c r="E41" i="3"/>
  <c r="F41" i="3" s="1"/>
  <c r="H41" i="3" s="1"/>
  <c r="D41" i="3"/>
  <c r="PU40" i="3"/>
  <c r="PT40" i="3"/>
  <c r="PW40" i="3" s="1"/>
  <c r="PO40" i="3"/>
  <c r="PN40" i="3"/>
  <c r="PQ40" i="3" s="1"/>
  <c r="PJ40" i="3"/>
  <c r="PG40" i="3"/>
  <c r="PF40" i="3"/>
  <c r="PI40" i="3" s="1"/>
  <c r="PC40" i="3"/>
  <c r="PB40" i="3"/>
  <c r="PE40" i="3" s="1"/>
  <c r="OW40" i="3"/>
  <c r="OV40" i="3"/>
  <c r="OR40" i="3"/>
  <c r="OO40" i="3"/>
  <c r="OQ40" i="3" s="1"/>
  <c r="ON40" i="3"/>
  <c r="OM40" i="3"/>
  <c r="OK40" i="3"/>
  <c r="OJ40" i="3"/>
  <c r="OE40" i="3"/>
  <c r="OD40" i="3"/>
  <c r="OG40" i="3" s="1"/>
  <c r="NY40" i="3"/>
  <c r="NX40" i="3"/>
  <c r="NR40" i="3" s="1"/>
  <c r="NT40" i="3"/>
  <c r="NQ40" i="3"/>
  <c r="NP40" i="3"/>
  <c r="NS40" i="3" s="1"/>
  <c r="NM40" i="3"/>
  <c r="NL40" i="3"/>
  <c r="NO40" i="3" s="1"/>
  <c r="NG40" i="3"/>
  <c r="NF40" i="3"/>
  <c r="NI40" i="3" s="1"/>
  <c r="NB40" i="3"/>
  <c r="MY40" i="3"/>
  <c r="NA40" i="3" s="1"/>
  <c r="MX40" i="3"/>
  <c r="MU40" i="3"/>
  <c r="MT40" i="3"/>
  <c r="MW40" i="3" s="1"/>
  <c r="MO40" i="3"/>
  <c r="MN40" i="3"/>
  <c r="MJ40" i="3"/>
  <c r="MG40" i="3"/>
  <c r="MF40" i="3"/>
  <c r="MC40" i="3"/>
  <c r="MB40" i="3"/>
  <c r="ME40" i="3" s="1"/>
  <c r="LY40" i="3"/>
  <c r="LW40" i="3"/>
  <c r="LV40" i="3"/>
  <c r="LR40" i="3"/>
  <c r="LO40" i="3"/>
  <c r="LQ40" i="3" s="1"/>
  <c r="LN40" i="3"/>
  <c r="LK40" i="3"/>
  <c r="LJ40" i="3"/>
  <c r="LM40" i="3" s="1"/>
  <c r="LE40" i="3"/>
  <c r="LD40" i="3"/>
  <c r="LG40" i="3" s="1"/>
  <c r="LA40" i="3" s="1"/>
  <c r="KZ40" i="3"/>
  <c r="KW40" i="3"/>
  <c r="KY40" i="3" s="1"/>
  <c r="KV40" i="3"/>
  <c r="KS40" i="3"/>
  <c r="KR40" i="3"/>
  <c r="KU40" i="3" s="1"/>
  <c r="KM40" i="3"/>
  <c r="KL40" i="3"/>
  <c r="KO40" i="3" s="1"/>
  <c r="KH40" i="3"/>
  <c r="KE40" i="3"/>
  <c r="KD40" i="3"/>
  <c r="KA40" i="3"/>
  <c r="JZ40" i="3"/>
  <c r="KC40" i="3" s="1"/>
  <c r="JU40" i="3"/>
  <c r="JT40" i="3"/>
  <c r="JW40" i="3" s="1"/>
  <c r="JO40" i="3"/>
  <c r="JN40" i="3"/>
  <c r="JQ40" i="3" s="1"/>
  <c r="JI40" i="3"/>
  <c r="JH40" i="3"/>
  <c r="JD40" i="3"/>
  <c r="JA40" i="3"/>
  <c r="JC40" i="3" s="1"/>
  <c r="IZ40" i="3"/>
  <c r="IW40" i="3"/>
  <c r="IV40" i="3"/>
  <c r="IY40" i="3" s="1"/>
  <c r="IQ40" i="3"/>
  <c r="IP40" i="3"/>
  <c r="IS40" i="3" s="1"/>
  <c r="IM40" i="3"/>
  <c r="IK40" i="3"/>
  <c r="IJ40" i="3"/>
  <c r="IF40" i="3"/>
  <c r="IC40" i="3"/>
  <c r="IB40" i="3"/>
  <c r="IE40" i="3" s="1"/>
  <c r="HY40" i="3"/>
  <c r="HX40" i="3"/>
  <c r="IA40" i="3" s="1"/>
  <c r="HS40" i="3"/>
  <c r="HR40" i="3"/>
  <c r="HU40" i="3" s="1"/>
  <c r="HM40" i="3"/>
  <c r="HL40" i="3"/>
  <c r="HO40" i="3" s="1"/>
  <c r="HO43" i="3" s="1"/>
  <c r="HG40" i="3"/>
  <c r="HF40" i="3"/>
  <c r="HI40" i="3" s="1"/>
  <c r="HC40" i="3"/>
  <c r="HA40" i="3"/>
  <c r="GZ40" i="3"/>
  <c r="GU40" i="3"/>
  <c r="GT40" i="3"/>
  <c r="GW40" i="3" s="1"/>
  <c r="GQ40" i="3" s="1"/>
  <c r="GP40" i="3"/>
  <c r="GO40" i="3"/>
  <c r="GM40" i="3"/>
  <c r="GL40" i="3"/>
  <c r="GI40" i="3"/>
  <c r="GH40" i="3"/>
  <c r="GK40" i="3" s="1"/>
  <c r="GC40" i="3"/>
  <c r="GB40" i="3"/>
  <c r="GE40" i="3" s="1"/>
  <c r="FW40" i="3"/>
  <c r="FV40" i="3"/>
  <c r="FY40" i="3" s="1"/>
  <c r="FR40" i="3"/>
  <c r="FO40" i="3"/>
  <c r="FN40" i="3"/>
  <c r="FK40" i="3"/>
  <c r="FJ40" i="3"/>
  <c r="FM40" i="3" s="1"/>
  <c r="FG40" i="3"/>
  <c r="FE40" i="3"/>
  <c r="FD40" i="3"/>
  <c r="EY40" i="3"/>
  <c r="EX40" i="3"/>
  <c r="FA40" i="3" s="1"/>
  <c r="ES40" i="3"/>
  <c r="ER40" i="3"/>
  <c r="EU40" i="3" s="1"/>
  <c r="EM40" i="3"/>
  <c r="EL40" i="3"/>
  <c r="EH40" i="3"/>
  <c r="EE40" i="3"/>
  <c r="ED40" i="3"/>
  <c r="EA40" i="3"/>
  <c r="DZ40" i="3"/>
  <c r="EC40" i="3" s="1"/>
  <c r="DW40" i="3"/>
  <c r="DU40" i="3"/>
  <c r="DT40" i="3"/>
  <c r="DQ40" i="3"/>
  <c r="DO40" i="3"/>
  <c r="DN40" i="3"/>
  <c r="DJ40" i="3"/>
  <c r="DG40" i="3"/>
  <c r="DI40" i="3" s="1"/>
  <c r="DF40" i="3"/>
  <c r="DC40" i="3"/>
  <c r="DB40" i="3"/>
  <c r="DE40" i="3" s="1"/>
  <c r="CY40" i="3"/>
  <c r="CW40" i="3"/>
  <c r="CV40" i="3"/>
  <c r="CS40" i="3"/>
  <c r="CQ40" i="3"/>
  <c r="CP40" i="3"/>
  <c r="CL40" i="3"/>
  <c r="CI40" i="3"/>
  <c r="CH40" i="3"/>
  <c r="CK40" i="3" s="1"/>
  <c r="CE40" i="3"/>
  <c r="CD40" i="3"/>
  <c r="CG40" i="3" s="1"/>
  <c r="CA40" i="3"/>
  <c r="BY40" i="3"/>
  <c r="BX40" i="3"/>
  <c r="BS40" i="3"/>
  <c r="BR40" i="3"/>
  <c r="BN40" i="3"/>
  <c r="BK40" i="3"/>
  <c r="BJ40" i="3"/>
  <c r="BM40" i="3" s="1"/>
  <c r="BG40" i="3"/>
  <c r="BF40" i="3"/>
  <c r="BI40" i="3" s="1"/>
  <c r="BC40" i="3"/>
  <c r="AQ40" i="3" s="1"/>
  <c r="BA40" i="3"/>
  <c r="AZ40" i="3"/>
  <c r="AW40" i="3"/>
  <c r="AU40" i="3"/>
  <c r="AT40" i="3"/>
  <c r="AP40" i="3"/>
  <c r="AN40" i="3"/>
  <c r="AM40" i="3"/>
  <c r="AL40" i="3"/>
  <c r="AI40" i="3"/>
  <c r="AH40" i="3"/>
  <c r="AK40" i="3" s="1"/>
  <c r="AC40" i="3"/>
  <c r="AB40" i="3"/>
  <c r="AE40" i="3" s="1"/>
  <c r="L40" i="3"/>
  <c r="I40" i="3"/>
  <c r="G40" i="3"/>
  <c r="E40" i="3"/>
  <c r="F40" i="3" s="1"/>
  <c r="H40" i="3" s="1"/>
  <c r="D40" i="3"/>
  <c r="PW39" i="3"/>
  <c r="PU39" i="3"/>
  <c r="PT39" i="3"/>
  <c r="PO39" i="3"/>
  <c r="PN39" i="3"/>
  <c r="PQ39" i="3" s="1"/>
  <c r="PK39" i="3" s="1"/>
  <c r="PJ39" i="3"/>
  <c r="PH39" i="3"/>
  <c r="PG39" i="3"/>
  <c r="PF39" i="3"/>
  <c r="PI39" i="3" s="1"/>
  <c r="PC39" i="3"/>
  <c r="PB39" i="3"/>
  <c r="PE39" i="3" s="1"/>
  <c r="OW39" i="3"/>
  <c r="OV39" i="3"/>
  <c r="OR39" i="3"/>
  <c r="OO39" i="3"/>
  <c r="OQ39" i="3" s="1"/>
  <c r="ON39" i="3"/>
  <c r="OK39" i="3"/>
  <c r="OJ39" i="3"/>
  <c r="OM39" i="3" s="1"/>
  <c r="OE39" i="3"/>
  <c r="OD39" i="3"/>
  <c r="OG39" i="3" s="1"/>
  <c r="OA39" i="3"/>
  <c r="NY39" i="3"/>
  <c r="NX39" i="3"/>
  <c r="NT39" i="3"/>
  <c r="NS39" i="3"/>
  <c r="NQ39" i="3"/>
  <c r="NP39" i="3"/>
  <c r="NM39" i="3"/>
  <c r="NL39" i="3"/>
  <c r="NO39" i="3" s="1"/>
  <c r="NG39" i="3"/>
  <c r="NF39" i="3"/>
  <c r="NI39" i="3" s="1"/>
  <c r="NB39" i="3"/>
  <c r="MZ39" i="3"/>
  <c r="MY39" i="3"/>
  <c r="MX39" i="3"/>
  <c r="MU39" i="3"/>
  <c r="MT39" i="3"/>
  <c r="MW39" i="3" s="1"/>
  <c r="MO39" i="3"/>
  <c r="MN39" i="3"/>
  <c r="MJ39" i="3"/>
  <c r="MG39" i="3"/>
  <c r="MI39" i="3" s="1"/>
  <c r="MF39" i="3"/>
  <c r="MC39" i="3"/>
  <c r="MB39" i="3"/>
  <c r="ME39" i="3" s="1"/>
  <c r="LW39" i="3"/>
  <c r="LV39" i="3"/>
  <c r="LY39" i="3" s="1"/>
  <c r="LS39" i="3" s="1"/>
  <c r="LR39" i="3"/>
  <c r="LP39" i="3"/>
  <c r="LO39" i="3"/>
  <c r="LQ39" i="3" s="1"/>
  <c r="LN39" i="3"/>
  <c r="LM39" i="3"/>
  <c r="LK39" i="3"/>
  <c r="LJ39" i="3"/>
  <c r="LE39" i="3"/>
  <c r="LD39" i="3"/>
  <c r="KZ39" i="3"/>
  <c r="KW39" i="3"/>
  <c r="KV39" i="3"/>
  <c r="KY39" i="3" s="1"/>
  <c r="KS39" i="3"/>
  <c r="KR39" i="3"/>
  <c r="KU39" i="3" s="1"/>
  <c r="KM39" i="3"/>
  <c r="KL39" i="3"/>
  <c r="KH39" i="3"/>
  <c r="KE39" i="3"/>
  <c r="KD39" i="3"/>
  <c r="KA39" i="3"/>
  <c r="JZ39" i="3"/>
  <c r="KC39" i="3" s="1"/>
  <c r="JU39" i="3"/>
  <c r="JT39" i="3"/>
  <c r="JW39" i="3" s="1"/>
  <c r="JO39" i="3"/>
  <c r="JN39" i="3"/>
  <c r="JQ39" i="3" s="1"/>
  <c r="JI39" i="3"/>
  <c r="JH39" i="3"/>
  <c r="JD39" i="3"/>
  <c r="JA39" i="3"/>
  <c r="IZ39" i="3"/>
  <c r="IW39" i="3"/>
  <c r="IV39" i="3"/>
  <c r="IY39" i="3" s="1"/>
  <c r="IS39" i="3"/>
  <c r="IQ39" i="3"/>
  <c r="IP39" i="3"/>
  <c r="ID39" i="3" s="1"/>
  <c r="IK39" i="3"/>
  <c r="IJ39" i="3"/>
  <c r="IM39" i="3" s="1"/>
  <c r="IF39" i="3"/>
  <c r="IE39" i="3"/>
  <c r="IC39" i="3"/>
  <c r="IB39" i="3"/>
  <c r="HY39" i="3"/>
  <c r="HX39" i="3"/>
  <c r="IA39" i="3" s="1"/>
  <c r="HS39" i="3"/>
  <c r="HR39" i="3"/>
  <c r="HU39" i="3" s="1"/>
  <c r="HM39" i="3"/>
  <c r="HL39" i="3"/>
  <c r="HO39" i="3" s="1"/>
  <c r="HG39" i="3"/>
  <c r="HF39" i="3"/>
  <c r="HI39" i="3" s="1"/>
  <c r="HA39" i="3"/>
  <c r="GZ39" i="3"/>
  <c r="HC39" i="3" s="1"/>
  <c r="GW39" i="3"/>
  <c r="GQ39" i="3" s="1"/>
  <c r="GU39" i="3"/>
  <c r="GT39" i="3"/>
  <c r="GN39" i="3" s="1"/>
  <c r="GP39" i="3"/>
  <c r="GO39" i="3"/>
  <c r="GM39" i="3"/>
  <c r="GL39" i="3"/>
  <c r="GI39" i="3"/>
  <c r="GH39" i="3"/>
  <c r="GK39" i="3" s="1"/>
  <c r="GC39" i="3"/>
  <c r="GB39" i="3"/>
  <c r="GE39" i="3" s="1"/>
  <c r="FW39" i="3"/>
  <c r="FV39" i="3"/>
  <c r="FY39" i="3" s="1"/>
  <c r="FR39" i="3"/>
  <c r="FP39" i="3"/>
  <c r="FO39" i="3"/>
  <c r="FQ39" i="3" s="1"/>
  <c r="FN39" i="3"/>
  <c r="FK39" i="3"/>
  <c r="FJ39" i="3"/>
  <c r="FM39" i="3" s="1"/>
  <c r="FE39" i="3"/>
  <c r="FD39" i="3"/>
  <c r="FG39" i="3" s="1"/>
  <c r="EY39" i="3"/>
  <c r="EX39" i="3"/>
  <c r="FA39" i="3" s="1"/>
  <c r="ES39" i="3"/>
  <c r="ER39" i="3"/>
  <c r="EU39" i="3" s="1"/>
  <c r="EM39" i="3"/>
  <c r="EL39" i="3"/>
  <c r="EH39" i="3"/>
  <c r="EE39" i="3"/>
  <c r="ED39" i="3"/>
  <c r="EA39" i="3"/>
  <c r="DZ39" i="3"/>
  <c r="EC39" i="3" s="1"/>
  <c r="DW39" i="3"/>
  <c r="DU39" i="3"/>
  <c r="DT39" i="3"/>
  <c r="DO39" i="3"/>
  <c r="DN39" i="3"/>
  <c r="DH39" i="3" s="1"/>
  <c r="DJ39" i="3"/>
  <c r="DG39" i="3"/>
  <c r="DF39" i="3"/>
  <c r="DI39" i="3" s="1"/>
  <c r="DC39" i="3"/>
  <c r="DB39" i="3"/>
  <c r="DE39" i="3" s="1"/>
  <c r="CW39" i="3"/>
  <c r="CV39" i="3"/>
  <c r="CQ39" i="3"/>
  <c r="CP39" i="3"/>
  <c r="CS39" i="3" s="1"/>
  <c r="CL39" i="3"/>
  <c r="CI39" i="3"/>
  <c r="CH39" i="3"/>
  <c r="CE39" i="3"/>
  <c r="CD39" i="3"/>
  <c r="CG39" i="3" s="1"/>
  <c r="CA39" i="3"/>
  <c r="BY39" i="3"/>
  <c r="BX39" i="3"/>
  <c r="BS39" i="3"/>
  <c r="BR39" i="3"/>
  <c r="BN39" i="3"/>
  <c r="BK39" i="3"/>
  <c r="BJ39" i="3"/>
  <c r="BM39" i="3" s="1"/>
  <c r="BG39" i="3"/>
  <c r="BF39" i="3"/>
  <c r="BI39" i="3" s="1"/>
  <c r="BC39" i="3"/>
  <c r="AQ39" i="3" s="1"/>
  <c r="BA39" i="3"/>
  <c r="AZ39" i="3"/>
  <c r="AW39" i="3"/>
  <c r="AU39" i="3"/>
  <c r="AT39" i="3"/>
  <c r="AP39" i="3"/>
  <c r="AN39" i="3"/>
  <c r="AM39" i="3"/>
  <c r="AL39" i="3"/>
  <c r="AO39" i="3" s="1"/>
  <c r="AI39" i="3"/>
  <c r="AH39" i="3"/>
  <c r="AK39" i="3" s="1"/>
  <c r="AC39" i="3"/>
  <c r="AB39" i="3"/>
  <c r="AE39" i="3" s="1"/>
  <c r="L39" i="3"/>
  <c r="I39" i="3"/>
  <c r="G39" i="3"/>
  <c r="E39" i="3"/>
  <c r="D39" i="3"/>
  <c r="PU38" i="3"/>
  <c r="PU43" i="3" s="1"/>
  <c r="PT38" i="3"/>
  <c r="PT43" i="3" s="1"/>
  <c r="PQ38" i="3"/>
  <c r="PQ43" i="3" s="1"/>
  <c r="PO38" i="3"/>
  <c r="PO43" i="3" s="1"/>
  <c r="PN38" i="3"/>
  <c r="PN43" i="3" s="1"/>
  <c r="PJ38" i="3"/>
  <c r="PH38" i="3"/>
  <c r="PG38" i="3"/>
  <c r="PF38" i="3"/>
  <c r="PI38" i="3" s="1"/>
  <c r="PC38" i="3"/>
  <c r="PC43" i="3" s="1"/>
  <c r="PB38" i="3"/>
  <c r="PE38" i="3" s="1"/>
  <c r="PE43" i="3" s="1"/>
  <c r="OW38" i="3"/>
  <c r="OW43" i="3" s="1"/>
  <c r="OV38" i="3"/>
  <c r="OR38" i="3"/>
  <c r="OO38" i="3"/>
  <c r="OQ38" i="3" s="1"/>
  <c r="ON38" i="3"/>
  <c r="OK38" i="3"/>
  <c r="OK43" i="3" s="1"/>
  <c r="OJ38" i="3"/>
  <c r="OE38" i="3"/>
  <c r="OE43" i="3" s="1"/>
  <c r="OD38" i="3"/>
  <c r="OD43" i="3" s="1"/>
  <c r="NY38" i="3"/>
  <c r="NY43" i="3" s="1"/>
  <c r="NX38" i="3"/>
  <c r="NT38" i="3"/>
  <c r="NQ38" i="3"/>
  <c r="NS38" i="3" s="1"/>
  <c r="NP38" i="3"/>
  <c r="NM38" i="3"/>
  <c r="NM43" i="3" s="1"/>
  <c r="NL38" i="3"/>
  <c r="NG38" i="3"/>
  <c r="NG43" i="3" s="1"/>
  <c r="NF38" i="3"/>
  <c r="NI38" i="3" s="1"/>
  <c r="NB38" i="3"/>
  <c r="MZ38" i="3"/>
  <c r="MY38" i="3"/>
  <c r="NA38" i="3" s="1"/>
  <c r="MX38" i="3"/>
  <c r="MU38" i="3"/>
  <c r="MU43" i="3" s="1"/>
  <c r="MT38" i="3"/>
  <c r="MO38" i="3"/>
  <c r="MO43" i="3" s="1"/>
  <c r="MN38" i="3"/>
  <c r="MQ38" i="3" s="1"/>
  <c r="MJ38" i="3"/>
  <c r="MG38" i="3"/>
  <c r="MF38" i="3"/>
  <c r="MI38" i="3" s="1"/>
  <c r="MC38" i="3"/>
  <c r="MC43" i="3" s="1"/>
  <c r="MB38" i="3"/>
  <c r="ME38" i="3" s="1"/>
  <c r="LW38" i="3"/>
  <c r="LW43" i="3" s="1"/>
  <c r="LV38" i="3"/>
  <c r="LY38" i="3" s="1"/>
  <c r="LR38" i="3"/>
  <c r="LP38" i="3"/>
  <c r="LO38" i="3"/>
  <c r="LN38" i="3"/>
  <c r="LM38" i="3"/>
  <c r="LK38" i="3"/>
  <c r="LK43" i="3" s="1"/>
  <c r="LJ38" i="3"/>
  <c r="LJ43" i="3" s="1"/>
  <c r="LE38" i="3"/>
  <c r="LE43" i="3" s="1"/>
  <c r="LD38" i="3"/>
  <c r="KX38" i="3" s="1"/>
  <c r="KZ38" i="3"/>
  <c r="KW38" i="3"/>
  <c r="KY38" i="3" s="1"/>
  <c r="KV38" i="3"/>
  <c r="KS38" i="3"/>
  <c r="KS43" i="3" s="1"/>
  <c r="KR38" i="3"/>
  <c r="KM38" i="3"/>
  <c r="KM43" i="3" s="1"/>
  <c r="KL38" i="3"/>
  <c r="KO38" i="3" s="1"/>
  <c r="KH38" i="3"/>
  <c r="KE38" i="3"/>
  <c r="KG38" i="3" s="1"/>
  <c r="KD38" i="3"/>
  <c r="KC38" i="3"/>
  <c r="KA38" i="3"/>
  <c r="KA43" i="3" s="1"/>
  <c r="JZ38" i="3"/>
  <c r="JZ43" i="3" s="1"/>
  <c r="JU38" i="3"/>
  <c r="JU43" i="3" s="1"/>
  <c r="JT38" i="3"/>
  <c r="JT43" i="3" s="1"/>
  <c r="JO38" i="3"/>
  <c r="JO43" i="3" s="1"/>
  <c r="JN38" i="3"/>
  <c r="JQ38" i="3" s="1"/>
  <c r="JI38" i="3"/>
  <c r="JI43" i="3" s="1"/>
  <c r="JH38" i="3"/>
  <c r="JD38" i="3"/>
  <c r="JA38" i="3"/>
  <c r="IZ38" i="3"/>
  <c r="IW38" i="3"/>
  <c r="IW43" i="3" s="1"/>
  <c r="IV38" i="3"/>
  <c r="IY38" i="3" s="1"/>
  <c r="IY43" i="3" s="1"/>
  <c r="IS38" i="3"/>
  <c r="IS43" i="3" s="1"/>
  <c r="IQ38" i="3"/>
  <c r="IQ43" i="3" s="1"/>
  <c r="IP38" i="3"/>
  <c r="ID38" i="3" s="1"/>
  <c r="IM38" i="3"/>
  <c r="IK38" i="3"/>
  <c r="IK43" i="3" s="1"/>
  <c r="IJ38" i="3"/>
  <c r="IJ43" i="3" s="1"/>
  <c r="IF38" i="3"/>
  <c r="IC38" i="3"/>
  <c r="IB38" i="3"/>
  <c r="HY38" i="3"/>
  <c r="HY43" i="3" s="1"/>
  <c r="HX38" i="3"/>
  <c r="HS38" i="3"/>
  <c r="HS43" i="3" s="1"/>
  <c r="HR38" i="3"/>
  <c r="HU38" i="3" s="1"/>
  <c r="HM38" i="3"/>
  <c r="HM43" i="3" s="1"/>
  <c r="HL38" i="3"/>
  <c r="HO38" i="3" s="1"/>
  <c r="HI38" i="3"/>
  <c r="HI43" i="3" s="1"/>
  <c r="HG38" i="3"/>
  <c r="HG43" i="3" s="1"/>
  <c r="HF38" i="3"/>
  <c r="HC38" i="3"/>
  <c r="HA38" i="3"/>
  <c r="HA43" i="3" s="1"/>
  <c r="GZ38" i="3"/>
  <c r="GU38" i="3"/>
  <c r="GU43" i="3" s="1"/>
  <c r="GT38" i="3"/>
  <c r="GP38" i="3"/>
  <c r="GM38" i="3"/>
  <c r="GL38" i="3"/>
  <c r="GO38" i="3" s="1"/>
  <c r="GI38" i="3"/>
  <c r="GH38" i="3"/>
  <c r="GC38" i="3"/>
  <c r="GC43" i="3" s="1"/>
  <c r="GB38" i="3"/>
  <c r="FW38" i="3"/>
  <c r="FW43" i="3" s="1"/>
  <c r="FV38" i="3"/>
  <c r="FY38" i="3" s="1"/>
  <c r="FR38" i="3"/>
  <c r="FO38" i="3"/>
  <c r="FQ38" i="3" s="1"/>
  <c r="FN38" i="3"/>
  <c r="FK38" i="3"/>
  <c r="FJ38" i="3"/>
  <c r="FE38" i="3"/>
  <c r="FE43" i="3" s="1"/>
  <c r="FD38" i="3"/>
  <c r="EY38" i="3"/>
  <c r="EY43" i="3" s="1"/>
  <c r="EX38" i="3"/>
  <c r="FA38" i="3" s="1"/>
  <c r="FA43" i="3" s="1"/>
  <c r="ES38" i="3"/>
  <c r="ES43" i="3" s="1"/>
  <c r="ER38" i="3"/>
  <c r="EU38" i="3" s="1"/>
  <c r="EM38" i="3"/>
  <c r="EM43" i="3" s="1"/>
  <c r="EL38" i="3"/>
  <c r="EH38" i="3"/>
  <c r="EE38" i="3"/>
  <c r="EG38" i="3" s="1"/>
  <c r="ED38" i="3"/>
  <c r="EC38" i="3"/>
  <c r="EC43" i="3" s="1"/>
  <c r="EA38" i="3"/>
  <c r="EA43" i="3" s="1"/>
  <c r="DZ38" i="3"/>
  <c r="DZ43" i="3" s="1"/>
  <c r="DW38" i="3"/>
  <c r="DU38" i="3"/>
  <c r="DU43" i="3" s="1"/>
  <c r="DT38" i="3"/>
  <c r="DT43" i="3" s="1"/>
  <c r="DO38" i="3"/>
  <c r="DO43" i="3" s="1"/>
  <c r="DN38" i="3"/>
  <c r="DJ38" i="3"/>
  <c r="DG38" i="3"/>
  <c r="DF38" i="3"/>
  <c r="DI38" i="3" s="1"/>
  <c r="DC38" i="3"/>
  <c r="DC43" i="3" s="1"/>
  <c r="DB38" i="3"/>
  <c r="DE38" i="3" s="1"/>
  <c r="CM38" i="3" s="1"/>
  <c r="CW38" i="3"/>
  <c r="CW43" i="3" s="1"/>
  <c r="CV38" i="3"/>
  <c r="CY38" i="3" s="1"/>
  <c r="CS38" i="3"/>
  <c r="CQ38" i="3"/>
  <c r="CQ43" i="3" s="1"/>
  <c r="CP38" i="3"/>
  <c r="CL38" i="3"/>
  <c r="CI38" i="3"/>
  <c r="CK38" i="3" s="1"/>
  <c r="CH38" i="3"/>
  <c r="CG38" i="3"/>
  <c r="CE38" i="3"/>
  <c r="CE43" i="3" s="1"/>
  <c r="CD38" i="3"/>
  <c r="CD43" i="3" s="1"/>
  <c r="BY38" i="3"/>
  <c r="BY43" i="3" s="1"/>
  <c r="BX38" i="3"/>
  <c r="BS38" i="3"/>
  <c r="BS43" i="3" s="1"/>
  <c r="BR38" i="3"/>
  <c r="BN38" i="3"/>
  <c r="BK38" i="3"/>
  <c r="BM38" i="3" s="1"/>
  <c r="BJ38" i="3"/>
  <c r="BG38" i="3"/>
  <c r="BG43" i="3" s="1"/>
  <c r="BF38" i="3"/>
  <c r="BF43" i="3" s="1"/>
  <c r="BA38" i="3"/>
  <c r="BA43" i="3" s="1"/>
  <c r="AZ38" i="3"/>
  <c r="BC38" i="3" s="1"/>
  <c r="BC43" i="3" s="1"/>
  <c r="AU38" i="3"/>
  <c r="AU43" i="3" s="1"/>
  <c r="AT38" i="3"/>
  <c r="AP38" i="3"/>
  <c r="AM38" i="3"/>
  <c r="AL38" i="3"/>
  <c r="AI38" i="3"/>
  <c r="AI43" i="3" s="1"/>
  <c r="AH38" i="3"/>
  <c r="AK38" i="3" s="1"/>
  <c r="AC38" i="3"/>
  <c r="AC43" i="3" s="1"/>
  <c r="AB38" i="3"/>
  <c r="AE38" i="3" s="1"/>
  <c r="L38" i="3"/>
  <c r="L43" i="3" s="1"/>
  <c r="I38" i="3"/>
  <c r="G38" i="3"/>
  <c r="G43" i="3" s="1"/>
  <c r="E38" i="3"/>
  <c r="D38" i="3"/>
  <c r="D43" i="3" s="1"/>
  <c r="K37" i="3"/>
  <c r="DD36" i="3"/>
  <c r="DA36" i="3"/>
  <c r="CZ36" i="3"/>
  <c r="CX36" i="3"/>
  <c r="CU36" i="3"/>
  <c r="CW36" i="3" s="1"/>
  <c r="CT36" i="3"/>
  <c r="CR36" i="3"/>
  <c r="CL36" i="3" s="1"/>
  <c r="CO36" i="3"/>
  <c r="CQ36" i="3" s="1"/>
  <c r="CN36" i="3"/>
  <c r="CH36" i="3" s="1"/>
  <c r="CF36" i="3"/>
  <c r="CC36" i="3"/>
  <c r="CB36" i="3"/>
  <c r="BZ36" i="3"/>
  <c r="BW36" i="3"/>
  <c r="BV36" i="3"/>
  <c r="BY36" i="3" s="1"/>
  <c r="BH36" i="3"/>
  <c r="BE36" i="3"/>
  <c r="BD36" i="3"/>
  <c r="BG36" i="3" s="1"/>
  <c r="BB36" i="3"/>
  <c r="AY36" i="3"/>
  <c r="AX36" i="3"/>
  <c r="AJ36" i="3"/>
  <c r="AG36" i="3"/>
  <c r="AF36" i="3"/>
  <c r="AD36" i="3"/>
  <c r="AA36" i="3"/>
  <c r="Z36" i="3"/>
  <c r="AC36" i="3" s="1"/>
  <c r="PW35" i="3"/>
  <c r="PU35" i="3"/>
  <c r="PT35" i="3"/>
  <c r="PO35" i="3"/>
  <c r="PN35" i="3"/>
  <c r="PH35" i="3" s="1"/>
  <c r="PJ35" i="3"/>
  <c r="PG35" i="3"/>
  <c r="PF35" i="3"/>
  <c r="PC35" i="3"/>
  <c r="PB35" i="3"/>
  <c r="PE35" i="3" s="1"/>
  <c r="OW35" i="3"/>
  <c r="OV35" i="3"/>
  <c r="OR35" i="3"/>
  <c r="OO35" i="3"/>
  <c r="ON35" i="3"/>
  <c r="OK35" i="3"/>
  <c r="OJ35" i="3"/>
  <c r="OM35" i="3" s="1"/>
  <c r="OG35" i="3"/>
  <c r="NU35" i="3" s="1"/>
  <c r="OE35" i="3"/>
  <c r="OD35" i="3"/>
  <c r="NR35" i="3" s="1"/>
  <c r="OA35" i="3"/>
  <c r="NY35" i="3"/>
  <c r="NX35" i="3"/>
  <c r="NT35" i="3"/>
  <c r="NQ35" i="3"/>
  <c r="NS35" i="3" s="1"/>
  <c r="NP35" i="3"/>
  <c r="NM35" i="3"/>
  <c r="NL35" i="3"/>
  <c r="NO35" i="3" s="1"/>
  <c r="NG35" i="3"/>
  <c r="NF35" i="3"/>
  <c r="NB35" i="3"/>
  <c r="MY35" i="3"/>
  <c r="MX35" i="3"/>
  <c r="MW35" i="3"/>
  <c r="MU35" i="3"/>
  <c r="MT35" i="3"/>
  <c r="MO35" i="3"/>
  <c r="MN35" i="3"/>
  <c r="MQ35" i="3" s="1"/>
  <c r="MK35" i="3" s="1"/>
  <c r="MJ35" i="3"/>
  <c r="MG35" i="3"/>
  <c r="MF35" i="3"/>
  <c r="MI35" i="3" s="1"/>
  <c r="MC35" i="3"/>
  <c r="MB35" i="3"/>
  <c r="ME35" i="3" s="1"/>
  <c r="LW35" i="3"/>
  <c r="LV35" i="3"/>
  <c r="LR35" i="3"/>
  <c r="LO35" i="3"/>
  <c r="LQ35" i="3" s="1"/>
  <c r="LN35" i="3"/>
  <c r="LK35" i="3"/>
  <c r="LJ35" i="3"/>
  <c r="LM35" i="3" s="1"/>
  <c r="LA35" i="3" s="1"/>
  <c r="LG35" i="3"/>
  <c r="LE35" i="3"/>
  <c r="LD35" i="3"/>
  <c r="KZ35" i="3"/>
  <c r="KW35" i="3"/>
  <c r="KV35" i="3"/>
  <c r="KY35" i="3" s="1"/>
  <c r="KS35" i="3"/>
  <c r="KR35" i="3"/>
  <c r="KU35" i="3" s="1"/>
  <c r="KM35" i="3"/>
  <c r="KL35" i="3"/>
  <c r="KH35" i="3"/>
  <c r="KE35" i="3"/>
  <c r="KG35" i="3" s="1"/>
  <c r="KD35" i="3"/>
  <c r="KC35" i="3"/>
  <c r="KA35" i="3"/>
  <c r="JZ35" i="3"/>
  <c r="JU35" i="3"/>
  <c r="JT35" i="3"/>
  <c r="JW35" i="3" s="1"/>
  <c r="JO35" i="3"/>
  <c r="JN35" i="3"/>
  <c r="JQ35" i="3" s="1"/>
  <c r="JI35" i="3"/>
  <c r="JH35" i="3"/>
  <c r="JK35" i="3" s="1"/>
  <c r="JD35" i="3"/>
  <c r="JA35" i="3"/>
  <c r="JC35" i="3" s="1"/>
  <c r="IZ35" i="3"/>
  <c r="IW35" i="3"/>
  <c r="IV35" i="3"/>
  <c r="IY35" i="3" s="1"/>
  <c r="IQ35" i="3"/>
  <c r="IP35" i="3"/>
  <c r="IS35" i="3" s="1"/>
  <c r="IK35" i="3"/>
  <c r="IJ35" i="3"/>
  <c r="IM35" i="3" s="1"/>
  <c r="IF35" i="3"/>
  <c r="IC35" i="3"/>
  <c r="IB35" i="3"/>
  <c r="HY35" i="3"/>
  <c r="HX35" i="3"/>
  <c r="IA35" i="3" s="1"/>
  <c r="HS35" i="3"/>
  <c r="HR35" i="3"/>
  <c r="HU35" i="3" s="1"/>
  <c r="HM35" i="3"/>
  <c r="HL35" i="3"/>
  <c r="HO35" i="3" s="1"/>
  <c r="HG35" i="3"/>
  <c r="HF35" i="3"/>
  <c r="HI35" i="3" s="1"/>
  <c r="HA35" i="3"/>
  <c r="GZ35" i="3"/>
  <c r="HC35" i="3" s="1"/>
  <c r="GU35" i="3"/>
  <c r="GT35" i="3"/>
  <c r="GW35" i="3" s="1"/>
  <c r="GP35" i="3"/>
  <c r="GM35" i="3"/>
  <c r="GL35" i="3"/>
  <c r="GK35" i="3"/>
  <c r="GI35" i="3"/>
  <c r="GH35" i="3"/>
  <c r="GC35" i="3"/>
  <c r="GB35" i="3"/>
  <c r="GE35" i="3" s="1"/>
  <c r="FW35" i="3"/>
  <c r="FV35" i="3"/>
  <c r="FR35" i="3"/>
  <c r="FO35" i="3"/>
  <c r="FQ35" i="3" s="1"/>
  <c r="FN35" i="3"/>
  <c r="FK35" i="3"/>
  <c r="FJ35" i="3"/>
  <c r="FM35" i="3" s="1"/>
  <c r="FG35" i="3"/>
  <c r="FE35" i="3"/>
  <c r="FD35" i="3"/>
  <c r="FA35" i="3"/>
  <c r="EY35" i="3"/>
  <c r="EX35" i="3"/>
  <c r="ES35" i="3"/>
  <c r="ER35" i="3"/>
  <c r="EU35" i="3" s="1"/>
  <c r="EM35" i="3"/>
  <c r="EL35" i="3"/>
  <c r="EH35" i="3"/>
  <c r="EE35" i="3"/>
  <c r="EG35" i="3" s="1"/>
  <c r="ED35" i="3"/>
  <c r="EA35" i="3"/>
  <c r="DZ35" i="3"/>
  <c r="EC35" i="3" s="1"/>
  <c r="DU35" i="3"/>
  <c r="DT35" i="3"/>
  <c r="DW35" i="3" s="1"/>
  <c r="DO35" i="3"/>
  <c r="DN35" i="3"/>
  <c r="DH35" i="3" s="1"/>
  <c r="DJ35" i="3"/>
  <c r="DG35" i="3"/>
  <c r="DF35" i="3"/>
  <c r="DC35" i="3"/>
  <c r="DB35" i="3"/>
  <c r="DE35" i="3" s="1"/>
  <c r="CW35" i="3"/>
  <c r="CV35" i="3"/>
  <c r="CY35" i="3" s="1"/>
  <c r="CQ35" i="3"/>
  <c r="CP35" i="3"/>
  <c r="CS35" i="3" s="1"/>
  <c r="CL35" i="3"/>
  <c r="CI35" i="3"/>
  <c r="CH35" i="3"/>
  <c r="CE35" i="3"/>
  <c r="CD35" i="3"/>
  <c r="CG35" i="3" s="1"/>
  <c r="CA35" i="3"/>
  <c r="BY35" i="3"/>
  <c r="BX35" i="3"/>
  <c r="BU35" i="3"/>
  <c r="BS35" i="3"/>
  <c r="BR35" i="3"/>
  <c r="BN35" i="3"/>
  <c r="BK35" i="3"/>
  <c r="BJ35" i="3"/>
  <c r="BG35" i="3"/>
  <c r="BF35" i="3"/>
  <c r="BI35" i="3" s="1"/>
  <c r="BC35" i="3"/>
  <c r="BA35" i="3"/>
  <c r="AZ35" i="3"/>
  <c r="AU35" i="3"/>
  <c r="AT35" i="3"/>
  <c r="AW35" i="3" s="1"/>
  <c r="AP35" i="3"/>
  <c r="AM35" i="3"/>
  <c r="AL35" i="3"/>
  <c r="AI35" i="3"/>
  <c r="AH35" i="3"/>
  <c r="AK35" i="3" s="1"/>
  <c r="AC35" i="3"/>
  <c r="AB35" i="3"/>
  <c r="AE35" i="3" s="1"/>
  <c r="L35" i="3"/>
  <c r="I35" i="3"/>
  <c r="G35" i="3"/>
  <c r="E35" i="3"/>
  <c r="D35" i="3"/>
  <c r="F35" i="3" s="1"/>
  <c r="H35" i="3" s="1"/>
  <c r="J35" i="3" s="1"/>
  <c r="PU34" i="3"/>
  <c r="PT34" i="3"/>
  <c r="PW34" i="3" s="1"/>
  <c r="PQ34" i="3"/>
  <c r="PO34" i="3"/>
  <c r="PN34" i="3"/>
  <c r="PH34" i="3" s="1"/>
  <c r="PJ34" i="3"/>
  <c r="PG34" i="3"/>
  <c r="PF34" i="3"/>
  <c r="PC34" i="3"/>
  <c r="PB34" i="3"/>
  <c r="PE34" i="3" s="1"/>
  <c r="OW34" i="3"/>
  <c r="OV34" i="3"/>
  <c r="OR34" i="3"/>
  <c r="OO34" i="3"/>
  <c r="OQ34" i="3" s="1"/>
  <c r="ON34" i="3"/>
  <c r="OK34" i="3"/>
  <c r="OJ34" i="3"/>
  <c r="OM34" i="3" s="1"/>
  <c r="OE34" i="3"/>
  <c r="OD34" i="3"/>
  <c r="OG34" i="3" s="1"/>
  <c r="NY34" i="3"/>
  <c r="NX34" i="3"/>
  <c r="OA34" i="3" s="1"/>
  <c r="NU34" i="3" s="1"/>
  <c r="NT34" i="3"/>
  <c r="NQ34" i="3"/>
  <c r="NP34" i="3"/>
  <c r="NS34" i="3" s="1"/>
  <c r="NM34" i="3"/>
  <c r="NL34" i="3"/>
  <c r="NO34" i="3" s="1"/>
  <c r="NG34" i="3"/>
  <c r="NF34" i="3"/>
  <c r="NB34" i="3"/>
  <c r="MY34" i="3"/>
  <c r="NA34" i="3" s="1"/>
  <c r="MX34" i="3"/>
  <c r="MW34" i="3"/>
  <c r="MU34" i="3"/>
  <c r="MT34" i="3"/>
  <c r="MO34" i="3"/>
  <c r="MN34" i="3"/>
  <c r="MQ34" i="3" s="1"/>
  <c r="MJ34" i="3"/>
  <c r="MH34" i="3"/>
  <c r="MG34" i="3"/>
  <c r="MF34" i="3"/>
  <c r="MC34" i="3"/>
  <c r="MB34" i="3"/>
  <c r="ME34" i="3" s="1"/>
  <c r="LW34" i="3"/>
  <c r="LV34" i="3"/>
  <c r="LR34" i="3"/>
  <c r="LO34" i="3"/>
  <c r="LQ34" i="3" s="1"/>
  <c r="LN34" i="3"/>
  <c r="LM34" i="3"/>
  <c r="LK34" i="3"/>
  <c r="LJ34" i="3"/>
  <c r="KX34" i="3" s="1"/>
  <c r="LE34" i="3"/>
  <c r="LD34" i="3"/>
  <c r="LG34" i="3" s="1"/>
  <c r="LA34" i="3" s="1"/>
  <c r="KZ34" i="3"/>
  <c r="KW34" i="3"/>
  <c r="KV34" i="3"/>
  <c r="KY34" i="3" s="1"/>
  <c r="KS34" i="3"/>
  <c r="KR34" i="3"/>
  <c r="KU34" i="3" s="1"/>
  <c r="KM34" i="3"/>
  <c r="KL34" i="3"/>
  <c r="KH34" i="3"/>
  <c r="KE34" i="3"/>
  <c r="KG34" i="3" s="1"/>
  <c r="KD34" i="3"/>
  <c r="KA34" i="3"/>
  <c r="JZ34" i="3"/>
  <c r="KC34" i="3" s="1"/>
  <c r="JU34" i="3"/>
  <c r="JT34" i="3"/>
  <c r="JW34" i="3" s="1"/>
  <c r="JO34" i="3"/>
  <c r="JN34" i="3"/>
  <c r="JQ34" i="3" s="1"/>
  <c r="JK34" i="3"/>
  <c r="JI34" i="3"/>
  <c r="JH34" i="3"/>
  <c r="JD34" i="3"/>
  <c r="JA34" i="3"/>
  <c r="IZ34" i="3"/>
  <c r="IW34" i="3"/>
  <c r="IV34" i="3"/>
  <c r="IY34" i="3" s="1"/>
  <c r="IS34" i="3"/>
  <c r="IQ34" i="3"/>
  <c r="IP34" i="3"/>
  <c r="IL34" i="3"/>
  <c r="IF34" i="3" s="1"/>
  <c r="II34" i="3"/>
  <c r="IH34" i="3"/>
  <c r="IB34" i="3"/>
  <c r="HY34" i="3"/>
  <c r="HX34" i="3"/>
  <c r="IA34" i="3" s="1"/>
  <c r="HS34" i="3"/>
  <c r="HR34" i="3"/>
  <c r="HU34" i="3" s="1"/>
  <c r="HM34" i="3"/>
  <c r="HL34" i="3"/>
  <c r="HO34" i="3" s="1"/>
  <c r="HI34" i="3"/>
  <c r="HG34" i="3"/>
  <c r="HF34" i="3"/>
  <c r="HA34" i="3"/>
  <c r="GZ34" i="3"/>
  <c r="HC34" i="3" s="1"/>
  <c r="GW34" i="3"/>
  <c r="GQ34" i="3" s="1"/>
  <c r="GU34" i="3"/>
  <c r="GT34" i="3"/>
  <c r="GP34" i="3"/>
  <c r="GM34" i="3"/>
  <c r="GL34" i="3"/>
  <c r="GI34" i="3"/>
  <c r="GH34" i="3"/>
  <c r="GK34" i="3" s="1"/>
  <c r="GC34" i="3"/>
  <c r="GB34" i="3"/>
  <c r="GE34" i="3" s="1"/>
  <c r="FW34" i="3"/>
  <c r="FV34" i="3"/>
  <c r="FY34" i="3" s="1"/>
  <c r="FR34" i="3"/>
  <c r="FO34" i="3"/>
  <c r="FQ34" i="3" s="1"/>
  <c r="FN34" i="3"/>
  <c r="FM34" i="3"/>
  <c r="FK34" i="3"/>
  <c r="FJ34" i="3"/>
  <c r="FE34" i="3"/>
  <c r="FD34" i="3"/>
  <c r="FG34" i="3" s="1"/>
  <c r="EY34" i="3"/>
  <c r="EX34" i="3"/>
  <c r="FA34" i="3" s="1"/>
  <c r="ES34" i="3"/>
  <c r="ER34" i="3"/>
  <c r="EU34" i="3" s="1"/>
  <c r="EM34" i="3"/>
  <c r="EL34" i="3"/>
  <c r="EH34" i="3"/>
  <c r="EE34" i="3"/>
  <c r="ED34" i="3"/>
  <c r="EA34" i="3"/>
  <c r="DZ34" i="3"/>
  <c r="EC34" i="3" s="1"/>
  <c r="DW34" i="3"/>
  <c r="DU34" i="3"/>
  <c r="DT34" i="3"/>
  <c r="DO34" i="3"/>
  <c r="DN34" i="3"/>
  <c r="DJ34" i="3"/>
  <c r="DG34" i="3"/>
  <c r="DF34" i="3"/>
  <c r="DC34" i="3"/>
  <c r="DB34" i="3"/>
  <c r="DE34" i="3" s="1"/>
  <c r="CW34" i="3"/>
  <c r="CV34" i="3"/>
  <c r="CY34" i="3" s="1"/>
  <c r="CS34" i="3"/>
  <c r="CM34" i="3" s="1"/>
  <c r="CQ34" i="3"/>
  <c r="CP34" i="3"/>
  <c r="CJ34" i="3" s="1"/>
  <c r="CL34" i="3"/>
  <c r="CI34" i="3"/>
  <c r="CK34" i="3" s="1"/>
  <c r="CH34" i="3"/>
  <c r="CE34" i="3"/>
  <c r="CD34" i="3"/>
  <c r="CG34" i="3" s="1"/>
  <c r="CA34" i="3"/>
  <c r="BY34" i="3"/>
  <c r="BX34" i="3"/>
  <c r="BS34" i="3"/>
  <c r="BR34" i="3"/>
  <c r="BN34" i="3"/>
  <c r="BK34" i="3"/>
  <c r="BJ34" i="3"/>
  <c r="BI34" i="3"/>
  <c r="BG34" i="3"/>
  <c r="BF34" i="3"/>
  <c r="BA34" i="3"/>
  <c r="AZ34" i="3"/>
  <c r="BC34" i="3" s="1"/>
  <c r="AU34" i="3"/>
  <c r="AT34" i="3"/>
  <c r="AW34" i="3" s="1"/>
  <c r="AQ34" i="3" s="1"/>
  <c r="AP34" i="3"/>
  <c r="AM34" i="3"/>
  <c r="AL34" i="3"/>
  <c r="AI34" i="3"/>
  <c r="AH34" i="3"/>
  <c r="AK34" i="3" s="1"/>
  <c r="AC34" i="3"/>
  <c r="AB34" i="3"/>
  <c r="AE34" i="3" s="1"/>
  <c r="L34" i="3"/>
  <c r="I34" i="3"/>
  <c r="G34" i="3"/>
  <c r="E34" i="3"/>
  <c r="F34" i="3" s="1"/>
  <c r="H34" i="3" s="1"/>
  <c r="D34" i="3"/>
  <c r="PU33" i="3"/>
  <c r="PT33" i="3"/>
  <c r="PH33" i="3" s="1"/>
  <c r="PQ33" i="3"/>
  <c r="PO33" i="3"/>
  <c r="PN33" i="3"/>
  <c r="PJ33" i="3"/>
  <c r="PG33" i="3"/>
  <c r="PI33" i="3" s="1"/>
  <c r="PF33" i="3"/>
  <c r="PC33" i="3"/>
  <c r="PB33" i="3"/>
  <c r="PE33" i="3" s="1"/>
  <c r="OW33" i="3"/>
  <c r="OV33" i="3"/>
  <c r="OR33" i="3"/>
  <c r="OO33" i="3"/>
  <c r="ON33" i="3"/>
  <c r="OK33" i="3"/>
  <c r="OJ33" i="3"/>
  <c r="OM33" i="3" s="1"/>
  <c r="OE33" i="3"/>
  <c r="OD33" i="3"/>
  <c r="OG33" i="3" s="1"/>
  <c r="NY33" i="3"/>
  <c r="NX33" i="3"/>
  <c r="NT33" i="3"/>
  <c r="NS33" i="3"/>
  <c r="NQ33" i="3"/>
  <c r="NP33" i="3"/>
  <c r="NM33" i="3"/>
  <c r="NL33" i="3"/>
  <c r="NO33" i="3" s="1"/>
  <c r="NG33" i="3"/>
  <c r="NF33" i="3"/>
  <c r="NI33" i="3" s="1"/>
  <c r="NB33" i="3"/>
  <c r="MZ33" i="3"/>
  <c r="MY33" i="3"/>
  <c r="MX33" i="3"/>
  <c r="MU33" i="3"/>
  <c r="MT33" i="3"/>
  <c r="MW33" i="3" s="1"/>
  <c r="MO33" i="3"/>
  <c r="MN33" i="3"/>
  <c r="MH33" i="3" s="1"/>
  <c r="MJ33" i="3"/>
  <c r="MG33" i="3"/>
  <c r="MF33" i="3"/>
  <c r="MI33" i="3" s="1"/>
  <c r="MC33" i="3"/>
  <c r="MB33" i="3"/>
  <c r="ME33" i="3" s="1"/>
  <c r="LW33" i="3"/>
  <c r="LV33" i="3"/>
  <c r="LY33" i="3" s="1"/>
  <c r="LR33" i="3"/>
  <c r="LO33" i="3"/>
  <c r="LQ33" i="3" s="1"/>
  <c r="LN33" i="3"/>
  <c r="LM33" i="3"/>
  <c r="LK33" i="3"/>
  <c r="LJ33" i="3"/>
  <c r="LE33" i="3"/>
  <c r="LD33" i="3"/>
  <c r="KZ33" i="3"/>
  <c r="KW33" i="3"/>
  <c r="KV33" i="3"/>
  <c r="KS33" i="3"/>
  <c r="KR33" i="3"/>
  <c r="KU33" i="3" s="1"/>
  <c r="KM33" i="3"/>
  <c r="KL33" i="3"/>
  <c r="KO33" i="3" s="1"/>
  <c r="KH33" i="3"/>
  <c r="KE33" i="3"/>
  <c r="KD33" i="3"/>
  <c r="KC33" i="3"/>
  <c r="KA33" i="3"/>
  <c r="JZ33" i="3"/>
  <c r="JW33" i="3"/>
  <c r="JU33" i="3"/>
  <c r="JT33" i="3"/>
  <c r="JO33" i="3"/>
  <c r="JN33" i="3"/>
  <c r="JQ33" i="3" s="1"/>
  <c r="JI33" i="3"/>
  <c r="JH33" i="3"/>
  <c r="JD33" i="3"/>
  <c r="JA33" i="3"/>
  <c r="JC33" i="3" s="1"/>
  <c r="IZ33" i="3"/>
  <c r="IW33" i="3"/>
  <c r="IV33" i="3"/>
  <c r="IY33" i="3" s="1"/>
  <c r="IQ33" i="3"/>
  <c r="IP33" i="3"/>
  <c r="IS33" i="3" s="1"/>
  <c r="IK33" i="3"/>
  <c r="IJ33" i="3"/>
  <c r="ID33" i="3" s="1"/>
  <c r="IF33" i="3"/>
  <c r="IC33" i="3"/>
  <c r="IB33" i="3"/>
  <c r="HY33" i="3"/>
  <c r="HX33" i="3"/>
  <c r="IA33" i="3" s="1"/>
  <c r="HS33" i="3"/>
  <c r="HR33" i="3"/>
  <c r="HU33" i="3" s="1"/>
  <c r="HM33" i="3"/>
  <c r="HL33" i="3"/>
  <c r="HO33" i="3" s="1"/>
  <c r="HG33" i="3"/>
  <c r="HF33" i="3"/>
  <c r="HI33" i="3" s="1"/>
  <c r="HA33" i="3"/>
  <c r="GZ33" i="3"/>
  <c r="HC33" i="3" s="1"/>
  <c r="GQ33" i="3" s="1"/>
  <c r="GW33" i="3"/>
  <c r="GU33" i="3"/>
  <c r="GT33" i="3"/>
  <c r="GP33" i="3"/>
  <c r="GO33" i="3"/>
  <c r="GM33" i="3"/>
  <c r="GL33" i="3"/>
  <c r="GI33" i="3"/>
  <c r="GH33" i="3"/>
  <c r="GK33" i="3" s="1"/>
  <c r="GC33" i="3"/>
  <c r="GB33" i="3"/>
  <c r="GE33" i="3" s="1"/>
  <c r="FW33" i="3"/>
  <c r="FV33" i="3"/>
  <c r="FY33" i="3" s="1"/>
  <c r="FR33" i="3"/>
  <c r="FO33" i="3"/>
  <c r="FQ33" i="3" s="1"/>
  <c r="FN33" i="3"/>
  <c r="FM33" i="3"/>
  <c r="FK33" i="3"/>
  <c r="FJ33" i="3"/>
  <c r="FG33" i="3"/>
  <c r="FE33" i="3"/>
  <c r="FD33" i="3"/>
  <c r="EY33" i="3"/>
  <c r="EX33" i="3"/>
  <c r="FA33" i="3" s="1"/>
  <c r="ES33" i="3"/>
  <c r="ER33" i="3"/>
  <c r="EU33" i="3" s="1"/>
  <c r="EM33" i="3"/>
  <c r="EL33" i="3"/>
  <c r="EH33" i="3"/>
  <c r="EE33" i="3"/>
  <c r="EG33" i="3" s="1"/>
  <c r="ED33" i="3"/>
  <c r="EC33" i="3"/>
  <c r="EA33" i="3"/>
  <c r="DZ33" i="3"/>
  <c r="DW33" i="3"/>
  <c r="DU33" i="3"/>
  <c r="DT33" i="3"/>
  <c r="DO33" i="3"/>
  <c r="DN33" i="3"/>
  <c r="DH33" i="3" s="1"/>
  <c r="DJ33" i="3"/>
  <c r="DG33" i="3"/>
  <c r="DI33" i="3" s="1"/>
  <c r="DF33" i="3"/>
  <c r="DC33" i="3"/>
  <c r="DB33" i="3"/>
  <c r="DE33" i="3" s="1"/>
  <c r="CW33" i="3"/>
  <c r="CV33" i="3"/>
  <c r="CY33" i="3" s="1"/>
  <c r="CQ33" i="3"/>
  <c r="CP33" i="3"/>
  <c r="CS33" i="3" s="1"/>
  <c r="CL33" i="3"/>
  <c r="CI33" i="3"/>
  <c r="CH33" i="3"/>
  <c r="CE33" i="3"/>
  <c r="CD33" i="3"/>
  <c r="CG33" i="3" s="1"/>
  <c r="BY33" i="3"/>
  <c r="BX33" i="3"/>
  <c r="CA33" i="3" s="1"/>
  <c r="BS33" i="3"/>
  <c r="BR33" i="3"/>
  <c r="BN33" i="3"/>
  <c r="BK33" i="3"/>
  <c r="BJ33" i="3"/>
  <c r="BI33" i="3"/>
  <c r="BG33" i="3"/>
  <c r="BF33" i="3"/>
  <c r="BA33" i="3"/>
  <c r="AZ33" i="3"/>
  <c r="BC33" i="3" s="1"/>
  <c r="AU33" i="3"/>
  <c r="AT33" i="3"/>
  <c r="AW33" i="3" s="1"/>
  <c r="AP33" i="3"/>
  <c r="AM33" i="3"/>
  <c r="AO33" i="3" s="1"/>
  <c r="AL33" i="3"/>
  <c r="AI33" i="3"/>
  <c r="AH33" i="3"/>
  <c r="AK33" i="3" s="1"/>
  <c r="AC33" i="3"/>
  <c r="AB33" i="3"/>
  <c r="AE33" i="3" s="1"/>
  <c r="L33" i="3"/>
  <c r="I33" i="3"/>
  <c r="G33" i="3"/>
  <c r="E33" i="3"/>
  <c r="D33" i="3"/>
  <c r="PU32" i="3"/>
  <c r="PT32" i="3"/>
  <c r="PW32" i="3" s="1"/>
  <c r="PQ32" i="3"/>
  <c r="PO32" i="3"/>
  <c r="PN32" i="3"/>
  <c r="PJ32" i="3"/>
  <c r="PH32" i="3"/>
  <c r="PG32" i="3"/>
  <c r="PF32" i="3"/>
  <c r="PI32" i="3" s="1"/>
  <c r="PC32" i="3"/>
  <c r="PB32" i="3"/>
  <c r="PE32" i="3" s="1"/>
  <c r="OW32" i="3"/>
  <c r="OV32" i="3"/>
  <c r="OR32" i="3"/>
  <c r="OO32" i="3"/>
  <c r="OQ32" i="3" s="1"/>
  <c r="ON32" i="3"/>
  <c r="OK32" i="3"/>
  <c r="OJ32" i="3"/>
  <c r="OM32" i="3" s="1"/>
  <c r="OE32" i="3"/>
  <c r="OD32" i="3"/>
  <c r="OG32" i="3" s="1"/>
  <c r="NY32" i="3"/>
  <c r="NX32" i="3"/>
  <c r="NT32" i="3"/>
  <c r="NQ32" i="3"/>
  <c r="NP32" i="3"/>
  <c r="NS32" i="3" s="1"/>
  <c r="NM32" i="3"/>
  <c r="NL32" i="3"/>
  <c r="NO32" i="3" s="1"/>
  <c r="NC32" i="3" s="1"/>
  <c r="NI32" i="3"/>
  <c r="NG32" i="3"/>
  <c r="NF32" i="3"/>
  <c r="NB32" i="3"/>
  <c r="MY32" i="3"/>
  <c r="MX32" i="3"/>
  <c r="MU32" i="3"/>
  <c r="MT32" i="3"/>
  <c r="MW32" i="3" s="1"/>
  <c r="MQ32" i="3"/>
  <c r="MO32" i="3"/>
  <c r="MN32" i="3"/>
  <c r="MH32" i="3" s="1"/>
  <c r="MJ32" i="3"/>
  <c r="MI32" i="3"/>
  <c r="MG32" i="3"/>
  <c r="MF32" i="3"/>
  <c r="MC32" i="3"/>
  <c r="MB32" i="3"/>
  <c r="ME32" i="3" s="1"/>
  <c r="LW32" i="3"/>
  <c r="LV32" i="3"/>
  <c r="LY32" i="3" s="1"/>
  <c r="LR32" i="3"/>
  <c r="LO32" i="3"/>
  <c r="LQ32" i="3" s="1"/>
  <c r="LN32" i="3"/>
  <c r="LM32" i="3"/>
  <c r="LK32" i="3"/>
  <c r="LJ32" i="3"/>
  <c r="LE32" i="3"/>
  <c r="LD32" i="3"/>
  <c r="KX32" i="3" s="1"/>
  <c r="KZ32" i="3"/>
  <c r="KW32" i="3"/>
  <c r="KV32" i="3"/>
  <c r="KS32" i="3"/>
  <c r="KR32" i="3"/>
  <c r="KU32" i="3" s="1"/>
  <c r="KM32" i="3"/>
  <c r="KL32" i="3"/>
  <c r="KO32" i="3" s="1"/>
  <c r="KH32" i="3"/>
  <c r="KE32" i="3"/>
  <c r="KD32" i="3"/>
  <c r="KC32" i="3"/>
  <c r="KA32" i="3"/>
  <c r="JZ32" i="3"/>
  <c r="JU32" i="3"/>
  <c r="JT32" i="3"/>
  <c r="JW32" i="3" s="1"/>
  <c r="JO32" i="3"/>
  <c r="JN32" i="3"/>
  <c r="JQ32" i="3" s="1"/>
  <c r="JI32" i="3"/>
  <c r="JH32" i="3"/>
  <c r="JD32" i="3"/>
  <c r="JA32" i="3"/>
  <c r="JC32" i="3" s="1"/>
  <c r="IZ32" i="3"/>
  <c r="IW32" i="3"/>
  <c r="IV32" i="3"/>
  <c r="IY32" i="3" s="1"/>
  <c r="IQ32" i="3"/>
  <c r="IP32" i="3"/>
  <c r="IS32" i="3" s="1"/>
  <c r="IM32" i="3"/>
  <c r="IK32" i="3"/>
  <c r="IJ32" i="3"/>
  <c r="ID32" i="3" s="1"/>
  <c r="IF32" i="3"/>
  <c r="IE32" i="3"/>
  <c r="IC32" i="3"/>
  <c r="IB32" i="3"/>
  <c r="HY32" i="3"/>
  <c r="HX32" i="3"/>
  <c r="IA32" i="3" s="1"/>
  <c r="HS32" i="3"/>
  <c r="HR32" i="3"/>
  <c r="HU32" i="3" s="1"/>
  <c r="HM32" i="3"/>
  <c r="HL32" i="3"/>
  <c r="HO32" i="3" s="1"/>
  <c r="HG32" i="3"/>
  <c r="HF32" i="3"/>
  <c r="HI32" i="3" s="1"/>
  <c r="HA32" i="3"/>
  <c r="GZ32" i="3"/>
  <c r="HC32" i="3" s="1"/>
  <c r="GW32" i="3"/>
  <c r="GU32" i="3"/>
  <c r="GT32" i="3"/>
  <c r="GP32" i="3"/>
  <c r="GM32" i="3"/>
  <c r="GL32" i="3"/>
  <c r="GI32" i="3"/>
  <c r="GH32" i="3"/>
  <c r="GK32" i="3" s="1"/>
  <c r="GC32" i="3"/>
  <c r="GB32" i="3"/>
  <c r="GE32" i="3" s="1"/>
  <c r="FW32" i="3"/>
  <c r="FV32" i="3"/>
  <c r="FY32" i="3" s="1"/>
  <c r="FR32" i="3"/>
  <c r="FO32" i="3"/>
  <c r="FQ32" i="3" s="1"/>
  <c r="FN32" i="3"/>
  <c r="FM32" i="3"/>
  <c r="FK32" i="3"/>
  <c r="FJ32" i="3"/>
  <c r="FG32" i="3"/>
  <c r="FE32" i="3"/>
  <c r="FD32" i="3"/>
  <c r="EY32" i="3"/>
  <c r="EX32" i="3"/>
  <c r="FA32" i="3" s="1"/>
  <c r="ES32" i="3"/>
  <c r="ER32" i="3"/>
  <c r="EU32" i="3" s="1"/>
  <c r="EM32" i="3"/>
  <c r="EL32" i="3"/>
  <c r="EH32" i="3"/>
  <c r="EE32" i="3"/>
  <c r="EG32" i="3" s="1"/>
  <c r="ED32" i="3"/>
  <c r="EC32" i="3"/>
  <c r="EA32" i="3"/>
  <c r="DZ32" i="3"/>
  <c r="DW32" i="3"/>
  <c r="DU32" i="3"/>
  <c r="DT32" i="3"/>
  <c r="DO32" i="3"/>
  <c r="DN32" i="3"/>
  <c r="DH32" i="3" s="1"/>
  <c r="DJ32" i="3"/>
  <c r="DG32" i="3"/>
  <c r="DF32" i="3"/>
  <c r="DI32" i="3" s="1"/>
  <c r="DC32" i="3"/>
  <c r="DB32" i="3"/>
  <c r="DE32" i="3" s="1"/>
  <c r="CY32" i="3"/>
  <c r="CW32" i="3"/>
  <c r="CV32" i="3"/>
  <c r="CQ32" i="3"/>
  <c r="CP32" i="3"/>
  <c r="CS32" i="3" s="1"/>
  <c r="CM32" i="3" s="1"/>
  <c r="CL32" i="3"/>
  <c r="CI32" i="3"/>
  <c r="CH32" i="3"/>
  <c r="CE32" i="3"/>
  <c r="CD32" i="3"/>
  <c r="CG32" i="3" s="1"/>
  <c r="BY32" i="3"/>
  <c r="BX32" i="3"/>
  <c r="CA32" i="3" s="1"/>
  <c r="BS32" i="3"/>
  <c r="BR32" i="3"/>
  <c r="BN32" i="3"/>
  <c r="BK32" i="3"/>
  <c r="BM32" i="3" s="1"/>
  <c r="BJ32" i="3"/>
  <c r="BG32" i="3"/>
  <c r="BF32" i="3"/>
  <c r="BI32" i="3" s="1"/>
  <c r="BA32" i="3"/>
  <c r="AZ32" i="3"/>
  <c r="BC32" i="3" s="1"/>
  <c r="AW32" i="3"/>
  <c r="AU32" i="3"/>
  <c r="AT32" i="3"/>
  <c r="AN32" i="3" s="1"/>
  <c r="AP32" i="3"/>
  <c r="AM32" i="3"/>
  <c r="AL32" i="3"/>
  <c r="AI32" i="3"/>
  <c r="AH32" i="3"/>
  <c r="AK32" i="3" s="1"/>
  <c r="AC32" i="3"/>
  <c r="AB32" i="3"/>
  <c r="AE32" i="3" s="1"/>
  <c r="U32" i="3"/>
  <c r="L32" i="3"/>
  <c r="I32" i="3"/>
  <c r="G32" i="3"/>
  <c r="E32" i="3"/>
  <c r="D32" i="3"/>
  <c r="PU31" i="3"/>
  <c r="PT31" i="3"/>
  <c r="PW31" i="3" s="1"/>
  <c r="PO31" i="3"/>
  <c r="PN31" i="3"/>
  <c r="PQ31" i="3" s="1"/>
  <c r="PJ31" i="3"/>
  <c r="PG31" i="3"/>
  <c r="PF31" i="3"/>
  <c r="PI31" i="3" s="1"/>
  <c r="PC31" i="3"/>
  <c r="PB31" i="3"/>
  <c r="PE31" i="3" s="1"/>
  <c r="OW31" i="3"/>
  <c r="OV31" i="3"/>
  <c r="OR31" i="3"/>
  <c r="OO31" i="3"/>
  <c r="OQ31" i="3" s="1"/>
  <c r="ON31" i="3"/>
  <c r="OM31" i="3"/>
  <c r="OK31" i="3"/>
  <c r="OJ31" i="3"/>
  <c r="OE31" i="3"/>
  <c r="OD31" i="3"/>
  <c r="OG31" i="3" s="1"/>
  <c r="NY31" i="3"/>
  <c r="NX31" i="3"/>
  <c r="NT31" i="3"/>
  <c r="NQ31" i="3"/>
  <c r="NS31" i="3" s="1"/>
  <c r="NP31" i="3"/>
  <c r="NM31" i="3"/>
  <c r="NL31" i="3"/>
  <c r="NO31" i="3" s="1"/>
  <c r="NG31" i="3"/>
  <c r="NF31" i="3"/>
  <c r="NI31" i="3" s="1"/>
  <c r="NB31" i="3"/>
  <c r="MY31" i="3"/>
  <c r="NA31" i="3" s="1"/>
  <c r="MX31" i="3"/>
  <c r="MW31" i="3"/>
  <c r="MU31" i="3"/>
  <c r="MT31" i="3"/>
  <c r="MO31" i="3"/>
  <c r="MN31" i="3"/>
  <c r="MJ31" i="3"/>
  <c r="MG31" i="3"/>
  <c r="MF31" i="3"/>
  <c r="MC31" i="3"/>
  <c r="MB31" i="3"/>
  <c r="ME31" i="3" s="1"/>
  <c r="LY31" i="3"/>
  <c r="LW31" i="3"/>
  <c r="LV31" i="3"/>
  <c r="LR31" i="3"/>
  <c r="LP31" i="3"/>
  <c r="LO31" i="3"/>
  <c r="LN31" i="3"/>
  <c r="LK31" i="3"/>
  <c r="LJ31" i="3"/>
  <c r="LM31" i="3" s="1"/>
  <c r="LE31" i="3"/>
  <c r="LD31" i="3"/>
  <c r="KZ31" i="3"/>
  <c r="KW31" i="3"/>
  <c r="KY31" i="3" s="1"/>
  <c r="KV31" i="3"/>
  <c r="KS31" i="3"/>
  <c r="KR31" i="3"/>
  <c r="KU31" i="3" s="1"/>
  <c r="KM31" i="3"/>
  <c r="KL31" i="3"/>
  <c r="KO31" i="3" s="1"/>
  <c r="KH31" i="3"/>
  <c r="KE31" i="3"/>
  <c r="KG31" i="3" s="1"/>
  <c r="KD31" i="3"/>
  <c r="KC31" i="3"/>
  <c r="KA31" i="3"/>
  <c r="JZ31" i="3"/>
  <c r="JU31" i="3"/>
  <c r="JT31" i="3"/>
  <c r="JW31" i="3" s="1"/>
  <c r="JO31" i="3"/>
  <c r="JN31" i="3"/>
  <c r="JQ31" i="3" s="1"/>
  <c r="JI31" i="3"/>
  <c r="JH31" i="3"/>
  <c r="JD31" i="3"/>
  <c r="JC31" i="3"/>
  <c r="JA31" i="3"/>
  <c r="IZ31" i="3"/>
  <c r="IW31" i="3"/>
  <c r="IV31" i="3"/>
  <c r="IY31" i="3" s="1"/>
  <c r="IQ31" i="3"/>
  <c r="IP31" i="3"/>
  <c r="IS31" i="3" s="1"/>
  <c r="IG31" i="3" s="1"/>
  <c r="IM31" i="3"/>
  <c r="IK31" i="3"/>
  <c r="IJ31" i="3"/>
  <c r="IF31" i="3"/>
  <c r="IC31" i="3"/>
  <c r="IB31" i="3"/>
  <c r="IE31" i="3" s="1"/>
  <c r="HY31" i="3"/>
  <c r="HX31" i="3"/>
  <c r="IA31" i="3" s="1"/>
  <c r="HS31" i="3"/>
  <c r="HR31" i="3"/>
  <c r="HU31" i="3" s="1"/>
  <c r="HO31" i="3"/>
  <c r="HM31" i="3"/>
  <c r="HL31" i="3"/>
  <c r="HI31" i="3"/>
  <c r="HG31" i="3"/>
  <c r="HF31" i="3"/>
  <c r="HA31" i="3"/>
  <c r="GZ31" i="3"/>
  <c r="HC31" i="3" s="1"/>
  <c r="GU31" i="3"/>
  <c r="GT31" i="3"/>
  <c r="GW31" i="3" s="1"/>
  <c r="GP31" i="3"/>
  <c r="GM31" i="3"/>
  <c r="GL31" i="3"/>
  <c r="GO31" i="3" s="1"/>
  <c r="GI31" i="3"/>
  <c r="GH31" i="3"/>
  <c r="GK31" i="3" s="1"/>
  <c r="GC31" i="3"/>
  <c r="GB31" i="3"/>
  <c r="GE31" i="3" s="1"/>
  <c r="FS31" i="3" s="1"/>
  <c r="FY31" i="3"/>
  <c r="FW31" i="3"/>
  <c r="FV31" i="3"/>
  <c r="FR31" i="3"/>
  <c r="FO31" i="3"/>
  <c r="FQ31" i="3" s="1"/>
  <c r="FN31" i="3"/>
  <c r="FM31" i="3"/>
  <c r="FK31" i="3"/>
  <c r="FJ31" i="3"/>
  <c r="FE31" i="3"/>
  <c r="FD31" i="3"/>
  <c r="FG31" i="3" s="1"/>
  <c r="EY31" i="3"/>
  <c r="EX31" i="3"/>
  <c r="FA31" i="3" s="1"/>
  <c r="ES31" i="3"/>
  <c r="ER31" i="3"/>
  <c r="EU31" i="3" s="1"/>
  <c r="EM31" i="3"/>
  <c r="EL31" i="3"/>
  <c r="EH31" i="3"/>
  <c r="EE31" i="3"/>
  <c r="ED31" i="3"/>
  <c r="EA31" i="3"/>
  <c r="DZ31" i="3"/>
  <c r="EC31" i="3" s="1"/>
  <c r="DU31" i="3"/>
  <c r="DT31" i="3"/>
  <c r="DW31" i="3" s="1"/>
  <c r="DO31" i="3"/>
  <c r="DN31" i="3"/>
  <c r="DJ31" i="3"/>
  <c r="DI31" i="3"/>
  <c r="DG31" i="3"/>
  <c r="DF31" i="3"/>
  <c r="DC31" i="3"/>
  <c r="DB31" i="3"/>
  <c r="DE31" i="3" s="1"/>
  <c r="CY31" i="3"/>
  <c r="CW31" i="3"/>
  <c r="CV31" i="3"/>
  <c r="CS31" i="3"/>
  <c r="CQ31" i="3"/>
  <c r="CP31" i="3"/>
  <c r="CL31" i="3"/>
  <c r="CJ31" i="3"/>
  <c r="CI31" i="3"/>
  <c r="CH31" i="3"/>
  <c r="CK31" i="3" s="1"/>
  <c r="CE31" i="3"/>
  <c r="CD31" i="3"/>
  <c r="CG31" i="3" s="1"/>
  <c r="BY31" i="3"/>
  <c r="BX31" i="3"/>
  <c r="CA31" i="3" s="1"/>
  <c r="BT31" i="3"/>
  <c r="BN31" i="3" s="1"/>
  <c r="X31" i="3" s="1"/>
  <c r="BQ31" i="3"/>
  <c r="BP31" i="3"/>
  <c r="BI31" i="3"/>
  <c r="BG31" i="3"/>
  <c r="BF31" i="3"/>
  <c r="BA31" i="3"/>
  <c r="AZ31" i="3"/>
  <c r="BC31" i="3" s="1"/>
  <c r="AU31" i="3"/>
  <c r="AT31" i="3"/>
  <c r="AN31" i="3" s="1"/>
  <c r="AP31" i="3"/>
  <c r="AM31" i="3"/>
  <c r="AL31" i="3"/>
  <c r="AO31" i="3" s="1"/>
  <c r="AI31" i="3"/>
  <c r="AH31" i="3"/>
  <c r="AK31" i="3" s="1"/>
  <c r="AC31" i="3"/>
  <c r="AB31" i="3"/>
  <c r="AE31" i="3" s="1"/>
  <c r="L31" i="3"/>
  <c r="I31" i="3"/>
  <c r="G31" i="3"/>
  <c r="E31" i="3"/>
  <c r="F31" i="3" s="1"/>
  <c r="H31" i="3" s="1"/>
  <c r="D31" i="3"/>
  <c r="PW30" i="3"/>
  <c r="PU30" i="3"/>
  <c r="PT30" i="3"/>
  <c r="PO30" i="3"/>
  <c r="PN30" i="3"/>
  <c r="PJ30" i="3"/>
  <c r="PG30" i="3"/>
  <c r="PF30" i="3"/>
  <c r="PC30" i="3"/>
  <c r="PB30" i="3"/>
  <c r="PE30" i="3" s="1"/>
  <c r="OY30" i="3"/>
  <c r="OW30" i="3"/>
  <c r="OV30" i="3"/>
  <c r="OR30" i="3"/>
  <c r="OP30" i="3"/>
  <c r="OO30" i="3"/>
  <c r="ON30" i="3"/>
  <c r="OK30" i="3"/>
  <c r="OJ30" i="3"/>
  <c r="OM30" i="3" s="1"/>
  <c r="OE30" i="3"/>
  <c r="OD30" i="3"/>
  <c r="OG30" i="3" s="1"/>
  <c r="OA30" i="3"/>
  <c r="NY30" i="3"/>
  <c r="NX30" i="3"/>
  <c r="NT30" i="3"/>
  <c r="NQ30" i="3"/>
  <c r="NS30" i="3" s="1"/>
  <c r="NP30" i="3"/>
  <c r="NM30" i="3"/>
  <c r="NL30" i="3"/>
  <c r="NO30" i="3" s="1"/>
  <c r="NC30" i="3" s="1"/>
  <c r="NI30" i="3"/>
  <c r="NG30" i="3"/>
  <c r="NF30" i="3"/>
  <c r="NB30" i="3"/>
  <c r="MY30" i="3"/>
  <c r="MX30" i="3"/>
  <c r="NA30" i="3" s="1"/>
  <c r="MW30" i="3"/>
  <c r="MU30" i="3"/>
  <c r="MT30" i="3"/>
  <c r="MO30" i="3"/>
  <c r="MN30" i="3"/>
  <c r="MH30" i="3" s="1"/>
  <c r="MJ30" i="3"/>
  <c r="MG30" i="3"/>
  <c r="MF30" i="3"/>
  <c r="ME30" i="3"/>
  <c r="MC30" i="3"/>
  <c r="MB30" i="3"/>
  <c r="LY30" i="3"/>
  <c r="LS30" i="3" s="1"/>
  <c r="LW30" i="3"/>
  <c r="LV30" i="3"/>
  <c r="LP30" i="3" s="1"/>
  <c r="LR30" i="3"/>
  <c r="LO30" i="3"/>
  <c r="LN30" i="3"/>
  <c r="LM30" i="3"/>
  <c r="LK30" i="3"/>
  <c r="LJ30" i="3"/>
  <c r="LE30" i="3"/>
  <c r="LD30" i="3"/>
  <c r="KZ30" i="3"/>
  <c r="KW30" i="3"/>
  <c r="KV30" i="3"/>
  <c r="KU30" i="3"/>
  <c r="KS30" i="3"/>
  <c r="KR30" i="3"/>
  <c r="KO30" i="3"/>
  <c r="KI30" i="3" s="1"/>
  <c r="KM30" i="3"/>
  <c r="KL30" i="3"/>
  <c r="KF30" i="3" s="1"/>
  <c r="KH30" i="3"/>
  <c r="KE30" i="3"/>
  <c r="KD30" i="3"/>
  <c r="KC30" i="3"/>
  <c r="KA30" i="3"/>
  <c r="JZ30" i="3"/>
  <c r="JU30" i="3"/>
  <c r="JT30" i="3"/>
  <c r="JW30" i="3" s="1"/>
  <c r="JO30" i="3"/>
  <c r="JN30" i="3"/>
  <c r="JQ30" i="3" s="1"/>
  <c r="JI30" i="3"/>
  <c r="JH30" i="3"/>
  <c r="JD30" i="3"/>
  <c r="JA30" i="3"/>
  <c r="IZ30" i="3"/>
  <c r="IY30" i="3"/>
  <c r="IW30" i="3"/>
  <c r="IV30" i="3"/>
  <c r="IS30" i="3"/>
  <c r="IQ30" i="3"/>
  <c r="IP30" i="3"/>
  <c r="IK30" i="3"/>
  <c r="IJ30" i="3"/>
  <c r="IF30" i="3"/>
  <c r="IC30" i="3"/>
  <c r="IE30" i="3" s="1"/>
  <c r="IB30" i="3"/>
  <c r="HY30" i="3"/>
  <c r="HX30" i="3"/>
  <c r="IA30" i="3" s="1"/>
  <c r="HU30" i="3"/>
  <c r="HS30" i="3"/>
  <c r="HR30" i="3"/>
  <c r="HM30" i="3"/>
  <c r="HL30" i="3"/>
  <c r="HO30" i="3" s="1"/>
  <c r="HG30" i="3"/>
  <c r="HF30" i="3"/>
  <c r="HI30" i="3" s="1"/>
  <c r="HC30" i="3"/>
  <c r="HA30" i="3"/>
  <c r="GZ30" i="3"/>
  <c r="GU30" i="3"/>
  <c r="GT30" i="3"/>
  <c r="GP30" i="3"/>
  <c r="GM30" i="3"/>
  <c r="GO30" i="3" s="1"/>
  <c r="GL30" i="3"/>
  <c r="GI30" i="3"/>
  <c r="GH30" i="3"/>
  <c r="GK30" i="3" s="1"/>
  <c r="GE30" i="3"/>
  <c r="GC30" i="3"/>
  <c r="GB30" i="3"/>
  <c r="FW30" i="3"/>
  <c r="FV30" i="3"/>
  <c r="FY30" i="3" s="1"/>
  <c r="FS30" i="3" s="1"/>
  <c r="FR30" i="3"/>
  <c r="FP30" i="3"/>
  <c r="FO30" i="3"/>
  <c r="FN30" i="3"/>
  <c r="FQ30" i="3" s="1"/>
  <c r="FK30" i="3"/>
  <c r="FJ30" i="3"/>
  <c r="FM30" i="3" s="1"/>
  <c r="FE30" i="3"/>
  <c r="FD30" i="3"/>
  <c r="FG30" i="3" s="1"/>
  <c r="EY30" i="3"/>
  <c r="EX30" i="3"/>
  <c r="FA30" i="3" s="1"/>
  <c r="ES30" i="3"/>
  <c r="ER30" i="3"/>
  <c r="EU30" i="3" s="1"/>
  <c r="EO30" i="3"/>
  <c r="EM30" i="3"/>
  <c r="EL30" i="3"/>
  <c r="EH30" i="3"/>
  <c r="EF30" i="3"/>
  <c r="EE30" i="3"/>
  <c r="ED30" i="3"/>
  <c r="EA30" i="3"/>
  <c r="DZ30" i="3"/>
  <c r="EC30" i="3" s="1"/>
  <c r="DU30" i="3"/>
  <c r="DT30" i="3"/>
  <c r="DW30" i="3" s="1"/>
  <c r="DQ30" i="3"/>
  <c r="DO30" i="3"/>
  <c r="DN30" i="3"/>
  <c r="DJ30" i="3"/>
  <c r="DG30" i="3"/>
  <c r="DF30" i="3"/>
  <c r="DC30" i="3"/>
  <c r="DB30" i="3"/>
  <c r="DE30" i="3" s="1"/>
  <c r="CY30" i="3"/>
  <c r="CW30" i="3"/>
  <c r="CV30" i="3"/>
  <c r="CS30" i="3"/>
  <c r="CM30" i="3" s="1"/>
  <c r="CQ30" i="3"/>
  <c r="CP30" i="3"/>
  <c r="CJ30" i="3" s="1"/>
  <c r="CL30" i="3"/>
  <c r="CI30" i="3"/>
  <c r="CH30" i="3"/>
  <c r="CE30" i="3"/>
  <c r="CD30" i="3"/>
  <c r="BY30" i="3"/>
  <c r="BX30" i="3"/>
  <c r="CA30" i="3" s="1"/>
  <c r="BT30" i="3"/>
  <c r="BT36" i="3" s="1"/>
  <c r="BN36" i="3" s="1"/>
  <c r="BQ30" i="3"/>
  <c r="BP30" i="3"/>
  <c r="BP36" i="3" s="1"/>
  <c r="BG30" i="3"/>
  <c r="BF30" i="3"/>
  <c r="BI30" i="3" s="1"/>
  <c r="BA30" i="3"/>
  <c r="AZ30" i="3"/>
  <c r="BC30" i="3" s="1"/>
  <c r="AU30" i="3"/>
  <c r="AT30" i="3"/>
  <c r="AW30" i="3" s="1"/>
  <c r="AP30" i="3"/>
  <c r="AM30" i="3"/>
  <c r="AL30" i="3"/>
  <c r="AK30" i="3"/>
  <c r="AI30" i="3"/>
  <c r="AH30" i="3"/>
  <c r="AE30" i="3"/>
  <c r="AC30" i="3"/>
  <c r="AB30" i="3"/>
  <c r="L30" i="3"/>
  <c r="I30" i="3"/>
  <c r="G30" i="3"/>
  <c r="E30" i="3"/>
  <c r="D30" i="3"/>
  <c r="F30" i="3" s="1"/>
  <c r="H30" i="3" s="1"/>
  <c r="J30" i="3" s="1"/>
  <c r="M30" i="3" s="1"/>
  <c r="PU29" i="3"/>
  <c r="PT29" i="3"/>
  <c r="PW29" i="3" s="1"/>
  <c r="PQ29" i="3"/>
  <c r="PO29" i="3"/>
  <c r="PN29" i="3"/>
  <c r="PJ29" i="3"/>
  <c r="PG29" i="3"/>
  <c r="PI29" i="3" s="1"/>
  <c r="PF29" i="3"/>
  <c r="PC29" i="3"/>
  <c r="PB29" i="3"/>
  <c r="PE29" i="3" s="1"/>
  <c r="OS29" i="3" s="1"/>
  <c r="OY29" i="3"/>
  <c r="OW29" i="3"/>
  <c r="OV29" i="3"/>
  <c r="OR29" i="3"/>
  <c r="OO29" i="3"/>
  <c r="ON29" i="3"/>
  <c r="OQ29" i="3" s="1"/>
  <c r="OM29" i="3"/>
  <c r="OK29" i="3"/>
  <c r="OJ29" i="3"/>
  <c r="OE29" i="3"/>
  <c r="OD29" i="3"/>
  <c r="OG29" i="3" s="1"/>
  <c r="NY29" i="3"/>
  <c r="NX29" i="3"/>
  <c r="NT29" i="3"/>
  <c r="NQ29" i="3"/>
  <c r="NP29" i="3"/>
  <c r="NM29" i="3"/>
  <c r="NL29" i="3"/>
  <c r="NO29" i="3" s="1"/>
  <c r="NG29" i="3"/>
  <c r="NF29" i="3"/>
  <c r="NI29" i="3" s="1"/>
  <c r="NB29" i="3"/>
  <c r="MY29" i="3"/>
  <c r="MX29" i="3"/>
  <c r="MU29" i="3"/>
  <c r="MT29" i="3"/>
  <c r="MW29" i="3" s="1"/>
  <c r="MO29" i="3"/>
  <c r="MN29" i="3"/>
  <c r="MJ29" i="3"/>
  <c r="MG29" i="3"/>
  <c r="MI29" i="3" s="1"/>
  <c r="MF29" i="3"/>
  <c r="MC29" i="3"/>
  <c r="MB29" i="3"/>
  <c r="ME29" i="3" s="1"/>
  <c r="LS29" i="3" s="1"/>
  <c r="LY29" i="3"/>
  <c r="LW29" i="3"/>
  <c r="LV29" i="3"/>
  <c r="LR29" i="3"/>
  <c r="LO29" i="3"/>
  <c r="LN29" i="3"/>
  <c r="LQ29" i="3" s="1"/>
  <c r="LK29" i="3"/>
  <c r="LJ29" i="3"/>
  <c r="LE29" i="3"/>
  <c r="LD29" i="3"/>
  <c r="KZ29" i="3"/>
  <c r="KW29" i="3"/>
  <c r="KY29" i="3" s="1"/>
  <c r="KV29" i="3"/>
  <c r="KU29" i="3"/>
  <c r="KS29" i="3"/>
  <c r="KR29" i="3"/>
  <c r="KM29" i="3"/>
  <c r="KL29" i="3"/>
  <c r="KO29" i="3" s="1"/>
  <c r="KI29" i="3" s="1"/>
  <c r="KH29" i="3"/>
  <c r="KF29" i="3"/>
  <c r="KE29" i="3"/>
  <c r="KD29" i="3"/>
  <c r="KG29" i="3" s="1"/>
  <c r="KA29" i="3"/>
  <c r="JZ29" i="3"/>
  <c r="KC29" i="3" s="1"/>
  <c r="JU29" i="3"/>
  <c r="JT29" i="3"/>
  <c r="JW29" i="3" s="1"/>
  <c r="JO29" i="3"/>
  <c r="JN29" i="3"/>
  <c r="JQ29" i="3" s="1"/>
  <c r="JI29" i="3"/>
  <c r="JH29" i="3"/>
  <c r="JK29" i="3" s="1"/>
  <c r="JD29" i="3"/>
  <c r="JA29" i="3"/>
  <c r="JC29" i="3" s="1"/>
  <c r="IZ29" i="3"/>
  <c r="IY29" i="3"/>
  <c r="IW29" i="3"/>
  <c r="IV29" i="3"/>
  <c r="IQ29" i="3"/>
  <c r="IP29" i="3"/>
  <c r="IS29" i="3" s="1"/>
  <c r="IK29" i="3"/>
  <c r="IJ29" i="3"/>
  <c r="IF29" i="3"/>
  <c r="IC29" i="3"/>
  <c r="IB29" i="3"/>
  <c r="HY29" i="3"/>
  <c r="HX29" i="3"/>
  <c r="IA29" i="3" s="1"/>
  <c r="HS29" i="3"/>
  <c r="HR29" i="3"/>
  <c r="HU29" i="3" s="1"/>
  <c r="HO29" i="3"/>
  <c r="HM29" i="3"/>
  <c r="HL29" i="3"/>
  <c r="HI29" i="3"/>
  <c r="HG29" i="3"/>
  <c r="HF29" i="3"/>
  <c r="HA29" i="3"/>
  <c r="GZ29" i="3"/>
  <c r="HC29" i="3" s="1"/>
  <c r="GU29" i="3"/>
  <c r="GT29" i="3"/>
  <c r="GP29" i="3"/>
  <c r="GM29" i="3"/>
  <c r="GL29" i="3"/>
  <c r="GI29" i="3"/>
  <c r="GH29" i="3"/>
  <c r="GK29" i="3" s="1"/>
  <c r="GC29" i="3"/>
  <c r="GB29" i="3"/>
  <c r="GE29" i="3" s="1"/>
  <c r="FY29" i="3"/>
  <c r="FW29" i="3"/>
  <c r="FV29" i="3"/>
  <c r="FR29" i="3"/>
  <c r="FO29" i="3"/>
  <c r="FN29" i="3"/>
  <c r="FM29" i="3"/>
  <c r="FK29" i="3"/>
  <c r="FJ29" i="3"/>
  <c r="FE29" i="3"/>
  <c r="FD29" i="3"/>
  <c r="FG29" i="3" s="1"/>
  <c r="EY29" i="3"/>
  <c r="EX29" i="3"/>
  <c r="FA29" i="3" s="1"/>
  <c r="ES29" i="3"/>
  <c r="ER29" i="3"/>
  <c r="EU29" i="3" s="1"/>
  <c r="EM29" i="3"/>
  <c r="EL29" i="3"/>
  <c r="EO29" i="3" s="1"/>
  <c r="EH29" i="3"/>
  <c r="EE29" i="3"/>
  <c r="ED29" i="3"/>
  <c r="EG29" i="3" s="1"/>
  <c r="EC29" i="3"/>
  <c r="EA29" i="3"/>
  <c r="DZ29" i="3"/>
  <c r="DU29" i="3"/>
  <c r="DT29" i="3"/>
  <c r="DW29" i="3" s="1"/>
  <c r="DO29" i="3"/>
  <c r="DN29" i="3"/>
  <c r="DJ29" i="3"/>
  <c r="DG29" i="3"/>
  <c r="DF29" i="3"/>
  <c r="DC29" i="3"/>
  <c r="DB29" i="3"/>
  <c r="DE29" i="3" s="1"/>
  <c r="CW29" i="3"/>
  <c r="CV29" i="3"/>
  <c r="CY29" i="3" s="1"/>
  <c r="CM29" i="3" s="1"/>
  <c r="CS29" i="3"/>
  <c r="CQ29" i="3"/>
  <c r="CP29" i="3"/>
  <c r="CL29" i="3"/>
  <c r="CI29" i="3"/>
  <c r="CH29" i="3"/>
  <c r="CK29" i="3" s="1"/>
  <c r="CE29" i="3"/>
  <c r="CD29" i="3"/>
  <c r="CG29" i="3" s="1"/>
  <c r="BY29" i="3"/>
  <c r="BX29" i="3"/>
  <c r="CA29" i="3" s="1"/>
  <c r="BO29" i="3" s="1"/>
  <c r="BU29" i="3"/>
  <c r="BS29" i="3"/>
  <c r="BR29" i="3"/>
  <c r="BN29" i="3"/>
  <c r="BK29" i="3"/>
  <c r="BJ29" i="3"/>
  <c r="BG29" i="3"/>
  <c r="BF29" i="3"/>
  <c r="BI29" i="3" s="1"/>
  <c r="BA29" i="3"/>
  <c r="AZ29" i="3"/>
  <c r="BC29" i="3" s="1"/>
  <c r="AU29" i="3"/>
  <c r="AT29" i="3"/>
  <c r="AN29" i="3" s="1"/>
  <c r="AP29" i="3"/>
  <c r="AM29" i="3"/>
  <c r="AO29" i="3" s="1"/>
  <c r="AL29" i="3"/>
  <c r="AI29" i="3"/>
  <c r="AH29" i="3"/>
  <c r="AK29" i="3" s="1"/>
  <c r="AE29" i="3"/>
  <c r="AC29" i="3"/>
  <c r="AB29" i="3"/>
  <c r="L29" i="3"/>
  <c r="I29" i="3"/>
  <c r="G29" i="3"/>
  <c r="E29" i="3"/>
  <c r="D29" i="3"/>
  <c r="F29" i="3" s="1"/>
  <c r="H29" i="3" s="1"/>
  <c r="PU28" i="3"/>
  <c r="PT28" i="3"/>
  <c r="PW28" i="3" s="1"/>
  <c r="PO28" i="3"/>
  <c r="PN28" i="3"/>
  <c r="PJ28" i="3"/>
  <c r="PG28" i="3"/>
  <c r="PI28" i="3" s="1"/>
  <c r="PF28" i="3"/>
  <c r="PC28" i="3"/>
  <c r="PB28" i="3"/>
  <c r="PE28" i="3" s="1"/>
  <c r="OS28" i="3" s="1"/>
  <c r="OY28" i="3"/>
  <c r="OW28" i="3"/>
  <c r="OV28" i="3"/>
  <c r="OR28" i="3"/>
  <c r="OO28" i="3"/>
  <c r="ON28" i="3"/>
  <c r="OQ28" i="3" s="1"/>
  <c r="OM28" i="3"/>
  <c r="OK28" i="3"/>
  <c r="OJ28" i="3"/>
  <c r="OG28" i="3"/>
  <c r="OE28" i="3"/>
  <c r="OD28" i="3"/>
  <c r="NY28" i="3"/>
  <c r="NX28" i="3"/>
  <c r="NT28" i="3"/>
  <c r="NQ28" i="3"/>
  <c r="NP28" i="3"/>
  <c r="NS28" i="3" s="1"/>
  <c r="NO28" i="3"/>
  <c r="NM28" i="3"/>
  <c r="NL28" i="3"/>
  <c r="NI28" i="3"/>
  <c r="NC28" i="3" s="1"/>
  <c r="NG28" i="3"/>
  <c r="NF28" i="3"/>
  <c r="MZ28" i="3" s="1"/>
  <c r="NB28" i="3"/>
  <c r="MY28" i="3"/>
  <c r="MX28" i="3"/>
  <c r="MU28" i="3"/>
  <c r="MT28" i="3"/>
  <c r="MW28" i="3" s="1"/>
  <c r="MO28" i="3"/>
  <c r="MN28" i="3"/>
  <c r="MJ28" i="3"/>
  <c r="MG28" i="3"/>
  <c r="MF28" i="3"/>
  <c r="MC28" i="3"/>
  <c r="MB28" i="3"/>
  <c r="ME28" i="3" s="1"/>
  <c r="LW28" i="3"/>
  <c r="LV28" i="3"/>
  <c r="LY28" i="3" s="1"/>
  <c r="LS28" i="3" s="1"/>
  <c r="LR28" i="3"/>
  <c r="LO28" i="3"/>
  <c r="LN28" i="3"/>
  <c r="LQ28" i="3" s="1"/>
  <c r="LM28" i="3"/>
  <c r="LK28" i="3"/>
  <c r="LJ28" i="3"/>
  <c r="LE28" i="3"/>
  <c r="LD28" i="3"/>
  <c r="KZ28" i="3"/>
  <c r="KW28" i="3"/>
  <c r="KY28" i="3" s="1"/>
  <c r="KV28" i="3"/>
  <c r="KS28" i="3"/>
  <c r="KR28" i="3"/>
  <c r="KU28" i="3" s="1"/>
  <c r="KI28" i="3" s="1"/>
  <c r="KO28" i="3"/>
  <c r="KM28" i="3"/>
  <c r="KL28" i="3"/>
  <c r="KH28" i="3"/>
  <c r="KE28" i="3"/>
  <c r="KD28" i="3"/>
  <c r="KG28" i="3" s="1"/>
  <c r="KA28" i="3"/>
  <c r="JZ28" i="3"/>
  <c r="KC28" i="3" s="1"/>
  <c r="JU28" i="3"/>
  <c r="JT28" i="3"/>
  <c r="JW28" i="3" s="1"/>
  <c r="JO28" i="3"/>
  <c r="JN28" i="3"/>
  <c r="JQ28" i="3" s="1"/>
  <c r="JI28" i="3"/>
  <c r="JH28" i="3"/>
  <c r="JK28" i="3" s="1"/>
  <c r="JD28" i="3"/>
  <c r="JA28" i="3"/>
  <c r="IZ28" i="3"/>
  <c r="IY28" i="3"/>
  <c r="IW28" i="3"/>
  <c r="IV28" i="3"/>
  <c r="IS28" i="3"/>
  <c r="IQ28" i="3"/>
  <c r="IP28" i="3"/>
  <c r="IK28" i="3"/>
  <c r="IJ28" i="3"/>
  <c r="IF28" i="3"/>
  <c r="IC28" i="3"/>
  <c r="IB28" i="3"/>
  <c r="IA28" i="3"/>
  <c r="HY28" i="3"/>
  <c r="HX28" i="3"/>
  <c r="HU28" i="3"/>
  <c r="HS28" i="3"/>
  <c r="HR28" i="3"/>
  <c r="HM28" i="3"/>
  <c r="HL28" i="3"/>
  <c r="HO28" i="3" s="1"/>
  <c r="HG28" i="3"/>
  <c r="HF28" i="3"/>
  <c r="HI28" i="3" s="1"/>
  <c r="HA28" i="3"/>
  <c r="GZ28" i="3"/>
  <c r="HC28" i="3" s="1"/>
  <c r="GU28" i="3"/>
  <c r="GT28" i="3"/>
  <c r="GW28" i="3" s="1"/>
  <c r="GP28" i="3"/>
  <c r="GM28" i="3"/>
  <c r="GL28" i="3"/>
  <c r="GK28" i="3"/>
  <c r="GI28" i="3"/>
  <c r="GH28" i="3"/>
  <c r="GE28" i="3"/>
  <c r="GC28" i="3"/>
  <c r="GB28" i="3"/>
  <c r="FW28" i="3"/>
  <c r="FV28" i="3"/>
  <c r="FY28" i="3" s="1"/>
  <c r="FS28" i="3" s="1"/>
  <c r="FR28" i="3"/>
  <c r="FP28" i="3"/>
  <c r="FO28" i="3"/>
  <c r="FN28" i="3"/>
  <c r="FQ28" i="3" s="1"/>
  <c r="FK28" i="3"/>
  <c r="FJ28" i="3"/>
  <c r="FE28" i="3"/>
  <c r="FD28" i="3"/>
  <c r="FG28" i="3" s="1"/>
  <c r="EY28" i="3"/>
  <c r="EX28" i="3"/>
  <c r="FA28" i="3" s="1"/>
  <c r="EU28" i="3"/>
  <c r="ES28" i="3"/>
  <c r="ER28" i="3"/>
  <c r="EO28" i="3"/>
  <c r="EM28" i="3"/>
  <c r="EL28" i="3"/>
  <c r="EH28" i="3"/>
  <c r="EE28" i="3"/>
  <c r="ED28" i="3"/>
  <c r="EA28" i="3"/>
  <c r="DZ28" i="3"/>
  <c r="EC28" i="3" s="1"/>
  <c r="DW28" i="3"/>
  <c r="DU28" i="3"/>
  <c r="DT28" i="3"/>
  <c r="DO28" i="3"/>
  <c r="DN28" i="3"/>
  <c r="DJ28" i="3"/>
  <c r="DG28" i="3"/>
  <c r="DI28" i="3" s="1"/>
  <c r="DF28" i="3"/>
  <c r="DC28" i="3"/>
  <c r="DB28" i="3"/>
  <c r="DE28" i="3" s="1"/>
  <c r="CY28" i="3"/>
  <c r="CW28" i="3"/>
  <c r="CV28" i="3"/>
  <c r="CS28" i="3"/>
  <c r="CM28" i="3" s="1"/>
  <c r="CQ28" i="3"/>
  <c r="CP28" i="3"/>
  <c r="CJ28" i="3" s="1"/>
  <c r="CL28" i="3"/>
  <c r="CI28" i="3"/>
  <c r="CH28" i="3"/>
  <c r="CE28" i="3"/>
  <c r="CD28" i="3"/>
  <c r="CG28" i="3" s="1"/>
  <c r="BY28" i="3"/>
  <c r="BX28" i="3"/>
  <c r="CA28" i="3" s="1"/>
  <c r="BU28" i="3"/>
  <c r="BS28" i="3"/>
  <c r="BR28" i="3"/>
  <c r="BN28" i="3"/>
  <c r="BL28" i="3"/>
  <c r="BK28" i="3"/>
  <c r="BJ28" i="3"/>
  <c r="BG28" i="3"/>
  <c r="BF28" i="3"/>
  <c r="BI28" i="3" s="1"/>
  <c r="BA28" i="3"/>
  <c r="AZ28" i="3"/>
  <c r="BC28" i="3" s="1"/>
  <c r="AU28" i="3"/>
  <c r="AT28" i="3"/>
  <c r="AP28" i="3"/>
  <c r="AM28" i="3"/>
  <c r="U28" i="3" s="1"/>
  <c r="AL28" i="3"/>
  <c r="AI28" i="3"/>
  <c r="AH28" i="3"/>
  <c r="AK28" i="3" s="1"/>
  <c r="AE28" i="3"/>
  <c r="AC28" i="3"/>
  <c r="AB28" i="3"/>
  <c r="L28" i="3"/>
  <c r="I28" i="3"/>
  <c r="G28" i="3"/>
  <c r="E28" i="3"/>
  <c r="F28" i="3" s="1"/>
  <c r="H28" i="3" s="1"/>
  <c r="J28" i="3" s="1"/>
  <c r="M28" i="3" s="1"/>
  <c r="D28" i="3"/>
  <c r="PV27" i="3"/>
  <c r="PV36" i="3" s="1"/>
  <c r="PS27" i="3"/>
  <c r="PS36" i="3" s="1"/>
  <c r="PR27" i="3"/>
  <c r="PU27" i="3" s="1"/>
  <c r="PP27" i="3"/>
  <c r="PP36" i="3" s="1"/>
  <c r="PM27" i="3"/>
  <c r="PG27" i="3" s="1"/>
  <c r="PL27" i="3"/>
  <c r="PJ27" i="3"/>
  <c r="PD27" i="3"/>
  <c r="PA27" i="3"/>
  <c r="PA36" i="3" s="1"/>
  <c r="OZ27" i="3"/>
  <c r="PC27" i="3" s="1"/>
  <c r="OX27" i="3"/>
  <c r="OX36" i="3" s="1"/>
  <c r="OU27" i="3"/>
  <c r="OU36" i="3" s="1"/>
  <c r="OO36" i="3" s="1"/>
  <c r="OT27" i="3"/>
  <c r="OV27" i="3" s="1"/>
  <c r="OO27" i="3"/>
  <c r="OL27" i="3"/>
  <c r="OL36" i="3" s="1"/>
  <c r="OI27" i="3"/>
  <c r="OI36" i="3" s="1"/>
  <c r="OK36" i="3" s="1"/>
  <c r="OH27" i="3"/>
  <c r="OH36" i="3" s="1"/>
  <c r="OF27" i="3"/>
  <c r="OC27" i="3"/>
  <c r="OC36" i="3" s="1"/>
  <c r="OB27" i="3"/>
  <c r="NZ27" i="3"/>
  <c r="NZ36" i="3" s="1"/>
  <c r="NW27" i="3"/>
  <c r="NW36" i="3" s="1"/>
  <c r="NV27" i="3"/>
  <c r="NN27" i="3"/>
  <c r="NN36" i="3" s="1"/>
  <c r="NK27" i="3"/>
  <c r="NK36" i="3" s="1"/>
  <c r="NM36" i="3" s="1"/>
  <c r="NJ27" i="3"/>
  <c r="NJ36" i="3" s="1"/>
  <c r="NH27" i="3"/>
  <c r="NF27" i="3"/>
  <c r="NF36" i="3" s="1"/>
  <c r="NE27" i="3"/>
  <c r="NE36" i="3" s="1"/>
  <c r="ND27" i="3"/>
  <c r="MX27" i="3" s="1"/>
  <c r="MV27" i="3"/>
  <c r="MV36" i="3" s="1"/>
  <c r="MS27" i="3"/>
  <c r="MS36" i="3" s="1"/>
  <c r="MR27" i="3"/>
  <c r="MP27" i="3"/>
  <c r="MP36" i="3" s="1"/>
  <c r="MM27" i="3"/>
  <c r="MM36" i="3" s="1"/>
  <c r="ML27" i="3"/>
  <c r="ML36" i="3" s="1"/>
  <c r="MD27" i="3"/>
  <c r="MD36" i="3" s="1"/>
  <c r="MA27" i="3"/>
  <c r="MA36" i="3" s="1"/>
  <c r="MC36" i="3" s="1"/>
  <c r="LZ27" i="3"/>
  <c r="LZ36" i="3" s="1"/>
  <c r="LX27" i="3"/>
  <c r="LX36" i="3" s="1"/>
  <c r="LU27" i="3"/>
  <c r="LT27" i="3"/>
  <c r="LL27" i="3"/>
  <c r="LI27" i="3"/>
  <c r="LI36" i="3" s="1"/>
  <c r="LH27" i="3"/>
  <c r="LF27" i="3"/>
  <c r="LF36" i="3" s="1"/>
  <c r="LC27" i="3"/>
  <c r="LC36" i="3" s="1"/>
  <c r="KW36" i="3" s="1"/>
  <c r="LB27" i="3"/>
  <c r="KT27" i="3"/>
  <c r="KT36" i="3" s="1"/>
  <c r="KQ27" i="3"/>
  <c r="KQ36" i="3" s="1"/>
  <c r="KP27" i="3"/>
  <c r="KP36" i="3" s="1"/>
  <c r="KN27" i="3"/>
  <c r="KL27" i="3"/>
  <c r="KK27" i="3"/>
  <c r="KK36" i="3" s="1"/>
  <c r="KJ27" i="3"/>
  <c r="KD27" i="3" s="1"/>
  <c r="KB27" i="3"/>
  <c r="KB36" i="3" s="1"/>
  <c r="JY27" i="3"/>
  <c r="JX27" i="3"/>
  <c r="JV27" i="3"/>
  <c r="JV36" i="3" s="1"/>
  <c r="JS27" i="3"/>
  <c r="JS36" i="3" s="1"/>
  <c r="JU36" i="3" s="1"/>
  <c r="JR27" i="3"/>
  <c r="JR36" i="3" s="1"/>
  <c r="JP27" i="3"/>
  <c r="JM27" i="3"/>
  <c r="JM36" i="3" s="1"/>
  <c r="JL27" i="3"/>
  <c r="JJ27" i="3"/>
  <c r="JJ36" i="3" s="1"/>
  <c r="JG27" i="3"/>
  <c r="JG36" i="3" s="1"/>
  <c r="JF27" i="3"/>
  <c r="IZ27" i="3" s="1"/>
  <c r="IX27" i="3"/>
  <c r="IX36" i="3" s="1"/>
  <c r="IU27" i="3"/>
  <c r="IT27" i="3"/>
  <c r="IT36" i="3" s="1"/>
  <c r="IR27" i="3"/>
  <c r="IO27" i="3"/>
  <c r="IO36" i="3" s="1"/>
  <c r="IN27" i="3"/>
  <c r="IL27" i="3"/>
  <c r="IL36" i="3" s="1"/>
  <c r="II27" i="3"/>
  <c r="II36" i="3" s="1"/>
  <c r="IH27" i="3"/>
  <c r="IH36" i="3" s="1"/>
  <c r="HZ27" i="3"/>
  <c r="HZ36" i="3" s="1"/>
  <c r="HW27" i="3"/>
  <c r="HW36" i="3" s="1"/>
  <c r="HV27" i="3"/>
  <c r="HV36" i="3" s="1"/>
  <c r="HT27" i="3"/>
  <c r="HT36" i="3" s="1"/>
  <c r="HR27" i="3"/>
  <c r="HQ27" i="3"/>
  <c r="HQ36" i="3" s="1"/>
  <c r="HP27" i="3"/>
  <c r="HS27" i="3" s="1"/>
  <c r="HN27" i="3"/>
  <c r="HN36" i="3" s="1"/>
  <c r="HL27" i="3"/>
  <c r="HL36" i="3" s="1"/>
  <c r="HK27" i="3"/>
  <c r="HK36" i="3" s="1"/>
  <c r="HJ27" i="3"/>
  <c r="HJ36" i="3" s="1"/>
  <c r="HH27" i="3"/>
  <c r="HH36" i="3" s="1"/>
  <c r="HE27" i="3"/>
  <c r="HE36" i="3" s="1"/>
  <c r="HD27" i="3"/>
  <c r="HB27" i="3"/>
  <c r="HB36" i="3" s="1"/>
  <c r="GY27" i="3"/>
  <c r="GX27" i="3"/>
  <c r="GX36" i="3" s="1"/>
  <c r="GV27" i="3"/>
  <c r="GS27" i="3"/>
  <c r="GS36" i="3" s="1"/>
  <c r="GR27" i="3"/>
  <c r="GJ27" i="3"/>
  <c r="GJ36" i="3" s="1"/>
  <c r="GG27" i="3"/>
  <c r="GF27" i="3"/>
  <c r="GD27" i="3"/>
  <c r="GD36" i="3" s="1"/>
  <c r="GA27" i="3"/>
  <c r="GA36" i="3" s="1"/>
  <c r="FZ27" i="3"/>
  <c r="FZ36" i="3" s="1"/>
  <c r="FX27" i="3"/>
  <c r="FV27" i="3"/>
  <c r="FU27" i="3"/>
  <c r="FU36" i="3" s="1"/>
  <c r="FT27" i="3"/>
  <c r="FL27" i="3"/>
  <c r="FL36" i="3" s="1"/>
  <c r="FI27" i="3"/>
  <c r="FI36" i="3" s="1"/>
  <c r="FH27" i="3"/>
  <c r="FF27" i="3"/>
  <c r="FF36" i="3" s="1"/>
  <c r="FC27" i="3"/>
  <c r="FB27" i="3"/>
  <c r="FB36" i="3" s="1"/>
  <c r="EZ27" i="3"/>
  <c r="EZ36" i="3" s="1"/>
  <c r="EW27" i="3"/>
  <c r="EW36" i="3" s="1"/>
  <c r="EV27" i="3"/>
  <c r="EY27" i="3" s="1"/>
  <c r="ET27" i="3"/>
  <c r="ET36" i="3" s="1"/>
  <c r="EQ27" i="3"/>
  <c r="EQ36" i="3" s="1"/>
  <c r="ES36" i="3" s="1"/>
  <c r="EP27" i="3"/>
  <c r="EP36" i="3" s="1"/>
  <c r="EN27" i="3"/>
  <c r="EN36" i="3" s="1"/>
  <c r="EK27" i="3"/>
  <c r="EK36" i="3" s="1"/>
  <c r="EJ27" i="3"/>
  <c r="EB27" i="3"/>
  <c r="EB36" i="3" s="1"/>
  <c r="DZ27" i="3"/>
  <c r="DZ36" i="3" s="1"/>
  <c r="DY27" i="3"/>
  <c r="DY36" i="3" s="1"/>
  <c r="DX27" i="3"/>
  <c r="DV27" i="3"/>
  <c r="DV36" i="3" s="1"/>
  <c r="DS27" i="3"/>
  <c r="DS36" i="3" s="1"/>
  <c r="DR27" i="3"/>
  <c r="DP27" i="3"/>
  <c r="DP36" i="3" s="1"/>
  <c r="DJ36" i="3" s="1"/>
  <c r="DM27" i="3"/>
  <c r="DM36" i="3" s="1"/>
  <c r="DL27" i="3"/>
  <c r="DE27" i="3"/>
  <c r="DC27" i="3"/>
  <c r="DB27" i="3"/>
  <c r="CW27" i="3"/>
  <c r="CV27" i="3"/>
  <c r="CV36" i="3" s="1"/>
  <c r="CQ27" i="3"/>
  <c r="CP27" i="3"/>
  <c r="CS27" i="3" s="1"/>
  <c r="CL27" i="3"/>
  <c r="CI27" i="3"/>
  <c r="CH27" i="3"/>
  <c r="CK27" i="3" s="1"/>
  <c r="CE27" i="3"/>
  <c r="CD27" i="3"/>
  <c r="CG27" i="3" s="1"/>
  <c r="BY27" i="3"/>
  <c r="BX27" i="3"/>
  <c r="CA27" i="3" s="1"/>
  <c r="BS27" i="3"/>
  <c r="BR27" i="3"/>
  <c r="BU27" i="3" s="1"/>
  <c r="BN27" i="3"/>
  <c r="BK27" i="3"/>
  <c r="BJ27" i="3"/>
  <c r="BG27" i="3"/>
  <c r="BF27" i="3"/>
  <c r="BF36" i="3" s="1"/>
  <c r="BA27" i="3"/>
  <c r="AZ27" i="3"/>
  <c r="BC27" i="3" s="1"/>
  <c r="AV27" i="3"/>
  <c r="AV36" i="3" s="1"/>
  <c r="AP36" i="3" s="1"/>
  <c r="AS27" i="3"/>
  <c r="AS36" i="3" s="1"/>
  <c r="AR27" i="3"/>
  <c r="AP27" i="3"/>
  <c r="AI27" i="3"/>
  <c r="AH27" i="3"/>
  <c r="AH36" i="3" s="1"/>
  <c r="AE27" i="3"/>
  <c r="AC27" i="3"/>
  <c r="AB27" i="3"/>
  <c r="AB36" i="3" s="1"/>
  <c r="L27" i="3"/>
  <c r="I27" i="3"/>
  <c r="G27" i="3"/>
  <c r="G36" i="3" s="1"/>
  <c r="E27" i="3"/>
  <c r="D27" i="3"/>
  <c r="D36" i="3" s="1"/>
  <c r="K26" i="3"/>
  <c r="PV25" i="3"/>
  <c r="PP25" i="3"/>
  <c r="PD25" i="3"/>
  <c r="OX25" i="3"/>
  <c r="OL25" i="3"/>
  <c r="OF25" i="3"/>
  <c r="NZ25" i="3"/>
  <c r="NN25" i="3"/>
  <c r="NH25" i="3"/>
  <c r="NB25" i="3" s="1"/>
  <c r="MV25" i="3"/>
  <c r="MP25" i="3"/>
  <c r="MJ25" i="3" s="1"/>
  <c r="MD25" i="3"/>
  <c r="LR25" i="3" s="1"/>
  <c r="LX25" i="3"/>
  <c r="LL25" i="3"/>
  <c r="LF25" i="3"/>
  <c r="KZ25" i="3" s="1"/>
  <c r="KT25" i="3"/>
  <c r="KN25" i="3"/>
  <c r="KB25" i="3"/>
  <c r="JV25" i="3"/>
  <c r="JP25" i="3"/>
  <c r="JJ25" i="3"/>
  <c r="IX25" i="3"/>
  <c r="IR25" i="3"/>
  <c r="IL25" i="3"/>
  <c r="IF25" i="3" s="1"/>
  <c r="HZ25" i="3"/>
  <c r="HT25" i="3"/>
  <c r="HN25" i="3"/>
  <c r="HH25" i="3"/>
  <c r="HB25" i="3"/>
  <c r="GV25" i="3"/>
  <c r="GJ25" i="3"/>
  <c r="GD25" i="3"/>
  <c r="FX25" i="3"/>
  <c r="FR25" i="3" s="1"/>
  <c r="FL25" i="3"/>
  <c r="FF25" i="3"/>
  <c r="EZ25" i="3"/>
  <c r="ET25" i="3"/>
  <c r="EN25" i="3"/>
  <c r="EB25" i="3"/>
  <c r="DV25" i="3"/>
  <c r="DP25" i="3"/>
  <c r="DJ25" i="3" s="1"/>
  <c r="DD25" i="3"/>
  <c r="DA25" i="3"/>
  <c r="DC25" i="3" s="1"/>
  <c r="CZ25" i="3"/>
  <c r="CX25" i="3"/>
  <c r="CU25" i="3"/>
  <c r="CT25" i="3"/>
  <c r="CR25" i="3"/>
  <c r="CO25" i="3"/>
  <c r="CN25" i="3"/>
  <c r="CH25" i="3" s="1"/>
  <c r="CF25" i="3"/>
  <c r="CC25" i="3"/>
  <c r="CE25" i="3" s="1"/>
  <c r="CB25" i="3"/>
  <c r="BZ25" i="3"/>
  <c r="BW25" i="3"/>
  <c r="BV25" i="3"/>
  <c r="BH25" i="3"/>
  <c r="BE25" i="3"/>
  <c r="BG25" i="3" s="1"/>
  <c r="BD25" i="3"/>
  <c r="BB25" i="3"/>
  <c r="AY25" i="3"/>
  <c r="AX25" i="3"/>
  <c r="AV25" i="3"/>
  <c r="AJ25" i="3"/>
  <c r="AG25" i="3"/>
  <c r="AI25" i="3" s="1"/>
  <c r="AF25" i="3"/>
  <c r="AD25" i="3"/>
  <c r="AA25" i="3"/>
  <c r="AC25" i="3" s="1"/>
  <c r="Z25" i="3"/>
  <c r="PU24" i="3"/>
  <c r="PT24" i="3"/>
  <c r="PW24" i="3" s="1"/>
  <c r="PO24" i="3"/>
  <c r="PN24" i="3"/>
  <c r="PJ24" i="3"/>
  <c r="PG24" i="3"/>
  <c r="PF24" i="3"/>
  <c r="PC24" i="3"/>
  <c r="PB24" i="3"/>
  <c r="PE24" i="3" s="1"/>
  <c r="OW24" i="3"/>
  <c r="OV24" i="3"/>
  <c r="OY24" i="3" s="1"/>
  <c r="OR24" i="3"/>
  <c r="OO24" i="3"/>
  <c r="ON24" i="3"/>
  <c r="OK24" i="3"/>
  <c r="OJ24" i="3"/>
  <c r="OM24" i="3" s="1"/>
  <c r="OE24" i="3"/>
  <c r="OD24" i="3"/>
  <c r="OG24" i="3" s="1"/>
  <c r="NY24" i="3"/>
  <c r="NX24" i="3"/>
  <c r="NT24" i="3"/>
  <c r="NQ24" i="3"/>
  <c r="NS24" i="3" s="1"/>
  <c r="NP24" i="3"/>
  <c r="NO24" i="3"/>
  <c r="NM24" i="3"/>
  <c r="NL24" i="3"/>
  <c r="NG24" i="3"/>
  <c r="NF24" i="3"/>
  <c r="NI24" i="3" s="1"/>
  <c r="NC24" i="3" s="1"/>
  <c r="NB24" i="3"/>
  <c r="MZ24" i="3"/>
  <c r="MY24" i="3"/>
  <c r="MX24" i="3"/>
  <c r="NA24" i="3" s="1"/>
  <c r="MU24" i="3"/>
  <c r="MT24" i="3"/>
  <c r="MW24" i="3" s="1"/>
  <c r="MO24" i="3"/>
  <c r="MN24" i="3"/>
  <c r="MJ24" i="3"/>
  <c r="MG24" i="3"/>
  <c r="MI24" i="3" s="1"/>
  <c r="MF24" i="3"/>
  <c r="MC24" i="3"/>
  <c r="MB24" i="3"/>
  <c r="ME24" i="3" s="1"/>
  <c r="LS24" i="3" s="1"/>
  <c r="LY24" i="3"/>
  <c r="LW24" i="3"/>
  <c r="LV24" i="3"/>
  <c r="LR24" i="3"/>
  <c r="LO24" i="3"/>
  <c r="LN24" i="3"/>
  <c r="LQ24" i="3" s="1"/>
  <c r="LK24" i="3"/>
  <c r="LJ24" i="3"/>
  <c r="LM24" i="3" s="1"/>
  <c r="LE24" i="3"/>
  <c r="LD24" i="3"/>
  <c r="KZ24" i="3"/>
  <c r="KW24" i="3"/>
  <c r="KY24" i="3" s="1"/>
  <c r="KV24" i="3"/>
  <c r="KU24" i="3"/>
  <c r="KS24" i="3"/>
  <c r="KR24" i="3"/>
  <c r="KM24" i="3"/>
  <c r="KL24" i="3"/>
  <c r="KO24" i="3" s="1"/>
  <c r="KI24" i="3" s="1"/>
  <c r="KH24" i="3"/>
  <c r="KF24" i="3"/>
  <c r="KE24" i="3"/>
  <c r="KD24" i="3"/>
  <c r="KG24" i="3" s="1"/>
  <c r="KA24" i="3"/>
  <c r="JZ24" i="3"/>
  <c r="KC24" i="3" s="1"/>
  <c r="JU24" i="3"/>
  <c r="JT24" i="3"/>
  <c r="JW24" i="3" s="1"/>
  <c r="JO24" i="3"/>
  <c r="JN24" i="3"/>
  <c r="JQ24" i="3" s="1"/>
  <c r="JI24" i="3"/>
  <c r="JH24" i="3"/>
  <c r="JK24" i="3" s="1"/>
  <c r="JD24" i="3"/>
  <c r="JA24" i="3"/>
  <c r="JC24" i="3" s="1"/>
  <c r="IZ24" i="3"/>
  <c r="IY24" i="3"/>
  <c r="IW24" i="3"/>
  <c r="IV24" i="3"/>
  <c r="IQ24" i="3"/>
  <c r="IP24" i="3"/>
  <c r="IS24" i="3" s="1"/>
  <c r="IK24" i="3"/>
  <c r="IJ24" i="3"/>
  <c r="IF24" i="3"/>
  <c r="IC24" i="3"/>
  <c r="IE24" i="3" s="1"/>
  <c r="IB24" i="3"/>
  <c r="HY24" i="3"/>
  <c r="HX24" i="3"/>
  <c r="IA24" i="3" s="1"/>
  <c r="HS24" i="3"/>
  <c r="HR24" i="3"/>
  <c r="HU24" i="3" s="1"/>
  <c r="HO24" i="3"/>
  <c r="HM24" i="3"/>
  <c r="HL24" i="3"/>
  <c r="HI24" i="3"/>
  <c r="HG24" i="3"/>
  <c r="HF24" i="3"/>
  <c r="HA24" i="3"/>
  <c r="GZ24" i="3"/>
  <c r="HC24" i="3" s="1"/>
  <c r="GU24" i="3"/>
  <c r="GT24" i="3"/>
  <c r="GP24" i="3"/>
  <c r="GM24" i="3"/>
  <c r="GO24" i="3" s="1"/>
  <c r="GL24" i="3"/>
  <c r="GI24" i="3"/>
  <c r="GH24" i="3"/>
  <c r="GK24" i="3" s="1"/>
  <c r="GE24" i="3"/>
  <c r="GC24" i="3"/>
  <c r="GB24" i="3"/>
  <c r="FW24" i="3"/>
  <c r="FV24" i="3"/>
  <c r="FY24" i="3" s="1"/>
  <c r="FR24" i="3"/>
  <c r="FO24" i="3"/>
  <c r="FN24" i="3"/>
  <c r="FK24" i="3"/>
  <c r="FJ24" i="3"/>
  <c r="FM24" i="3" s="1"/>
  <c r="FE24" i="3"/>
  <c r="FD24" i="3"/>
  <c r="FG24" i="3" s="1"/>
  <c r="EY24" i="3"/>
  <c r="EX24" i="3"/>
  <c r="FA24" i="3" s="1"/>
  <c r="ES24" i="3"/>
  <c r="ER24" i="3"/>
  <c r="EU24" i="3" s="1"/>
  <c r="EM24" i="3"/>
  <c r="EL24" i="3"/>
  <c r="EO24" i="3" s="1"/>
  <c r="EH24" i="3"/>
  <c r="EE24" i="3"/>
  <c r="ED24" i="3"/>
  <c r="EA24" i="3"/>
  <c r="DZ24" i="3"/>
  <c r="EC24" i="3" s="1"/>
  <c r="DU24" i="3"/>
  <c r="DT24" i="3"/>
  <c r="DW24" i="3" s="1"/>
  <c r="DO24" i="3"/>
  <c r="DN24" i="3"/>
  <c r="DJ24" i="3"/>
  <c r="DG24" i="3"/>
  <c r="DF24" i="3"/>
  <c r="DC24" i="3"/>
  <c r="DB24" i="3"/>
  <c r="DE24" i="3" s="1"/>
  <c r="CW24" i="3"/>
  <c r="CV24" i="3"/>
  <c r="CY24" i="3" s="1"/>
  <c r="CQ24" i="3"/>
  <c r="CP24" i="3"/>
  <c r="CL24" i="3"/>
  <c r="CK24" i="3"/>
  <c r="CI24" i="3"/>
  <c r="CH24" i="3"/>
  <c r="CE24" i="3"/>
  <c r="CD24" i="3"/>
  <c r="CG24" i="3" s="1"/>
  <c r="CA24" i="3"/>
  <c r="BY24" i="3"/>
  <c r="BX24" i="3"/>
  <c r="BT24" i="3"/>
  <c r="BN24" i="3" s="1"/>
  <c r="BQ24" i="3"/>
  <c r="BP24" i="3"/>
  <c r="BJ24" i="3" s="1"/>
  <c r="BI24" i="3"/>
  <c r="BG24" i="3"/>
  <c r="BF24" i="3"/>
  <c r="BA24" i="3"/>
  <c r="AZ24" i="3"/>
  <c r="BC24" i="3" s="1"/>
  <c r="AU24" i="3"/>
  <c r="AT24" i="3"/>
  <c r="AP24" i="3"/>
  <c r="AM24" i="3"/>
  <c r="AL24" i="3"/>
  <c r="AI24" i="3"/>
  <c r="AH24" i="3"/>
  <c r="AK24" i="3" s="1"/>
  <c r="AE24" i="3"/>
  <c r="AC24" i="3"/>
  <c r="AB24" i="3"/>
  <c r="L24" i="3"/>
  <c r="I24" i="3"/>
  <c r="G24" i="3"/>
  <c r="E24" i="3"/>
  <c r="D24" i="3"/>
  <c r="F24" i="3" s="1"/>
  <c r="PU23" i="3"/>
  <c r="PT23" i="3"/>
  <c r="PW23" i="3" s="1"/>
  <c r="PO23" i="3"/>
  <c r="PN23" i="3"/>
  <c r="PJ23" i="3"/>
  <c r="PG23" i="3"/>
  <c r="PF23" i="3"/>
  <c r="PE23" i="3"/>
  <c r="PC23" i="3"/>
  <c r="PB23" i="3"/>
  <c r="OY23" i="3"/>
  <c r="OS23" i="3" s="1"/>
  <c r="OW23" i="3"/>
  <c r="OV23" i="3"/>
  <c r="OP23" i="3" s="1"/>
  <c r="OR23" i="3"/>
  <c r="OO23" i="3"/>
  <c r="ON23" i="3"/>
  <c r="OK23" i="3"/>
  <c r="OJ23" i="3"/>
  <c r="OM23" i="3" s="1"/>
  <c r="OE23" i="3"/>
  <c r="OD23" i="3"/>
  <c r="OG23" i="3" s="1"/>
  <c r="OA23" i="3"/>
  <c r="NY23" i="3"/>
  <c r="NX23" i="3"/>
  <c r="NT23" i="3"/>
  <c r="NQ23" i="3"/>
  <c r="NS23" i="3" s="1"/>
  <c r="NP23" i="3"/>
  <c r="NM23" i="3"/>
  <c r="NL23" i="3"/>
  <c r="NO23" i="3" s="1"/>
  <c r="NG23" i="3"/>
  <c r="NF23" i="3"/>
  <c r="NB23" i="3"/>
  <c r="NA23" i="3"/>
  <c r="MY23" i="3"/>
  <c r="MX23" i="3"/>
  <c r="MU23" i="3"/>
  <c r="MT23" i="3"/>
  <c r="MW23" i="3" s="1"/>
  <c r="MQ23" i="3"/>
  <c r="MO23" i="3"/>
  <c r="MN23" i="3"/>
  <c r="MJ23" i="3"/>
  <c r="MG23" i="3"/>
  <c r="MF23" i="3"/>
  <c r="MC23" i="3"/>
  <c r="MB23" i="3"/>
  <c r="ME23" i="3" s="1"/>
  <c r="LW23" i="3"/>
  <c r="LV23" i="3"/>
  <c r="LP23" i="3" s="1"/>
  <c r="LR23" i="3"/>
  <c r="LO23" i="3"/>
  <c r="LN23" i="3"/>
  <c r="LQ23" i="3" s="1"/>
  <c r="LK23" i="3"/>
  <c r="LJ23" i="3"/>
  <c r="LM23" i="3" s="1"/>
  <c r="LE23" i="3"/>
  <c r="LD23" i="3"/>
  <c r="LG23" i="3" s="1"/>
  <c r="KZ23" i="3"/>
  <c r="KW23" i="3"/>
  <c r="KY23" i="3" s="1"/>
  <c r="KV23" i="3"/>
  <c r="KS23" i="3"/>
  <c r="KR23" i="3"/>
  <c r="KU23" i="3" s="1"/>
  <c r="KM23" i="3"/>
  <c r="KL23" i="3"/>
  <c r="KH23" i="3"/>
  <c r="KG23" i="3"/>
  <c r="KE23" i="3"/>
  <c r="KD23" i="3"/>
  <c r="KA23" i="3"/>
  <c r="JZ23" i="3"/>
  <c r="KC23" i="3" s="1"/>
  <c r="JW23" i="3"/>
  <c r="JU23" i="3"/>
  <c r="JT23" i="3"/>
  <c r="JQ23" i="3"/>
  <c r="JO23" i="3"/>
  <c r="JN23" i="3"/>
  <c r="JI23" i="3"/>
  <c r="JH23" i="3"/>
  <c r="JK23" i="3" s="1"/>
  <c r="JE23" i="3" s="1"/>
  <c r="JD23" i="3"/>
  <c r="JB23" i="3"/>
  <c r="JA23" i="3"/>
  <c r="IZ23" i="3"/>
  <c r="IW23" i="3"/>
  <c r="IV23" i="3"/>
  <c r="IY23" i="3" s="1"/>
  <c r="IQ23" i="3"/>
  <c r="IP23" i="3"/>
  <c r="IS23" i="3" s="1"/>
  <c r="IK23" i="3"/>
  <c r="IJ23" i="3"/>
  <c r="IF23" i="3"/>
  <c r="IC23" i="3"/>
  <c r="IE23" i="3" s="1"/>
  <c r="IB23" i="3"/>
  <c r="IA23" i="3"/>
  <c r="HY23" i="3"/>
  <c r="HX23" i="3"/>
  <c r="HS23" i="3"/>
  <c r="HR23" i="3"/>
  <c r="HU23" i="3" s="1"/>
  <c r="HM23" i="3"/>
  <c r="HL23" i="3"/>
  <c r="HO23" i="3" s="1"/>
  <c r="HI23" i="3"/>
  <c r="HG23" i="3"/>
  <c r="HF23" i="3"/>
  <c r="HA23" i="3"/>
  <c r="GZ23" i="3"/>
  <c r="HC23" i="3" s="1"/>
  <c r="GU23" i="3"/>
  <c r="GT23" i="3"/>
  <c r="GP23" i="3"/>
  <c r="GM23" i="3"/>
  <c r="GO23" i="3" s="1"/>
  <c r="GL23" i="3"/>
  <c r="GI23" i="3"/>
  <c r="GH23" i="3"/>
  <c r="GK23" i="3" s="1"/>
  <c r="GE23" i="3"/>
  <c r="GC23" i="3"/>
  <c r="GB23" i="3"/>
  <c r="FY23" i="3"/>
  <c r="FW23" i="3"/>
  <c r="FV23" i="3"/>
  <c r="FR23" i="3"/>
  <c r="FO23" i="3"/>
  <c r="FN23" i="3"/>
  <c r="FK23" i="3"/>
  <c r="FJ23" i="3"/>
  <c r="FM23" i="3" s="1"/>
  <c r="FG23" i="3"/>
  <c r="FE23" i="3"/>
  <c r="FD23" i="3"/>
  <c r="EY23" i="3"/>
  <c r="EX23" i="3"/>
  <c r="FA23" i="3" s="1"/>
  <c r="EU23" i="3"/>
  <c r="ES23" i="3"/>
  <c r="ER23" i="3"/>
  <c r="EO23" i="3"/>
  <c r="EI23" i="3" s="1"/>
  <c r="EM23" i="3"/>
  <c r="EL23" i="3"/>
  <c r="EF23" i="3" s="1"/>
  <c r="EH23" i="3"/>
  <c r="EG23" i="3"/>
  <c r="EE23" i="3"/>
  <c r="ED23" i="3"/>
  <c r="EA23" i="3"/>
  <c r="DZ23" i="3"/>
  <c r="EC23" i="3" s="1"/>
  <c r="DU23" i="3"/>
  <c r="DT23" i="3"/>
  <c r="DW23" i="3" s="1"/>
  <c r="DQ23" i="3"/>
  <c r="DK23" i="3" s="1"/>
  <c r="DO23" i="3"/>
  <c r="DN23" i="3"/>
  <c r="DJ23" i="3"/>
  <c r="DG23" i="3"/>
  <c r="DI23" i="3" s="1"/>
  <c r="DF23" i="3"/>
  <c r="DC23" i="3"/>
  <c r="DB23" i="3"/>
  <c r="DE23" i="3" s="1"/>
  <c r="CY23" i="3"/>
  <c r="CW23" i="3"/>
  <c r="CV23" i="3"/>
  <c r="CS23" i="3"/>
  <c r="CQ23" i="3"/>
  <c r="CP23" i="3"/>
  <c r="CL23" i="3"/>
  <c r="CK23" i="3"/>
  <c r="CI23" i="3"/>
  <c r="CH23" i="3"/>
  <c r="CE23" i="3"/>
  <c r="CD23" i="3"/>
  <c r="CG23" i="3" s="1"/>
  <c r="BY23" i="3"/>
  <c r="BX23" i="3"/>
  <c r="CA23" i="3" s="1"/>
  <c r="BT23" i="3"/>
  <c r="BQ23" i="3"/>
  <c r="BS23" i="3" s="1"/>
  <c r="BP23" i="3"/>
  <c r="BR23" i="3" s="1"/>
  <c r="BK23" i="3"/>
  <c r="BM23" i="3" s="1"/>
  <c r="BJ23" i="3"/>
  <c r="BG23" i="3"/>
  <c r="BF23" i="3"/>
  <c r="BI23" i="3" s="1"/>
  <c r="BA23" i="3"/>
  <c r="AZ23" i="3"/>
  <c r="BC23" i="3" s="1"/>
  <c r="AU23" i="3"/>
  <c r="AT23" i="3"/>
  <c r="AW23" i="3" s="1"/>
  <c r="AQ23" i="3" s="1"/>
  <c r="AP23" i="3"/>
  <c r="AM23" i="3"/>
  <c r="AL23" i="3"/>
  <c r="AK23" i="3"/>
  <c r="AI23" i="3"/>
  <c r="AH23" i="3"/>
  <c r="AC23" i="3"/>
  <c r="AB23" i="3"/>
  <c r="AE23" i="3" s="1"/>
  <c r="L23" i="3"/>
  <c r="I23" i="3"/>
  <c r="G23" i="3"/>
  <c r="E23" i="3"/>
  <c r="D23" i="3"/>
  <c r="F23" i="3" s="1"/>
  <c r="PU22" i="3"/>
  <c r="PT22" i="3"/>
  <c r="PW22" i="3" s="1"/>
  <c r="PQ22" i="3"/>
  <c r="PO22" i="3"/>
  <c r="PN22" i="3"/>
  <c r="PJ22" i="3"/>
  <c r="PG22" i="3"/>
  <c r="PF22" i="3"/>
  <c r="PC22" i="3"/>
  <c r="PB22" i="3"/>
  <c r="PE22" i="3" s="1"/>
  <c r="OW22" i="3"/>
  <c r="OV22" i="3"/>
  <c r="OP22" i="3" s="1"/>
  <c r="OR22" i="3"/>
  <c r="OO22" i="3"/>
  <c r="OQ22" i="3" s="1"/>
  <c r="ON22" i="3"/>
  <c r="OK22" i="3"/>
  <c r="OJ22" i="3"/>
  <c r="OM22" i="3" s="1"/>
  <c r="OG22" i="3"/>
  <c r="OE22" i="3"/>
  <c r="OD22" i="3"/>
  <c r="NY22" i="3"/>
  <c r="NX22" i="3"/>
  <c r="OA22" i="3" s="1"/>
  <c r="NT22" i="3"/>
  <c r="NR22" i="3"/>
  <c r="NQ22" i="3"/>
  <c r="NS22" i="3" s="1"/>
  <c r="NP22" i="3"/>
  <c r="NM22" i="3"/>
  <c r="NL22" i="3"/>
  <c r="NO22" i="3" s="1"/>
  <c r="NG22" i="3"/>
  <c r="NF22" i="3"/>
  <c r="NB22" i="3"/>
  <c r="MY22" i="3"/>
  <c r="MX22" i="3"/>
  <c r="MU22" i="3"/>
  <c r="MT22" i="3"/>
  <c r="MW22" i="3" s="1"/>
  <c r="MO22" i="3"/>
  <c r="MN22" i="3"/>
  <c r="MQ22" i="3" s="1"/>
  <c r="MJ22" i="3"/>
  <c r="MH22" i="3"/>
  <c r="MG22" i="3"/>
  <c r="MI22" i="3" s="1"/>
  <c r="MF22" i="3"/>
  <c r="MC22" i="3"/>
  <c r="MB22" i="3"/>
  <c r="ME22" i="3" s="1"/>
  <c r="LW22" i="3"/>
  <c r="LV22" i="3"/>
  <c r="LR22" i="3"/>
  <c r="LO22" i="3"/>
  <c r="LN22" i="3"/>
  <c r="LK22" i="3"/>
  <c r="LJ22" i="3"/>
  <c r="LM22" i="3" s="1"/>
  <c r="LE22" i="3"/>
  <c r="LD22" i="3"/>
  <c r="LG22" i="3" s="1"/>
  <c r="LA22" i="3" s="1"/>
  <c r="KZ22" i="3"/>
  <c r="KX22" i="3"/>
  <c r="KW22" i="3"/>
  <c r="KY22" i="3" s="1"/>
  <c r="KV22" i="3"/>
  <c r="KS22" i="3"/>
  <c r="KR22" i="3"/>
  <c r="KU22" i="3" s="1"/>
  <c r="KO22" i="3"/>
  <c r="KM22" i="3"/>
  <c r="KL22" i="3"/>
  <c r="KH22" i="3"/>
  <c r="KE22" i="3"/>
  <c r="KD22" i="3"/>
  <c r="KG22" i="3" s="1"/>
  <c r="KA22" i="3"/>
  <c r="JZ22" i="3"/>
  <c r="KC22" i="3" s="1"/>
  <c r="JU22" i="3"/>
  <c r="JT22" i="3"/>
  <c r="JW22" i="3" s="1"/>
  <c r="JQ22" i="3"/>
  <c r="JO22" i="3"/>
  <c r="JN22" i="3"/>
  <c r="JK22" i="3"/>
  <c r="JE22" i="3" s="1"/>
  <c r="JI22" i="3"/>
  <c r="JH22" i="3"/>
  <c r="JB22" i="3" s="1"/>
  <c r="JD22" i="3"/>
  <c r="JA22" i="3"/>
  <c r="IZ22" i="3"/>
  <c r="IW22" i="3"/>
  <c r="IV22" i="3"/>
  <c r="IY22" i="3" s="1"/>
  <c r="IQ22" i="3"/>
  <c r="IP22" i="3"/>
  <c r="IS22" i="3" s="1"/>
  <c r="IM22" i="3"/>
  <c r="IK22" i="3"/>
  <c r="IJ22" i="3"/>
  <c r="IF22" i="3"/>
  <c r="ID22" i="3"/>
  <c r="IC22" i="3"/>
  <c r="IB22" i="3"/>
  <c r="HY22" i="3"/>
  <c r="HX22" i="3"/>
  <c r="IA22" i="3" s="1"/>
  <c r="HS22" i="3"/>
  <c r="HR22" i="3"/>
  <c r="HU22" i="3" s="1"/>
  <c r="HM22" i="3"/>
  <c r="HL22" i="3"/>
  <c r="HO22" i="3" s="1"/>
  <c r="HG22" i="3"/>
  <c r="HF22" i="3"/>
  <c r="HI22" i="3" s="1"/>
  <c r="HA22" i="3"/>
  <c r="GZ22" i="3"/>
  <c r="HC22" i="3" s="1"/>
  <c r="GU22" i="3"/>
  <c r="GT22" i="3"/>
  <c r="GW22" i="3" s="1"/>
  <c r="GP22" i="3"/>
  <c r="GM22" i="3"/>
  <c r="GL22" i="3"/>
  <c r="GK22" i="3"/>
  <c r="GI22" i="3"/>
  <c r="GH22" i="3"/>
  <c r="GE22" i="3"/>
  <c r="GC22" i="3"/>
  <c r="GB22" i="3"/>
  <c r="FW22" i="3"/>
  <c r="FV22" i="3"/>
  <c r="FR22" i="3"/>
  <c r="FO22" i="3"/>
  <c r="FN22" i="3"/>
  <c r="FM22" i="3"/>
  <c r="FK22" i="3"/>
  <c r="FJ22" i="3"/>
  <c r="FG22" i="3"/>
  <c r="FE22" i="3"/>
  <c r="FD22" i="3"/>
  <c r="EY22" i="3"/>
  <c r="EX22" i="3"/>
  <c r="FA22" i="3" s="1"/>
  <c r="ES22" i="3"/>
  <c r="ER22" i="3"/>
  <c r="EU22" i="3" s="1"/>
  <c r="EO22" i="3"/>
  <c r="EM22" i="3"/>
  <c r="EL22" i="3"/>
  <c r="EH22" i="3"/>
  <c r="EE22" i="3"/>
  <c r="EG22" i="3" s="1"/>
  <c r="ED22" i="3"/>
  <c r="EA22" i="3"/>
  <c r="DZ22" i="3"/>
  <c r="EC22" i="3" s="1"/>
  <c r="DU22" i="3"/>
  <c r="DT22" i="3"/>
  <c r="DW22" i="3" s="1"/>
  <c r="DK22" i="3" s="1"/>
  <c r="DQ22" i="3"/>
  <c r="DO22" i="3"/>
  <c r="DN22" i="3"/>
  <c r="DJ22" i="3"/>
  <c r="DG22" i="3"/>
  <c r="DI22" i="3" s="1"/>
  <c r="DF22" i="3"/>
  <c r="DC22" i="3"/>
  <c r="DB22" i="3"/>
  <c r="DE22" i="3" s="1"/>
  <c r="CW22" i="3"/>
  <c r="CV22" i="3"/>
  <c r="CY22" i="3" s="1"/>
  <c r="CQ22" i="3"/>
  <c r="CP22" i="3"/>
  <c r="CL22" i="3"/>
  <c r="CI22" i="3"/>
  <c r="CK22" i="3" s="1"/>
  <c r="CH22" i="3"/>
  <c r="CG22" i="3"/>
  <c r="CE22" i="3"/>
  <c r="CD22" i="3"/>
  <c r="BY22" i="3"/>
  <c r="BX22" i="3"/>
  <c r="CA22" i="3" s="1"/>
  <c r="BS22" i="3"/>
  <c r="BR22" i="3"/>
  <c r="BU22" i="3" s="1"/>
  <c r="BO22" i="3" s="1"/>
  <c r="BN22" i="3"/>
  <c r="BK22" i="3"/>
  <c r="BM22" i="3" s="1"/>
  <c r="BJ22" i="3"/>
  <c r="BG22" i="3"/>
  <c r="BF22" i="3"/>
  <c r="BI22" i="3" s="1"/>
  <c r="BA22" i="3"/>
  <c r="AZ22" i="3"/>
  <c r="BC22" i="3" s="1"/>
  <c r="AU22" i="3"/>
  <c r="AT22" i="3"/>
  <c r="AW22" i="3" s="1"/>
  <c r="AQ22" i="3" s="1"/>
  <c r="AP22" i="3"/>
  <c r="AM22" i="3"/>
  <c r="AL22" i="3"/>
  <c r="AK22" i="3"/>
  <c r="AI22" i="3"/>
  <c r="AH22" i="3"/>
  <c r="AC22" i="3"/>
  <c r="AB22" i="3"/>
  <c r="AE22" i="3" s="1"/>
  <c r="L22" i="3"/>
  <c r="I22" i="3"/>
  <c r="G22" i="3"/>
  <c r="E22" i="3"/>
  <c r="D22" i="3"/>
  <c r="F22" i="3" s="1"/>
  <c r="PU21" i="3"/>
  <c r="PT21" i="3"/>
  <c r="PW21" i="3" s="1"/>
  <c r="PQ21" i="3"/>
  <c r="PO21" i="3"/>
  <c r="PN21" i="3"/>
  <c r="PJ21" i="3"/>
  <c r="PG21" i="3"/>
  <c r="PF21" i="3"/>
  <c r="PC21" i="3"/>
  <c r="PB21" i="3"/>
  <c r="PE21" i="3" s="1"/>
  <c r="OW21" i="3"/>
  <c r="OV21" i="3"/>
  <c r="OP21" i="3" s="1"/>
  <c r="OR21" i="3"/>
  <c r="OO21" i="3"/>
  <c r="OQ21" i="3" s="1"/>
  <c r="ON21" i="3"/>
  <c r="OK21" i="3"/>
  <c r="OJ21" i="3"/>
  <c r="OM21" i="3" s="1"/>
  <c r="OG21" i="3"/>
  <c r="OE21" i="3"/>
  <c r="OD21" i="3"/>
  <c r="NY21" i="3"/>
  <c r="NX21" i="3"/>
  <c r="OA21" i="3" s="1"/>
  <c r="NT21" i="3"/>
  <c r="NR21" i="3"/>
  <c r="NQ21" i="3"/>
  <c r="NS21" i="3" s="1"/>
  <c r="NP21" i="3"/>
  <c r="NM21" i="3"/>
  <c r="NL21" i="3"/>
  <c r="NO21" i="3" s="1"/>
  <c r="NG21" i="3"/>
  <c r="NF21" i="3"/>
  <c r="NB21" i="3"/>
  <c r="MY21" i="3"/>
  <c r="MX21" i="3"/>
  <c r="MU21" i="3"/>
  <c r="MT21" i="3"/>
  <c r="MW21" i="3" s="1"/>
  <c r="MO21" i="3"/>
  <c r="MN21" i="3"/>
  <c r="MQ21" i="3" s="1"/>
  <c r="MK21" i="3" s="1"/>
  <c r="MJ21" i="3"/>
  <c r="MH21" i="3"/>
  <c r="MG21" i="3"/>
  <c r="MI21" i="3" s="1"/>
  <c r="MF21" i="3"/>
  <c r="MC21" i="3"/>
  <c r="MB21" i="3"/>
  <c r="ME21" i="3" s="1"/>
  <c r="LW21" i="3"/>
  <c r="LV21" i="3"/>
  <c r="LR21" i="3"/>
  <c r="LO21" i="3"/>
  <c r="LN21" i="3"/>
  <c r="LK21" i="3"/>
  <c r="LJ21" i="3"/>
  <c r="LM21" i="3" s="1"/>
  <c r="LE21" i="3"/>
  <c r="LD21" i="3"/>
  <c r="LG21" i="3" s="1"/>
  <c r="KZ21" i="3"/>
  <c r="KX21" i="3"/>
  <c r="KW21" i="3"/>
  <c r="KY21" i="3" s="1"/>
  <c r="KV21" i="3"/>
  <c r="KS21" i="3"/>
  <c r="KR21" i="3"/>
  <c r="KU21" i="3" s="1"/>
  <c r="KO21" i="3"/>
  <c r="KM21" i="3"/>
  <c r="KL21" i="3"/>
  <c r="KH21" i="3"/>
  <c r="KE21" i="3"/>
  <c r="KD21" i="3"/>
  <c r="KG21" i="3" s="1"/>
  <c r="KA21" i="3"/>
  <c r="JZ21" i="3"/>
  <c r="KC21" i="3" s="1"/>
  <c r="JU21" i="3"/>
  <c r="JT21" i="3"/>
  <c r="JW21" i="3" s="1"/>
  <c r="JQ21" i="3"/>
  <c r="JO21" i="3"/>
  <c r="JN21" i="3"/>
  <c r="JK21" i="3"/>
  <c r="JI21" i="3"/>
  <c r="JH21" i="3"/>
  <c r="JB21" i="3" s="1"/>
  <c r="JD21" i="3"/>
  <c r="JA21" i="3"/>
  <c r="IZ21" i="3"/>
  <c r="IW21" i="3"/>
  <c r="IV21" i="3"/>
  <c r="IY21" i="3" s="1"/>
  <c r="IQ21" i="3"/>
  <c r="IP21" i="3"/>
  <c r="IS21" i="3" s="1"/>
  <c r="IM21" i="3"/>
  <c r="IK21" i="3"/>
  <c r="IJ21" i="3"/>
  <c r="IF21" i="3"/>
  <c r="ID21" i="3"/>
  <c r="IC21" i="3"/>
  <c r="IB21" i="3"/>
  <c r="HY21" i="3"/>
  <c r="HX21" i="3"/>
  <c r="IA21" i="3" s="1"/>
  <c r="HS21" i="3"/>
  <c r="HR21" i="3"/>
  <c r="HU21" i="3" s="1"/>
  <c r="HM21" i="3"/>
  <c r="HL21" i="3"/>
  <c r="HO21" i="3" s="1"/>
  <c r="HG21" i="3"/>
  <c r="HF21" i="3"/>
  <c r="HI21" i="3" s="1"/>
  <c r="HA21" i="3"/>
  <c r="GZ21" i="3"/>
  <c r="HC21" i="3" s="1"/>
  <c r="GU21" i="3"/>
  <c r="GT21" i="3"/>
  <c r="GW21" i="3" s="1"/>
  <c r="GP21" i="3"/>
  <c r="GM21" i="3"/>
  <c r="GL21" i="3"/>
  <c r="GK21" i="3"/>
  <c r="GI21" i="3"/>
  <c r="GH21" i="3"/>
  <c r="GE21" i="3"/>
  <c r="GC21" i="3"/>
  <c r="GB21" i="3"/>
  <c r="FW21" i="3"/>
  <c r="FV21" i="3"/>
  <c r="FR21" i="3"/>
  <c r="FO21" i="3"/>
  <c r="FN21" i="3"/>
  <c r="FM21" i="3"/>
  <c r="FK21" i="3"/>
  <c r="FJ21" i="3"/>
  <c r="FG21" i="3"/>
  <c r="FE21" i="3"/>
  <c r="FD21" i="3"/>
  <c r="EY21" i="3"/>
  <c r="EX21" i="3"/>
  <c r="FA21" i="3" s="1"/>
  <c r="ES21" i="3"/>
  <c r="ER21" i="3"/>
  <c r="EU21" i="3" s="1"/>
  <c r="EO21" i="3"/>
  <c r="EM21" i="3"/>
  <c r="EL21" i="3"/>
  <c r="EH21" i="3"/>
  <c r="EE21" i="3"/>
  <c r="EG21" i="3" s="1"/>
  <c r="ED21" i="3"/>
  <c r="EA21" i="3"/>
  <c r="DZ21" i="3"/>
  <c r="EC21" i="3" s="1"/>
  <c r="DU21" i="3"/>
  <c r="DT21" i="3"/>
  <c r="DW21" i="3" s="1"/>
  <c r="DK21" i="3" s="1"/>
  <c r="DQ21" i="3"/>
  <c r="DO21" i="3"/>
  <c r="DN21" i="3"/>
  <c r="DJ21" i="3"/>
  <c r="DG21" i="3"/>
  <c r="DI21" i="3" s="1"/>
  <c r="DF21" i="3"/>
  <c r="DC21" i="3"/>
  <c r="DB21" i="3"/>
  <c r="DE21" i="3" s="1"/>
  <c r="CW21" i="3"/>
  <c r="CV21" i="3"/>
  <c r="CY21" i="3" s="1"/>
  <c r="CQ21" i="3"/>
  <c r="CP21" i="3"/>
  <c r="CL21" i="3"/>
  <c r="CI21" i="3"/>
  <c r="CK21" i="3" s="1"/>
  <c r="CH21" i="3"/>
  <c r="CG21" i="3"/>
  <c r="CE21" i="3"/>
  <c r="CD21" i="3"/>
  <c r="BY21" i="3"/>
  <c r="BX21" i="3"/>
  <c r="CA21" i="3" s="1"/>
  <c r="BS21" i="3"/>
  <c r="BR21" i="3"/>
  <c r="BU21" i="3" s="1"/>
  <c r="BN21" i="3"/>
  <c r="BK21" i="3"/>
  <c r="BM21" i="3" s="1"/>
  <c r="BJ21" i="3"/>
  <c r="BG21" i="3"/>
  <c r="BF21" i="3"/>
  <c r="BI21" i="3" s="1"/>
  <c r="BA21" i="3"/>
  <c r="AZ21" i="3"/>
  <c r="BC21" i="3" s="1"/>
  <c r="AU21" i="3"/>
  <c r="AT21" i="3"/>
  <c r="AW21" i="3" s="1"/>
  <c r="AQ21" i="3" s="1"/>
  <c r="AP21" i="3"/>
  <c r="AM21" i="3"/>
  <c r="AL21" i="3"/>
  <c r="AK21" i="3"/>
  <c r="AI21" i="3"/>
  <c r="AH21" i="3"/>
  <c r="AC21" i="3"/>
  <c r="AB21" i="3"/>
  <c r="AE21" i="3" s="1"/>
  <c r="L21" i="3"/>
  <c r="I21" i="3"/>
  <c r="G21" i="3"/>
  <c r="E21" i="3"/>
  <c r="D21" i="3"/>
  <c r="F21" i="3" s="1"/>
  <c r="PT20" i="3"/>
  <c r="PW20" i="3" s="1"/>
  <c r="PS20" i="3"/>
  <c r="PR20" i="3"/>
  <c r="PM20" i="3"/>
  <c r="PL20" i="3"/>
  <c r="PJ20" i="3"/>
  <c r="PB20" i="3"/>
  <c r="PE20" i="3" s="1"/>
  <c r="PA20" i="3"/>
  <c r="OZ20" i="3"/>
  <c r="PC20" i="3" s="1"/>
  <c r="OU20" i="3"/>
  <c r="OT20" i="3"/>
  <c r="OR20" i="3"/>
  <c r="OJ20" i="3"/>
  <c r="OM20" i="3" s="1"/>
  <c r="OI20" i="3"/>
  <c r="OH20" i="3"/>
  <c r="OK20" i="3" s="1"/>
  <c r="OC20" i="3"/>
  <c r="OB20" i="3"/>
  <c r="NW20" i="3"/>
  <c r="NY20" i="3" s="1"/>
  <c r="NV20" i="3"/>
  <c r="NX20" i="3" s="1"/>
  <c r="OA20" i="3" s="1"/>
  <c r="NT20" i="3"/>
  <c r="NP20" i="3"/>
  <c r="NK20" i="3"/>
  <c r="NL20" i="3" s="1"/>
  <c r="NO20" i="3" s="1"/>
  <c r="NJ20" i="3"/>
  <c r="NG20" i="3"/>
  <c r="NE20" i="3"/>
  <c r="NF20" i="3" s="1"/>
  <c r="NI20" i="3" s="1"/>
  <c r="ND20" i="3"/>
  <c r="NB20" i="3"/>
  <c r="MS20" i="3"/>
  <c r="MR20" i="3"/>
  <c r="MM20" i="3"/>
  <c r="ML20" i="3"/>
  <c r="MN20" i="3" s="1"/>
  <c r="MQ20" i="3" s="1"/>
  <c r="MJ20" i="3"/>
  <c r="MG20" i="3"/>
  <c r="MA20" i="3"/>
  <c r="LO20" i="3" s="1"/>
  <c r="LZ20" i="3"/>
  <c r="LV20" i="3"/>
  <c r="LY20" i="3" s="1"/>
  <c r="LU20" i="3"/>
  <c r="LW20" i="3" s="1"/>
  <c r="LT20" i="3"/>
  <c r="LR20" i="3"/>
  <c r="LN20" i="3"/>
  <c r="LI20" i="3"/>
  <c r="LH20" i="3"/>
  <c r="LC20" i="3"/>
  <c r="LE20" i="3" s="1"/>
  <c r="LB20" i="3"/>
  <c r="LD20" i="3" s="1"/>
  <c r="LG20" i="3" s="1"/>
  <c r="KZ20" i="3"/>
  <c r="KV20" i="3"/>
  <c r="KQ20" i="3"/>
  <c r="KR20" i="3" s="1"/>
  <c r="KU20" i="3" s="1"/>
  <c r="KP20" i="3"/>
  <c r="KM20" i="3"/>
  <c r="KK20" i="3"/>
  <c r="KL20" i="3" s="1"/>
  <c r="KO20" i="3" s="1"/>
  <c r="KI20" i="3" s="1"/>
  <c r="KJ20" i="3"/>
  <c r="KH20" i="3"/>
  <c r="JY20" i="3"/>
  <c r="JX20" i="3"/>
  <c r="JS20" i="3"/>
  <c r="JR20" i="3"/>
  <c r="JT20" i="3" s="1"/>
  <c r="JW20" i="3" s="1"/>
  <c r="JM20" i="3"/>
  <c r="JL20" i="3"/>
  <c r="JG20" i="3"/>
  <c r="JF20" i="3"/>
  <c r="JD20" i="3"/>
  <c r="IU20" i="3"/>
  <c r="IW20" i="3" s="1"/>
  <c r="IT20" i="3"/>
  <c r="IO20" i="3"/>
  <c r="IQ20" i="3" s="1"/>
  <c r="IN20" i="3"/>
  <c r="II20" i="3"/>
  <c r="IJ20" i="3" s="1"/>
  <c r="IM20" i="3" s="1"/>
  <c r="IH20" i="3"/>
  <c r="IB20" i="3" s="1"/>
  <c r="IF20" i="3"/>
  <c r="HW20" i="3"/>
  <c r="HY20" i="3" s="1"/>
  <c r="HV20" i="3"/>
  <c r="HQ20" i="3"/>
  <c r="HP20" i="3"/>
  <c r="HK20" i="3"/>
  <c r="HJ20" i="3"/>
  <c r="HL20" i="3" s="1"/>
  <c r="HO20" i="3" s="1"/>
  <c r="HE20" i="3"/>
  <c r="HG20" i="3" s="1"/>
  <c r="HD20" i="3"/>
  <c r="GY20" i="3"/>
  <c r="GX20" i="3"/>
  <c r="GT20" i="3"/>
  <c r="GS20" i="3"/>
  <c r="GR20" i="3"/>
  <c r="GP20" i="3"/>
  <c r="GI20" i="3"/>
  <c r="GG20" i="3"/>
  <c r="GH20" i="3" s="1"/>
  <c r="GK20" i="3" s="1"/>
  <c r="GF20" i="3"/>
  <c r="GA20" i="3"/>
  <c r="FZ20" i="3"/>
  <c r="FU20" i="3"/>
  <c r="FW20" i="3" s="1"/>
  <c r="FT20" i="3"/>
  <c r="FV20" i="3" s="1"/>
  <c r="FY20" i="3" s="1"/>
  <c r="FR20" i="3"/>
  <c r="FN20" i="3"/>
  <c r="FI20" i="3"/>
  <c r="FK20" i="3" s="1"/>
  <c r="FH20" i="3"/>
  <c r="FC20" i="3"/>
  <c r="FB20" i="3"/>
  <c r="FD20" i="3" s="1"/>
  <c r="FG20" i="3" s="1"/>
  <c r="EW20" i="3"/>
  <c r="EY20" i="3" s="1"/>
  <c r="EV20" i="3"/>
  <c r="EQ20" i="3"/>
  <c r="ES20" i="3" s="1"/>
  <c r="EP20" i="3"/>
  <c r="EK20" i="3"/>
  <c r="EJ20" i="3"/>
  <c r="EH20" i="3"/>
  <c r="DY20" i="3"/>
  <c r="EA20" i="3" s="1"/>
  <c r="DX20" i="3"/>
  <c r="DS20" i="3"/>
  <c r="DR20" i="3"/>
  <c r="DM20" i="3"/>
  <c r="DL20" i="3"/>
  <c r="DJ20" i="3"/>
  <c r="DC20" i="3"/>
  <c r="DB20" i="3"/>
  <c r="DE20" i="3" s="1"/>
  <c r="CY20" i="3"/>
  <c r="CW20" i="3"/>
  <c r="CV20" i="3"/>
  <c r="CS20" i="3"/>
  <c r="CM20" i="3" s="1"/>
  <c r="CQ20" i="3"/>
  <c r="CP20" i="3"/>
  <c r="CL20" i="3"/>
  <c r="X20" i="3" s="1"/>
  <c r="CI20" i="3"/>
  <c r="CH20" i="3"/>
  <c r="CK20" i="3" s="1"/>
  <c r="CE20" i="3"/>
  <c r="CD20" i="3"/>
  <c r="CG20" i="3" s="1"/>
  <c r="BO20" i="3" s="1"/>
  <c r="CA20" i="3"/>
  <c r="BY20" i="3"/>
  <c r="BX20" i="3"/>
  <c r="BS20" i="3"/>
  <c r="BR20" i="3"/>
  <c r="BU20" i="3" s="1"/>
  <c r="BN20" i="3"/>
  <c r="BM20" i="3"/>
  <c r="BK20" i="3"/>
  <c r="BJ20" i="3"/>
  <c r="BG20" i="3"/>
  <c r="BF20" i="3"/>
  <c r="BI20" i="3" s="1"/>
  <c r="BC20" i="3"/>
  <c r="BA20" i="3"/>
  <c r="AZ20" i="3"/>
  <c r="AT20" i="3"/>
  <c r="AS20" i="3"/>
  <c r="AR20" i="3"/>
  <c r="AP20" i="3"/>
  <c r="AL20" i="3"/>
  <c r="AI20" i="3"/>
  <c r="AH20" i="3"/>
  <c r="AK20" i="3" s="1"/>
  <c r="AC20" i="3"/>
  <c r="AB20" i="3"/>
  <c r="AE20" i="3" s="1"/>
  <c r="L20" i="3"/>
  <c r="I20" i="3"/>
  <c r="G20" i="3"/>
  <c r="E20" i="3"/>
  <c r="F20" i="3" s="1"/>
  <c r="H20" i="3" s="1"/>
  <c r="D20" i="3"/>
  <c r="PS19" i="3"/>
  <c r="PU19" i="3" s="1"/>
  <c r="PR19" i="3"/>
  <c r="PM19" i="3"/>
  <c r="PL19" i="3"/>
  <c r="PF19" i="3" s="1"/>
  <c r="PJ19" i="3"/>
  <c r="PA19" i="3"/>
  <c r="PC19" i="3" s="1"/>
  <c r="OZ19" i="3"/>
  <c r="OU19" i="3"/>
  <c r="OV19" i="3" s="1"/>
  <c r="OT19" i="3"/>
  <c r="OR19" i="3"/>
  <c r="ON19" i="3"/>
  <c r="OI19" i="3"/>
  <c r="OK19" i="3" s="1"/>
  <c r="OH19" i="3"/>
  <c r="OC19" i="3"/>
  <c r="OB19" i="3"/>
  <c r="NW19" i="3"/>
  <c r="NV19" i="3"/>
  <c r="NT19" i="3"/>
  <c r="NQ19" i="3"/>
  <c r="NM19" i="3"/>
  <c r="NK19" i="3"/>
  <c r="NJ19" i="3"/>
  <c r="NE19" i="3"/>
  <c r="ND19" i="3"/>
  <c r="NB19" i="3"/>
  <c r="MY19" i="3"/>
  <c r="MS19" i="3"/>
  <c r="MT19" i="3" s="1"/>
  <c r="MW19" i="3" s="1"/>
  <c r="MR19" i="3"/>
  <c r="MM19" i="3"/>
  <c r="ML19" i="3"/>
  <c r="MJ19" i="3"/>
  <c r="MA19" i="3"/>
  <c r="LZ19" i="3"/>
  <c r="LU19" i="3"/>
  <c r="LT19" i="3"/>
  <c r="LR19" i="3"/>
  <c r="LI19" i="3"/>
  <c r="LJ19" i="3" s="1"/>
  <c r="LM19" i="3" s="1"/>
  <c r="LH19" i="3"/>
  <c r="LC19" i="3"/>
  <c r="LB19" i="3"/>
  <c r="LE19" i="3" s="1"/>
  <c r="KZ19" i="3"/>
  <c r="KQ19" i="3"/>
  <c r="KP19" i="3"/>
  <c r="KK19" i="3"/>
  <c r="KJ19" i="3"/>
  <c r="KH19" i="3"/>
  <c r="JY19" i="3"/>
  <c r="JZ19" i="3" s="1"/>
  <c r="KC19" i="3" s="1"/>
  <c r="JX19" i="3"/>
  <c r="JS19" i="3"/>
  <c r="JR19" i="3"/>
  <c r="JT19" i="3" s="1"/>
  <c r="JW19" i="3" s="1"/>
  <c r="JM19" i="3"/>
  <c r="JL19" i="3"/>
  <c r="JN19" i="3" s="1"/>
  <c r="JQ19" i="3" s="1"/>
  <c r="JH19" i="3"/>
  <c r="JG19" i="3"/>
  <c r="JI19" i="3" s="1"/>
  <c r="JF19" i="3"/>
  <c r="JD19" i="3"/>
  <c r="IW19" i="3"/>
  <c r="IU19" i="3"/>
  <c r="IT19" i="3"/>
  <c r="IV19" i="3" s="1"/>
  <c r="IY19" i="3" s="1"/>
  <c r="IO19" i="3"/>
  <c r="IN19" i="3"/>
  <c r="II19" i="3"/>
  <c r="IH19" i="3"/>
  <c r="IJ19" i="3" s="1"/>
  <c r="IF19" i="3"/>
  <c r="HW19" i="3"/>
  <c r="HV19" i="3"/>
  <c r="HY19" i="3" s="1"/>
  <c r="HQ19" i="3"/>
  <c r="HR19" i="3" s="1"/>
  <c r="HU19" i="3" s="1"/>
  <c r="HP19" i="3"/>
  <c r="HM19" i="3"/>
  <c r="HK19" i="3"/>
  <c r="HL19" i="3" s="1"/>
  <c r="HO19" i="3" s="1"/>
  <c r="HJ19" i="3"/>
  <c r="HE19" i="3"/>
  <c r="HG19" i="3" s="1"/>
  <c r="HD19" i="3"/>
  <c r="GY19" i="3"/>
  <c r="HA19" i="3" s="1"/>
  <c r="GX19" i="3"/>
  <c r="GW19" i="3"/>
  <c r="GS19" i="3"/>
  <c r="GT19" i="3" s="1"/>
  <c r="GR19" i="3"/>
  <c r="GP19" i="3"/>
  <c r="GG19" i="3"/>
  <c r="GI19" i="3" s="1"/>
  <c r="GF19" i="3"/>
  <c r="GA19" i="3"/>
  <c r="GB19" i="3" s="1"/>
  <c r="GE19" i="3" s="1"/>
  <c r="FZ19" i="3"/>
  <c r="FU19" i="3"/>
  <c r="FT19" i="3"/>
  <c r="FR19" i="3"/>
  <c r="FI19" i="3"/>
  <c r="FH19" i="3"/>
  <c r="FK19" i="3" s="1"/>
  <c r="FC19" i="3"/>
  <c r="FE19" i="3" s="1"/>
  <c r="FB19" i="3"/>
  <c r="EW19" i="3"/>
  <c r="EV19" i="3"/>
  <c r="EQ19" i="3"/>
  <c r="EP19" i="3"/>
  <c r="ES19" i="3" s="1"/>
  <c r="EK19" i="3"/>
  <c r="EJ19" i="3"/>
  <c r="EL19" i="3" s="1"/>
  <c r="EH19" i="3"/>
  <c r="DY19" i="3"/>
  <c r="DX19" i="3"/>
  <c r="EA19" i="3" s="1"/>
  <c r="DS19" i="3"/>
  <c r="DR19" i="3"/>
  <c r="DO19" i="3"/>
  <c r="DM19" i="3"/>
  <c r="DG19" i="3" s="1"/>
  <c r="DL19" i="3"/>
  <c r="DN19" i="3" s="1"/>
  <c r="DQ19" i="3" s="1"/>
  <c r="DJ19" i="3"/>
  <c r="DC19" i="3"/>
  <c r="DB19" i="3"/>
  <c r="DE19" i="3" s="1"/>
  <c r="CW19" i="3"/>
  <c r="CV19" i="3"/>
  <c r="CY19" i="3" s="1"/>
  <c r="CQ19" i="3"/>
  <c r="CP19" i="3"/>
  <c r="CS19" i="3" s="1"/>
  <c r="CM19" i="3" s="1"/>
  <c r="CL19" i="3"/>
  <c r="CI19" i="3"/>
  <c r="CK19" i="3" s="1"/>
  <c r="CH19" i="3"/>
  <c r="CG19" i="3"/>
  <c r="CE19" i="3"/>
  <c r="CD19" i="3"/>
  <c r="BY19" i="3"/>
  <c r="BX19" i="3"/>
  <c r="CA19" i="3" s="1"/>
  <c r="BS19" i="3"/>
  <c r="BR19" i="3"/>
  <c r="BL19" i="3" s="1"/>
  <c r="BN19" i="3"/>
  <c r="BK19" i="3"/>
  <c r="BJ19" i="3"/>
  <c r="BM19" i="3" s="1"/>
  <c r="BG19" i="3"/>
  <c r="BF19" i="3"/>
  <c r="BI19" i="3" s="1"/>
  <c r="BA19" i="3"/>
  <c r="AZ19" i="3"/>
  <c r="BC19" i="3" s="1"/>
  <c r="AT19" i="3"/>
  <c r="AW19" i="3" s="1"/>
  <c r="AS19" i="3"/>
  <c r="AU19" i="3" s="1"/>
  <c r="AR19" i="3"/>
  <c r="AP19" i="3"/>
  <c r="AN19" i="3"/>
  <c r="AM19" i="3"/>
  <c r="AL19" i="3"/>
  <c r="AI19" i="3"/>
  <c r="AH19" i="3"/>
  <c r="AK19" i="3" s="1"/>
  <c r="AC19" i="3"/>
  <c r="AB19" i="3"/>
  <c r="AE19" i="3" s="1"/>
  <c r="L19" i="3"/>
  <c r="I19" i="3"/>
  <c r="G19" i="3"/>
  <c r="E19" i="3"/>
  <c r="D19" i="3"/>
  <c r="PS18" i="3"/>
  <c r="PR18" i="3"/>
  <c r="PU18" i="3" s="1"/>
  <c r="PM18" i="3"/>
  <c r="PO18" i="3" s="1"/>
  <c r="PL18" i="3"/>
  <c r="PN18" i="3" s="1"/>
  <c r="PJ18" i="3"/>
  <c r="PA18" i="3"/>
  <c r="OZ18" i="3"/>
  <c r="PC18" i="3" s="1"/>
  <c r="OU18" i="3"/>
  <c r="OT18" i="3"/>
  <c r="OV18" i="3" s="1"/>
  <c r="OR18" i="3"/>
  <c r="OI18" i="3"/>
  <c r="OH18" i="3"/>
  <c r="OK18" i="3" s="1"/>
  <c r="OC18" i="3"/>
  <c r="OB18" i="3"/>
  <c r="NY18" i="3"/>
  <c r="NW18" i="3"/>
  <c r="NQ18" i="3" s="1"/>
  <c r="NV18" i="3"/>
  <c r="NX18" i="3" s="1"/>
  <c r="OA18" i="3" s="1"/>
  <c r="NT18" i="3"/>
  <c r="NK18" i="3"/>
  <c r="NJ18" i="3"/>
  <c r="NG18" i="3"/>
  <c r="NE18" i="3"/>
  <c r="MY18" i="3" s="1"/>
  <c r="ND18" i="3"/>
  <c r="NF18" i="3" s="1"/>
  <c r="NI18" i="3" s="1"/>
  <c r="NB18" i="3"/>
  <c r="MX18" i="3"/>
  <c r="MS18" i="3"/>
  <c r="MU18" i="3" s="1"/>
  <c r="MR18" i="3"/>
  <c r="MN18" i="3"/>
  <c r="MQ18" i="3" s="1"/>
  <c r="MM18" i="3"/>
  <c r="ML18" i="3"/>
  <c r="MO18" i="3" s="1"/>
  <c r="MJ18" i="3"/>
  <c r="MF18" i="3"/>
  <c r="MA18" i="3"/>
  <c r="MC18" i="3" s="1"/>
  <c r="LZ18" i="3"/>
  <c r="LV18" i="3"/>
  <c r="LY18" i="3" s="1"/>
  <c r="LU18" i="3"/>
  <c r="LT18" i="3"/>
  <c r="LW18" i="3" s="1"/>
  <c r="LR18" i="3"/>
  <c r="LO18" i="3"/>
  <c r="LI18" i="3"/>
  <c r="LH18" i="3"/>
  <c r="LC18" i="3"/>
  <c r="LE18" i="3" s="1"/>
  <c r="LB18" i="3"/>
  <c r="LD18" i="3" s="1"/>
  <c r="LG18" i="3" s="1"/>
  <c r="KZ18" i="3"/>
  <c r="KW18" i="3"/>
  <c r="KQ18" i="3"/>
  <c r="KP18" i="3"/>
  <c r="KK18" i="3"/>
  <c r="KM18" i="3" s="1"/>
  <c r="KJ18" i="3"/>
  <c r="KL18" i="3" s="1"/>
  <c r="KO18" i="3" s="1"/>
  <c r="KH18" i="3"/>
  <c r="KE18" i="3"/>
  <c r="JZ18" i="3"/>
  <c r="KC18" i="3" s="1"/>
  <c r="JY18" i="3"/>
  <c r="JX18" i="3"/>
  <c r="JU18" i="3"/>
  <c r="JS18" i="3"/>
  <c r="JR18" i="3"/>
  <c r="JT18" i="3" s="1"/>
  <c r="JW18" i="3" s="1"/>
  <c r="JN18" i="3"/>
  <c r="JQ18" i="3" s="1"/>
  <c r="JM18" i="3"/>
  <c r="JL18" i="3"/>
  <c r="JG18" i="3"/>
  <c r="JF18" i="3"/>
  <c r="JH18" i="3" s="1"/>
  <c r="JD18" i="3"/>
  <c r="IU18" i="3"/>
  <c r="IW18" i="3" s="1"/>
  <c r="IT18" i="3"/>
  <c r="IO18" i="3"/>
  <c r="IQ18" i="3" s="1"/>
  <c r="IN18" i="3"/>
  <c r="II18" i="3"/>
  <c r="IH18" i="3"/>
  <c r="IB18" i="3" s="1"/>
  <c r="IF18" i="3"/>
  <c r="HW18" i="3"/>
  <c r="HY18" i="3" s="1"/>
  <c r="HV18" i="3"/>
  <c r="HQ18" i="3"/>
  <c r="HR18" i="3" s="1"/>
  <c r="HU18" i="3" s="1"/>
  <c r="HP18" i="3"/>
  <c r="HK18" i="3"/>
  <c r="HM18" i="3" s="1"/>
  <c r="HJ18" i="3"/>
  <c r="HE18" i="3"/>
  <c r="HD18" i="3"/>
  <c r="HF18" i="3" s="1"/>
  <c r="HI18" i="3" s="1"/>
  <c r="GY18" i="3"/>
  <c r="GX18" i="3"/>
  <c r="GX25" i="3" s="1"/>
  <c r="GS18" i="3"/>
  <c r="GR18" i="3"/>
  <c r="GP18" i="3"/>
  <c r="GI18" i="3"/>
  <c r="GG18" i="3"/>
  <c r="GF18" i="3"/>
  <c r="GA18" i="3"/>
  <c r="FZ18" i="3"/>
  <c r="FN18" i="3" s="1"/>
  <c r="FU18" i="3"/>
  <c r="FW18" i="3" s="1"/>
  <c r="FT18" i="3"/>
  <c r="FV18" i="3" s="1"/>
  <c r="FY18" i="3" s="1"/>
  <c r="FR18" i="3"/>
  <c r="FJ18" i="3"/>
  <c r="FM18" i="3" s="1"/>
  <c r="FI18" i="3"/>
  <c r="FH18" i="3"/>
  <c r="FE18" i="3"/>
  <c r="FC18" i="3"/>
  <c r="FD18" i="3" s="1"/>
  <c r="FG18" i="3" s="1"/>
  <c r="FB18" i="3"/>
  <c r="EX18" i="3"/>
  <c r="FA18" i="3" s="1"/>
  <c r="EW18" i="3"/>
  <c r="EV18" i="3"/>
  <c r="EQ18" i="3"/>
  <c r="ES18" i="3" s="1"/>
  <c r="EP18" i="3"/>
  <c r="EK18" i="3"/>
  <c r="EL18" i="3" s="1"/>
  <c r="EO18" i="3" s="1"/>
  <c r="EJ18" i="3"/>
  <c r="EH18" i="3"/>
  <c r="DY18" i="3"/>
  <c r="DX18" i="3"/>
  <c r="DZ18" i="3" s="1"/>
  <c r="EC18" i="3" s="1"/>
  <c r="DS18" i="3"/>
  <c r="DR18" i="3"/>
  <c r="DM18" i="3"/>
  <c r="DL18" i="3"/>
  <c r="DJ18" i="3"/>
  <c r="DC18" i="3"/>
  <c r="DB18" i="3"/>
  <c r="DE18" i="3" s="1"/>
  <c r="CY18" i="3"/>
  <c r="CW18" i="3"/>
  <c r="CV18" i="3"/>
  <c r="CS18" i="3"/>
  <c r="CM18" i="3" s="1"/>
  <c r="CQ18" i="3"/>
  <c r="CP18" i="3"/>
  <c r="CL18" i="3"/>
  <c r="CI18" i="3"/>
  <c r="CK18" i="3" s="1"/>
  <c r="CH18" i="3"/>
  <c r="CE18" i="3"/>
  <c r="CD18" i="3"/>
  <c r="CG18" i="3" s="1"/>
  <c r="BY18" i="3"/>
  <c r="BX18" i="3"/>
  <c r="CA18" i="3" s="1"/>
  <c r="BS18" i="3"/>
  <c r="BR18" i="3"/>
  <c r="BU18" i="3" s="1"/>
  <c r="BN18" i="3"/>
  <c r="BM18" i="3"/>
  <c r="BK18" i="3"/>
  <c r="BJ18" i="3"/>
  <c r="BG18" i="3"/>
  <c r="BF18" i="3"/>
  <c r="BI18" i="3" s="1"/>
  <c r="BA18" i="3"/>
  <c r="AZ18" i="3"/>
  <c r="BC18" i="3" s="1"/>
  <c r="AT18" i="3"/>
  <c r="AS18" i="3"/>
  <c r="AU18" i="3" s="1"/>
  <c r="AR18" i="3"/>
  <c r="AP18" i="3"/>
  <c r="AL18" i="3"/>
  <c r="AI18" i="3"/>
  <c r="AH18" i="3"/>
  <c r="AK18" i="3" s="1"/>
  <c r="AE18" i="3"/>
  <c r="AC18" i="3"/>
  <c r="AB18" i="3"/>
  <c r="L18" i="3"/>
  <c r="I18" i="3"/>
  <c r="G18" i="3"/>
  <c r="E18" i="3"/>
  <c r="F18" i="3" s="1"/>
  <c r="H18" i="3" s="1"/>
  <c r="D18" i="3"/>
  <c r="PS17" i="3"/>
  <c r="PU17" i="3" s="1"/>
  <c r="PR17" i="3"/>
  <c r="PM17" i="3"/>
  <c r="PL17" i="3"/>
  <c r="PJ17" i="3"/>
  <c r="PF17" i="3"/>
  <c r="PA17" i="3"/>
  <c r="PC17" i="3" s="1"/>
  <c r="OZ17" i="3"/>
  <c r="OU17" i="3"/>
  <c r="OT17" i="3"/>
  <c r="OR17" i="3"/>
  <c r="ON17" i="3"/>
  <c r="OI17" i="3"/>
  <c r="OH17" i="3"/>
  <c r="OC17" i="3"/>
  <c r="OD17" i="3" s="1"/>
  <c r="OB17" i="3"/>
  <c r="NW17" i="3"/>
  <c r="NW25" i="3" s="1"/>
  <c r="NV17" i="3"/>
  <c r="NT17" i="3"/>
  <c r="NK17" i="3"/>
  <c r="NM17" i="3" s="1"/>
  <c r="NJ17" i="3"/>
  <c r="NG17" i="3"/>
  <c r="NE17" i="3"/>
  <c r="NE25" i="3" s="1"/>
  <c r="ND17" i="3"/>
  <c r="NB17" i="3"/>
  <c r="MY17" i="3"/>
  <c r="MS17" i="3"/>
  <c r="MR17" i="3"/>
  <c r="MM17" i="3"/>
  <c r="ML17" i="3"/>
  <c r="MJ17" i="3"/>
  <c r="MA17" i="3"/>
  <c r="MB17" i="3" s="1"/>
  <c r="LZ17" i="3"/>
  <c r="LZ25" i="3" s="1"/>
  <c r="LW17" i="3"/>
  <c r="LU17" i="3"/>
  <c r="LT17" i="3"/>
  <c r="LR17" i="3"/>
  <c r="LI17" i="3"/>
  <c r="LI25" i="3" s="1"/>
  <c r="LH17" i="3"/>
  <c r="LJ17" i="3" s="1"/>
  <c r="LM17" i="3" s="1"/>
  <c r="LC17" i="3"/>
  <c r="LC25" i="3" s="1"/>
  <c r="LB17" i="3"/>
  <c r="KZ17" i="3"/>
  <c r="KW17" i="3"/>
  <c r="KQ17" i="3"/>
  <c r="KS17" i="3" s="1"/>
  <c r="KP17" i="3"/>
  <c r="KR17" i="3" s="1"/>
  <c r="KK17" i="3"/>
  <c r="KK25" i="3" s="1"/>
  <c r="KJ17" i="3"/>
  <c r="KH17" i="3"/>
  <c r="JY17" i="3"/>
  <c r="KA17" i="3" s="1"/>
  <c r="JX17" i="3"/>
  <c r="JZ17" i="3" s="1"/>
  <c r="JS17" i="3"/>
  <c r="JS25" i="3" s="1"/>
  <c r="JR17" i="3"/>
  <c r="JO17" i="3"/>
  <c r="JM17" i="3"/>
  <c r="JL17" i="3"/>
  <c r="JG17" i="3"/>
  <c r="JI17" i="3" s="1"/>
  <c r="JF17" i="3"/>
  <c r="JD17" i="3"/>
  <c r="IY17" i="3"/>
  <c r="IU17" i="3"/>
  <c r="IT17" i="3"/>
  <c r="IV17" i="3" s="1"/>
  <c r="IO17" i="3"/>
  <c r="IN17" i="3"/>
  <c r="IN25" i="3" s="1"/>
  <c r="II17" i="3"/>
  <c r="II25" i="3" s="1"/>
  <c r="IH17" i="3"/>
  <c r="IJ17" i="3" s="1"/>
  <c r="IF17" i="3"/>
  <c r="HW17" i="3"/>
  <c r="HV17" i="3"/>
  <c r="HV25" i="3" s="1"/>
  <c r="HQ17" i="3"/>
  <c r="HP17" i="3"/>
  <c r="HP25" i="3" s="1"/>
  <c r="HM17" i="3"/>
  <c r="HK17" i="3"/>
  <c r="HJ17" i="3"/>
  <c r="HL17" i="3" s="1"/>
  <c r="HO17" i="3" s="1"/>
  <c r="HE17" i="3"/>
  <c r="HD17" i="3"/>
  <c r="GY17" i="3"/>
  <c r="GX17" i="3"/>
  <c r="GS17" i="3"/>
  <c r="GS25" i="3" s="1"/>
  <c r="GR17" i="3"/>
  <c r="GR25" i="3" s="1"/>
  <c r="GP17" i="3"/>
  <c r="GG17" i="3"/>
  <c r="GF17" i="3"/>
  <c r="GH17" i="3" s="1"/>
  <c r="GK17" i="3" s="1"/>
  <c r="GA17" i="3"/>
  <c r="FZ17" i="3"/>
  <c r="GC17" i="3" s="1"/>
  <c r="FU17" i="3"/>
  <c r="FO17" i="3" s="1"/>
  <c r="FT17" i="3"/>
  <c r="FR17" i="3"/>
  <c r="FI17" i="3"/>
  <c r="FI25" i="3" s="1"/>
  <c r="FH17" i="3"/>
  <c r="FC17" i="3"/>
  <c r="FC25" i="3" s="1"/>
  <c r="FB17" i="3"/>
  <c r="FE17" i="3" s="1"/>
  <c r="EW17" i="3"/>
  <c r="EX17" i="3" s="1"/>
  <c r="EV17" i="3"/>
  <c r="EQ17" i="3"/>
  <c r="EQ25" i="3" s="1"/>
  <c r="EP17" i="3"/>
  <c r="EK17" i="3"/>
  <c r="EK25" i="3" s="1"/>
  <c r="EJ17" i="3"/>
  <c r="EM17" i="3" s="1"/>
  <c r="EH17" i="3"/>
  <c r="DY17" i="3"/>
  <c r="DY25" i="3" s="1"/>
  <c r="DX17" i="3"/>
  <c r="DF17" i="3" s="1"/>
  <c r="DS17" i="3"/>
  <c r="DT17" i="3" s="1"/>
  <c r="DR17" i="3"/>
  <c r="DM17" i="3"/>
  <c r="DM25" i="3" s="1"/>
  <c r="DJ17" i="3"/>
  <c r="DC17" i="3"/>
  <c r="DB17" i="3"/>
  <c r="DB25" i="3" s="1"/>
  <c r="CW17" i="3"/>
  <c r="CV17" i="3"/>
  <c r="CV25" i="3" s="1"/>
  <c r="CS17" i="3"/>
  <c r="CQ17" i="3"/>
  <c r="CP17" i="3"/>
  <c r="CP25" i="3" s="1"/>
  <c r="CL17" i="3"/>
  <c r="CI17" i="3"/>
  <c r="CH17" i="3"/>
  <c r="CE17" i="3"/>
  <c r="CD17" i="3"/>
  <c r="CD25" i="3" s="1"/>
  <c r="CA17" i="3"/>
  <c r="BY17" i="3"/>
  <c r="BX17" i="3"/>
  <c r="BS17" i="3"/>
  <c r="BR17" i="3"/>
  <c r="BL17" i="3" s="1"/>
  <c r="BN17" i="3"/>
  <c r="BK17" i="3"/>
  <c r="BJ17" i="3"/>
  <c r="BM17" i="3" s="1"/>
  <c r="BG17" i="3"/>
  <c r="BF17" i="3"/>
  <c r="BI17" i="3" s="1"/>
  <c r="BC17" i="3"/>
  <c r="BA17" i="3"/>
  <c r="AZ17" i="3"/>
  <c r="AT17" i="3"/>
  <c r="AT25" i="3" s="1"/>
  <c r="AS17" i="3"/>
  <c r="AS25" i="3" s="1"/>
  <c r="AR17" i="3"/>
  <c r="AR25" i="3" s="1"/>
  <c r="AL25" i="3" s="1"/>
  <c r="AP17" i="3"/>
  <c r="X17" i="3" s="1"/>
  <c r="AL17" i="3"/>
  <c r="AI17" i="3"/>
  <c r="AH17" i="3"/>
  <c r="AH25" i="3" s="1"/>
  <c r="AC17" i="3"/>
  <c r="AB17" i="3"/>
  <c r="AB25" i="3" s="1"/>
  <c r="L17" i="3"/>
  <c r="L25" i="3" s="1"/>
  <c r="I17" i="3"/>
  <c r="G17" i="3"/>
  <c r="E17" i="3"/>
  <c r="D17" i="3"/>
  <c r="D25" i="3" s="1"/>
  <c r="K16" i="3"/>
  <c r="DD15" i="3"/>
  <c r="CL15" i="3" s="1"/>
  <c r="DA15" i="3"/>
  <c r="DA89" i="3" s="1"/>
  <c r="DA177" i="3" s="1"/>
  <c r="CZ15" i="3"/>
  <c r="CX15" i="3"/>
  <c r="CU15" i="3"/>
  <c r="CU89" i="3" s="1"/>
  <c r="CT15" i="3"/>
  <c r="CT89" i="3" s="1"/>
  <c r="CR15" i="3"/>
  <c r="CO15" i="3"/>
  <c r="CQ15" i="3" s="1"/>
  <c r="CN15" i="3"/>
  <c r="CF15" i="3"/>
  <c r="CF89" i="3" s="1"/>
  <c r="CF177" i="3" s="1"/>
  <c r="CC15" i="3"/>
  <c r="CC89" i="3" s="1"/>
  <c r="CC177" i="3" s="1"/>
  <c r="CB15" i="3"/>
  <c r="BZ15" i="3"/>
  <c r="BW15" i="3"/>
  <c r="BW89" i="3" s="1"/>
  <c r="BV15" i="3"/>
  <c r="BY15" i="3" s="1"/>
  <c r="BH15" i="3"/>
  <c r="BE15" i="3"/>
  <c r="BG15" i="3" s="1"/>
  <c r="BD15" i="3"/>
  <c r="AV15" i="3"/>
  <c r="AS15" i="3"/>
  <c r="AR15" i="3"/>
  <c r="AU15" i="3" s="1"/>
  <c r="AJ15" i="3"/>
  <c r="AJ89" i="3" s="1"/>
  <c r="AG15" i="3"/>
  <c r="AG89" i="3" s="1"/>
  <c r="AF15" i="3"/>
  <c r="AD15" i="3"/>
  <c r="AA15" i="3"/>
  <c r="AA89" i="3" s="1"/>
  <c r="Z15" i="3"/>
  <c r="PU14" i="3"/>
  <c r="PT14" i="3"/>
  <c r="PW14" i="3" s="1"/>
  <c r="PO14" i="3"/>
  <c r="PN14" i="3"/>
  <c r="PQ14" i="3" s="1"/>
  <c r="PJ14" i="3"/>
  <c r="PG14" i="3"/>
  <c r="PI14" i="3" s="1"/>
  <c r="PF14" i="3"/>
  <c r="PE14" i="3"/>
  <c r="PC14" i="3"/>
  <c r="PB14" i="3"/>
  <c r="OW14" i="3"/>
  <c r="OV14" i="3"/>
  <c r="OP14" i="3" s="1"/>
  <c r="OR14" i="3"/>
  <c r="OO14" i="3"/>
  <c r="ON14" i="3"/>
  <c r="OQ14" i="3" s="1"/>
  <c r="OK14" i="3"/>
  <c r="OJ14" i="3"/>
  <c r="OE14" i="3"/>
  <c r="OD14" i="3"/>
  <c r="OG14" i="3" s="1"/>
  <c r="NY14" i="3"/>
  <c r="NX14" i="3"/>
  <c r="OA14" i="3" s="1"/>
  <c r="NT14" i="3"/>
  <c r="NQ14" i="3"/>
  <c r="NP14" i="3"/>
  <c r="NM14" i="3"/>
  <c r="NL14" i="3"/>
  <c r="NO14" i="3" s="1"/>
  <c r="NG14" i="3"/>
  <c r="NF14" i="3"/>
  <c r="MZ14" i="3" s="1"/>
  <c r="NB14" i="3"/>
  <c r="MY14" i="3"/>
  <c r="NA14" i="3" s="1"/>
  <c r="MX14" i="3"/>
  <c r="MW14" i="3"/>
  <c r="MU14" i="3"/>
  <c r="MT14" i="3"/>
  <c r="MO14" i="3"/>
  <c r="MN14" i="3"/>
  <c r="MQ14" i="3" s="1"/>
  <c r="MK14" i="3" s="1"/>
  <c r="MJ14" i="3"/>
  <c r="MH14" i="3"/>
  <c r="MG14" i="3"/>
  <c r="MF14" i="3"/>
  <c r="MI14" i="3" s="1"/>
  <c r="MC14" i="3"/>
  <c r="MB14" i="3"/>
  <c r="ME14" i="3" s="1"/>
  <c r="LW14" i="3"/>
  <c r="LV14" i="3"/>
  <c r="LY14" i="3" s="1"/>
  <c r="LS14" i="3" s="1"/>
  <c r="LR14" i="3"/>
  <c r="LO14" i="3"/>
  <c r="LN14" i="3"/>
  <c r="LK14" i="3"/>
  <c r="LJ14" i="3"/>
  <c r="LM14" i="3" s="1"/>
  <c r="LE14" i="3"/>
  <c r="LD14" i="3"/>
  <c r="LG14" i="3" s="1"/>
  <c r="KZ14" i="3"/>
  <c r="KW14" i="3"/>
  <c r="KV14" i="3"/>
  <c r="KS14" i="3"/>
  <c r="KR14" i="3"/>
  <c r="KU14" i="3" s="1"/>
  <c r="KO14" i="3"/>
  <c r="KI14" i="3" s="1"/>
  <c r="KM14" i="3"/>
  <c r="KL14" i="3"/>
  <c r="KF14" i="3" s="1"/>
  <c r="KH14" i="3"/>
  <c r="KE14" i="3"/>
  <c r="KG14" i="3" s="1"/>
  <c r="KD14" i="3"/>
  <c r="KA14" i="3"/>
  <c r="JZ14" i="3"/>
  <c r="KC14" i="3" s="1"/>
  <c r="JU14" i="3"/>
  <c r="JT14" i="3"/>
  <c r="JW14" i="3" s="1"/>
  <c r="JQ14" i="3"/>
  <c r="JO14" i="3"/>
  <c r="JN14" i="3"/>
  <c r="JI14" i="3"/>
  <c r="JH14" i="3"/>
  <c r="JK14" i="3" s="1"/>
  <c r="JE14" i="3" s="1"/>
  <c r="JD14" i="3"/>
  <c r="JB14" i="3"/>
  <c r="JA14" i="3"/>
  <c r="JC14" i="3" s="1"/>
  <c r="IZ14" i="3"/>
  <c r="IW14" i="3"/>
  <c r="IV14" i="3"/>
  <c r="IY14" i="3" s="1"/>
  <c r="IQ14" i="3"/>
  <c r="IP14" i="3"/>
  <c r="IS14" i="3" s="1"/>
  <c r="IK14" i="3"/>
  <c r="IJ14" i="3"/>
  <c r="IM14" i="3" s="1"/>
  <c r="IF14" i="3"/>
  <c r="IC14" i="3"/>
  <c r="IB14" i="3"/>
  <c r="HY14" i="3"/>
  <c r="HX14" i="3"/>
  <c r="IA14" i="3" s="1"/>
  <c r="HS14" i="3"/>
  <c r="HR14" i="3"/>
  <c r="HU14" i="3" s="1"/>
  <c r="HM14" i="3"/>
  <c r="HL14" i="3"/>
  <c r="HO14" i="3" s="1"/>
  <c r="HG14" i="3"/>
  <c r="HF14" i="3"/>
  <c r="HI14" i="3" s="1"/>
  <c r="HA14" i="3"/>
  <c r="GZ14" i="3"/>
  <c r="HC14" i="3" s="1"/>
  <c r="GU14" i="3"/>
  <c r="GT14" i="3"/>
  <c r="GW14" i="3" s="1"/>
  <c r="GP14" i="3"/>
  <c r="GM14" i="3"/>
  <c r="GL14" i="3"/>
  <c r="GI14" i="3"/>
  <c r="GH14" i="3"/>
  <c r="GK14" i="3" s="1"/>
  <c r="GC14" i="3"/>
  <c r="GB14" i="3"/>
  <c r="GE14" i="3" s="1"/>
  <c r="FY14" i="3"/>
  <c r="FW14" i="3"/>
  <c r="FV14" i="3"/>
  <c r="FP14" i="3" s="1"/>
  <c r="FR14" i="3"/>
  <c r="FO14" i="3"/>
  <c r="FQ14" i="3" s="1"/>
  <c r="FN14" i="3"/>
  <c r="FK14" i="3"/>
  <c r="FJ14" i="3"/>
  <c r="FM14" i="3" s="1"/>
  <c r="FG14" i="3"/>
  <c r="FE14" i="3"/>
  <c r="FD14" i="3"/>
  <c r="FA14" i="3"/>
  <c r="EY14" i="3"/>
  <c r="EX14" i="3"/>
  <c r="ES14" i="3"/>
  <c r="ER14" i="3"/>
  <c r="EU14" i="3" s="1"/>
  <c r="EM14" i="3"/>
  <c r="EL14" i="3"/>
  <c r="EH14" i="3"/>
  <c r="EE14" i="3"/>
  <c r="EG14" i="3" s="1"/>
  <c r="ED14" i="3"/>
  <c r="EA14" i="3"/>
  <c r="DZ14" i="3"/>
  <c r="DU14" i="3"/>
  <c r="DT14" i="3"/>
  <c r="DW14" i="3" s="1"/>
  <c r="DO14" i="3"/>
  <c r="DN14" i="3"/>
  <c r="DQ14" i="3" s="1"/>
  <c r="DJ14" i="3"/>
  <c r="DG14" i="3"/>
  <c r="DF14" i="3"/>
  <c r="DI14" i="3" s="1"/>
  <c r="DC14" i="3"/>
  <c r="DB14" i="3"/>
  <c r="DE14" i="3" s="1"/>
  <c r="CW14" i="3"/>
  <c r="CV14" i="3"/>
  <c r="CY14" i="3" s="1"/>
  <c r="CQ14" i="3"/>
  <c r="CP14" i="3"/>
  <c r="CL14" i="3"/>
  <c r="CI14" i="3"/>
  <c r="CK14" i="3" s="1"/>
  <c r="CH14" i="3"/>
  <c r="CE14" i="3"/>
  <c r="CD14" i="3"/>
  <c r="CG14" i="3" s="1"/>
  <c r="BY14" i="3"/>
  <c r="BX14" i="3"/>
  <c r="CA14" i="3" s="1"/>
  <c r="BU14" i="3"/>
  <c r="BS14" i="3"/>
  <c r="BR14" i="3"/>
  <c r="BN14" i="3"/>
  <c r="BL14" i="3"/>
  <c r="BK14" i="3"/>
  <c r="BJ14" i="3"/>
  <c r="BG14" i="3"/>
  <c r="BF14" i="3"/>
  <c r="BI14" i="3" s="1"/>
  <c r="BA14" i="3"/>
  <c r="AZ14" i="3"/>
  <c r="AU14" i="3"/>
  <c r="AT14" i="3"/>
  <c r="AW14" i="3" s="1"/>
  <c r="AP14" i="3"/>
  <c r="AM14" i="3"/>
  <c r="AL14" i="3"/>
  <c r="AI14" i="3"/>
  <c r="AH14" i="3"/>
  <c r="AK14" i="3" s="1"/>
  <c r="AC14" i="3"/>
  <c r="AB14" i="3"/>
  <c r="AE14" i="3" s="1"/>
  <c r="L14" i="3"/>
  <c r="I14" i="3"/>
  <c r="G14" i="3"/>
  <c r="E14" i="3"/>
  <c r="D14" i="3"/>
  <c r="F14" i="3" s="1"/>
  <c r="PU13" i="3"/>
  <c r="PT13" i="3"/>
  <c r="PW13" i="3" s="1"/>
  <c r="PO13" i="3"/>
  <c r="PN13" i="3"/>
  <c r="PQ13" i="3" s="1"/>
  <c r="PJ13" i="3"/>
  <c r="PG13" i="3"/>
  <c r="PF13" i="3"/>
  <c r="PE13" i="3"/>
  <c r="PC13" i="3"/>
  <c r="PB13" i="3"/>
  <c r="OW13" i="3"/>
  <c r="OV13" i="3"/>
  <c r="OP13" i="3" s="1"/>
  <c r="OR13" i="3"/>
  <c r="OO13" i="3"/>
  <c r="OQ13" i="3" s="1"/>
  <c r="ON13" i="3"/>
  <c r="OK13" i="3"/>
  <c r="OJ13" i="3"/>
  <c r="OE13" i="3"/>
  <c r="OD13" i="3"/>
  <c r="OG13" i="3" s="1"/>
  <c r="NY13" i="3"/>
  <c r="NX13" i="3"/>
  <c r="OA13" i="3" s="1"/>
  <c r="NT13" i="3"/>
  <c r="NQ13" i="3"/>
  <c r="NP13" i="3"/>
  <c r="NS13" i="3" s="1"/>
  <c r="NM13" i="3"/>
  <c r="NL13" i="3"/>
  <c r="NO13" i="3" s="1"/>
  <c r="NG13" i="3"/>
  <c r="NF13" i="3"/>
  <c r="NI13" i="3" s="1"/>
  <c r="NC13" i="3" s="1"/>
  <c r="NB13" i="3"/>
  <c r="MY13" i="3"/>
  <c r="MX13" i="3"/>
  <c r="MW13" i="3"/>
  <c r="MU13" i="3"/>
  <c r="MT13" i="3"/>
  <c r="MO13" i="3"/>
  <c r="MN13" i="3"/>
  <c r="MQ13" i="3" s="1"/>
  <c r="MK13" i="3" s="1"/>
  <c r="MJ13" i="3"/>
  <c r="MG13" i="3"/>
  <c r="MF13" i="3"/>
  <c r="MC13" i="3"/>
  <c r="MB13" i="3"/>
  <c r="ME13" i="3" s="1"/>
  <c r="LY13" i="3"/>
  <c r="LS13" i="3" s="1"/>
  <c r="LW13" i="3"/>
  <c r="LV13" i="3"/>
  <c r="LP13" i="3" s="1"/>
  <c r="LR13" i="3"/>
  <c r="LO13" i="3"/>
  <c r="LQ13" i="3" s="1"/>
  <c r="LN13" i="3"/>
  <c r="LK13" i="3"/>
  <c r="LJ13" i="3"/>
  <c r="LM13" i="3" s="1"/>
  <c r="LE13" i="3"/>
  <c r="LD13" i="3"/>
  <c r="LG13" i="3" s="1"/>
  <c r="KZ13" i="3"/>
  <c r="KW13" i="3"/>
  <c r="KV13" i="3"/>
  <c r="KY13" i="3" s="1"/>
  <c r="KS13" i="3"/>
  <c r="KR13" i="3"/>
  <c r="KU13" i="3" s="1"/>
  <c r="KO13" i="3"/>
  <c r="KM13" i="3"/>
  <c r="KL13" i="3"/>
  <c r="KH13" i="3"/>
  <c r="KE13" i="3"/>
  <c r="KD13" i="3"/>
  <c r="KA13" i="3"/>
  <c r="JZ13" i="3"/>
  <c r="KC13" i="3" s="1"/>
  <c r="JW13" i="3"/>
  <c r="JU13" i="3"/>
  <c r="JT13" i="3"/>
  <c r="JO13" i="3"/>
  <c r="JN13" i="3"/>
  <c r="JQ13" i="3" s="1"/>
  <c r="JI13" i="3"/>
  <c r="JH13" i="3"/>
  <c r="JK13" i="3" s="1"/>
  <c r="JD13" i="3"/>
  <c r="JA13" i="3"/>
  <c r="IZ13" i="3"/>
  <c r="JC13" i="3" s="1"/>
  <c r="IW13" i="3"/>
  <c r="IV13" i="3"/>
  <c r="IY13" i="3" s="1"/>
  <c r="IQ13" i="3"/>
  <c r="IP13" i="3"/>
  <c r="IS13" i="3" s="1"/>
  <c r="IL13" i="3"/>
  <c r="II13" i="3"/>
  <c r="IK13" i="3" s="1"/>
  <c r="IH13" i="3"/>
  <c r="IB13" i="3" s="1"/>
  <c r="IF13" i="3"/>
  <c r="HY13" i="3"/>
  <c r="HX13" i="3"/>
  <c r="IA13" i="3" s="1"/>
  <c r="HU13" i="3"/>
  <c r="HS13" i="3"/>
  <c r="HR13" i="3"/>
  <c r="HM13" i="3"/>
  <c r="HL13" i="3"/>
  <c r="HO13" i="3" s="1"/>
  <c r="HG13" i="3"/>
  <c r="HF13" i="3"/>
  <c r="HA13" i="3"/>
  <c r="GZ13" i="3"/>
  <c r="HC13" i="3" s="1"/>
  <c r="GU13" i="3"/>
  <c r="GT13" i="3"/>
  <c r="GW13" i="3" s="1"/>
  <c r="GP13" i="3"/>
  <c r="GM13" i="3"/>
  <c r="GL13" i="3"/>
  <c r="GI13" i="3"/>
  <c r="GH13" i="3"/>
  <c r="GK13" i="3" s="1"/>
  <c r="GC13" i="3"/>
  <c r="GB13" i="3"/>
  <c r="GE13" i="3" s="1"/>
  <c r="FX13" i="3"/>
  <c r="FU13" i="3"/>
  <c r="FW13" i="3" s="1"/>
  <c r="FT13" i="3"/>
  <c r="FR13" i="3"/>
  <c r="FK13" i="3"/>
  <c r="FJ13" i="3"/>
  <c r="FM13" i="3" s="1"/>
  <c r="FG13" i="3"/>
  <c r="FE13" i="3"/>
  <c r="FD13" i="3"/>
  <c r="EY13" i="3"/>
  <c r="EX13" i="3"/>
  <c r="FA13" i="3" s="1"/>
  <c r="ES13" i="3"/>
  <c r="ER13" i="3"/>
  <c r="EU13" i="3" s="1"/>
  <c r="EM13" i="3"/>
  <c r="EL13" i="3"/>
  <c r="EH13" i="3"/>
  <c r="EE13" i="3"/>
  <c r="EG13" i="3" s="1"/>
  <c r="ED13" i="3"/>
  <c r="EA13" i="3"/>
  <c r="DZ13" i="3"/>
  <c r="EC13" i="3" s="1"/>
  <c r="DW13" i="3"/>
  <c r="DU13" i="3"/>
  <c r="DT13" i="3"/>
  <c r="DQ13" i="3"/>
  <c r="DO13" i="3"/>
  <c r="DN13" i="3"/>
  <c r="DJ13" i="3"/>
  <c r="DH13" i="3"/>
  <c r="DG13" i="3"/>
  <c r="DF13" i="3"/>
  <c r="DI13" i="3" s="1"/>
  <c r="DC13" i="3"/>
  <c r="DB13" i="3"/>
  <c r="DE13" i="3" s="1"/>
  <c r="CW13" i="3"/>
  <c r="CV13" i="3"/>
  <c r="CQ13" i="3"/>
  <c r="CP13" i="3"/>
  <c r="CS13" i="3" s="1"/>
  <c r="CL13" i="3"/>
  <c r="CI13" i="3"/>
  <c r="CH13" i="3"/>
  <c r="CG13" i="3"/>
  <c r="CE13" i="3"/>
  <c r="CD13" i="3"/>
  <c r="BY13" i="3"/>
  <c r="BX13" i="3"/>
  <c r="CA13" i="3" s="1"/>
  <c r="BT13" i="3"/>
  <c r="BQ13" i="3"/>
  <c r="BS13" i="3" s="1"/>
  <c r="BP13" i="3"/>
  <c r="BN13" i="3"/>
  <c r="BI13" i="3"/>
  <c r="BG13" i="3"/>
  <c r="BF13" i="3"/>
  <c r="BA13" i="3"/>
  <c r="AZ13" i="3"/>
  <c r="BC13" i="3" s="1"/>
  <c r="AU13" i="3"/>
  <c r="AT13" i="3"/>
  <c r="AW13" i="3" s="1"/>
  <c r="AQ13" i="3" s="1"/>
  <c r="AP13" i="3"/>
  <c r="AM13" i="3"/>
  <c r="AL13" i="3"/>
  <c r="AO13" i="3" s="1"/>
  <c r="AI13" i="3"/>
  <c r="AH13" i="3"/>
  <c r="AK13" i="3" s="1"/>
  <c r="AC13" i="3"/>
  <c r="AB13" i="3"/>
  <c r="AE13" i="3" s="1"/>
  <c r="L13" i="3"/>
  <c r="I13" i="3"/>
  <c r="G13" i="3"/>
  <c r="E13" i="3"/>
  <c r="F13" i="3" s="1"/>
  <c r="H13" i="3" s="1"/>
  <c r="D13" i="3"/>
  <c r="PU12" i="3"/>
  <c r="PT12" i="3"/>
  <c r="PW12" i="3" s="1"/>
  <c r="PQ12" i="3"/>
  <c r="PO12" i="3"/>
  <c r="PN12" i="3"/>
  <c r="PJ12" i="3"/>
  <c r="PG12" i="3"/>
  <c r="PF12" i="3"/>
  <c r="PC12" i="3"/>
  <c r="PB12" i="3"/>
  <c r="PE12" i="3" s="1"/>
  <c r="OW12" i="3"/>
  <c r="OV12" i="3"/>
  <c r="OP12" i="3" s="1"/>
  <c r="OR12" i="3"/>
  <c r="OO12" i="3"/>
  <c r="ON12" i="3"/>
  <c r="OK12" i="3"/>
  <c r="OJ12" i="3"/>
  <c r="OM12" i="3" s="1"/>
  <c r="OE12" i="3"/>
  <c r="OD12" i="3"/>
  <c r="OG12" i="3" s="1"/>
  <c r="NY12" i="3"/>
  <c r="NX12" i="3"/>
  <c r="NT12" i="3"/>
  <c r="NS12" i="3"/>
  <c r="NQ12" i="3"/>
  <c r="NP12" i="3"/>
  <c r="NM12" i="3"/>
  <c r="NL12" i="3"/>
  <c r="NO12" i="3" s="1"/>
  <c r="NC12" i="3" s="1"/>
  <c r="NI12" i="3"/>
  <c r="NG12" i="3"/>
  <c r="NF12" i="3"/>
  <c r="NB12" i="3"/>
  <c r="MY12" i="3"/>
  <c r="MX12" i="3"/>
  <c r="MU12" i="3"/>
  <c r="MT12" i="3"/>
  <c r="MW12" i="3" s="1"/>
  <c r="MO12" i="3"/>
  <c r="MN12" i="3"/>
  <c r="MJ12" i="3"/>
  <c r="MG12" i="3"/>
  <c r="MI12" i="3" s="1"/>
  <c r="MF12" i="3"/>
  <c r="MC12" i="3"/>
  <c r="MB12" i="3"/>
  <c r="ME12" i="3" s="1"/>
  <c r="LW12" i="3"/>
  <c r="LV12" i="3"/>
  <c r="LY12" i="3" s="1"/>
  <c r="LR12" i="3"/>
  <c r="LO12" i="3"/>
  <c r="LQ12" i="3" s="1"/>
  <c r="LN12" i="3"/>
  <c r="LM12" i="3"/>
  <c r="LK12" i="3"/>
  <c r="LJ12" i="3"/>
  <c r="LE12" i="3"/>
  <c r="LD12" i="3"/>
  <c r="KX12" i="3" s="1"/>
  <c r="KZ12" i="3"/>
  <c r="KW12" i="3"/>
  <c r="KV12" i="3"/>
  <c r="KY12" i="3" s="1"/>
  <c r="KS12" i="3"/>
  <c r="KR12" i="3"/>
  <c r="KF12" i="3" s="1"/>
  <c r="KM12" i="3"/>
  <c r="KL12" i="3"/>
  <c r="KO12" i="3" s="1"/>
  <c r="KH12" i="3"/>
  <c r="KE12" i="3"/>
  <c r="KD12" i="3"/>
  <c r="KC12" i="3"/>
  <c r="KA12" i="3"/>
  <c r="JZ12" i="3"/>
  <c r="JU12" i="3"/>
  <c r="JT12" i="3"/>
  <c r="JW12" i="3" s="1"/>
  <c r="JO12" i="3"/>
  <c r="JN12" i="3"/>
  <c r="JQ12" i="3" s="1"/>
  <c r="JI12" i="3"/>
  <c r="JH12" i="3"/>
  <c r="JD12" i="3"/>
  <c r="JC12" i="3"/>
  <c r="JA12" i="3"/>
  <c r="IZ12" i="3"/>
  <c r="IW12" i="3"/>
  <c r="IV12" i="3"/>
  <c r="IY12" i="3" s="1"/>
  <c r="IQ12" i="3"/>
  <c r="IP12" i="3"/>
  <c r="IS12" i="3" s="1"/>
  <c r="IM12" i="3"/>
  <c r="IK12" i="3"/>
  <c r="IJ12" i="3"/>
  <c r="IF12" i="3"/>
  <c r="IC12" i="3"/>
  <c r="IB12" i="3"/>
  <c r="HY12" i="3"/>
  <c r="HX12" i="3"/>
  <c r="IA12" i="3" s="1"/>
  <c r="HS12" i="3"/>
  <c r="HR12" i="3"/>
  <c r="HU12" i="3" s="1"/>
  <c r="HO12" i="3"/>
  <c r="HM12" i="3"/>
  <c r="HL12" i="3"/>
  <c r="HG12" i="3"/>
  <c r="HF12" i="3"/>
  <c r="HI12" i="3" s="1"/>
  <c r="HA12" i="3"/>
  <c r="GZ12" i="3"/>
  <c r="HC12" i="3" s="1"/>
  <c r="GW12" i="3"/>
  <c r="GU12" i="3"/>
  <c r="GT12" i="3"/>
  <c r="GP12" i="3"/>
  <c r="GM12" i="3"/>
  <c r="GL12" i="3"/>
  <c r="GI12" i="3"/>
  <c r="GH12" i="3"/>
  <c r="GK12" i="3" s="1"/>
  <c r="GC12" i="3"/>
  <c r="GB12" i="3"/>
  <c r="FY12" i="3"/>
  <c r="FW12" i="3"/>
  <c r="FV12" i="3"/>
  <c r="FR12" i="3"/>
  <c r="FO12" i="3"/>
  <c r="FQ12" i="3" s="1"/>
  <c r="FN12" i="3"/>
  <c r="FK12" i="3"/>
  <c r="FJ12" i="3"/>
  <c r="FM12" i="3" s="1"/>
  <c r="FE12" i="3"/>
  <c r="FD12" i="3"/>
  <c r="FG12" i="3" s="1"/>
  <c r="EY12" i="3"/>
  <c r="EX12" i="3"/>
  <c r="FA12" i="3" s="1"/>
  <c r="ES12" i="3"/>
  <c r="ER12" i="3"/>
  <c r="EU12" i="3" s="1"/>
  <c r="EM12" i="3"/>
  <c r="EL12" i="3"/>
  <c r="EH12" i="3"/>
  <c r="EE12" i="3"/>
  <c r="ED12" i="3"/>
  <c r="EC12" i="3"/>
  <c r="EA12" i="3"/>
  <c r="DZ12" i="3"/>
  <c r="DW12" i="3"/>
  <c r="DU12" i="3"/>
  <c r="DT12" i="3"/>
  <c r="DO12" i="3"/>
  <c r="DN12" i="3"/>
  <c r="DH12" i="3" s="1"/>
  <c r="DJ12" i="3"/>
  <c r="DG12" i="3"/>
  <c r="DF12" i="3"/>
  <c r="DI12" i="3" s="1"/>
  <c r="DC12" i="3"/>
  <c r="DB12" i="3"/>
  <c r="CW12" i="3"/>
  <c r="CV12" i="3"/>
  <c r="CY12" i="3" s="1"/>
  <c r="CQ12" i="3"/>
  <c r="CP12" i="3"/>
  <c r="CS12" i="3" s="1"/>
  <c r="CL12" i="3"/>
  <c r="CI12" i="3"/>
  <c r="CH12" i="3"/>
  <c r="CE12" i="3"/>
  <c r="CD12" i="3"/>
  <c r="CG12" i="3" s="1"/>
  <c r="BY12" i="3"/>
  <c r="BX12" i="3"/>
  <c r="CA12" i="3" s="1"/>
  <c r="BS12" i="3"/>
  <c r="BR12" i="3"/>
  <c r="BN12" i="3"/>
  <c r="BM12" i="3"/>
  <c r="BK12" i="3"/>
  <c r="BJ12" i="3"/>
  <c r="BG12" i="3"/>
  <c r="BF12" i="3"/>
  <c r="BI12" i="3" s="1"/>
  <c r="BA12" i="3"/>
  <c r="AZ12" i="3"/>
  <c r="BC12" i="3" s="1"/>
  <c r="AW12" i="3"/>
  <c r="AU12" i="3"/>
  <c r="AT12" i="3"/>
  <c r="AP12" i="3"/>
  <c r="AM12" i="3"/>
  <c r="AL12" i="3"/>
  <c r="AI12" i="3"/>
  <c r="AH12" i="3"/>
  <c r="AK12" i="3" s="1"/>
  <c r="AC12" i="3"/>
  <c r="AB12" i="3"/>
  <c r="AE12" i="3" s="1"/>
  <c r="L12" i="3"/>
  <c r="I12" i="3"/>
  <c r="G12" i="3"/>
  <c r="E12" i="3"/>
  <c r="D12" i="3"/>
  <c r="PW11" i="3"/>
  <c r="PU11" i="3"/>
  <c r="PT11" i="3"/>
  <c r="PQ11" i="3"/>
  <c r="PK11" i="3" s="1"/>
  <c r="PO11" i="3"/>
  <c r="PN11" i="3"/>
  <c r="PJ11" i="3"/>
  <c r="PH11" i="3"/>
  <c r="PG11" i="3"/>
  <c r="PF11" i="3"/>
  <c r="PI11" i="3" s="1"/>
  <c r="PC11" i="3"/>
  <c r="PB11" i="3"/>
  <c r="PE11" i="3" s="1"/>
  <c r="OW11" i="3"/>
  <c r="OV11" i="3"/>
  <c r="OR11" i="3"/>
  <c r="OO11" i="3"/>
  <c r="OQ11" i="3" s="1"/>
  <c r="ON11" i="3"/>
  <c r="OK11" i="3"/>
  <c r="OJ11" i="3"/>
  <c r="OM11" i="3" s="1"/>
  <c r="OG11" i="3"/>
  <c r="OE11" i="3"/>
  <c r="OD11" i="3"/>
  <c r="NZ11" i="3"/>
  <c r="NW11" i="3"/>
  <c r="NX11" i="3" s="1"/>
  <c r="OA11" i="3" s="1"/>
  <c r="NV11" i="3"/>
  <c r="NT11" i="3"/>
  <c r="NP11" i="3"/>
  <c r="NM11" i="3"/>
  <c r="NL11" i="3"/>
  <c r="NO11" i="3" s="1"/>
  <c r="NG11" i="3"/>
  <c r="NF11" i="3"/>
  <c r="NI11" i="3" s="1"/>
  <c r="NB11" i="3"/>
  <c r="MY11" i="3"/>
  <c r="MX11" i="3"/>
  <c r="MU11" i="3"/>
  <c r="MT11" i="3"/>
  <c r="MW11" i="3" s="1"/>
  <c r="MQ11" i="3"/>
  <c r="MK11" i="3" s="1"/>
  <c r="MO11" i="3"/>
  <c r="MN11" i="3"/>
  <c r="MH11" i="3" s="1"/>
  <c r="MJ11" i="3"/>
  <c r="MG11" i="3"/>
  <c r="MI11" i="3" s="1"/>
  <c r="MF11" i="3"/>
  <c r="MC11" i="3"/>
  <c r="MB11" i="3"/>
  <c r="ME11" i="3" s="1"/>
  <c r="LS11" i="3" s="1"/>
  <c r="LY11" i="3"/>
  <c r="LW11" i="3"/>
  <c r="LV11" i="3"/>
  <c r="LR11" i="3"/>
  <c r="LO11" i="3"/>
  <c r="LN11" i="3"/>
  <c r="LQ11" i="3" s="1"/>
  <c r="LK11" i="3"/>
  <c r="LJ11" i="3"/>
  <c r="LM11" i="3" s="1"/>
  <c r="LE11" i="3"/>
  <c r="LD11" i="3"/>
  <c r="KZ11" i="3"/>
  <c r="KW11" i="3"/>
  <c r="KV11" i="3"/>
  <c r="KU11" i="3"/>
  <c r="KS11" i="3"/>
  <c r="KR11" i="3"/>
  <c r="KO11" i="3"/>
  <c r="KI11" i="3" s="1"/>
  <c r="KM11" i="3"/>
  <c r="KL11" i="3"/>
  <c r="KF11" i="3" s="1"/>
  <c r="KH11" i="3"/>
  <c r="KE11" i="3"/>
  <c r="KD11" i="3"/>
  <c r="KA11" i="3"/>
  <c r="JZ11" i="3"/>
  <c r="KC11" i="3" s="1"/>
  <c r="JU11" i="3"/>
  <c r="JT11" i="3"/>
  <c r="JW11" i="3" s="1"/>
  <c r="JO11" i="3"/>
  <c r="JN11" i="3"/>
  <c r="JQ11" i="3" s="1"/>
  <c r="JJ11" i="3"/>
  <c r="JD11" i="3" s="1"/>
  <c r="JI11" i="3"/>
  <c r="JG11" i="3"/>
  <c r="JF11" i="3"/>
  <c r="IZ11" i="3"/>
  <c r="IY11" i="3"/>
  <c r="IW11" i="3"/>
  <c r="IV11" i="3"/>
  <c r="IQ11" i="3"/>
  <c r="IP11" i="3"/>
  <c r="IS11" i="3" s="1"/>
  <c r="IK11" i="3"/>
  <c r="IJ11" i="3"/>
  <c r="ID11" i="3" s="1"/>
  <c r="IF11" i="3"/>
  <c r="IC11" i="3"/>
  <c r="IE11" i="3" s="1"/>
  <c r="IB11" i="3"/>
  <c r="IA11" i="3"/>
  <c r="HY11" i="3"/>
  <c r="HX11" i="3"/>
  <c r="HS11" i="3"/>
  <c r="HR11" i="3"/>
  <c r="HU11" i="3" s="1"/>
  <c r="HM11" i="3"/>
  <c r="HL11" i="3"/>
  <c r="HO11" i="3" s="1"/>
  <c r="HI11" i="3"/>
  <c r="HG11" i="3"/>
  <c r="HF11" i="3"/>
  <c r="HA11" i="3"/>
  <c r="GZ11" i="3"/>
  <c r="HC11" i="3" s="1"/>
  <c r="GV11" i="3"/>
  <c r="GS11" i="3"/>
  <c r="GU11" i="3" s="1"/>
  <c r="GR11" i="3"/>
  <c r="GP11" i="3"/>
  <c r="GK11" i="3"/>
  <c r="GI11" i="3"/>
  <c r="GH11" i="3"/>
  <c r="GC11" i="3"/>
  <c r="GB11" i="3"/>
  <c r="GE11" i="3" s="1"/>
  <c r="FW11" i="3"/>
  <c r="FV11" i="3"/>
  <c r="FY11" i="3" s="1"/>
  <c r="FR11" i="3"/>
  <c r="FO11" i="3"/>
  <c r="FN11" i="3"/>
  <c r="FQ11" i="3" s="1"/>
  <c r="FK11" i="3"/>
  <c r="FJ11" i="3"/>
  <c r="FM11" i="3" s="1"/>
  <c r="FE11" i="3"/>
  <c r="FD11" i="3"/>
  <c r="EF11" i="3" s="1"/>
  <c r="FA11" i="3"/>
  <c r="EY11" i="3"/>
  <c r="EX11" i="3"/>
  <c r="EU11" i="3"/>
  <c r="ES11" i="3"/>
  <c r="ER11" i="3"/>
  <c r="EM11" i="3"/>
  <c r="EL11" i="3"/>
  <c r="EO11" i="3" s="1"/>
  <c r="EH11" i="3"/>
  <c r="EE11" i="3"/>
  <c r="ED11" i="3"/>
  <c r="EG11" i="3" s="1"/>
  <c r="EC11" i="3"/>
  <c r="EA11" i="3"/>
  <c r="DZ11" i="3"/>
  <c r="DU11" i="3"/>
  <c r="DT11" i="3"/>
  <c r="DW11" i="3" s="1"/>
  <c r="DP11" i="3"/>
  <c r="DJ11" i="3" s="1"/>
  <c r="DM11" i="3"/>
  <c r="DL11" i="3"/>
  <c r="DF11" i="3" s="1"/>
  <c r="DE11" i="3"/>
  <c r="DC11" i="3"/>
  <c r="DB11" i="3"/>
  <c r="CW11" i="3"/>
  <c r="CV11" i="3"/>
  <c r="CS11" i="3"/>
  <c r="CQ11" i="3"/>
  <c r="CP11" i="3"/>
  <c r="CL11" i="3"/>
  <c r="CI11" i="3"/>
  <c r="CH11" i="3"/>
  <c r="CE11" i="3"/>
  <c r="CD11" i="3"/>
  <c r="CG11" i="3" s="1"/>
  <c r="BY11" i="3"/>
  <c r="BX11" i="3"/>
  <c r="CA11" i="3" s="1"/>
  <c r="BT11" i="3"/>
  <c r="BN11" i="3" s="1"/>
  <c r="BQ11" i="3"/>
  <c r="BP11" i="3"/>
  <c r="BK11" i="3"/>
  <c r="BG11" i="3"/>
  <c r="BF11" i="3"/>
  <c r="BI11" i="3" s="1"/>
  <c r="BA11" i="3"/>
  <c r="AZ11" i="3"/>
  <c r="BC11" i="3" s="1"/>
  <c r="AW11" i="3"/>
  <c r="AU11" i="3"/>
  <c r="AT11" i="3"/>
  <c r="AP11" i="3"/>
  <c r="AM11" i="3"/>
  <c r="AL11" i="3"/>
  <c r="AI11" i="3"/>
  <c r="AH11" i="3"/>
  <c r="AK11" i="3" s="1"/>
  <c r="AC11" i="3"/>
  <c r="AB11" i="3"/>
  <c r="L11" i="3"/>
  <c r="I11" i="3"/>
  <c r="G11" i="3"/>
  <c r="E11" i="3"/>
  <c r="D11" i="3"/>
  <c r="PU10" i="3"/>
  <c r="PT10" i="3"/>
  <c r="PW10" i="3" s="1"/>
  <c r="PP10" i="3"/>
  <c r="PJ10" i="3" s="1"/>
  <c r="PM10" i="3"/>
  <c r="PL10" i="3"/>
  <c r="PF10" i="3" s="1"/>
  <c r="PC10" i="3"/>
  <c r="PB10" i="3"/>
  <c r="PE10" i="3" s="1"/>
  <c r="OY10" i="3"/>
  <c r="OW10" i="3"/>
  <c r="OV10" i="3"/>
  <c r="OR10" i="3"/>
  <c r="OO10" i="3"/>
  <c r="ON10" i="3"/>
  <c r="OK10" i="3"/>
  <c r="OJ10" i="3"/>
  <c r="OM10" i="3" s="1"/>
  <c r="OE10" i="3"/>
  <c r="OD10" i="3"/>
  <c r="OG10" i="3" s="1"/>
  <c r="NZ10" i="3"/>
  <c r="NT10" i="3" s="1"/>
  <c r="NW10" i="3"/>
  <c r="NV10" i="3"/>
  <c r="NQ10" i="3"/>
  <c r="NM10" i="3"/>
  <c r="NL10" i="3"/>
  <c r="NO10" i="3" s="1"/>
  <c r="NH10" i="3"/>
  <c r="NB10" i="3" s="1"/>
  <c r="NE10" i="3"/>
  <c r="ND10" i="3"/>
  <c r="MX10" i="3" s="1"/>
  <c r="MW10" i="3"/>
  <c r="MU10" i="3"/>
  <c r="MT10" i="3"/>
  <c r="MO10" i="3"/>
  <c r="MN10" i="3"/>
  <c r="MH10" i="3" s="1"/>
  <c r="MJ10" i="3"/>
  <c r="MG10" i="3"/>
  <c r="MF10" i="3"/>
  <c r="MI10" i="3" s="1"/>
  <c r="MC10" i="3"/>
  <c r="MB10" i="3"/>
  <c r="ME10" i="3" s="1"/>
  <c r="LX10" i="3"/>
  <c r="LU10" i="3"/>
  <c r="LW10" i="3" s="1"/>
  <c r="LT10" i="3"/>
  <c r="LN10" i="3" s="1"/>
  <c r="LR10" i="3"/>
  <c r="LK10" i="3"/>
  <c r="LJ10" i="3"/>
  <c r="LM10" i="3" s="1"/>
  <c r="LF10" i="3"/>
  <c r="LC10" i="3"/>
  <c r="LB10" i="3"/>
  <c r="KZ10" i="3"/>
  <c r="KU10" i="3"/>
  <c r="KS10" i="3"/>
  <c r="KR10" i="3"/>
  <c r="KN10" i="3"/>
  <c r="KH10" i="3" s="1"/>
  <c r="KL10" i="3"/>
  <c r="KK10" i="3"/>
  <c r="KJ10" i="3"/>
  <c r="KM10" i="3" s="1"/>
  <c r="KE10" i="3"/>
  <c r="KA10" i="3"/>
  <c r="JZ10" i="3"/>
  <c r="KC10" i="3" s="1"/>
  <c r="JU10" i="3"/>
  <c r="JT10" i="3"/>
  <c r="JW10" i="3" s="1"/>
  <c r="JO10" i="3"/>
  <c r="JN10" i="3"/>
  <c r="JQ10" i="3" s="1"/>
  <c r="JJ10" i="3"/>
  <c r="JD10" i="3" s="1"/>
  <c r="JG10" i="3"/>
  <c r="JI10" i="3" s="1"/>
  <c r="JF10" i="3"/>
  <c r="IZ10" i="3"/>
  <c r="IY10" i="3"/>
  <c r="IW10" i="3"/>
  <c r="IV10" i="3"/>
  <c r="IQ10" i="3"/>
  <c r="IP10" i="3"/>
  <c r="IS10" i="3" s="1"/>
  <c r="IL10" i="3"/>
  <c r="IF10" i="3" s="1"/>
  <c r="II10" i="3"/>
  <c r="IH10" i="3"/>
  <c r="IB10" i="3" s="1"/>
  <c r="IA10" i="3"/>
  <c r="HY10" i="3"/>
  <c r="HX10" i="3"/>
  <c r="HS10" i="3"/>
  <c r="HR10" i="3"/>
  <c r="HU10" i="3" s="1"/>
  <c r="HO10" i="3"/>
  <c r="HM10" i="3"/>
  <c r="HL10" i="3"/>
  <c r="HG10" i="3"/>
  <c r="HF10" i="3"/>
  <c r="HI10" i="3" s="1"/>
  <c r="HA10" i="3"/>
  <c r="GZ10" i="3"/>
  <c r="HC10" i="3" s="1"/>
  <c r="GV10" i="3"/>
  <c r="GP10" i="3" s="1"/>
  <c r="GS10" i="3"/>
  <c r="GR10" i="3"/>
  <c r="GL10" i="3"/>
  <c r="GI10" i="3"/>
  <c r="GH10" i="3"/>
  <c r="GK10" i="3" s="1"/>
  <c r="GC10" i="3"/>
  <c r="GB10" i="3"/>
  <c r="GE10" i="3" s="1"/>
  <c r="FX10" i="3"/>
  <c r="FR10" i="3" s="1"/>
  <c r="FU10" i="3"/>
  <c r="FT10" i="3"/>
  <c r="FV10" i="3" s="1"/>
  <c r="FK10" i="3"/>
  <c r="FJ10" i="3"/>
  <c r="FM10" i="3" s="1"/>
  <c r="FG10" i="3"/>
  <c r="FE10" i="3"/>
  <c r="FD10" i="3"/>
  <c r="EY10" i="3"/>
  <c r="EX10" i="3"/>
  <c r="FA10" i="3" s="1"/>
  <c r="ES10" i="3"/>
  <c r="ER10" i="3"/>
  <c r="EU10" i="3" s="1"/>
  <c r="EN10" i="3"/>
  <c r="EK10" i="3"/>
  <c r="EM10" i="3" s="1"/>
  <c r="EJ10" i="3"/>
  <c r="EH10" i="3"/>
  <c r="EC10" i="3"/>
  <c r="EA10" i="3"/>
  <c r="DZ10" i="3"/>
  <c r="DW10" i="3"/>
  <c r="DU10" i="3"/>
  <c r="DT10" i="3"/>
  <c r="DP10" i="3"/>
  <c r="DN10" i="3"/>
  <c r="DQ10" i="3" s="1"/>
  <c r="DK10" i="3" s="1"/>
  <c r="DM10" i="3"/>
  <c r="DL10" i="3"/>
  <c r="DO10" i="3" s="1"/>
  <c r="DJ10" i="3"/>
  <c r="DG10" i="3"/>
  <c r="DC10" i="3"/>
  <c r="DB10" i="3"/>
  <c r="DE10" i="3" s="1"/>
  <c r="CY10" i="3"/>
  <c r="CW10" i="3"/>
  <c r="CV10" i="3"/>
  <c r="CS10" i="3"/>
  <c r="CM10" i="3" s="1"/>
  <c r="CQ10" i="3"/>
  <c r="CP10" i="3"/>
  <c r="CJ10" i="3" s="1"/>
  <c r="CL10" i="3"/>
  <c r="CI10" i="3"/>
  <c r="CH10" i="3"/>
  <c r="CG10" i="3"/>
  <c r="CE10" i="3"/>
  <c r="CD10" i="3"/>
  <c r="BY10" i="3"/>
  <c r="BX10" i="3"/>
  <c r="CA10" i="3" s="1"/>
  <c r="BT10" i="3"/>
  <c r="BT15" i="3" s="1"/>
  <c r="BQ10" i="3"/>
  <c r="BP10" i="3"/>
  <c r="BK10" i="3"/>
  <c r="BG10" i="3"/>
  <c r="BF10" i="3"/>
  <c r="BI10" i="3" s="1"/>
  <c r="BA10" i="3"/>
  <c r="AZ10" i="3"/>
  <c r="BC10" i="3" s="1"/>
  <c r="AW10" i="3"/>
  <c r="AQ10" i="3" s="1"/>
  <c r="AU10" i="3"/>
  <c r="AT10" i="3"/>
  <c r="AN10" i="3" s="1"/>
  <c r="AP10" i="3"/>
  <c r="AM10" i="3"/>
  <c r="AL10" i="3"/>
  <c r="AI10" i="3"/>
  <c r="AH10" i="3"/>
  <c r="AK10" i="3" s="1"/>
  <c r="AE10" i="3"/>
  <c r="AC10" i="3"/>
  <c r="AB10" i="3"/>
  <c r="L10" i="3"/>
  <c r="I10" i="3"/>
  <c r="G10" i="3"/>
  <c r="F10" i="3"/>
  <c r="H10" i="3" s="1"/>
  <c r="E10" i="3"/>
  <c r="D10" i="3"/>
  <c r="PV9" i="3"/>
  <c r="PV15" i="3" s="1"/>
  <c r="PT9" i="3"/>
  <c r="PT15" i="3" s="1"/>
  <c r="PS9" i="3"/>
  <c r="PS15" i="3" s="1"/>
  <c r="PR9" i="3"/>
  <c r="PU9" i="3" s="1"/>
  <c r="PP9" i="3"/>
  <c r="PM9" i="3"/>
  <c r="PO9" i="3" s="1"/>
  <c r="PL9" i="3"/>
  <c r="PJ9" i="3"/>
  <c r="PD9" i="3"/>
  <c r="PD15" i="3" s="1"/>
  <c r="PB9" i="3"/>
  <c r="PE9" i="3" s="1"/>
  <c r="PA9" i="3"/>
  <c r="PA15" i="3" s="1"/>
  <c r="PC15" i="3" s="1"/>
  <c r="OZ9" i="3"/>
  <c r="OZ15" i="3" s="1"/>
  <c r="OX9" i="3"/>
  <c r="OX15" i="3" s="1"/>
  <c r="OV9" i="3"/>
  <c r="OY9" i="3" s="1"/>
  <c r="OU9" i="3"/>
  <c r="OU15" i="3" s="1"/>
  <c r="OT9" i="3"/>
  <c r="OW9" i="3" s="1"/>
  <c r="ON9" i="3"/>
  <c r="OL9" i="3"/>
  <c r="OL15" i="3" s="1"/>
  <c r="OI9" i="3"/>
  <c r="OK9" i="3" s="1"/>
  <c r="OH9" i="3"/>
  <c r="OH15" i="3" s="1"/>
  <c r="OF9" i="3"/>
  <c r="OC9" i="3"/>
  <c r="OC15" i="3" s="1"/>
  <c r="OB9" i="3"/>
  <c r="OB15" i="3" s="1"/>
  <c r="NZ9" i="3"/>
  <c r="NZ15" i="3" s="1"/>
  <c r="NW9" i="3"/>
  <c r="NW15" i="3" s="1"/>
  <c r="NV9" i="3"/>
  <c r="NQ9" i="3"/>
  <c r="NS9" i="3" s="1"/>
  <c r="NP9" i="3"/>
  <c r="NN9" i="3"/>
  <c r="NN15" i="3" s="1"/>
  <c r="NK9" i="3"/>
  <c r="NK15" i="3" s="1"/>
  <c r="NJ9" i="3"/>
  <c r="NJ15" i="3" s="1"/>
  <c r="NH9" i="3"/>
  <c r="NE9" i="3"/>
  <c r="ND9" i="3"/>
  <c r="MV9" i="3"/>
  <c r="MV15" i="3" s="1"/>
  <c r="MS9" i="3"/>
  <c r="MR9" i="3"/>
  <c r="MF9" i="3" s="1"/>
  <c r="MP9" i="3"/>
  <c r="MP15" i="3" s="1"/>
  <c r="MM9" i="3"/>
  <c r="MO9" i="3" s="1"/>
  <c r="ML9" i="3"/>
  <c r="ML15" i="3" s="1"/>
  <c r="MJ9" i="3"/>
  <c r="MD9" i="3"/>
  <c r="MD15" i="3" s="1"/>
  <c r="MD89" i="3" s="1"/>
  <c r="MA9" i="3"/>
  <c r="MA15" i="3" s="1"/>
  <c r="LZ9" i="3"/>
  <c r="LX9" i="3"/>
  <c r="LX15" i="3" s="1"/>
  <c r="LU9" i="3"/>
  <c r="LW9" i="3" s="1"/>
  <c r="LT9" i="3"/>
  <c r="LT15" i="3" s="1"/>
  <c r="LR9" i="3"/>
  <c r="LL9" i="3"/>
  <c r="LL15" i="3" s="1"/>
  <c r="LI9" i="3"/>
  <c r="LI15" i="3" s="1"/>
  <c r="LH9" i="3"/>
  <c r="LF9" i="3"/>
  <c r="LC9" i="3"/>
  <c r="LB9" i="3"/>
  <c r="KW9" i="3"/>
  <c r="KT9" i="3"/>
  <c r="KT15" i="3" s="1"/>
  <c r="KQ9" i="3"/>
  <c r="KP9" i="3"/>
  <c r="KP15" i="3" s="1"/>
  <c r="KN9" i="3"/>
  <c r="KN15" i="3" s="1"/>
  <c r="KK9" i="3"/>
  <c r="KK15" i="3" s="1"/>
  <c r="KJ9" i="3"/>
  <c r="KD9" i="3"/>
  <c r="KB9" i="3"/>
  <c r="KB15" i="3" s="1"/>
  <c r="JY9" i="3"/>
  <c r="JX9" i="3"/>
  <c r="JX15" i="3" s="1"/>
  <c r="JV9" i="3"/>
  <c r="JV15" i="3" s="1"/>
  <c r="JS9" i="3"/>
  <c r="JR9" i="3"/>
  <c r="JR15" i="3" s="1"/>
  <c r="JP9" i="3"/>
  <c r="JP15" i="3" s="1"/>
  <c r="JM9" i="3"/>
  <c r="JM15" i="3" s="1"/>
  <c r="JL9" i="3"/>
  <c r="JJ9" i="3"/>
  <c r="JJ15" i="3" s="1"/>
  <c r="JG9" i="3"/>
  <c r="JF9" i="3"/>
  <c r="IX9" i="3"/>
  <c r="IX15" i="3" s="1"/>
  <c r="IU9" i="3"/>
  <c r="IT9" i="3"/>
  <c r="IT15" i="3" s="1"/>
  <c r="IR9" i="3"/>
  <c r="IF9" i="3" s="1"/>
  <c r="IO9" i="3"/>
  <c r="IO15" i="3" s="1"/>
  <c r="IN9" i="3"/>
  <c r="IN15" i="3" s="1"/>
  <c r="IL9" i="3"/>
  <c r="IL15" i="3" s="1"/>
  <c r="II9" i="3"/>
  <c r="IH9" i="3"/>
  <c r="IH15" i="3" s="1"/>
  <c r="HZ9" i="3"/>
  <c r="HZ15" i="3" s="1"/>
  <c r="HW9" i="3"/>
  <c r="HV9" i="3"/>
  <c r="HV15" i="3" s="1"/>
  <c r="HT9" i="3"/>
  <c r="HT15" i="3" s="1"/>
  <c r="HR9" i="3"/>
  <c r="HR15" i="3" s="1"/>
  <c r="HQ9" i="3"/>
  <c r="HQ15" i="3" s="1"/>
  <c r="HS15" i="3" s="1"/>
  <c r="HP9" i="3"/>
  <c r="HP15" i="3" s="1"/>
  <c r="HN9" i="3"/>
  <c r="HN15" i="3" s="1"/>
  <c r="HL9" i="3"/>
  <c r="HL15" i="3" s="1"/>
  <c r="HK9" i="3"/>
  <c r="HK15" i="3" s="1"/>
  <c r="HJ9" i="3"/>
  <c r="HM9" i="3" s="1"/>
  <c r="HH9" i="3"/>
  <c r="HH15" i="3" s="1"/>
  <c r="HE9" i="3"/>
  <c r="HG9" i="3" s="1"/>
  <c r="HD9" i="3"/>
  <c r="HB9" i="3"/>
  <c r="HB15" i="3" s="1"/>
  <c r="GY9" i="3"/>
  <c r="GY15" i="3" s="1"/>
  <c r="GX9" i="3"/>
  <c r="GX15" i="3" s="1"/>
  <c r="GV9" i="3"/>
  <c r="GS9" i="3"/>
  <c r="GS15" i="3" s="1"/>
  <c r="GR9" i="3"/>
  <c r="GJ9" i="3"/>
  <c r="GJ15" i="3" s="1"/>
  <c r="GG9" i="3"/>
  <c r="GG15" i="3" s="1"/>
  <c r="GF9" i="3"/>
  <c r="GD9" i="3"/>
  <c r="GD15" i="3" s="1"/>
  <c r="GA9" i="3"/>
  <c r="FZ9" i="3"/>
  <c r="FZ15" i="3" s="1"/>
  <c r="FX9" i="3"/>
  <c r="FV9" i="3"/>
  <c r="FU9" i="3"/>
  <c r="FU15" i="3" s="1"/>
  <c r="FT9" i="3"/>
  <c r="FL9" i="3"/>
  <c r="FL15" i="3" s="1"/>
  <c r="FI9" i="3"/>
  <c r="FK9" i="3" s="1"/>
  <c r="FH9" i="3"/>
  <c r="FH15" i="3" s="1"/>
  <c r="FF9" i="3"/>
  <c r="FF15" i="3" s="1"/>
  <c r="FF89" i="3" s="1"/>
  <c r="FC9" i="3"/>
  <c r="FC15" i="3" s="1"/>
  <c r="FB9" i="3"/>
  <c r="FB15" i="3" s="1"/>
  <c r="EZ9" i="3"/>
  <c r="EW9" i="3"/>
  <c r="EW15" i="3" s="1"/>
  <c r="EV9" i="3"/>
  <c r="ET9" i="3"/>
  <c r="ET15" i="3" s="1"/>
  <c r="EQ9" i="3"/>
  <c r="EQ15" i="3" s="1"/>
  <c r="EP9" i="3"/>
  <c r="EN9" i="3"/>
  <c r="EN15" i="3" s="1"/>
  <c r="EK9" i="3"/>
  <c r="EJ9" i="3"/>
  <c r="EJ15" i="3" s="1"/>
  <c r="EB9" i="3"/>
  <c r="DY9" i="3"/>
  <c r="DY15" i="3" s="1"/>
  <c r="DY89" i="3" s="1"/>
  <c r="DX9" i="3"/>
  <c r="DX15" i="3" s="1"/>
  <c r="DV9" i="3"/>
  <c r="DV15" i="3" s="1"/>
  <c r="DS9" i="3"/>
  <c r="DS15" i="3" s="1"/>
  <c r="DR9" i="3"/>
  <c r="DR15" i="3" s="1"/>
  <c r="DP9" i="3"/>
  <c r="DP15" i="3" s="1"/>
  <c r="DM9" i="3"/>
  <c r="DL9" i="3"/>
  <c r="DL15" i="3" s="1"/>
  <c r="DC9" i="3"/>
  <c r="DB9" i="3"/>
  <c r="DE9" i="3" s="1"/>
  <c r="CW9" i="3"/>
  <c r="CV9" i="3"/>
  <c r="CY9" i="3" s="1"/>
  <c r="CQ9" i="3"/>
  <c r="CP9" i="3"/>
  <c r="CP15" i="3" s="1"/>
  <c r="CL9" i="3"/>
  <c r="CK9" i="3"/>
  <c r="CI9" i="3"/>
  <c r="CH9" i="3"/>
  <c r="CE9" i="3"/>
  <c r="CD9" i="3"/>
  <c r="BL9" i="3" s="1"/>
  <c r="BY9" i="3"/>
  <c r="BX9" i="3"/>
  <c r="CA9" i="3" s="1"/>
  <c r="BU9" i="3"/>
  <c r="BS9" i="3"/>
  <c r="BR9" i="3"/>
  <c r="BN9" i="3"/>
  <c r="BK9" i="3"/>
  <c r="BJ9" i="3"/>
  <c r="BG9" i="3"/>
  <c r="BF9" i="3"/>
  <c r="BI9" i="3" s="1"/>
  <c r="BB9" i="3"/>
  <c r="AY9" i="3"/>
  <c r="AY15" i="3" s="1"/>
  <c r="AX9" i="3"/>
  <c r="AX15" i="3" s="1"/>
  <c r="AU9" i="3"/>
  <c r="AT9" i="3"/>
  <c r="AK9" i="3"/>
  <c r="AI9" i="3"/>
  <c r="AH9" i="3"/>
  <c r="AH15" i="3" s="1"/>
  <c r="AC9" i="3"/>
  <c r="AB9" i="3"/>
  <c r="AE9" i="3" s="1"/>
  <c r="L9" i="3"/>
  <c r="I9" i="3"/>
  <c r="G9" i="3"/>
  <c r="G15" i="3" s="1"/>
  <c r="E9" i="3"/>
  <c r="E15" i="3" s="1"/>
  <c r="D9" i="3"/>
  <c r="K8" i="3"/>
  <c r="K7" i="3"/>
  <c r="PV6" i="3"/>
  <c r="PS6" i="3"/>
  <c r="PR6" i="3"/>
  <c r="PP6" i="3"/>
  <c r="PJ6" i="3" s="1"/>
  <c r="PM6" i="3"/>
  <c r="PL6" i="3"/>
  <c r="PN6" i="3" s="1"/>
  <c r="PD6" i="3"/>
  <c r="PA6" i="3"/>
  <c r="OZ6" i="3"/>
  <c r="OX6" i="3"/>
  <c r="OU6" i="3"/>
  <c r="OO6" i="3" s="1"/>
  <c r="OT6" i="3"/>
  <c r="OL6" i="3"/>
  <c r="OI6" i="3"/>
  <c r="OH6" i="3"/>
  <c r="OF6" i="3"/>
  <c r="OC6" i="3"/>
  <c r="OB6" i="3"/>
  <c r="OD6" i="3" s="1"/>
  <c r="OG6" i="3" s="1"/>
  <c r="NZ6" i="3"/>
  <c r="NW6" i="3"/>
  <c r="NQ6" i="3" s="1"/>
  <c r="NV6" i="3"/>
  <c r="NY6" i="3" s="1"/>
  <c r="NN6" i="3"/>
  <c r="NK6" i="3"/>
  <c r="NJ6" i="3"/>
  <c r="NH6" i="3"/>
  <c r="NB6" i="3" s="1"/>
  <c r="NE6" i="3"/>
  <c r="NF6" i="3" s="1"/>
  <c r="NI6" i="3" s="1"/>
  <c r="ND6" i="3"/>
  <c r="MX6" i="3"/>
  <c r="MV6" i="3"/>
  <c r="MS6" i="3"/>
  <c r="MR6" i="3"/>
  <c r="MP6" i="3"/>
  <c r="MJ6" i="3" s="1"/>
  <c r="MM6" i="3"/>
  <c r="ML6" i="3"/>
  <c r="MD6" i="3"/>
  <c r="MA6" i="3"/>
  <c r="MB6" i="3" s="1"/>
  <c r="ME6" i="3" s="1"/>
  <c r="LZ6" i="3"/>
  <c r="LX6" i="3"/>
  <c r="LR6" i="3" s="1"/>
  <c r="LU6" i="3"/>
  <c r="LT6" i="3"/>
  <c r="LV6" i="3" s="1"/>
  <c r="LL6" i="3"/>
  <c r="LI6" i="3"/>
  <c r="KW6" i="3" s="1"/>
  <c r="LH6" i="3"/>
  <c r="LF6" i="3"/>
  <c r="LC6" i="3"/>
  <c r="LB6" i="3"/>
  <c r="LD6" i="3" s="1"/>
  <c r="KT6" i="3"/>
  <c r="KQ6" i="3"/>
  <c r="KP6" i="3"/>
  <c r="KN6" i="3"/>
  <c r="KL6" i="3"/>
  <c r="KO6" i="3" s="1"/>
  <c r="KK6" i="3"/>
  <c r="KJ6" i="3"/>
  <c r="KD6" i="3" s="1"/>
  <c r="KB6" i="3"/>
  <c r="JY6" i="3"/>
  <c r="JX6" i="3"/>
  <c r="JZ6" i="3" s="1"/>
  <c r="JV6" i="3"/>
  <c r="JS6" i="3"/>
  <c r="JR6" i="3"/>
  <c r="JP6" i="3"/>
  <c r="JM6" i="3"/>
  <c r="JA6" i="3" s="1"/>
  <c r="JL6" i="3"/>
  <c r="JJ6" i="3"/>
  <c r="JG6" i="3"/>
  <c r="JF6" i="3"/>
  <c r="JH6" i="3" s="1"/>
  <c r="IX6" i="3"/>
  <c r="IU6" i="3"/>
  <c r="IT6" i="3"/>
  <c r="IR6" i="3"/>
  <c r="IP6" i="3"/>
  <c r="IS6" i="3" s="1"/>
  <c r="IO6" i="3"/>
  <c r="IN6" i="3"/>
  <c r="IL6" i="3"/>
  <c r="IJ6" i="3"/>
  <c r="II6" i="3"/>
  <c r="IC6" i="3" s="1"/>
  <c r="IH6" i="3"/>
  <c r="IK6" i="3" s="1"/>
  <c r="HZ6" i="3"/>
  <c r="HW6" i="3"/>
  <c r="HV6" i="3"/>
  <c r="HT6" i="3"/>
  <c r="HQ6" i="3"/>
  <c r="HP6" i="3"/>
  <c r="HN6" i="3"/>
  <c r="HK6" i="3"/>
  <c r="HJ6" i="3"/>
  <c r="HH6" i="3"/>
  <c r="HE6" i="3"/>
  <c r="HD6" i="3"/>
  <c r="HF6" i="3" s="1"/>
  <c r="HB6" i="3"/>
  <c r="GY6" i="3"/>
  <c r="GX6" i="3"/>
  <c r="GV6" i="3"/>
  <c r="GS6" i="3"/>
  <c r="GR6" i="3"/>
  <c r="GJ6" i="3"/>
  <c r="GG6" i="3"/>
  <c r="GF6" i="3"/>
  <c r="GH6" i="3" s="1"/>
  <c r="GD6" i="3"/>
  <c r="GA6" i="3"/>
  <c r="FZ6" i="3"/>
  <c r="FX6" i="3"/>
  <c r="FU6" i="3"/>
  <c r="FT6" i="3"/>
  <c r="FV6" i="3" s="1"/>
  <c r="FL6" i="3"/>
  <c r="FI6" i="3"/>
  <c r="FH6" i="3"/>
  <c r="FJ6" i="3" s="1"/>
  <c r="FF6" i="3"/>
  <c r="FC6" i="3"/>
  <c r="FB6" i="3"/>
  <c r="EZ6" i="3"/>
  <c r="EW6" i="3"/>
  <c r="EV6" i="3"/>
  <c r="ET6" i="3"/>
  <c r="EQ6" i="3"/>
  <c r="EP6" i="3"/>
  <c r="ER6" i="3" s="1"/>
  <c r="EN6" i="3"/>
  <c r="EK6" i="3"/>
  <c r="EJ6" i="3"/>
  <c r="EL6" i="3" s="1"/>
  <c r="EB6" i="3"/>
  <c r="DZ6" i="3"/>
  <c r="EC6" i="3" s="1"/>
  <c r="DY6" i="3"/>
  <c r="DX6" i="3"/>
  <c r="DV6" i="3"/>
  <c r="DT6" i="3"/>
  <c r="DW6" i="3" s="1"/>
  <c r="DS6" i="3"/>
  <c r="DR6" i="3"/>
  <c r="DU6" i="3" s="1"/>
  <c r="DP6" i="3"/>
  <c r="DM6" i="3"/>
  <c r="DL6" i="3"/>
  <c r="DD6" i="3"/>
  <c r="DA6" i="3"/>
  <c r="CZ6" i="3"/>
  <c r="CX6" i="3"/>
  <c r="CU6" i="3"/>
  <c r="CT6" i="3"/>
  <c r="CR6" i="3"/>
  <c r="CO6" i="3"/>
  <c r="CN6" i="3"/>
  <c r="CP6" i="3" s="1"/>
  <c r="CF6" i="3"/>
  <c r="CF178" i="3" s="1"/>
  <c r="CD6" i="3"/>
  <c r="CG6" i="3" s="1"/>
  <c r="CC6" i="3"/>
  <c r="CB6" i="3"/>
  <c r="BZ6" i="3"/>
  <c r="BX6" i="3"/>
  <c r="BW6" i="3"/>
  <c r="BV6" i="3"/>
  <c r="BY6" i="3" s="1"/>
  <c r="BT6" i="3"/>
  <c r="BQ6" i="3"/>
  <c r="BP6" i="3"/>
  <c r="BH6" i="3"/>
  <c r="BE6" i="3"/>
  <c r="BF6" i="3" s="1"/>
  <c r="BI6" i="3" s="1"/>
  <c r="BD6" i="3"/>
  <c r="BB6" i="3"/>
  <c r="AY6" i="3"/>
  <c r="AZ6" i="3" s="1"/>
  <c r="AX6" i="3"/>
  <c r="AV6" i="3"/>
  <c r="AS6" i="3"/>
  <c r="AR6" i="3"/>
  <c r="AJ6" i="3"/>
  <c r="AG6" i="3"/>
  <c r="AF6" i="3"/>
  <c r="AH6" i="3" s="1"/>
  <c r="AK6" i="3" s="1"/>
  <c r="AD6" i="3"/>
  <c r="AA6" i="3"/>
  <c r="Z6" i="3"/>
  <c r="AC6" i="3" s="1"/>
  <c r="L6" i="3"/>
  <c r="I6" i="3"/>
  <c r="G6" i="3"/>
  <c r="E6" i="3"/>
  <c r="D6" i="3"/>
  <c r="A1" i="3"/>
  <c r="AA22" i="4" l="1"/>
  <c r="AA23" i="4" s="1"/>
  <c r="N22" i="4"/>
  <c r="S22" i="4"/>
  <c r="S23" i="4" s="1"/>
  <c r="T23" i="4"/>
  <c r="W23" i="4"/>
  <c r="R22" i="4"/>
  <c r="R23" i="4" s="1"/>
  <c r="O22" i="4"/>
  <c r="O23" i="4" s="1"/>
  <c r="P22" i="4"/>
  <c r="P23" i="4" s="1"/>
  <c r="V22" i="4"/>
  <c r="V23" i="4" s="1"/>
  <c r="U22" i="4"/>
  <c r="U23" i="4" s="1"/>
  <c r="F20" i="4"/>
  <c r="F13" i="4"/>
  <c r="D13" i="4" s="1"/>
  <c r="Z22" i="4"/>
  <c r="H21" i="4"/>
  <c r="G21" i="4" s="1"/>
  <c r="I22" i="4"/>
  <c r="Z23" i="4"/>
  <c r="H11" i="4"/>
  <c r="G11" i="4" s="1"/>
  <c r="N13" i="4"/>
  <c r="Y22" i="4"/>
  <c r="Y23" i="4" s="1"/>
  <c r="Q17" i="4"/>
  <c r="H18" i="4"/>
  <c r="G18" i="4" s="1"/>
  <c r="BB15" i="3"/>
  <c r="AP9" i="3"/>
  <c r="IW9" i="3"/>
  <c r="IU15" i="3"/>
  <c r="JY15" i="3"/>
  <c r="JA9" i="3"/>
  <c r="JC9" i="3" s="1"/>
  <c r="LZ15" i="3"/>
  <c r="MB9" i="3"/>
  <c r="MB15" i="3" s="1"/>
  <c r="NF10" i="3"/>
  <c r="MY10" i="3"/>
  <c r="NA10" i="3" s="1"/>
  <c r="NG10" i="3"/>
  <c r="DN11" i="3"/>
  <c r="DG11" i="3"/>
  <c r="DI11" i="3" s="1"/>
  <c r="DO11" i="3"/>
  <c r="NC11" i="3"/>
  <c r="BO21" i="3"/>
  <c r="JE21" i="3"/>
  <c r="LA21" i="3"/>
  <c r="K28" i="3"/>
  <c r="NC29" i="3"/>
  <c r="IG32" i="3"/>
  <c r="AQ33" i="3"/>
  <c r="AB6" i="3"/>
  <c r="AE6" i="3" s="1"/>
  <c r="DB6" i="3"/>
  <c r="DE6" i="3" s="1"/>
  <c r="EX6" i="3"/>
  <c r="FA6" i="3" s="1"/>
  <c r="GP6" i="3"/>
  <c r="IB6" i="3"/>
  <c r="IE6" i="3" s="1"/>
  <c r="JN6" i="3"/>
  <c r="JQ6" i="3" s="1"/>
  <c r="LJ6" i="3"/>
  <c r="LM6" i="3" s="1"/>
  <c r="OR6" i="3"/>
  <c r="GR15" i="3"/>
  <c r="GT9" i="3"/>
  <c r="GW9" i="3" s="1"/>
  <c r="JL15" i="3"/>
  <c r="JN9" i="3"/>
  <c r="JQ9" i="3" s="1"/>
  <c r="JQ15" i="3" s="1"/>
  <c r="LH15" i="3"/>
  <c r="LJ9" i="3"/>
  <c r="LJ15" i="3" s="1"/>
  <c r="CA15" i="3"/>
  <c r="LE10" i="3"/>
  <c r="KW10" i="3"/>
  <c r="NY10" i="3"/>
  <c r="NX10" i="3"/>
  <c r="NP10" i="3"/>
  <c r="NS10" i="3" s="1"/>
  <c r="BS11" i="3"/>
  <c r="BR11" i="3"/>
  <c r="BJ11" i="3"/>
  <c r="FS11" i="3"/>
  <c r="NC20" i="3"/>
  <c r="MK22" i="3"/>
  <c r="NX6" i="3"/>
  <c r="EV15" i="3"/>
  <c r="EX9" i="3"/>
  <c r="FA9" i="3" s="1"/>
  <c r="II15" i="3"/>
  <c r="IC9" i="3"/>
  <c r="JF15" i="3"/>
  <c r="IZ9" i="3"/>
  <c r="JH9" i="3"/>
  <c r="LB15" i="3"/>
  <c r="LD9" i="3"/>
  <c r="KV9" i="3"/>
  <c r="LK15" i="3"/>
  <c r="ND15" i="3"/>
  <c r="NF9" i="3"/>
  <c r="MX9" i="3"/>
  <c r="BS10" i="3"/>
  <c r="BJ10" i="3"/>
  <c r="IJ10" i="3"/>
  <c r="IC10" i="3"/>
  <c r="IE10" i="3" s="1"/>
  <c r="IK10" i="3"/>
  <c r="KO10" i="3"/>
  <c r="KI10" i="3" s="1"/>
  <c r="KF10" i="3"/>
  <c r="CV15" i="3"/>
  <c r="LA14" i="3"/>
  <c r="AQ32" i="3"/>
  <c r="FY6" i="3"/>
  <c r="JK6" i="3"/>
  <c r="KX6" i="3"/>
  <c r="GT6" i="3"/>
  <c r="GW6" i="3" s="1"/>
  <c r="HR6" i="3"/>
  <c r="HU6" i="3" s="1"/>
  <c r="NP6" i="3"/>
  <c r="NS6" i="3" s="1"/>
  <c r="PB6" i="3"/>
  <c r="PE6" i="3" s="1"/>
  <c r="DJ9" i="3"/>
  <c r="EP15" i="3"/>
  <c r="ER9" i="3"/>
  <c r="EU9" i="3" s="1"/>
  <c r="EU15" i="3" s="1"/>
  <c r="KE9" i="3"/>
  <c r="KG9" i="3" s="1"/>
  <c r="KQ15" i="3"/>
  <c r="NE15" i="3"/>
  <c r="NT9" i="3"/>
  <c r="NU11" i="3"/>
  <c r="JE13" i="3"/>
  <c r="LA13" i="3"/>
  <c r="AQ19" i="3"/>
  <c r="BL23" i="3"/>
  <c r="BU23" i="3"/>
  <c r="BO23" i="3" s="1"/>
  <c r="PK31" i="3"/>
  <c r="EE9" i="3"/>
  <c r="FT15" i="3"/>
  <c r="AU6" i="3"/>
  <c r="CW6" i="3"/>
  <c r="EE6" i="3"/>
  <c r="HM6" i="3"/>
  <c r="IF6" i="3"/>
  <c r="IZ6" i="3"/>
  <c r="JC6" i="3" s="1"/>
  <c r="KH6" i="3"/>
  <c r="KV6" i="3"/>
  <c r="KY6" i="3" s="1"/>
  <c r="OW6" i="3"/>
  <c r="PU6" i="3"/>
  <c r="F9" i="3"/>
  <c r="AT15" i="3"/>
  <c r="BA9" i="3"/>
  <c r="BM9" i="3"/>
  <c r="DO9" i="3"/>
  <c r="DT9" i="3"/>
  <c r="DT15" i="3" s="1"/>
  <c r="DZ9" i="3"/>
  <c r="DZ15" i="3" s="1"/>
  <c r="EH9" i="3"/>
  <c r="FO9" i="3"/>
  <c r="GJ89" i="3"/>
  <c r="GJ177" i="3" s="1"/>
  <c r="GV15" i="3"/>
  <c r="GL9" i="3"/>
  <c r="HY9" i="3"/>
  <c r="KJ15" i="3"/>
  <c r="KY9" i="3"/>
  <c r="LF15" i="3"/>
  <c r="NH15" i="3"/>
  <c r="NX9" i="3"/>
  <c r="NX15" i="3" s="1"/>
  <c r="OD9" i="3"/>
  <c r="OD15" i="3" s="1"/>
  <c r="PL15" i="3"/>
  <c r="BM10" i="3"/>
  <c r="DF10" i="3"/>
  <c r="DI10" i="3" s="1"/>
  <c r="GU10" i="3"/>
  <c r="KD10" i="3"/>
  <c r="KG10" i="3" s="1"/>
  <c r="LD10" i="3"/>
  <c r="OQ10" i="3"/>
  <c r="OS10" i="3"/>
  <c r="CK11" i="3"/>
  <c r="GT11" i="3"/>
  <c r="JH11" i="3"/>
  <c r="KX11" i="3"/>
  <c r="NA11" i="3"/>
  <c r="NQ11" i="3"/>
  <c r="NS11" i="3" s="1"/>
  <c r="AN12" i="3"/>
  <c r="AQ12" i="3"/>
  <c r="U12" i="3"/>
  <c r="X12" i="3"/>
  <c r="R12" i="3" s="1"/>
  <c r="EF12" i="3"/>
  <c r="GN12" i="3"/>
  <c r="GQ12" i="3"/>
  <c r="ID12" i="3"/>
  <c r="IG12" i="3"/>
  <c r="LS12" i="3"/>
  <c r="NA12" i="3"/>
  <c r="OQ12" i="3"/>
  <c r="PH12" i="3"/>
  <c r="PK12" i="3"/>
  <c r="BR13" i="3"/>
  <c r="EF13" i="3"/>
  <c r="X13" i="3"/>
  <c r="R13" i="3" s="1"/>
  <c r="KF13" i="3"/>
  <c r="MI13" i="3"/>
  <c r="NA13" i="3"/>
  <c r="NR13" i="3"/>
  <c r="PI13" i="3"/>
  <c r="CJ14" i="3"/>
  <c r="DH14" i="3"/>
  <c r="GO14" i="3"/>
  <c r="KY14" i="3"/>
  <c r="LQ14" i="3"/>
  <c r="PK14" i="3"/>
  <c r="I25" i="3"/>
  <c r="AE17" i="3"/>
  <c r="AE25" i="3" s="1"/>
  <c r="AN17" i="3"/>
  <c r="CK17" i="3"/>
  <c r="CY17" i="3"/>
  <c r="DU17" i="3"/>
  <c r="EP25" i="3"/>
  <c r="ES25" i="3" s="1"/>
  <c r="FJ17" i="3"/>
  <c r="HD25" i="3"/>
  <c r="IB17" i="3"/>
  <c r="JF25" i="3"/>
  <c r="KE17" i="3"/>
  <c r="KM17" i="3"/>
  <c r="LK17" i="3"/>
  <c r="MU17" i="3"/>
  <c r="OV17" i="3"/>
  <c r="OY17" i="3" s="1"/>
  <c r="PR25" i="3"/>
  <c r="DT18" i="3"/>
  <c r="DW18" i="3" s="1"/>
  <c r="EF18" i="3"/>
  <c r="ER18" i="3"/>
  <c r="EU18" i="3" s="1"/>
  <c r="EY18" i="3"/>
  <c r="FK18" i="3"/>
  <c r="HA18" i="3"/>
  <c r="HX18" i="3"/>
  <c r="IA18" i="3" s="1"/>
  <c r="JO18" i="3"/>
  <c r="KA18" i="3"/>
  <c r="LN18" i="3"/>
  <c r="LQ18" i="3" s="1"/>
  <c r="MG18" i="3"/>
  <c r="MR25" i="3"/>
  <c r="ON18" i="3"/>
  <c r="PF18" i="3"/>
  <c r="F19" i="3"/>
  <c r="ED19" i="3"/>
  <c r="EX19" i="3"/>
  <c r="FA19" i="3" s="1"/>
  <c r="GU19" i="3"/>
  <c r="IQ19" i="3"/>
  <c r="KM19" i="3"/>
  <c r="MB19" i="3"/>
  <c r="ME19" i="3" s="1"/>
  <c r="NL19" i="3"/>
  <c r="NO19" i="3" s="1"/>
  <c r="OD19" i="3"/>
  <c r="OG19" i="3" s="1"/>
  <c r="PB19" i="3"/>
  <c r="PE19" i="3" s="1"/>
  <c r="AU20" i="3"/>
  <c r="DT20" i="3"/>
  <c r="DW20" i="3" s="1"/>
  <c r="ER20" i="3"/>
  <c r="EU20" i="3" s="1"/>
  <c r="EX20" i="3"/>
  <c r="FA20" i="3" s="1"/>
  <c r="FE20" i="3"/>
  <c r="FJ20" i="3"/>
  <c r="FM20" i="3" s="1"/>
  <c r="GB20" i="3"/>
  <c r="GE20" i="3" s="1"/>
  <c r="HF20" i="3"/>
  <c r="HI20" i="3" s="1"/>
  <c r="HM20" i="3"/>
  <c r="JO20" i="3"/>
  <c r="JU20" i="3"/>
  <c r="KE20" i="3"/>
  <c r="LK20" i="3"/>
  <c r="MC20" i="3"/>
  <c r="MO20" i="3"/>
  <c r="MY20" i="3"/>
  <c r="OE20" i="3"/>
  <c r="OW20" i="3"/>
  <c r="OO20" i="3"/>
  <c r="PO20" i="3"/>
  <c r="PG20" i="3"/>
  <c r="T21" i="3"/>
  <c r="EI21" i="3"/>
  <c r="FP21" i="3"/>
  <c r="IE21" i="3"/>
  <c r="LQ21" i="3"/>
  <c r="NA21" i="3"/>
  <c r="PI21" i="3"/>
  <c r="PK21" i="3"/>
  <c r="T22" i="3"/>
  <c r="EI22" i="3"/>
  <c r="FP22" i="3"/>
  <c r="IE22" i="3"/>
  <c r="LQ22" i="3"/>
  <c r="NA22" i="3"/>
  <c r="PI22" i="3"/>
  <c r="PK22" i="3"/>
  <c r="T23" i="3"/>
  <c r="FQ23" i="3"/>
  <c r="MI23" i="3"/>
  <c r="MK23" i="3"/>
  <c r="DI24" i="3"/>
  <c r="FQ24" i="3"/>
  <c r="T24" i="3"/>
  <c r="BP25" i="3"/>
  <c r="BJ25" i="3" s="1"/>
  <c r="EJ25" i="3"/>
  <c r="JG25" i="3"/>
  <c r="AE36" i="3"/>
  <c r="AM27" i="3"/>
  <c r="DT27" i="3"/>
  <c r="DW27" i="3" s="1"/>
  <c r="EH27" i="3"/>
  <c r="EH36" i="3"/>
  <c r="HY36" i="3"/>
  <c r="IP27" i="3"/>
  <c r="IP36" i="3" s="1"/>
  <c r="JO27" i="3"/>
  <c r="JA27" i="3"/>
  <c r="KS36" i="3"/>
  <c r="LE27" i="3"/>
  <c r="LK27" i="3"/>
  <c r="LR27" i="3"/>
  <c r="NY27" i="3"/>
  <c r="NV36" i="3"/>
  <c r="OE27" i="3"/>
  <c r="PJ36" i="3"/>
  <c r="BM28" i="3"/>
  <c r="EG28" i="3"/>
  <c r="ID28" i="3"/>
  <c r="MI28" i="3"/>
  <c r="BM29" i="3"/>
  <c r="DI29" i="3"/>
  <c r="FP29" i="3"/>
  <c r="FS29" i="3"/>
  <c r="GO29" i="3"/>
  <c r="IE29" i="3"/>
  <c r="JE29" i="3"/>
  <c r="NA29" i="3"/>
  <c r="NS29" i="3"/>
  <c r="BJ30" i="3"/>
  <c r="BR30" i="3"/>
  <c r="CD36" i="3"/>
  <c r="DI30" i="3"/>
  <c r="EG30" i="3"/>
  <c r="ID30" i="3"/>
  <c r="KX30" i="3"/>
  <c r="OQ30" i="3"/>
  <c r="PI30" i="3"/>
  <c r="PH30" i="3"/>
  <c r="BQ36" i="3"/>
  <c r="EG31" i="3"/>
  <c r="FP31" i="3"/>
  <c r="KI31" i="3"/>
  <c r="LQ31" i="3"/>
  <c r="MI31" i="3"/>
  <c r="MH31" i="3"/>
  <c r="NC31" i="3"/>
  <c r="F32" i="3"/>
  <c r="H32" i="3" s="1"/>
  <c r="CK32" i="3"/>
  <c r="GO32" i="3"/>
  <c r="KG32" i="3"/>
  <c r="LP32" i="3"/>
  <c r="NR32" i="3"/>
  <c r="U33" i="3"/>
  <c r="BM33" i="3"/>
  <c r="NR33" i="3"/>
  <c r="PW33" i="3"/>
  <c r="PK33" i="3" s="1"/>
  <c r="AN34" i="3"/>
  <c r="IK34" i="3"/>
  <c r="IJ34" i="3"/>
  <c r="AN35" i="3"/>
  <c r="AQ35" i="3"/>
  <c r="X35" i="3"/>
  <c r="R35" i="3" s="1"/>
  <c r="KX35" i="3"/>
  <c r="CI36" i="3"/>
  <c r="JL36" i="3"/>
  <c r="BI38" i="3"/>
  <c r="BI43" i="3" s="1"/>
  <c r="IG39" i="3"/>
  <c r="AQ42" i="3"/>
  <c r="NU46" i="3"/>
  <c r="DK47" i="3"/>
  <c r="ID53" i="3"/>
  <c r="IM53" i="3"/>
  <c r="IG53" i="3" s="1"/>
  <c r="DK13" i="3"/>
  <c r="PK13" i="3"/>
  <c r="BO14" i="3"/>
  <c r="FS14" i="3"/>
  <c r="BC25" i="3"/>
  <c r="CA25" i="3"/>
  <c r="FQ18" i="3"/>
  <c r="JB18" i="3"/>
  <c r="KP25" i="3"/>
  <c r="CM23" i="3"/>
  <c r="FS23" i="3"/>
  <c r="GU27" i="3"/>
  <c r="GR36" i="3"/>
  <c r="JO36" i="3"/>
  <c r="NY36" i="3"/>
  <c r="EF28" i="3"/>
  <c r="X29" i="3"/>
  <c r="EI29" i="3"/>
  <c r="CM31" i="3"/>
  <c r="GQ31" i="3"/>
  <c r="GQ32" i="3"/>
  <c r="LS32" i="3"/>
  <c r="MK32" i="3"/>
  <c r="PK32" i="3"/>
  <c r="X33" i="3"/>
  <c r="R33" i="3" s="1"/>
  <c r="MK34" i="3"/>
  <c r="JE35" i="3"/>
  <c r="MH35" i="3"/>
  <c r="PQ35" i="3"/>
  <c r="PK35" i="3" s="1"/>
  <c r="EV36" i="3"/>
  <c r="OB36" i="3"/>
  <c r="OE36" i="3" s="1"/>
  <c r="AT43" i="3"/>
  <c r="AN38" i="3"/>
  <c r="GW38" i="3"/>
  <c r="GW43" i="3" s="1"/>
  <c r="GT43" i="3"/>
  <c r="KO39" i="3"/>
  <c r="KF39" i="3"/>
  <c r="AQ41" i="3"/>
  <c r="F6" i="3"/>
  <c r="BA6" i="3"/>
  <c r="BR6" i="3"/>
  <c r="CV6" i="3"/>
  <c r="CY6" i="3" s="1"/>
  <c r="ES6" i="3"/>
  <c r="HL6" i="3"/>
  <c r="HO6" i="3" s="1"/>
  <c r="IV6" i="3"/>
  <c r="JI6" i="3"/>
  <c r="KA6" i="3"/>
  <c r="KR6" i="3"/>
  <c r="LE6" i="3"/>
  <c r="MC6" i="3"/>
  <c r="ON6" i="3"/>
  <c r="OQ6" i="3" s="1"/>
  <c r="OV6" i="3"/>
  <c r="PG6" i="3"/>
  <c r="PT6" i="3"/>
  <c r="PW6" i="3" s="1"/>
  <c r="D15" i="3"/>
  <c r="AM9" i="3"/>
  <c r="AZ9" i="3"/>
  <c r="FE9" i="3"/>
  <c r="FL89" i="3"/>
  <c r="FX15" i="3"/>
  <c r="FN9" i="3"/>
  <c r="GM9" i="3"/>
  <c r="IB9" i="3"/>
  <c r="IJ9" i="3"/>
  <c r="IM9" i="3" s="1"/>
  <c r="IP9" i="3"/>
  <c r="IS9" i="3" s="1"/>
  <c r="JG15" i="3"/>
  <c r="JU9" i="3"/>
  <c r="KB89" i="3"/>
  <c r="KL9" i="3"/>
  <c r="KO9" i="3" s="1"/>
  <c r="LC15" i="3"/>
  <c r="MU9" i="3"/>
  <c r="MY9" i="3"/>
  <c r="NA9" i="3" s="1"/>
  <c r="NY9" i="3"/>
  <c r="OO9" i="3"/>
  <c r="OQ9" i="3" s="1"/>
  <c r="PP15" i="3"/>
  <c r="BR10" i="3"/>
  <c r="CK10" i="3"/>
  <c r="EL10" i="3"/>
  <c r="FW10" i="3"/>
  <c r="OP10" i="3"/>
  <c r="PO10" i="3"/>
  <c r="F11" i="3"/>
  <c r="H11" i="3" s="1"/>
  <c r="CJ11" i="3"/>
  <c r="GM11" i="3"/>
  <c r="JA11" i="3"/>
  <c r="JC11" i="3" s="1"/>
  <c r="KG11" i="3"/>
  <c r="KY11" i="3"/>
  <c r="LG11" i="3"/>
  <c r="MZ11" i="3"/>
  <c r="NY11" i="3"/>
  <c r="AO12" i="3"/>
  <c r="CK12" i="3"/>
  <c r="EG12" i="3"/>
  <c r="FP12" i="3"/>
  <c r="GO12" i="3"/>
  <c r="IE12" i="3"/>
  <c r="KG12" i="3"/>
  <c r="MH12" i="3"/>
  <c r="PI12" i="3"/>
  <c r="BK13" i="3"/>
  <c r="CK13" i="3"/>
  <c r="FV13" i="3"/>
  <c r="FV15" i="3" s="1"/>
  <c r="GO13" i="3"/>
  <c r="KG13" i="3"/>
  <c r="MH13" i="3"/>
  <c r="MZ13" i="3"/>
  <c r="U14" i="3"/>
  <c r="O14" i="3" s="1"/>
  <c r="EF14" i="3"/>
  <c r="IE14" i="3"/>
  <c r="KX14" i="3"/>
  <c r="LP14" i="3"/>
  <c r="NS14" i="3"/>
  <c r="GA15" i="3"/>
  <c r="HW15" i="3"/>
  <c r="JS15" i="3"/>
  <c r="MM15" i="3"/>
  <c r="OI15" i="3"/>
  <c r="AW17" i="3"/>
  <c r="AQ17" i="3" s="1"/>
  <c r="EY17" i="3"/>
  <c r="IH25" i="3"/>
  <c r="IP17" i="3"/>
  <c r="JA17" i="3"/>
  <c r="JT17" i="3"/>
  <c r="MG17" i="3"/>
  <c r="OJ17" i="3"/>
  <c r="OM17" i="3" s="1"/>
  <c r="OZ25" i="3"/>
  <c r="X18" i="3"/>
  <c r="DO18" i="3"/>
  <c r="EA18" i="3"/>
  <c r="FO18" i="3"/>
  <c r="IJ18" i="3"/>
  <c r="IM18" i="3" s="1"/>
  <c r="KD18" i="3"/>
  <c r="KG18" i="3" s="1"/>
  <c r="KV18" i="3"/>
  <c r="KY18" i="3" s="1"/>
  <c r="MB18" i="3"/>
  <c r="ME18" i="3" s="1"/>
  <c r="LS18" i="3" s="1"/>
  <c r="MT18" i="3"/>
  <c r="NJ25" i="3"/>
  <c r="PL25" i="3"/>
  <c r="PF25" i="3" s="1"/>
  <c r="FD19" i="3"/>
  <c r="FG19" i="3" s="1"/>
  <c r="FJ19" i="3"/>
  <c r="FM19" i="3" s="1"/>
  <c r="GH19" i="3"/>
  <c r="GK19" i="3" s="1"/>
  <c r="GZ19" i="3"/>
  <c r="HC19" i="3" s="1"/>
  <c r="GL19" i="3"/>
  <c r="IK19" i="3"/>
  <c r="IP19" i="3"/>
  <c r="IS19" i="3" s="1"/>
  <c r="KR19" i="3"/>
  <c r="KU19" i="3" s="1"/>
  <c r="LK19" i="3"/>
  <c r="LO19" i="3"/>
  <c r="ML25" i="3"/>
  <c r="NY19" i="3"/>
  <c r="OJ19" i="3"/>
  <c r="OM19" i="3" s="1"/>
  <c r="PN19" i="3"/>
  <c r="PQ19" i="3" s="1"/>
  <c r="DG20" i="3"/>
  <c r="EL20" i="3"/>
  <c r="ED20" i="3"/>
  <c r="FO20" i="3"/>
  <c r="FQ20" i="3" s="1"/>
  <c r="GZ20" i="3"/>
  <c r="HC20" i="3" s="1"/>
  <c r="HR20" i="3"/>
  <c r="HU20" i="3" s="1"/>
  <c r="IK20" i="3"/>
  <c r="KA20" i="3"/>
  <c r="KS20" i="3"/>
  <c r="KW20" i="3"/>
  <c r="KY20" i="3" s="1"/>
  <c r="LJ20" i="3"/>
  <c r="LM20" i="3" s="1"/>
  <c r="LA20" i="3" s="1"/>
  <c r="MB20" i="3"/>
  <c r="MU20" i="3"/>
  <c r="NM20" i="3"/>
  <c r="NQ20" i="3"/>
  <c r="NS20" i="3" s="1"/>
  <c r="OD20" i="3"/>
  <c r="OG20" i="3" s="1"/>
  <c r="NU20" i="3" s="1"/>
  <c r="ON20" i="3"/>
  <c r="OV20" i="3"/>
  <c r="PF20" i="3"/>
  <c r="PN20" i="3"/>
  <c r="PU20" i="3"/>
  <c r="BL21" i="3"/>
  <c r="DH21" i="3"/>
  <c r="EF21" i="3"/>
  <c r="FQ21" i="3"/>
  <c r="FY21" i="3"/>
  <c r="FS21" i="3" s="1"/>
  <c r="GO21" i="3"/>
  <c r="JC21" i="3"/>
  <c r="MZ21" i="3"/>
  <c r="NU21" i="3"/>
  <c r="BL22" i="3"/>
  <c r="DH22" i="3"/>
  <c r="EF22" i="3"/>
  <c r="FQ22" i="3"/>
  <c r="FY22" i="3"/>
  <c r="FS22" i="3" s="1"/>
  <c r="GO22" i="3"/>
  <c r="JC22" i="3"/>
  <c r="MZ22" i="3"/>
  <c r="NU22" i="3"/>
  <c r="KX23" i="3"/>
  <c r="OQ23" i="3"/>
  <c r="PI23" i="3"/>
  <c r="EF24" i="3"/>
  <c r="FP24" i="3"/>
  <c r="FS24" i="3"/>
  <c r="JE24" i="3"/>
  <c r="OP24" i="3"/>
  <c r="PI24" i="3"/>
  <c r="BA25" i="3"/>
  <c r="BY25" i="3"/>
  <c r="BY89" i="3" s="1"/>
  <c r="CL25" i="3"/>
  <c r="EH25" i="3"/>
  <c r="GP25" i="3"/>
  <c r="KH25" i="3"/>
  <c r="PJ25" i="3"/>
  <c r="F27" i="3"/>
  <c r="BM27" i="3"/>
  <c r="CY27" i="3"/>
  <c r="CY36" i="3" s="1"/>
  <c r="DJ27" i="3"/>
  <c r="DU27" i="3"/>
  <c r="ER27" i="3"/>
  <c r="EU27" i="3" s="1"/>
  <c r="EU36" i="3" s="1"/>
  <c r="IC27" i="3"/>
  <c r="IQ27" i="3"/>
  <c r="JN27" i="3"/>
  <c r="JN36" i="3" s="1"/>
  <c r="KV27" i="3"/>
  <c r="LD27" i="3"/>
  <c r="LJ27" i="3"/>
  <c r="LO27" i="3"/>
  <c r="MC27" i="3"/>
  <c r="MJ36" i="3"/>
  <c r="NP27" i="3"/>
  <c r="NX27" i="3"/>
  <c r="OD27" i="3"/>
  <c r="OD36" i="3" s="1"/>
  <c r="BO28" i="3"/>
  <c r="CK28" i="3"/>
  <c r="GO28" i="3"/>
  <c r="IE28" i="3"/>
  <c r="IM28" i="3"/>
  <c r="JC28" i="3"/>
  <c r="NA28" i="3"/>
  <c r="FQ29" i="3"/>
  <c r="ID29" i="3"/>
  <c r="MZ29" i="3"/>
  <c r="BN30" i="3"/>
  <c r="X30" i="3" s="1"/>
  <c r="R30" i="3" s="1"/>
  <c r="CK30" i="3"/>
  <c r="IM30" i="3"/>
  <c r="IG30" i="3" s="1"/>
  <c r="JC30" i="3"/>
  <c r="KG30" i="3"/>
  <c r="KY30" i="3"/>
  <c r="LG30" i="3"/>
  <c r="LQ30" i="3"/>
  <c r="MI30" i="3"/>
  <c r="OS30" i="3"/>
  <c r="PQ30" i="3"/>
  <c r="PK30" i="3" s="1"/>
  <c r="KX31" i="3"/>
  <c r="LS31" i="3"/>
  <c r="MQ31" i="3"/>
  <c r="MK31" i="3" s="1"/>
  <c r="NR31" i="3"/>
  <c r="AO32" i="3"/>
  <c r="CJ32" i="3"/>
  <c r="KY32" i="3"/>
  <c r="NA32" i="3"/>
  <c r="F33" i="3"/>
  <c r="H33" i="3" s="1"/>
  <c r="CK33" i="3"/>
  <c r="DE36" i="3"/>
  <c r="IE33" i="3"/>
  <c r="MI34" i="3"/>
  <c r="PK34" i="3"/>
  <c r="HP36" i="3"/>
  <c r="HS36" i="3" s="1"/>
  <c r="LH36" i="3"/>
  <c r="LK36" i="3" s="1"/>
  <c r="OZ36" i="3"/>
  <c r="PC36" i="3" s="1"/>
  <c r="CA38" i="3"/>
  <c r="BX43" i="3"/>
  <c r="MT43" i="3"/>
  <c r="MW38" i="3"/>
  <c r="CY39" i="3"/>
  <c r="CM39" i="3" s="1"/>
  <c r="CJ39" i="3"/>
  <c r="NU39" i="3"/>
  <c r="ID40" i="3"/>
  <c r="IG40" i="3"/>
  <c r="PK40" i="3"/>
  <c r="CG43" i="3"/>
  <c r="BC50" i="3"/>
  <c r="LM50" i="3"/>
  <c r="LA49" i="3"/>
  <c r="L15" i="3"/>
  <c r="AB15" i="3"/>
  <c r="FP11" i="3"/>
  <c r="IM11" i="3"/>
  <c r="IG11" i="3" s="1"/>
  <c r="LP11" i="3"/>
  <c r="OP11" i="3"/>
  <c r="BL12" i="3"/>
  <c r="CJ12" i="3"/>
  <c r="JB12" i="3"/>
  <c r="NR12" i="3"/>
  <c r="AN13" i="3"/>
  <c r="CJ13" i="3"/>
  <c r="GN13" i="3"/>
  <c r="JB13" i="3"/>
  <c r="KX13" i="3"/>
  <c r="H14" i="3"/>
  <c r="X14" i="3"/>
  <c r="R14" i="3" s="1"/>
  <c r="AN14" i="3"/>
  <c r="T14" i="3"/>
  <c r="V14" i="3" s="1"/>
  <c r="Y14" i="3" s="1"/>
  <c r="IG14" i="3"/>
  <c r="NI14" i="3"/>
  <c r="NC14" i="3" s="1"/>
  <c r="NR14" i="3"/>
  <c r="BG89" i="3"/>
  <c r="AZ25" i="3"/>
  <c r="BX25" i="3"/>
  <c r="EE17" i="3"/>
  <c r="FD17" i="3"/>
  <c r="GB17" i="3"/>
  <c r="GE17" i="3" s="1"/>
  <c r="HX17" i="3"/>
  <c r="MB25" i="3"/>
  <c r="BO18" i="3"/>
  <c r="CJ18" i="3"/>
  <c r="ED18" i="3"/>
  <c r="GF25" i="3"/>
  <c r="GL18" i="3"/>
  <c r="GZ18" i="3"/>
  <c r="HC18" i="3" s="1"/>
  <c r="HG18" i="3"/>
  <c r="JX25" i="3"/>
  <c r="MI18" i="3"/>
  <c r="NA18" i="3"/>
  <c r="NP18" i="3"/>
  <c r="NS18" i="3" s="1"/>
  <c r="OJ18" i="3"/>
  <c r="OM18" i="3" s="1"/>
  <c r="PB18" i="3"/>
  <c r="PE18" i="3" s="1"/>
  <c r="PT18" i="3"/>
  <c r="PW18" i="3" s="1"/>
  <c r="BU19" i="3"/>
  <c r="BO19" i="3" s="1"/>
  <c r="DF19" i="3"/>
  <c r="DI19" i="3" s="1"/>
  <c r="DZ19" i="3"/>
  <c r="EC19" i="3" s="1"/>
  <c r="ER19" i="3"/>
  <c r="EU19" i="3" s="1"/>
  <c r="FU25" i="3"/>
  <c r="HX19" i="3"/>
  <c r="IA19" i="3" s="1"/>
  <c r="JU19" i="3"/>
  <c r="KW19" i="3"/>
  <c r="MG19" i="3"/>
  <c r="OP19" i="3"/>
  <c r="CJ20" i="3"/>
  <c r="GL20" i="3"/>
  <c r="LQ20" i="3"/>
  <c r="H21" i="3"/>
  <c r="OY21" i="3"/>
  <c r="OS21" i="3" s="1"/>
  <c r="H22" i="3"/>
  <c r="OY22" i="3"/>
  <c r="OS22" i="3" s="1"/>
  <c r="H23" i="3"/>
  <c r="CJ23" i="3"/>
  <c r="FP23" i="3"/>
  <c r="KF23" i="3"/>
  <c r="LY23" i="3"/>
  <c r="LS23" i="3" s="1"/>
  <c r="MZ23" i="3"/>
  <c r="CJ24" i="3"/>
  <c r="EI24" i="3"/>
  <c r="LP24" i="3"/>
  <c r="OS24" i="3"/>
  <c r="JR25" i="3"/>
  <c r="JU25" i="3" s="1"/>
  <c r="NT25" i="3"/>
  <c r="PA25" i="3"/>
  <c r="PC25" i="3" s="1"/>
  <c r="AK27" i="3"/>
  <c r="AK36" i="3" s="1"/>
  <c r="BO27" i="3"/>
  <c r="EA27" i="3"/>
  <c r="DX36" i="3"/>
  <c r="EA36" i="3" s="1"/>
  <c r="EC27" i="3"/>
  <c r="EC36" i="3" s="1"/>
  <c r="ES27" i="3"/>
  <c r="EX27" i="3"/>
  <c r="EX36" i="3" s="1"/>
  <c r="FW27" i="3"/>
  <c r="FT36" i="3"/>
  <c r="GI27" i="3"/>
  <c r="GG36" i="3"/>
  <c r="GT27" i="3"/>
  <c r="GT36" i="3" s="1"/>
  <c r="KM27" i="3"/>
  <c r="KJ36" i="3"/>
  <c r="KD36" i="3" s="1"/>
  <c r="KW27" i="3"/>
  <c r="KY27" i="3" s="1"/>
  <c r="LR36" i="3"/>
  <c r="NG27" i="3"/>
  <c r="ND36" i="3"/>
  <c r="MX36" i="3"/>
  <c r="NQ27" i="3"/>
  <c r="NS27" i="3" s="1"/>
  <c r="OG27" i="3"/>
  <c r="OG36" i="3" s="1"/>
  <c r="ON27" i="3"/>
  <c r="OQ27" i="3" s="1"/>
  <c r="OW27" i="3"/>
  <c r="PB27" i="3"/>
  <c r="PB36" i="3" s="1"/>
  <c r="PT27" i="3"/>
  <c r="PW27" i="3" s="1"/>
  <c r="PW36" i="3" s="1"/>
  <c r="X28" i="3"/>
  <c r="KF28" i="3"/>
  <c r="LP28" i="3"/>
  <c r="OP28" i="3"/>
  <c r="PH28" i="3"/>
  <c r="CJ29" i="3"/>
  <c r="EF29" i="3"/>
  <c r="LJ36" i="3"/>
  <c r="LP29" i="3"/>
  <c r="OP29" i="3"/>
  <c r="MZ30" i="3"/>
  <c r="AW31" i="3"/>
  <c r="AQ31" i="3" s="1"/>
  <c r="DH31" i="3"/>
  <c r="GN31" i="3"/>
  <c r="ID31" i="3"/>
  <c r="PH31" i="3"/>
  <c r="O32" i="3"/>
  <c r="X32" i="3"/>
  <c r="R32" i="3" s="1"/>
  <c r="DQ32" i="3"/>
  <c r="DK32" i="3" s="1"/>
  <c r="AN33" i="3"/>
  <c r="CJ33" i="3"/>
  <c r="DQ33" i="3"/>
  <c r="DK33" i="3" s="1"/>
  <c r="IM33" i="3"/>
  <c r="IG33" i="3" s="1"/>
  <c r="NR34" i="3"/>
  <c r="DQ35" i="3"/>
  <c r="DK35" i="3" s="1"/>
  <c r="GQ35" i="3"/>
  <c r="IG35" i="3"/>
  <c r="IN36" i="3"/>
  <c r="IB36" i="3" s="1"/>
  <c r="PR36" i="3"/>
  <c r="PU36" i="3" s="1"/>
  <c r="AW38" i="3"/>
  <c r="FJ43" i="3"/>
  <c r="FM38" i="3"/>
  <c r="FM43" i="3" s="1"/>
  <c r="OJ43" i="3"/>
  <c r="OM38" i="3"/>
  <c r="OM43" i="3" s="1"/>
  <c r="MK42" i="3"/>
  <c r="PK53" i="3"/>
  <c r="KY33" i="3"/>
  <c r="KX33" i="3"/>
  <c r="X34" i="3"/>
  <c r="R34" i="3" s="1"/>
  <c r="DI34" i="3"/>
  <c r="DH34" i="3"/>
  <c r="JC34" i="3"/>
  <c r="JE34" i="3"/>
  <c r="BL35" i="3"/>
  <c r="GO35" i="3"/>
  <c r="ID35" i="3"/>
  <c r="OQ35" i="3"/>
  <c r="AI36" i="3"/>
  <c r="CE36" i="3"/>
  <c r="DC36" i="3"/>
  <c r="F38" i="3"/>
  <c r="AE43" i="3"/>
  <c r="X38" i="3"/>
  <c r="CP43" i="3"/>
  <c r="GZ43" i="3"/>
  <c r="HU43" i="3"/>
  <c r="IE38" i="3"/>
  <c r="KF38" i="3"/>
  <c r="LQ38" i="3"/>
  <c r="NR38" i="3"/>
  <c r="OG38" i="3"/>
  <c r="OG43" i="3" s="1"/>
  <c r="PW38" i="3"/>
  <c r="PW43" i="3" s="1"/>
  <c r="X39" i="3"/>
  <c r="R39" i="3" s="1"/>
  <c r="FS39" i="3"/>
  <c r="KX39" i="3"/>
  <c r="NA39" i="3"/>
  <c r="X40" i="3"/>
  <c r="R40" i="3" s="1"/>
  <c r="DH40" i="3"/>
  <c r="KI40" i="3"/>
  <c r="MI40" i="3"/>
  <c r="X41" i="3"/>
  <c r="R41" i="3" s="1"/>
  <c r="BT43" i="3"/>
  <c r="BN43" i="3" s="1"/>
  <c r="DI41" i="3"/>
  <c r="ID41" i="3"/>
  <c r="IG41" i="3"/>
  <c r="JC41" i="3"/>
  <c r="PI41" i="3"/>
  <c r="F42" i="3"/>
  <c r="H42" i="3" s="1"/>
  <c r="BS42" i="3"/>
  <c r="EF42" i="3"/>
  <c r="FQ42" i="3"/>
  <c r="ID42" i="3"/>
  <c r="MI42" i="3"/>
  <c r="NA42" i="3"/>
  <c r="PK42" i="3"/>
  <c r="AZ43" i="3"/>
  <c r="HR43" i="3"/>
  <c r="IC43" i="3"/>
  <c r="IE43" i="3" s="1"/>
  <c r="JD43" i="3"/>
  <c r="IZ43" i="3"/>
  <c r="KV43" i="3"/>
  <c r="KY43" i="3" s="1"/>
  <c r="KZ43" i="3"/>
  <c r="NB43" i="3"/>
  <c r="AT50" i="3"/>
  <c r="CK45" i="3"/>
  <c r="DK45" i="3"/>
  <c r="EG45" i="3"/>
  <c r="EU50" i="3"/>
  <c r="FA50" i="3"/>
  <c r="FJ50" i="3"/>
  <c r="FQ45" i="3"/>
  <c r="HO50" i="3"/>
  <c r="JC45" i="3"/>
  <c r="KC50" i="3"/>
  <c r="KY45" i="3"/>
  <c r="PH45" i="3"/>
  <c r="PK45" i="3"/>
  <c r="AN46" i="3"/>
  <c r="AQ46" i="3"/>
  <c r="IE46" i="3"/>
  <c r="PI46" i="3"/>
  <c r="BL47" i="3"/>
  <c r="EG47" i="3"/>
  <c r="FQ47" i="3"/>
  <c r="ID47" i="3"/>
  <c r="IG47" i="3"/>
  <c r="KY47" i="3"/>
  <c r="LQ47" i="3"/>
  <c r="CK48" i="3"/>
  <c r="DI48" i="3"/>
  <c r="IG48" i="3"/>
  <c r="JB48" i="3"/>
  <c r="KY48" i="3"/>
  <c r="NR48" i="3"/>
  <c r="NU48" i="3"/>
  <c r="OS48" i="3"/>
  <c r="AO49" i="3"/>
  <c r="DH49" i="3"/>
  <c r="DK49" i="3"/>
  <c r="FQ49" i="3"/>
  <c r="IE49" i="3"/>
  <c r="KY49" i="3"/>
  <c r="MI49" i="3"/>
  <c r="OP49" i="3"/>
  <c r="FO50" i="3"/>
  <c r="FQ50" i="3" s="1"/>
  <c r="GT50" i="3"/>
  <c r="LD50" i="3"/>
  <c r="KX50" i="3" s="1"/>
  <c r="MF50" i="3"/>
  <c r="PT50" i="3"/>
  <c r="FO52" i="3"/>
  <c r="IC52" i="3"/>
  <c r="JI52" i="3"/>
  <c r="JI55" i="3" s="1"/>
  <c r="JN52" i="3"/>
  <c r="JQ52" i="3" s="1"/>
  <c r="JQ55" i="3" s="1"/>
  <c r="KW52" i="3"/>
  <c r="LK52" i="3"/>
  <c r="LK55" i="3" s="1"/>
  <c r="MF55" i="3"/>
  <c r="MT52" i="3"/>
  <c r="NT52" i="3"/>
  <c r="OR52" i="3"/>
  <c r="PG52" i="3"/>
  <c r="NA53" i="3"/>
  <c r="F54" i="3"/>
  <c r="H54" i="3" s="1"/>
  <c r="DI54" i="3"/>
  <c r="JB54" i="3"/>
  <c r="KX54" i="3"/>
  <c r="PI54" i="3"/>
  <c r="AL55" i="3"/>
  <c r="CI55" i="3"/>
  <c r="JG55" i="3"/>
  <c r="MP55" i="3"/>
  <c r="MJ55" i="3" s="1"/>
  <c r="AZ57" i="3"/>
  <c r="BC57" i="3" s="1"/>
  <c r="CG57" i="3"/>
  <c r="EB66" i="3"/>
  <c r="FO57" i="3"/>
  <c r="FW57" i="3"/>
  <c r="FW66" i="3" s="1"/>
  <c r="GD66" i="3"/>
  <c r="GM57" i="3"/>
  <c r="JP66" i="3"/>
  <c r="NL57" i="3"/>
  <c r="PO57" i="3"/>
  <c r="PO66" i="3" s="1"/>
  <c r="CK58" i="3"/>
  <c r="ED58" i="3"/>
  <c r="EX58" i="3"/>
  <c r="HY58" i="3"/>
  <c r="IB58" i="3"/>
  <c r="IQ58" i="3"/>
  <c r="JD58" i="3"/>
  <c r="KW58" i="3"/>
  <c r="MC58" i="3"/>
  <c r="NG58" i="3"/>
  <c r="NT58" i="3"/>
  <c r="OK58" i="3"/>
  <c r="PB58" i="3"/>
  <c r="OP58" i="3" s="1"/>
  <c r="F59" i="3"/>
  <c r="H59" i="3" s="1"/>
  <c r="J59" i="3" s="1"/>
  <c r="M59" i="3" s="1"/>
  <c r="EE59" i="3"/>
  <c r="LK59" i="3"/>
  <c r="LO59" i="3"/>
  <c r="OW59" i="3"/>
  <c r="BM60" i="3"/>
  <c r="BO60" i="3"/>
  <c r="FN60" i="3"/>
  <c r="IB60" i="3"/>
  <c r="LE60" i="3"/>
  <c r="LW60" i="3"/>
  <c r="PW60" i="3"/>
  <c r="MK61" i="3"/>
  <c r="NR61" i="3"/>
  <c r="KL63" i="3"/>
  <c r="KX63" i="3"/>
  <c r="LG63" i="3"/>
  <c r="LA63" i="3" s="1"/>
  <c r="EI64" i="3"/>
  <c r="CM73" i="3"/>
  <c r="GP78" i="3"/>
  <c r="GQ42" i="3"/>
  <c r="BP43" i="3"/>
  <c r="DJ43" i="3"/>
  <c r="IP43" i="3"/>
  <c r="ID43" i="3" s="1"/>
  <c r="U45" i="3"/>
  <c r="X45" i="3"/>
  <c r="HC50" i="3"/>
  <c r="IM50" i="3"/>
  <c r="PE50" i="3"/>
  <c r="DK46" i="3"/>
  <c r="BM48" i="3"/>
  <c r="DT50" i="3"/>
  <c r="DZ50" i="3"/>
  <c r="NX50" i="3"/>
  <c r="NQ50" i="3"/>
  <c r="NS50" i="3" s="1"/>
  <c r="ED52" i="3"/>
  <c r="EI53" i="3"/>
  <c r="FS53" i="3"/>
  <c r="NC53" i="3"/>
  <c r="AQ54" i="3"/>
  <c r="EP55" i="3"/>
  <c r="AN57" i="3"/>
  <c r="CA66" i="3"/>
  <c r="HX57" i="3"/>
  <c r="HV66" i="3"/>
  <c r="KK66" i="3"/>
  <c r="KE66" i="3" s="1"/>
  <c r="KU62" i="3"/>
  <c r="KI62" i="3" s="1"/>
  <c r="NO62" i="3"/>
  <c r="NC62" i="3" s="1"/>
  <c r="IC63" i="3"/>
  <c r="KG33" i="3"/>
  <c r="LG33" i="3"/>
  <c r="LA33" i="3" s="1"/>
  <c r="NA33" i="3"/>
  <c r="OQ33" i="3"/>
  <c r="DQ34" i="3"/>
  <c r="DK34" i="3" s="1"/>
  <c r="EG34" i="3"/>
  <c r="FP34" i="3"/>
  <c r="GO34" i="3"/>
  <c r="JB34" i="3"/>
  <c r="PI34" i="3"/>
  <c r="BM35" i="3"/>
  <c r="BO35" i="3"/>
  <c r="CK35" i="3"/>
  <c r="DI35" i="3"/>
  <c r="IE35" i="3"/>
  <c r="JB35" i="3"/>
  <c r="NA35" i="3"/>
  <c r="PI35" i="3"/>
  <c r="BA36" i="3"/>
  <c r="I43" i="3"/>
  <c r="AK43" i="3"/>
  <c r="CJ38" i="3"/>
  <c r="DW43" i="3"/>
  <c r="IG38" i="3"/>
  <c r="IV43" i="3"/>
  <c r="U38" i="3"/>
  <c r="JN43" i="3"/>
  <c r="LM43" i="3"/>
  <c r="F39" i="3"/>
  <c r="H39" i="3" s="1"/>
  <c r="K39" i="3" s="1"/>
  <c r="CK39" i="3"/>
  <c r="EG39" i="3"/>
  <c r="JC39" i="3"/>
  <c r="KG39" i="3"/>
  <c r="LG39" i="3"/>
  <c r="LA39" i="3" s="1"/>
  <c r="MH39" i="3"/>
  <c r="CM40" i="3"/>
  <c r="DK40" i="3"/>
  <c r="EG40" i="3"/>
  <c r="FQ40" i="3"/>
  <c r="KG40" i="3"/>
  <c r="KX40" i="3"/>
  <c r="LS40" i="3"/>
  <c r="MZ40" i="3"/>
  <c r="DH41" i="3"/>
  <c r="GO41" i="3"/>
  <c r="IE41" i="3"/>
  <c r="JB41" i="3"/>
  <c r="PH41" i="3"/>
  <c r="AN42" i="3"/>
  <c r="BJ42" i="3"/>
  <c r="BM42" i="3" s="1"/>
  <c r="X42" i="3"/>
  <c r="R42" i="3" s="1"/>
  <c r="U42" i="3"/>
  <c r="EO42" i="3"/>
  <c r="GO42" i="3"/>
  <c r="KG42" i="3"/>
  <c r="MH42" i="3"/>
  <c r="PI42" i="3"/>
  <c r="CH43" i="3"/>
  <c r="CK43" i="3" s="1"/>
  <c r="EH43" i="3"/>
  <c r="FV43" i="3"/>
  <c r="JA43" i="3"/>
  <c r="JC43" i="3" s="1"/>
  <c r="LD43" i="3"/>
  <c r="KX43" i="3" s="1"/>
  <c r="AN45" i="3"/>
  <c r="AW45" i="3"/>
  <c r="AW50" i="3" s="1"/>
  <c r="CG45" i="3"/>
  <c r="CG50" i="3" s="1"/>
  <c r="DN50" i="3"/>
  <c r="EX50" i="3"/>
  <c r="FM45" i="3"/>
  <c r="HU50" i="3"/>
  <c r="JH50" i="3"/>
  <c r="JZ50" i="3"/>
  <c r="KG45" i="3"/>
  <c r="KX45" i="3"/>
  <c r="PI45" i="3"/>
  <c r="CK46" i="3"/>
  <c r="X46" i="3"/>
  <c r="R46" i="3" s="1"/>
  <c r="ID46" i="3"/>
  <c r="IG46" i="3"/>
  <c r="PH46" i="3"/>
  <c r="BM47" i="3"/>
  <c r="IE47" i="3"/>
  <c r="KG47" i="3"/>
  <c r="KX47" i="3"/>
  <c r="MI47" i="3"/>
  <c r="NA47" i="3"/>
  <c r="NR47" i="3"/>
  <c r="F48" i="3"/>
  <c r="H48" i="3" s="1"/>
  <c r="BK48" i="3"/>
  <c r="U48" i="3" s="1"/>
  <c r="DH48" i="3"/>
  <c r="DK48" i="3"/>
  <c r="IE48" i="3"/>
  <c r="JK48" i="3"/>
  <c r="JE48" i="3" s="1"/>
  <c r="KX48" i="3"/>
  <c r="NS48" i="3"/>
  <c r="OP48" i="3"/>
  <c r="PH48" i="3"/>
  <c r="DI49" i="3"/>
  <c r="GO49" i="3"/>
  <c r="IG49" i="3"/>
  <c r="JB49" i="3"/>
  <c r="KG49" i="3"/>
  <c r="KX49" i="3"/>
  <c r="MH49" i="3"/>
  <c r="OQ49" i="3"/>
  <c r="OY49" i="3"/>
  <c r="OS49" i="3" s="1"/>
  <c r="AM50" i="3"/>
  <c r="BQ50" i="3"/>
  <c r="BK50" i="3" s="1"/>
  <c r="BM50" i="3" s="1"/>
  <c r="IE50" i="3"/>
  <c r="IF50" i="3"/>
  <c r="KZ50" i="3"/>
  <c r="LO50" i="3"/>
  <c r="LQ50" i="3" s="1"/>
  <c r="AH55" i="3"/>
  <c r="FJ52" i="3"/>
  <c r="HG52" i="3"/>
  <c r="HG55" i="3" s="1"/>
  <c r="HR52" i="3"/>
  <c r="IQ52" i="3"/>
  <c r="OD52" i="3"/>
  <c r="PB52" i="3"/>
  <c r="PE52" i="3" s="1"/>
  <c r="PE55" i="3" s="1"/>
  <c r="BN53" i="3"/>
  <c r="CK53" i="3"/>
  <c r="EG53" i="3"/>
  <c r="KG53" i="3"/>
  <c r="LS53" i="3"/>
  <c r="OQ53" i="3"/>
  <c r="AN54" i="3"/>
  <c r="CM54" i="3"/>
  <c r="IK54" i="3"/>
  <c r="KY54" i="3"/>
  <c r="LG54" i="3"/>
  <c r="LA54" i="3" s="1"/>
  <c r="CH55" i="3"/>
  <c r="HE55" i="3"/>
  <c r="AE66" i="3"/>
  <c r="AM57" i="3"/>
  <c r="BA57" i="3"/>
  <c r="BL57" i="3"/>
  <c r="DZ57" i="3"/>
  <c r="EK66" i="3"/>
  <c r="EX57" i="3"/>
  <c r="FC66" i="3"/>
  <c r="GB57" i="3"/>
  <c r="FZ66" i="3"/>
  <c r="GG66" i="3"/>
  <c r="HR57" i="3"/>
  <c r="IP57" i="3"/>
  <c r="IU66" i="3"/>
  <c r="JN57" i="3"/>
  <c r="JU57" i="3"/>
  <c r="JU66" i="3" s="1"/>
  <c r="LZ66" i="3"/>
  <c r="NN66" i="3"/>
  <c r="OB66" i="3"/>
  <c r="PA66" i="3"/>
  <c r="G66" i="3"/>
  <c r="BO58" i="3"/>
  <c r="FA58" i="3"/>
  <c r="GC58" i="3"/>
  <c r="HX58" i="3"/>
  <c r="IA58" i="3" s="1"/>
  <c r="IF58" i="3"/>
  <c r="IW58" i="3"/>
  <c r="JU58" i="3"/>
  <c r="JZ58" i="3"/>
  <c r="KC58" i="3" s="1"/>
  <c r="NM58" i="3"/>
  <c r="NP58" i="3"/>
  <c r="OJ58" i="3"/>
  <c r="OM58" i="3" s="1"/>
  <c r="PE58" i="3"/>
  <c r="CK59" i="3"/>
  <c r="ER59" i="3"/>
  <c r="EU59" i="3" s="1"/>
  <c r="FJ59" i="3"/>
  <c r="GA66" i="3"/>
  <c r="FO66" i="3" s="1"/>
  <c r="HL59" i="3"/>
  <c r="HO59" i="3" s="1"/>
  <c r="IF59" i="3"/>
  <c r="LE59" i="3"/>
  <c r="LJ59" i="3"/>
  <c r="LM59" i="3" s="1"/>
  <c r="MH59" i="3"/>
  <c r="PJ59" i="3"/>
  <c r="DJ60" i="3"/>
  <c r="FV60" i="3"/>
  <c r="FY60" i="3" s="1"/>
  <c r="GI60" i="3"/>
  <c r="GS66" i="3"/>
  <c r="HG60" i="3"/>
  <c r="KA60" i="3"/>
  <c r="LD60" i="3"/>
  <c r="MZ60" i="3"/>
  <c r="PJ60" i="3"/>
  <c r="EF61" i="3"/>
  <c r="ME61" i="3"/>
  <c r="LS61" i="3" s="1"/>
  <c r="OA61" i="3"/>
  <c r="X62" i="3"/>
  <c r="LP63" i="3"/>
  <c r="MQ63" i="3"/>
  <c r="MK63" i="3" s="1"/>
  <c r="MY63" i="3"/>
  <c r="NR63" i="3"/>
  <c r="OA63" i="3"/>
  <c r="NU63" i="3" s="1"/>
  <c r="DJ78" i="3"/>
  <c r="EU43" i="3"/>
  <c r="PH43" i="3"/>
  <c r="NC39" i="3"/>
  <c r="NR39" i="3"/>
  <c r="OV43" i="3"/>
  <c r="KF40" i="3"/>
  <c r="MH40" i="3"/>
  <c r="NC40" i="3"/>
  <c r="OA40" i="3"/>
  <c r="NU40" i="3" s="1"/>
  <c r="PH40" i="3"/>
  <c r="AN41" i="3"/>
  <c r="U41" i="3"/>
  <c r="KX41" i="3"/>
  <c r="NR41" i="3"/>
  <c r="DH42" i="3"/>
  <c r="DK42" i="3"/>
  <c r="JK42" i="3"/>
  <c r="JE42" i="3" s="1"/>
  <c r="KX42" i="3"/>
  <c r="PH42" i="3"/>
  <c r="CV43" i="3"/>
  <c r="EE43" i="3"/>
  <c r="MI43" i="3"/>
  <c r="NX43" i="3"/>
  <c r="NR43" i="3" s="1"/>
  <c r="E50" i="3"/>
  <c r="AE50" i="3"/>
  <c r="AK45" i="3"/>
  <c r="CA45" i="3"/>
  <c r="CA50" i="3" s="1"/>
  <c r="DE50" i="3"/>
  <c r="DH45" i="3"/>
  <c r="FG45" i="3"/>
  <c r="ME50" i="3"/>
  <c r="MH45" i="3"/>
  <c r="MW45" i="3"/>
  <c r="PB50" i="3"/>
  <c r="U46" i="3"/>
  <c r="CJ46" i="3"/>
  <c r="JB46" i="3"/>
  <c r="KX46" i="3"/>
  <c r="NR46" i="3"/>
  <c r="U47" i="3"/>
  <c r="O47" i="3" s="1"/>
  <c r="AN47" i="3"/>
  <c r="AQ47" i="3"/>
  <c r="DH47" i="3"/>
  <c r="JK47" i="3"/>
  <c r="EF48" i="3"/>
  <c r="ID48" i="3"/>
  <c r="PW50" i="3"/>
  <c r="T49" i="3"/>
  <c r="BL49" i="3"/>
  <c r="GQ49" i="3"/>
  <c r="NR49" i="3"/>
  <c r="NU49" i="3"/>
  <c r="EH50" i="3"/>
  <c r="GM50" i="3"/>
  <c r="GO50" i="3" s="1"/>
  <c r="KG50" i="3"/>
  <c r="D55" i="3"/>
  <c r="DE52" i="3"/>
  <c r="DE55" i="3" s="1"/>
  <c r="ES52" i="3"/>
  <c r="ES55" i="3" s="1"/>
  <c r="GB52" i="3"/>
  <c r="GH52" i="3"/>
  <c r="HF52" i="3"/>
  <c r="HS52" i="3"/>
  <c r="HS55" i="3" s="1"/>
  <c r="MX52" i="3"/>
  <c r="NF52" i="3"/>
  <c r="OE52" i="3"/>
  <c r="OE55" i="3" s="1"/>
  <c r="KF53" i="3"/>
  <c r="OP53" i="3"/>
  <c r="PH53" i="3"/>
  <c r="DW54" i="3"/>
  <c r="DK54" i="3" s="1"/>
  <c r="GQ54" i="3"/>
  <c r="PK54" i="3"/>
  <c r="AW57" i="3"/>
  <c r="AQ57" i="3" s="1"/>
  <c r="EA57" i="3"/>
  <c r="EA66" i="3" s="1"/>
  <c r="JO57" i="3"/>
  <c r="JO66" i="3" s="1"/>
  <c r="LK57" i="3"/>
  <c r="LK66" i="3" s="1"/>
  <c r="NB66" i="3"/>
  <c r="GZ58" i="3"/>
  <c r="HC58" i="3" s="1"/>
  <c r="NQ58" i="3"/>
  <c r="BL59" i="3"/>
  <c r="ED59" i="3"/>
  <c r="GP59" i="3"/>
  <c r="JN59" i="3"/>
  <c r="JQ59" i="3" s="1"/>
  <c r="KL59" i="3"/>
  <c r="NF59" i="3"/>
  <c r="EC60" i="3"/>
  <c r="ER60" i="3"/>
  <c r="EU60" i="3" s="1"/>
  <c r="DQ61" i="3"/>
  <c r="DK61" i="3" s="1"/>
  <c r="IG61" i="3"/>
  <c r="LG62" i="3"/>
  <c r="OP63" i="3"/>
  <c r="OY63" i="3"/>
  <c r="JW77" i="3"/>
  <c r="JW78" i="3" s="1"/>
  <c r="JT78" i="3"/>
  <c r="JC61" i="3"/>
  <c r="KF61" i="3"/>
  <c r="KY61" i="3"/>
  <c r="AO62" i="3"/>
  <c r="AQ62" i="3"/>
  <c r="FP62" i="3"/>
  <c r="ID62" i="3"/>
  <c r="JC62" i="3"/>
  <c r="LS62" i="3"/>
  <c r="OQ62" i="3"/>
  <c r="OS62" i="3"/>
  <c r="AO63" i="3"/>
  <c r="T64" i="3"/>
  <c r="BL64" i="3"/>
  <c r="DK64" i="3"/>
  <c r="FP64" i="3"/>
  <c r="IE64" i="3"/>
  <c r="KF64" i="3"/>
  <c r="LP64" i="3"/>
  <c r="MZ64" i="3"/>
  <c r="AQ65" i="3"/>
  <c r="MZ65" i="3"/>
  <c r="OQ65" i="3"/>
  <c r="BL68" i="3"/>
  <c r="EE68" i="3"/>
  <c r="EL68" i="3"/>
  <c r="EX68" i="3"/>
  <c r="FJ68" i="3"/>
  <c r="FW68" i="3"/>
  <c r="FW75" i="3" s="1"/>
  <c r="GP68" i="3"/>
  <c r="IF68" i="3"/>
  <c r="JU68" i="3"/>
  <c r="JU75" i="3" s="1"/>
  <c r="KV68" i="3"/>
  <c r="LW68" i="3"/>
  <c r="LW75" i="3" s="1"/>
  <c r="MT68" i="3"/>
  <c r="OE68" i="3"/>
  <c r="OE75" i="3" s="1"/>
  <c r="OJ68" i="3"/>
  <c r="OR68" i="3"/>
  <c r="PU68" i="3"/>
  <c r="PU75" i="3" s="1"/>
  <c r="JE69" i="3"/>
  <c r="LP69" i="3"/>
  <c r="MI69" i="3"/>
  <c r="OQ69" i="3"/>
  <c r="DH70" i="3"/>
  <c r="OP70" i="3"/>
  <c r="PH70" i="3"/>
  <c r="BS71" i="3"/>
  <c r="CA75" i="3"/>
  <c r="ID71" i="3"/>
  <c r="KG71" i="3"/>
  <c r="KW71" i="3"/>
  <c r="KY71" i="3" s="1"/>
  <c r="KG72" i="3"/>
  <c r="NA72" i="3"/>
  <c r="OP72" i="3"/>
  <c r="PH72" i="3"/>
  <c r="DI73" i="3"/>
  <c r="JC73" i="3"/>
  <c r="MI73" i="3"/>
  <c r="PH73" i="3"/>
  <c r="F74" i="3"/>
  <c r="H74" i="3" s="1"/>
  <c r="CK74" i="3"/>
  <c r="KY74" i="3"/>
  <c r="NY74" i="3"/>
  <c r="PI74" i="3"/>
  <c r="BP75" i="3"/>
  <c r="BJ75" i="3" s="1"/>
  <c r="BM75" i="3" s="1"/>
  <c r="CL75" i="3"/>
  <c r="IU75" i="3"/>
  <c r="KJ75" i="3"/>
  <c r="DZ77" i="3"/>
  <c r="GH77" i="3"/>
  <c r="GH78" i="3" s="1"/>
  <c r="GZ77" i="3"/>
  <c r="HL77" i="3"/>
  <c r="IP77" i="3"/>
  <c r="JD77" i="3"/>
  <c r="JU77" i="3"/>
  <c r="JU78" i="3" s="1"/>
  <c r="KS77" i="3"/>
  <c r="KS78" i="3" s="1"/>
  <c r="KW78" i="3"/>
  <c r="LJ77" i="3"/>
  <c r="MO77" i="3"/>
  <c r="MO78" i="3" s="1"/>
  <c r="NM77" i="3"/>
  <c r="NM78" i="3" s="1"/>
  <c r="CH78" i="3"/>
  <c r="GF78" i="3"/>
  <c r="JR78" i="3"/>
  <c r="KP78" i="3"/>
  <c r="AB82" i="3"/>
  <c r="CJ80" i="3"/>
  <c r="DE82" i="3"/>
  <c r="IF80" i="3"/>
  <c r="IK80" i="3"/>
  <c r="IK82" i="3" s="1"/>
  <c r="AL81" i="3"/>
  <c r="AO81" i="3" s="1"/>
  <c r="BO81" i="3"/>
  <c r="FD81" i="3"/>
  <c r="FO81" i="3"/>
  <c r="GB81" i="3"/>
  <c r="GB82" i="3" s="1"/>
  <c r="GL81" i="3"/>
  <c r="GO81" i="3" s="1"/>
  <c r="HR81" i="3"/>
  <c r="IC81" i="3"/>
  <c r="IE81" i="3" s="1"/>
  <c r="JT81" i="3"/>
  <c r="JW81" i="3" s="1"/>
  <c r="KE81" i="3"/>
  <c r="KS81" i="3"/>
  <c r="NK82" i="3"/>
  <c r="MY81" i="3"/>
  <c r="OK81" i="3"/>
  <c r="AT82" i="3"/>
  <c r="BM82" i="3"/>
  <c r="BN82" i="3"/>
  <c r="GA82" i="3"/>
  <c r="GY82" i="3"/>
  <c r="LH82" i="3"/>
  <c r="ML82" i="3"/>
  <c r="MF82" i="3" s="1"/>
  <c r="PP82" i="3"/>
  <c r="EA84" i="3"/>
  <c r="EA85" i="3" s="1"/>
  <c r="FZ85" i="3"/>
  <c r="GB84" i="3"/>
  <c r="IX85" i="3"/>
  <c r="IX89" i="3" s="1"/>
  <c r="IF84" i="3"/>
  <c r="MF84" i="3"/>
  <c r="MX85" i="3"/>
  <c r="PG84" i="3"/>
  <c r="PR85" i="3"/>
  <c r="PT84" i="3"/>
  <c r="CH85" i="3"/>
  <c r="LX85" i="3"/>
  <c r="LR85" i="3" s="1"/>
  <c r="CK87" i="3"/>
  <c r="EC87" i="3"/>
  <c r="EC88" i="3" s="1"/>
  <c r="DZ88" i="3"/>
  <c r="DH88" i="3" s="1"/>
  <c r="IE87" i="3"/>
  <c r="LD88" i="3"/>
  <c r="LG87" i="3"/>
  <c r="KX87" i="3"/>
  <c r="NR87" i="3"/>
  <c r="BK88" i="3"/>
  <c r="ED88" i="3"/>
  <c r="JD88" i="3"/>
  <c r="MB88" i="3"/>
  <c r="AY97" i="3"/>
  <c r="AY176" i="3" s="1"/>
  <c r="AM92" i="3"/>
  <c r="BA92" i="3"/>
  <c r="BA97" i="3" s="1"/>
  <c r="BA176" i="3" s="1"/>
  <c r="EA92" i="3"/>
  <c r="EA97" i="3" s="1"/>
  <c r="LI97" i="3"/>
  <c r="LK92" i="3"/>
  <c r="LK97" i="3" s="1"/>
  <c r="MY92" i="3"/>
  <c r="NA92" i="3" s="1"/>
  <c r="NG92" i="3"/>
  <c r="NG97" i="3" s="1"/>
  <c r="NK97" i="3"/>
  <c r="NM92" i="3"/>
  <c r="NM97" i="3" s="1"/>
  <c r="DK93" i="3"/>
  <c r="AB97" i="3"/>
  <c r="AE94" i="3"/>
  <c r="LQ94" i="3"/>
  <c r="MO94" i="3"/>
  <c r="NA94" i="3"/>
  <c r="NC95" i="3"/>
  <c r="EI65" i="3"/>
  <c r="DK69" i="3"/>
  <c r="PK69" i="3"/>
  <c r="FS72" i="3"/>
  <c r="NC74" i="3"/>
  <c r="HD75" i="3"/>
  <c r="MR75" i="3"/>
  <c r="PT75" i="3"/>
  <c r="OZ78" i="3"/>
  <c r="AK82" i="3"/>
  <c r="HR82" i="3"/>
  <c r="DP82" i="3"/>
  <c r="DJ82" i="3" s="1"/>
  <c r="OT82" i="3"/>
  <c r="CP85" i="3"/>
  <c r="CS84" i="3"/>
  <c r="CS85" i="3" s="1"/>
  <c r="GC84" i="3"/>
  <c r="GC85" i="3" s="1"/>
  <c r="GA85" i="3"/>
  <c r="DM85" i="3"/>
  <c r="KN85" i="3"/>
  <c r="KH85" i="3" s="1"/>
  <c r="CD88" i="3"/>
  <c r="CG87" i="3"/>
  <c r="CG88" i="3" s="1"/>
  <c r="GB88" i="3"/>
  <c r="FP87" i="3"/>
  <c r="GE87" i="3"/>
  <c r="GE88" i="3" s="1"/>
  <c r="JT88" i="3"/>
  <c r="JW87" i="3"/>
  <c r="JW88" i="3" s="1"/>
  <c r="CI88" i="3"/>
  <c r="DF88" i="3"/>
  <c r="PT88" i="3"/>
  <c r="AW92" i="3"/>
  <c r="AT97" i="3"/>
  <c r="FX97" i="3"/>
  <c r="FR92" i="3"/>
  <c r="GW93" i="3"/>
  <c r="GQ93" i="3" s="1"/>
  <c r="GN93" i="3"/>
  <c r="NR93" i="3"/>
  <c r="OG93" i="3"/>
  <c r="NU93" i="3" s="1"/>
  <c r="PW93" i="3"/>
  <c r="PK93" i="3" s="1"/>
  <c r="PH93" i="3"/>
  <c r="FV94" i="3"/>
  <c r="FN94" i="3"/>
  <c r="KM94" i="3"/>
  <c r="KE94" i="3"/>
  <c r="MC60" i="3"/>
  <c r="PU60" i="3"/>
  <c r="F61" i="3"/>
  <c r="H61" i="3" s="1"/>
  <c r="J61" i="3" s="1"/>
  <c r="BM61" i="3"/>
  <c r="FP61" i="3"/>
  <c r="KU61" i="3"/>
  <c r="KI61" i="3" s="1"/>
  <c r="KX61" i="3"/>
  <c r="F62" i="3"/>
  <c r="H62" i="3" s="1"/>
  <c r="BM62" i="3"/>
  <c r="DH62" i="3"/>
  <c r="EG62" i="3"/>
  <c r="GE62" i="3"/>
  <c r="FS62" i="3" s="1"/>
  <c r="IE62" i="3"/>
  <c r="IM62" i="3"/>
  <c r="IG62" i="3" s="1"/>
  <c r="LP62" i="3"/>
  <c r="FW63" i="3"/>
  <c r="GM63" i="3"/>
  <c r="F64" i="3"/>
  <c r="H64" i="3" s="1"/>
  <c r="J64" i="3" s="1"/>
  <c r="DH64" i="3"/>
  <c r="FQ64" i="3"/>
  <c r="FY64" i="3"/>
  <c r="GN64" i="3"/>
  <c r="JE64" i="3"/>
  <c r="KG64" i="3"/>
  <c r="KO64" i="3"/>
  <c r="KI64" i="3" s="1"/>
  <c r="KX64" i="3"/>
  <c r="LY64" i="3"/>
  <c r="LS64" i="3" s="1"/>
  <c r="MH64" i="3"/>
  <c r="NA64" i="3"/>
  <c r="NI64" i="3"/>
  <c r="PI64" i="3"/>
  <c r="BL65" i="3"/>
  <c r="DH65" i="3"/>
  <c r="GO65" i="3"/>
  <c r="IE65" i="3"/>
  <c r="MI65" i="3"/>
  <c r="NI65" i="3"/>
  <c r="NS65" i="3"/>
  <c r="CL66" i="3"/>
  <c r="G75" i="3"/>
  <c r="AM68" i="3"/>
  <c r="AT68" i="3"/>
  <c r="BM68" i="3"/>
  <c r="DG68" i="3"/>
  <c r="DO68" i="3"/>
  <c r="DO75" i="3" s="1"/>
  <c r="EY68" i="3"/>
  <c r="EY75" i="3" s="1"/>
  <c r="FV68" i="3"/>
  <c r="GI68" i="3"/>
  <c r="GI75" i="3" s="1"/>
  <c r="HM68" i="3"/>
  <c r="HM75" i="3" s="1"/>
  <c r="IA68" i="3"/>
  <c r="IK68" i="3"/>
  <c r="IK75" i="3" s="1"/>
  <c r="IQ68" i="3"/>
  <c r="IQ75" i="3" s="1"/>
  <c r="IV68" i="3"/>
  <c r="KW75" i="3"/>
  <c r="LV68" i="3"/>
  <c r="MG68" i="3"/>
  <c r="MO68" i="3"/>
  <c r="MO75" i="3" s="1"/>
  <c r="MU68" i="3"/>
  <c r="MU75" i="3" s="1"/>
  <c r="NB68" i="3"/>
  <c r="NP68" i="3"/>
  <c r="OD68" i="3"/>
  <c r="OR75" i="3"/>
  <c r="CK69" i="3"/>
  <c r="CM69" i="3"/>
  <c r="JB69" i="3"/>
  <c r="MH69" i="3"/>
  <c r="OP69" i="3"/>
  <c r="DQ70" i="3"/>
  <c r="DK70" i="3" s="1"/>
  <c r="EG70" i="3"/>
  <c r="X70" i="3"/>
  <c r="NR70" i="3"/>
  <c r="OQ70" i="3"/>
  <c r="OY70" i="3"/>
  <c r="PW70" i="3"/>
  <c r="PK70" i="3" s="1"/>
  <c r="BK71" i="3"/>
  <c r="BR71" i="3"/>
  <c r="BR75" i="3" s="1"/>
  <c r="IM71" i="3"/>
  <c r="IG71" i="3" s="1"/>
  <c r="JI71" i="3"/>
  <c r="MN71" i="3"/>
  <c r="DH72" i="3"/>
  <c r="JC72" i="3"/>
  <c r="LQ72" i="3"/>
  <c r="OY72" i="3"/>
  <c r="OS72" i="3" s="1"/>
  <c r="GN73" i="3"/>
  <c r="KG73" i="3"/>
  <c r="KF73" i="3"/>
  <c r="KY73" i="3"/>
  <c r="MK73" i="3"/>
  <c r="OP73" i="3"/>
  <c r="EE74" i="3"/>
  <c r="EG74" i="3" s="1"/>
  <c r="FN74" i="3"/>
  <c r="ID74" i="3"/>
  <c r="IZ74" i="3"/>
  <c r="LO74" i="3"/>
  <c r="MH74" i="3"/>
  <c r="NA74" i="3"/>
  <c r="NQ74" i="3"/>
  <c r="AM75" i="3"/>
  <c r="AO75" i="3" s="1"/>
  <c r="CI75" i="3"/>
  <c r="CK75" i="3" s="1"/>
  <c r="GR75" i="3"/>
  <c r="HK75" i="3"/>
  <c r="AK77" i="3"/>
  <c r="AK78" i="3" s="1"/>
  <c r="CK77" i="3"/>
  <c r="DE77" i="3"/>
  <c r="DE78" i="3" s="1"/>
  <c r="ER77" i="3"/>
  <c r="GC77" i="3"/>
  <c r="GC78" i="3" s="1"/>
  <c r="KD78" i="3"/>
  <c r="KW77" i="3"/>
  <c r="NP77" i="3"/>
  <c r="NY77" i="3"/>
  <c r="NY78" i="3" s="1"/>
  <c r="OK77" i="3"/>
  <c r="OK78" i="3" s="1"/>
  <c r="AB78" i="3"/>
  <c r="IR78" i="3"/>
  <c r="IF78" i="3" s="1"/>
  <c r="I82" i="3"/>
  <c r="AE80" i="3"/>
  <c r="AE82" i="3" s="1"/>
  <c r="AM80" i="3"/>
  <c r="CS80" i="3"/>
  <c r="GP80" i="3"/>
  <c r="HL82" i="3"/>
  <c r="LN80" i="3"/>
  <c r="LV80" i="3"/>
  <c r="MF80" i="3"/>
  <c r="MI80" i="3" s="1"/>
  <c r="ON80" i="3"/>
  <c r="CK81" i="3"/>
  <c r="FK81" i="3"/>
  <c r="IQ81" i="3"/>
  <c r="JO81" i="3"/>
  <c r="KH81" i="3"/>
  <c r="KR81" i="3"/>
  <c r="KF81" i="3" s="1"/>
  <c r="KY81" i="3"/>
  <c r="MU81" i="3"/>
  <c r="NI81" i="3"/>
  <c r="NQ81" i="3"/>
  <c r="CD82" i="3"/>
  <c r="CI82" i="3"/>
  <c r="FJ82" i="3"/>
  <c r="JJ82" i="3"/>
  <c r="MT82" i="3"/>
  <c r="CA84" i="3"/>
  <c r="CA85" i="3" s="1"/>
  <c r="BX85" i="3"/>
  <c r="FU85" i="3"/>
  <c r="FO85" i="3" s="1"/>
  <c r="FW84" i="3"/>
  <c r="FW85" i="3" s="1"/>
  <c r="IB84" i="3"/>
  <c r="KZ84" i="3"/>
  <c r="KZ85" i="3"/>
  <c r="NV85" i="3"/>
  <c r="NP84" i="3"/>
  <c r="OI85" i="3"/>
  <c r="OK84" i="3"/>
  <c r="OK85" i="3" s="1"/>
  <c r="OT85" i="3"/>
  <c r="OV84" i="3"/>
  <c r="CL85" i="3"/>
  <c r="JL85" i="3"/>
  <c r="I88" i="3"/>
  <c r="T87" i="3"/>
  <c r="IP88" i="3"/>
  <c r="IS87" i="3"/>
  <c r="IS88" i="3" s="1"/>
  <c r="KY87" i="3"/>
  <c r="FR88" i="3"/>
  <c r="GZ88" i="3"/>
  <c r="IF88" i="3"/>
  <c r="IZ88" i="3"/>
  <c r="KG88" i="3"/>
  <c r="MY88" i="3"/>
  <c r="NA88" i="3" s="1"/>
  <c r="NT88" i="3"/>
  <c r="EW97" i="3"/>
  <c r="EY92" i="3"/>
  <c r="EY97" i="3" s="1"/>
  <c r="LR92" i="3"/>
  <c r="DH93" i="3"/>
  <c r="CK94" i="3"/>
  <c r="FW94" i="3"/>
  <c r="GQ95" i="3"/>
  <c r="OG64" i="3"/>
  <c r="NU64" i="3" s="1"/>
  <c r="CS65" i="3"/>
  <c r="X65" i="3"/>
  <c r="KX65" i="3"/>
  <c r="NC65" i="3"/>
  <c r="OS65" i="3"/>
  <c r="AU68" i="3"/>
  <c r="AU75" i="3" s="1"/>
  <c r="CY68" i="3"/>
  <c r="GT68" i="3"/>
  <c r="HG68" i="3"/>
  <c r="HG75" i="3" s="1"/>
  <c r="IF75" i="3"/>
  <c r="JT68" i="3"/>
  <c r="LD68" i="3"/>
  <c r="LK68" i="3"/>
  <c r="LK75" i="3" s="1"/>
  <c r="ON68" i="3"/>
  <c r="PG68" i="3"/>
  <c r="T69" i="3"/>
  <c r="DH69" i="3"/>
  <c r="NU69" i="3"/>
  <c r="CM70" i="3"/>
  <c r="MH70" i="3"/>
  <c r="H71" i="3"/>
  <c r="PK72" i="3"/>
  <c r="MZ73" i="3"/>
  <c r="FO74" i="3"/>
  <c r="FQ74" i="3" s="1"/>
  <c r="KD74" i="3"/>
  <c r="MZ74" i="3"/>
  <c r="PW74" i="3"/>
  <c r="PK74" i="3" s="1"/>
  <c r="DJ77" i="3"/>
  <c r="FE77" i="3"/>
  <c r="FE78" i="3" s="1"/>
  <c r="IZ77" i="3"/>
  <c r="JI77" i="3"/>
  <c r="JI78" i="3" s="1"/>
  <c r="JN77" i="3"/>
  <c r="MN77" i="3"/>
  <c r="MN78" i="3" s="1"/>
  <c r="NL77" i="3"/>
  <c r="NL78" i="3" s="1"/>
  <c r="JD78" i="3"/>
  <c r="KH78" i="3"/>
  <c r="NP78" i="3"/>
  <c r="IJ80" i="3"/>
  <c r="ID80" i="3" s="1"/>
  <c r="KU80" i="3"/>
  <c r="LJ82" i="3"/>
  <c r="MO80" i="3"/>
  <c r="MO82" i="3" s="1"/>
  <c r="OV80" i="3"/>
  <c r="GP81" i="3"/>
  <c r="HN82" i="3"/>
  <c r="KE82" i="3"/>
  <c r="LJ81" i="3"/>
  <c r="CP82" i="3"/>
  <c r="BI84" i="3"/>
  <c r="BI85" i="3" s="1"/>
  <c r="EK85" i="3"/>
  <c r="EE84" i="3"/>
  <c r="EM84" i="3"/>
  <c r="EM85" i="3" s="1"/>
  <c r="JR85" i="3"/>
  <c r="JT84" i="3"/>
  <c r="OM84" i="3"/>
  <c r="OM85" i="3" s="1"/>
  <c r="OJ85" i="3"/>
  <c r="D85" i="3"/>
  <c r="EE85" i="3"/>
  <c r="D88" i="3"/>
  <c r="F87" i="3"/>
  <c r="HR88" i="3"/>
  <c r="HU87" i="3"/>
  <c r="HU88" i="3" s="1"/>
  <c r="JZ88" i="3"/>
  <c r="KC87" i="3"/>
  <c r="KC88" i="3" s="1"/>
  <c r="KR88" i="3"/>
  <c r="KU87" i="3"/>
  <c r="KU88" i="3" s="1"/>
  <c r="LP88" i="3"/>
  <c r="EK97" i="3"/>
  <c r="EM92" i="3"/>
  <c r="EM97" i="3" s="1"/>
  <c r="LH97" i="3"/>
  <c r="LJ92" i="3"/>
  <c r="BQ97" i="3"/>
  <c r="BR94" i="3"/>
  <c r="BK94" i="3"/>
  <c r="JG97" i="3"/>
  <c r="JA94" i="3"/>
  <c r="MN94" i="3"/>
  <c r="MF94" i="3"/>
  <c r="PN104" i="3"/>
  <c r="JB93" i="3"/>
  <c r="MK93" i="3"/>
  <c r="BM95" i="3"/>
  <c r="KF95" i="3"/>
  <c r="KI95" i="3"/>
  <c r="LP95" i="3"/>
  <c r="NU95" i="3"/>
  <c r="JC96" i="3"/>
  <c r="KA99" i="3"/>
  <c r="KA104" i="3" s="1"/>
  <c r="JX104" i="3"/>
  <c r="NT99" i="3"/>
  <c r="OL104" i="3"/>
  <c r="OL176" i="3" s="1"/>
  <c r="CM100" i="3"/>
  <c r="DK100" i="3"/>
  <c r="KW101" i="3"/>
  <c r="KY101" i="3" s="1"/>
  <c r="LD101" i="3"/>
  <c r="IJ102" i="3"/>
  <c r="ID102" i="3" s="1"/>
  <c r="IB102" i="3"/>
  <c r="KS84" i="3"/>
  <c r="KS85" i="3" s="1"/>
  <c r="CI85" i="3"/>
  <c r="CK85" i="3" s="1"/>
  <c r="MG85" i="3"/>
  <c r="GN87" i="3"/>
  <c r="ID87" i="3"/>
  <c r="CL88" i="3"/>
  <c r="FV88" i="3"/>
  <c r="FO88" i="3"/>
  <c r="FQ88" i="3" s="1"/>
  <c r="GL88" i="3"/>
  <c r="IJ88" i="3"/>
  <c r="JA88" i="3"/>
  <c r="JC88" i="3" s="1"/>
  <c r="NX88" i="3"/>
  <c r="ON88" i="3"/>
  <c r="KB176" i="3"/>
  <c r="H93" i="3"/>
  <c r="CK93" i="3"/>
  <c r="EG93" i="3"/>
  <c r="KG93" i="3"/>
  <c r="OP93" i="3"/>
  <c r="CJ94" i="3"/>
  <c r="FO94" i="3"/>
  <c r="FQ94" i="3" s="1"/>
  <c r="OQ94" i="3"/>
  <c r="F95" i="3"/>
  <c r="H95" i="3" s="1"/>
  <c r="DH95" i="3"/>
  <c r="KX95" i="3"/>
  <c r="MH95" i="3"/>
  <c r="MZ95" i="3"/>
  <c r="BM96" i="3"/>
  <c r="KY96" i="3"/>
  <c r="LG96" i="3"/>
  <c r="MI96" i="3"/>
  <c r="MQ96" i="3"/>
  <c r="MK96" i="3" s="1"/>
  <c r="F99" i="3"/>
  <c r="AB104" i="3"/>
  <c r="EA99" i="3"/>
  <c r="EA104" i="3" s="1"/>
  <c r="EL99" i="3"/>
  <c r="FN99" i="3"/>
  <c r="HG99" i="3"/>
  <c r="HG104" i="3" s="1"/>
  <c r="HD104" i="3"/>
  <c r="IH104" i="3"/>
  <c r="JT99" i="3"/>
  <c r="JT104" i="3" s="1"/>
  <c r="KD99" i="3"/>
  <c r="KS99" i="3"/>
  <c r="KS104" i="3" s="1"/>
  <c r="KZ99" i="3"/>
  <c r="LL104" i="3"/>
  <c r="MC99" i="3"/>
  <c r="MP104" i="3"/>
  <c r="MJ104" i="3" s="1"/>
  <c r="NM99" i="3"/>
  <c r="NM104" i="3" s="1"/>
  <c r="PG99" i="3"/>
  <c r="GQ100" i="3"/>
  <c r="OQ100" i="3"/>
  <c r="PW100" i="3"/>
  <c r="PK100" i="3" s="1"/>
  <c r="AN101" i="3"/>
  <c r="IK102" i="3"/>
  <c r="NC103" i="3"/>
  <c r="OS108" i="3"/>
  <c r="NL81" i="3"/>
  <c r="NL82" i="3" s="1"/>
  <c r="CL82" i="3"/>
  <c r="DZ84" i="3"/>
  <c r="EH84" i="3"/>
  <c r="EY84" i="3"/>
  <c r="EY85" i="3" s="1"/>
  <c r="FE84" i="3"/>
  <c r="FE85" i="3" s="1"/>
  <c r="FR84" i="3"/>
  <c r="HF84" i="3"/>
  <c r="JO84" i="3"/>
  <c r="JO85" i="3" s="1"/>
  <c r="LW84" i="3"/>
  <c r="LW85" i="3" s="1"/>
  <c r="MU84" i="3"/>
  <c r="MU85" i="3" s="1"/>
  <c r="OD84" i="3"/>
  <c r="OQ87" i="3"/>
  <c r="CH88" i="3"/>
  <c r="GM88" i="3"/>
  <c r="GO88" i="3" s="1"/>
  <c r="JN88" i="3"/>
  <c r="LO88" i="3"/>
  <c r="LQ88" i="3" s="1"/>
  <c r="OO88" i="3"/>
  <c r="G97" i="3"/>
  <c r="CJ92" i="3"/>
  <c r="DL97" i="3"/>
  <c r="FT97" i="3"/>
  <c r="HY92" i="3"/>
  <c r="HY97" i="3" s="1"/>
  <c r="LU97" i="3"/>
  <c r="X93" i="3"/>
  <c r="R93" i="3" s="1"/>
  <c r="DI93" i="3"/>
  <c r="JK93" i="3"/>
  <c r="KX93" i="3"/>
  <c r="MI93" i="3"/>
  <c r="F94" i="3"/>
  <c r="H94" i="3" s="1"/>
  <c r="BS94" i="3"/>
  <c r="GT94" i="3"/>
  <c r="MG94" i="3"/>
  <c r="CK96" i="3"/>
  <c r="EF96" i="3"/>
  <c r="BI99" i="3"/>
  <c r="BI104" i="3" s="1"/>
  <c r="BF104" i="3"/>
  <c r="GT99" i="3"/>
  <c r="GZ99" i="3"/>
  <c r="IP99" i="3"/>
  <c r="JH99" i="3"/>
  <c r="JU99" i="3"/>
  <c r="JU104" i="3" s="1"/>
  <c r="JZ99" i="3"/>
  <c r="KC99" i="3" s="1"/>
  <c r="LN99" i="3"/>
  <c r="LQ99" i="3" s="1"/>
  <c r="LV99" i="3"/>
  <c r="LY99" i="3" s="1"/>
  <c r="MU99" i="3"/>
  <c r="MR104" i="3"/>
  <c r="MX99" i="3"/>
  <c r="OW99" i="3"/>
  <c r="OW104" i="3" s="1"/>
  <c r="AL100" i="3"/>
  <c r="DI100" i="3"/>
  <c r="FP100" i="3"/>
  <c r="FY100" i="3"/>
  <c r="FS100" i="3" s="1"/>
  <c r="IM100" i="3"/>
  <c r="JE100" i="3"/>
  <c r="PO101" i="3"/>
  <c r="PN101" i="3"/>
  <c r="PF101" i="3"/>
  <c r="AQ102" i="3"/>
  <c r="KI103" i="3"/>
  <c r="HU111" i="3"/>
  <c r="NT111" i="3"/>
  <c r="K109" i="3"/>
  <c r="MK110" i="3"/>
  <c r="NC96" i="3"/>
  <c r="NR96" i="3"/>
  <c r="PI96" i="3"/>
  <c r="CH97" i="3"/>
  <c r="FK99" i="3"/>
  <c r="FK104" i="3" s="1"/>
  <c r="FH104" i="3"/>
  <c r="GI99" i="3"/>
  <c r="GI104" i="3" s="1"/>
  <c r="GL99" i="3"/>
  <c r="HA99" i="3"/>
  <c r="HA104" i="3" s="1"/>
  <c r="IQ99" i="3"/>
  <c r="IQ104" i="3" s="1"/>
  <c r="LE99" i="3"/>
  <c r="LE104" i="3" s="1"/>
  <c r="PU99" i="3"/>
  <c r="PR104" i="3"/>
  <c r="J100" i="3"/>
  <c r="IG100" i="3"/>
  <c r="BL101" i="3"/>
  <c r="BU101" i="3"/>
  <c r="PI101" i="3"/>
  <c r="BR102" i="3"/>
  <c r="BL102" i="3" s="1"/>
  <c r="BJ102" i="3"/>
  <c r="CM102" i="3"/>
  <c r="JH102" i="3"/>
  <c r="JK102" i="3" s="1"/>
  <c r="IZ102" i="3"/>
  <c r="ID109" i="3"/>
  <c r="IM109" i="3"/>
  <c r="IG109" i="3" s="1"/>
  <c r="KF102" i="3"/>
  <c r="KM102" i="3"/>
  <c r="LO102" i="3"/>
  <c r="OQ102" i="3"/>
  <c r="PF102" i="3"/>
  <c r="BJ103" i="3"/>
  <c r="T103" i="3" s="1"/>
  <c r="CK103" i="3"/>
  <c r="PH103" i="3"/>
  <c r="CS106" i="3"/>
  <c r="DJ106" i="3"/>
  <c r="DU106" i="3"/>
  <c r="DU111" i="3" s="1"/>
  <c r="GH106" i="3"/>
  <c r="GH111" i="3" s="1"/>
  <c r="IF106" i="3"/>
  <c r="DB111" i="3"/>
  <c r="OY107" i="3"/>
  <c r="OS107" i="3" s="1"/>
  <c r="BK108" i="3"/>
  <c r="KJ111" i="3"/>
  <c r="KD111" i="3" s="1"/>
  <c r="MG108" i="3"/>
  <c r="EO109" i="3"/>
  <c r="EI109" i="3" s="1"/>
  <c r="NC109" i="3"/>
  <c r="U110" i="3"/>
  <c r="LM110" i="3"/>
  <c r="MH110" i="3"/>
  <c r="DP111" i="3"/>
  <c r="DJ111" i="3" s="1"/>
  <c r="GF111" i="3"/>
  <c r="IR111" i="3"/>
  <c r="IR176" i="3" s="1"/>
  <c r="LB111" i="3"/>
  <c r="KV111" i="3" s="1"/>
  <c r="MS111" i="3"/>
  <c r="NV111" i="3"/>
  <c r="PP111" i="3"/>
  <c r="PJ111" i="3" s="1"/>
  <c r="F113" i="3"/>
  <c r="BC113" i="3"/>
  <c r="CK113" i="3"/>
  <c r="DF113" i="3"/>
  <c r="DJ113" i="3"/>
  <c r="DV118" i="3"/>
  <c r="FR118" i="3"/>
  <c r="HF118" i="3"/>
  <c r="HI113" i="3"/>
  <c r="OR113" i="3"/>
  <c r="PF118" i="3"/>
  <c r="PR118" i="3"/>
  <c r="PF113" i="3"/>
  <c r="JC114" i="3"/>
  <c r="MI114" i="3"/>
  <c r="PI114" i="3"/>
  <c r="AT118" i="3"/>
  <c r="AW115" i="3"/>
  <c r="AQ115" i="3" s="1"/>
  <c r="GN115" i="3"/>
  <c r="LE115" i="3"/>
  <c r="NF115" i="3"/>
  <c r="LY116" i="3"/>
  <c r="LS116" i="3" s="1"/>
  <c r="LP116" i="3"/>
  <c r="K121" i="3"/>
  <c r="J121" i="3"/>
  <c r="EC124" i="3"/>
  <c r="KI121" i="3"/>
  <c r="OS101" i="3"/>
  <c r="F102" i="3"/>
  <c r="IM103" i="3"/>
  <c r="IG103" i="3" s="1"/>
  <c r="JC103" i="3"/>
  <c r="JB103" i="3"/>
  <c r="LS103" i="3"/>
  <c r="MZ103" i="3"/>
  <c r="JA106" i="3"/>
  <c r="JC106" i="3" s="1"/>
  <c r="JD106" i="3"/>
  <c r="MU106" i="3"/>
  <c r="MU111" i="3" s="1"/>
  <c r="PC106" i="3"/>
  <c r="PC111" i="3" s="1"/>
  <c r="PO106" i="3"/>
  <c r="PO111" i="3" s="1"/>
  <c r="AM107" i="3"/>
  <c r="AU107" i="3"/>
  <c r="BM107" i="3"/>
  <c r="EI107" i="3"/>
  <c r="KG107" i="3"/>
  <c r="NA107" i="3"/>
  <c r="AB111" i="3"/>
  <c r="JA108" i="3"/>
  <c r="JC108" i="3" s="1"/>
  <c r="JI108" i="3"/>
  <c r="LN108" i="3"/>
  <c r="MN108" i="3"/>
  <c r="ND111" i="3"/>
  <c r="MX111" i="3" s="1"/>
  <c r="DI109" i="3"/>
  <c r="FQ109" i="3"/>
  <c r="OQ109" i="3"/>
  <c r="LA110" i="3"/>
  <c r="AV111" i="3"/>
  <c r="AP111" i="3" s="1"/>
  <c r="BX111" i="3"/>
  <c r="DR111" i="3"/>
  <c r="HE111" i="3"/>
  <c r="HP111" i="3"/>
  <c r="IH111" i="3"/>
  <c r="JL111" i="3"/>
  <c r="DT113" i="3"/>
  <c r="DR118" i="3"/>
  <c r="FJ113" i="3"/>
  <c r="FM113" i="3" s="1"/>
  <c r="FM118" i="3" s="1"/>
  <c r="FR113" i="3"/>
  <c r="KT118" i="3"/>
  <c r="KH113" i="3"/>
  <c r="MB113" i="3"/>
  <c r="LZ118" i="3"/>
  <c r="OO113" i="3"/>
  <c r="DW114" i="3"/>
  <c r="DH114" i="3"/>
  <c r="EO114" i="3"/>
  <c r="EF114" i="3"/>
  <c r="GV118" i="3"/>
  <c r="KE115" i="3"/>
  <c r="PO115" i="3"/>
  <c r="PG115" i="3"/>
  <c r="GQ123" i="3"/>
  <c r="CK101" i="3"/>
  <c r="FN101" i="3"/>
  <c r="FQ101" i="3" s="1"/>
  <c r="H102" i="3"/>
  <c r="BK102" i="3"/>
  <c r="CJ102" i="3"/>
  <c r="GU102" i="3"/>
  <c r="IC102" i="3"/>
  <c r="LV102" i="3"/>
  <c r="LY102" i="3" s="1"/>
  <c r="LS102" i="3" s="1"/>
  <c r="AO103" i="3"/>
  <c r="DI103" i="3"/>
  <c r="OQ103" i="3"/>
  <c r="BM106" i="3"/>
  <c r="EM106" i="3"/>
  <c r="EM111" i="3" s="1"/>
  <c r="GU106" i="3"/>
  <c r="GU111" i="3" s="1"/>
  <c r="HM106" i="3"/>
  <c r="HM111" i="3" s="1"/>
  <c r="HS106" i="3"/>
  <c r="HS111" i="3" s="1"/>
  <c r="NY106" i="3"/>
  <c r="NY111" i="3" s="1"/>
  <c r="OE106" i="3"/>
  <c r="OE111" i="3" s="1"/>
  <c r="CJ107" i="3"/>
  <c r="DE107" i="3"/>
  <c r="DE111" i="3" s="1"/>
  <c r="LM107" i="3"/>
  <c r="LY107" i="3"/>
  <c r="LS107" i="3" s="1"/>
  <c r="NI107" i="3"/>
  <c r="NC107" i="3" s="1"/>
  <c r="D111" i="3"/>
  <c r="KL108" i="3"/>
  <c r="KO108" i="3" s="1"/>
  <c r="KO109" i="3"/>
  <c r="KI109" i="3" s="1"/>
  <c r="X109" i="3"/>
  <c r="R109" i="3" s="1"/>
  <c r="MZ109" i="3"/>
  <c r="F110" i="3"/>
  <c r="H110" i="3" s="1"/>
  <c r="K110" i="3" s="1"/>
  <c r="IE110" i="3"/>
  <c r="IG110" i="3"/>
  <c r="MW110" i="3"/>
  <c r="OP110" i="3"/>
  <c r="BQ111" i="3"/>
  <c r="BK111" i="3" s="1"/>
  <c r="CV111" i="3"/>
  <c r="CJ111" i="3" s="1"/>
  <c r="JP111" i="3"/>
  <c r="AL113" i="3"/>
  <c r="ES113" i="3"/>
  <c r="ES118" i="3" s="1"/>
  <c r="FK113" i="3"/>
  <c r="FK118" i="3" s="1"/>
  <c r="JU113" i="3"/>
  <c r="JU118" i="3" s="1"/>
  <c r="JS118" i="3"/>
  <c r="KV118" i="3"/>
  <c r="LN113" i="3"/>
  <c r="LV113" i="3"/>
  <c r="PN113" i="3"/>
  <c r="AO114" i="3"/>
  <c r="PQ114" i="3"/>
  <c r="PK114" i="3" s="1"/>
  <c r="PH114" i="3"/>
  <c r="D118" i="3"/>
  <c r="F115" i="3"/>
  <c r="H115" i="3" s="1"/>
  <c r="CD118" i="3"/>
  <c r="CG115" i="3"/>
  <c r="PF115" i="3"/>
  <c r="BR117" i="3"/>
  <c r="FQ100" i="3"/>
  <c r="GN100" i="3"/>
  <c r="JB100" i="3"/>
  <c r="NA100" i="3"/>
  <c r="NS100" i="3"/>
  <c r="IZ101" i="3"/>
  <c r="LE101" i="3"/>
  <c r="OQ101" i="3"/>
  <c r="CK102" i="3"/>
  <c r="FW102" i="3"/>
  <c r="FQ103" i="3"/>
  <c r="JE103" i="3"/>
  <c r="JQ103" i="3"/>
  <c r="OP103" i="3"/>
  <c r="FW106" i="3"/>
  <c r="FW111" i="3" s="1"/>
  <c r="GM106" i="3"/>
  <c r="IQ106" i="3"/>
  <c r="IQ111" i="3" s="1"/>
  <c r="MB106" i="3"/>
  <c r="MJ106" i="3"/>
  <c r="MY106" i="3"/>
  <c r="NT106" i="3"/>
  <c r="ON106" i="3"/>
  <c r="CK107" i="3"/>
  <c r="EF107" i="3"/>
  <c r="GQ107" i="3"/>
  <c r="KF107" i="3"/>
  <c r="MI107" i="3"/>
  <c r="MW107" i="3"/>
  <c r="MK107" i="3" s="1"/>
  <c r="AE108" i="3"/>
  <c r="CM108" i="3"/>
  <c r="JK108" i="3"/>
  <c r="JE108" i="3" s="1"/>
  <c r="NF108" i="3"/>
  <c r="PO108" i="3"/>
  <c r="AN109" i="3"/>
  <c r="EG109" i="3"/>
  <c r="IB109" i="3"/>
  <c r="MH109" i="3"/>
  <c r="NA109" i="3"/>
  <c r="OP109" i="3"/>
  <c r="DW110" i="3"/>
  <c r="ID110" i="3"/>
  <c r="KF110" i="3"/>
  <c r="DX111" i="3"/>
  <c r="OB111" i="3"/>
  <c r="NP111" i="3" s="1"/>
  <c r="CJ113" i="3"/>
  <c r="CP118" i="3"/>
  <c r="EH113" i="3"/>
  <c r="LC118" i="3"/>
  <c r="KW113" i="3"/>
  <c r="LU118" i="3"/>
  <c r="LO118" i="3" s="1"/>
  <c r="LW113" i="3"/>
  <c r="LW118" i="3" s="1"/>
  <c r="BT118" i="3"/>
  <c r="BN115" i="3"/>
  <c r="NY115" i="3"/>
  <c r="BS116" i="3"/>
  <c r="IM116" i="3"/>
  <c r="ID116" i="3"/>
  <c r="HX118" i="3"/>
  <c r="IA113" i="3"/>
  <c r="MM118" i="3"/>
  <c r="BF114" i="3"/>
  <c r="BI114" i="3" s="1"/>
  <c r="GO114" i="3"/>
  <c r="DP118" i="3"/>
  <c r="DJ118" i="3" s="1"/>
  <c r="FW115" i="3"/>
  <c r="KN118" i="3"/>
  <c r="KH118" i="3" s="1"/>
  <c r="LX118" i="3"/>
  <c r="OQ115" i="3"/>
  <c r="X116" i="3"/>
  <c r="CK116" i="3"/>
  <c r="GN116" i="3"/>
  <c r="LG116" i="3"/>
  <c r="LA116" i="3" s="1"/>
  <c r="LQ116" i="3"/>
  <c r="MZ116" i="3"/>
  <c r="NS116" i="3"/>
  <c r="T117" i="3"/>
  <c r="CJ117" i="3"/>
  <c r="CL118" i="3"/>
  <c r="G124" i="3"/>
  <c r="BX124" i="3"/>
  <c r="EL124" i="3"/>
  <c r="FA120" i="3"/>
  <c r="IJ124" i="3"/>
  <c r="PQ120" i="3"/>
  <c r="CK121" i="3"/>
  <c r="EI121" i="3"/>
  <c r="IG121" i="3"/>
  <c r="MH121" i="3"/>
  <c r="FP122" i="3"/>
  <c r="ID122" i="3"/>
  <c r="LQ122" i="3"/>
  <c r="CK123" i="3"/>
  <c r="DH123" i="3"/>
  <c r="LG123" i="3"/>
  <c r="LA123" i="3" s="1"/>
  <c r="LQ123" i="3"/>
  <c r="OP123" i="3"/>
  <c r="PW123" i="3"/>
  <c r="PK123" i="3" s="1"/>
  <c r="PH123" i="3"/>
  <c r="BE124" i="3"/>
  <c r="ED124" i="3"/>
  <c r="JN124" i="3"/>
  <c r="KV124" i="3"/>
  <c r="NA124" i="3"/>
  <c r="PF124" i="3"/>
  <c r="EK130" i="3"/>
  <c r="EM126" i="3"/>
  <c r="EM130" i="3" s="1"/>
  <c r="EE126" i="3"/>
  <c r="GS130" i="3"/>
  <c r="GU126" i="3"/>
  <c r="GU130" i="3" s="1"/>
  <c r="HQ130" i="3"/>
  <c r="HS126" i="3"/>
  <c r="HS130" i="3" s="1"/>
  <c r="JY130" i="3"/>
  <c r="KA126" i="3"/>
  <c r="KA130" i="3" s="1"/>
  <c r="KJ130" i="3"/>
  <c r="KL126" i="3"/>
  <c r="LU130" i="3"/>
  <c r="LO126" i="3"/>
  <c r="MT126" i="3"/>
  <c r="OB130" i="3"/>
  <c r="OD126" i="3"/>
  <c r="BM127" i="3"/>
  <c r="JD113" i="3"/>
  <c r="LR113" i="3"/>
  <c r="OV113" i="3"/>
  <c r="PB113" i="3"/>
  <c r="PE113" i="3" s="1"/>
  <c r="F114" i="3"/>
  <c r="JB114" i="3"/>
  <c r="NG115" i="3"/>
  <c r="F116" i="3"/>
  <c r="H116" i="3" s="1"/>
  <c r="GO117" i="3"/>
  <c r="IS117" i="3"/>
  <c r="IG117" i="3" s="1"/>
  <c r="JC117" i="3"/>
  <c r="JK117" i="3"/>
  <c r="LQ117" i="3"/>
  <c r="MI117" i="3"/>
  <c r="NA117" i="3"/>
  <c r="PE117" i="3"/>
  <c r="BL120" i="3"/>
  <c r="EG120" i="3"/>
  <c r="FM120" i="3"/>
  <c r="FM124" i="3" s="1"/>
  <c r="GO120" i="3"/>
  <c r="GT124" i="3"/>
  <c r="IS120" i="3"/>
  <c r="IS124" i="3" s="1"/>
  <c r="JC120" i="3"/>
  <c r="KG120" i="3"/>
  <c r="LM120" i="3"/>
  <c r="LM124" i="3" s="1"/>
  <c r="ME120" i="3"/>
  <c r="NS120" i="3"/>
  <c r="BG121" i="3"/>
  <c r="DN124" i="3"/>
  <c r="KF121" i="3"/>
  <c r="KY121" i="3"/>
  <c r="OG121" i="3"/>
  <c r="OG124" i="3" s="1"/>
  <c r="OY121" i="3"/>
  <c r="PW121" i="3"/>
  <c r="PK121" i="3" s="1"/>
  <c r="BU122" i="3"/>
  <c r="BO122" i="3" s="1"/>
  <c r="KO122" i="3"/>
  <c r="KI122" i="3" s="1"/>
  <c r="PH122" i="3"/>
  <c r="GN123" i="3"/>
  <c r="DJ124" i="3"/>
  <c r="FN124" i="3"/>
  <c r="FQ124" i="3" s="1"/>
  <c r="NB124" i="3"/>
  <c r="F126" i="3"/>
  <c r="E130" i="3"/>
  <c r="BL126" i="3"/>
  <c r="CA126" i="3"/>
  <c r="CA130" i="3" s="1"/>
  <c r="EH130" i="3"/>
  <c r="HF126" i="3"/>
  <c r="HR126" i="3"/>
  <c r="HR130" i="3" s="1"/>
  <c r="JF130" i="3"/>
  <c r="IZ126" i="3"/>
  <c r="JM130" i="3"/>
  <c r="JO126" i="3"/>
  <c r="JO130" i="3" s="1"/>
  <c r="JZ126" i="3"/>
  <c r="LW126" i="3"/>
  <c r="LW130" i="3" s="1"/>
  <c r="AQ127" i="3"/>
  <c r="FP116" i="3"/>
  <c r="NR116" i="3"/>
  <c r="CM117" i="3"/>
  <c r="PI117" i="3"/>
  <c r="AL118" i="3"/>
  <c r="MD118" i="3"/>
  <c r="OT118" i="3"/>
  <c r="AN120" i="3"/>
  <c r="CA124" i="3"/>
  <c r="DQ124" i="3"/>
  <c r="ID120" i="3"/>
  <c r="KX120" i="3"/>
  <c r="OD124" i="3"/>
  <c r="T121" i="3"/>
  <c r="DI121" i="3"/>
  <c r="MI121" i="3"/>
  <c r="F122" i="3"/>
  <c r="H122" i="3" s="1"/>
  <c r="IG122" i="3"/>
  <c r="FP123" i="3"/>
  <c r="NR123" i="3"/>
  <c r="EH124" i="3"/>
  <c r="KG124" i="3"/>
  <c r="DM130" i="3"/>
  <c r="DG126" i="3"/>
  <c r="KH126" i="3"/>
  <c r="ND130" i="3"/>
  <c r="NF126" i="3"/>
  <c r="OZ130" i="3"/>
  <c r="PB126" i="3"/>
  <c r="MP118" i="3"/>
  <c r="MJ118" i="3" s="1"/>
  <c r="OZ118" i="3"/>
  <c r="DK121" i="3"/>
  <c r="DE126" i="3"/>
  <c r="DB130" i="3"/>
  <c r="DX130" i="3"/>
  <c r="DZ126" i="3"/>
  <c r="EP130" i="3"/>
  <c r="ER126" i="3"/>
  <c r="EU126" i="3" s="1"/>
  <c r="EU130" i="3" s="1"/>
  <c r="EV130" i="3"/>
  <c r="EX126" i="3"/>
  <c r="GR130" i="3"/>
  <c r="GL126" i="3"/>
  <c r="GT126" i="3"/>
  <c r="IO130" i="3"/>
  <c r="IQ126" i="3"/>
  <c r="IQ130" i="3" s="1"/>
  <c r="LH130" i="3"/>
  <c r="LJ126" i="3"/>
  <c r="NE130" i="3"/>
  <c r="NG126" i="3"/>
  <c r="NG130" i="3" s="1"/>
  <c r="MY126" i="3"/>
  <c r="PA130" i="3"/>
  <c r="PC126" i="3"/>
  <c r="PC130" i="3" s="1"/>
  <c r="GM124" i="3"/>
  <c r="GO124" i="3" s="1"/>
  <c r="GP124" i="3"/>
  <c r="KH124" i="3"/>
  <c r="LO124" i="3"/>
  <c r="LQ124" i="3" s="1"/>
  <c r="LR124" i="3"/>
  <c r="MJ124" i="3"/>
  <c r="MX124" i="3"/>
  <c r="NP124" i="3"/>
  <c r="PG124" i="3"/>
  <c r="PI124" i="3" s="1"/>
  <c r="PJ124" i="3"/>
  <c r="FT130" i="3"/>
  <c r="FX130" i="3"/>
  <c r="FR130" i="3" s="1"/>
  <c r="KD126" i="3"/>
  <c r="KV130" i="3"/>
  <c r="MJ126" i="3"/>
  <c r="MP130" i="3"/>
  <c r="MJ130" i="3" s="1"/>
  <c r="BL127" i="3"/>
  <c r="KG127" i="3"/>
  <c r="KX127" i="3"/>
  <c r="LQ127" i="3"/>
  <c r="BK128" i="3"/>
  <c r="CM128" i="3"/>
  <c r="ID128" i="3"/>
  <c r="LP128" i="3"/>
  <c r="NI128" i="3"/>
  <c r="PI128" i="3"/>
  <c r="ME130" i="3"/>
  <c r="NX129" i="3"/>
  <c r="D136" i="3"/>
  <c r="K132" i="3"/>
  <c r="GE132" i="3"/>
  <c r="GB136" i="3"/>
  <c r="GK132" i="3"/>
  <c r="KX132" i="3"/>
  <c r="LD136" i="3"/>
  <c r="OG132" i="3"/>
  <c r="OD136" i="3"/>
  <c r="PI132" i="3"/>
  <c r="IM133" i="3"/>
  <c r="IG133" i="3" s="1"/>
  <c r="OA133" i="3"/>
  <c r="NU133" i="3" s="1"/>
  <c r="NR133" i="3"/>
  <c r="DH134" i="3"/>
  <c r="DF124" i="3"/>
  <c r="FR124" i="3"/>
  <c r="JA124" i="3"/>
  <c r="JC124" i="3" s="1"/>
  <c r="I130" i="3"/>
  <c r="CD130" i="3"/>
  <c r="DU126" i="3"/>
  <c r="DU130" i="3" s="1"/>
  <c r="DS130" i="3"/>
  <c r="DH127" i="3"/>
  <c r="JC127" i="3"/>
  <c r="OS127" i="3"/>
  <c r="FO128" i="3"/>
  <c r="KG128" i="3"/>
  <c r="KX128" i="3"/>
  <c r="OQ128" i="3"/>
  <c r="AN129" i="3"/>
  <c r="ER136" i="3"/>
  <c r="GW132" i="3"/>
  <c r="GN132" i="3"/>
  <c r="HC132" i="3"/>
  <c r="JE127" i="3"/>
  <c r="IM132" i="3"/>
  <c r="IG132" i="3" s="1"/>
  <c r="ID132" i="3"/>
  <c r="KY127" i="3"/>
  <c r="MI127" i="3"/>
  <c r="NA127" i="3"/>
  <c r="CK128" i="3"/>
  <c r="IE128" i="3"/>
  <c r="MH128" i="3"/>
  <c r="BK130" i="3"/>
  <c r="CI130" i="3"/>
  <c r="BR136" i="3"/>
  <c r="EU136" i="3"/>
  <c r="HL136" i="3"/>
  <c r="JC132" i="3"/>
  <c r="JQ132" i="3"/>
  <c r="BG133" i="3"/>
  <c r="BX136" i="3"/>
  <c r="GN133" i="3"/>
  <c r="KY133" i="3"/>
  <c r="OS133" i="3"/>
  <c r="GO134" i="3"/>
  <c r="JC134" i="3"/>
  <c r="NR134" i="3"/>
  <c r="PH134" i="3"/>
  <c r="R135" i="3"/>
  <c r="AN135" i="3"/>
  <c r="GO135" i="3"/>
  <c r="GQ135" i="3"/>
  <c r="KX135" i="3"/>
  <c r="MK135" i="3"/>
  <c r="NU135" i="3"/>
  <c r="CL136" i="3"/>
  <c r="EH136" i="3"/>
  <c r="IC136" i="3"/>
  <c r="IV136" i="3"/>
  <c r="KE136" i="3"/>
  <c r="KG136" i="3" s="1"/>
  <c r="KR136" i="3"/>
  <c r="MG136" i="3"/>
  <c r="NQ136" i="3"/>
  <c r="I143" i="3"/>
  <c r="ED138" i="3"/>
  <c r="FR138" i="3"/>
  <c r="FX143" i="3"/>
  <c r="FR143" i="3" s="1"/>
  <c r="HA138" i="3"/>
  <c r="HA143" i="3" s="1"/>
  <c r="IC138" i="3"/>
  <c r="LK138" i="3"/>
  <c r="LK143" i="3" s="1"/>
  <c r="LW138" i="3"/>
  <c r="LW143" i="3" s="1"/>
  <c r="MB138" i="3"/>
  <c r="OO138" i="3"/>
  <c r="ID139" i="3"/>
  <c r="MI139" i="3"/>
  <c r="NS139" i="3"/>
  <c r="AQ140" i="3"/>
  <c r="KX140" i="3"/>
  <c r="LQ140" i="3"/>
  <c r="PH140" i="3"/>
  <c r="GO141" i="3"/>
  <c r="MI141" i="3"/>
  <c r="OQ141" i="3"/>
  <c r="F142" i="3"/>
  <c r="H142" i="3" s="1"/>
  <c r="K142" i="3" s="1"/>
  <c r="BM142" i="3"/>
  <c r="EG142" i="3"/>
  <c r="JB142" i="3"/>
  <c r="LU143" i="3"/>
  <c r="G147" i="3"/>
  <c r="FP147" i="3"/>
  <c r="GW145" i="3"/>
  <c r="GE146" i="3"/>
  <c r="KI146" i="3"/>
  <c r="LP146" i="3"/>
  <c r="GM147" i="3"/>
  <c r="HX147" i="3"/>
  <c r="IF147" i="3"/>
  <c r="KY147" i="3"/>
  <c r="PJ147" i="3"/>
  <c r="BC149" i="3"/>
  <c r="BC154" i="3" s="1"/>
  <c r="BL153" i="3"/>
  <c r="BU153" i="3"/>
  <c r="FS156" i="3"/>
  <c r="IG157" i="3"/>
  <c r="HO161" i="3"/>
  <c r="CD136" i="3"/>
  <c r="DZ136" i="3"/>
  <c r="CG143" i="3"/>
  <c r="DO138" i="3"/>
  <c r="DO143" i="3" s="1"/>
  <c r="DM143" i="3"/>
  <c r="BO139" i="3"/>
  <c r="IG140" i="3"/>
  <c r="NU141" i="3"/>
  <c r="PK142" i="3"/>
  <c r="MQ146" i="3"/>
  <c r="MH146" i="3"/>
  <c r="OM147" i="3"/>
  <c r="DQ149" i="3"/>
  <c r="DH149" i="3"/>
  <c r="JE152" i="3"/>
  <c r="FQ129" i="3"/>
  <c r="MH129" i="3"/>
  <c r="L136" i="3"/>
  <c r="BU132" i="3"/>
  <c r="FP132" i="3"/>
  <c r="HO132" i="3"/>
  <c r="HO136" i="3" s="1"/>
  <c r="OQ132" i="3"/>
  <c r="PB136" i="3"/>
  <c r="PW132" i="3"/>
  <c r="PW136" i="3" s="1"/>
  <c r="OP133" i="3"/>
  <c r="BM134" i="3"/>
  <c r="ID134" i="3"/>
  <c r="MH134" i="3"/>
  <c r="OQ134" i="3"/>
  <c r="DH135" i="3"/>
  <c r="GN135" i="3"/>
  <c r="IE135" i="3"/>
  <c r="MH135" i="3"/>
  <c r="NS135" i="3"/>
  <c r="NR135" i="3"/>
  <c r="PH135" i="3"/>
  <c r="EE136" i="3"/>
  <c r="KV136" i="3"/>
  <c r="LR136" i="3"/>
  <c r="OO136" i="3"/>
  <c r="OR136" i="3"/>
  <c r="AE138" i="3"/>
  <c r="AB143" i="3"/>
  <c r="BC138" i="3"/>
  <c r="CA138" i="3"/>
  <c r="CA143" i="3" s="1"/>
  <c r="EA138" i="3"/>
  <c r="EA143" i="3" s="1"/>
  <c r="HS138" i="3"/>
  <c r="HS143" i="3" s="1"/>
  <c r="IQ138" i="3"/>
  <c r="IQ143" i="3" s="1"/>
  <c r="IW138" i="3"/>
  <c r="IW143" i="3" s="1"/>
  <c r="JH138" i="3"/>
  <c r="JK138" i="3" s="1"/>
  <c r="LO138" i="3"/>
  <c r="NT138" i="3"/>
  <c r="PN138" i="3"/>
  <c r="JC139" i="3"/>
  <c r="PI139" i="3"/>
  <c r="F141" i="3"/>
  <c r="H141" i="3" s="1"/>
  <c r="J141" i="3" s="1"/>
  <c r="AO141" i="3"/>
  <c r="EF141" i="3"/>
  <c r="IE141" i="3"/>
  <c r="KY141" i="3"/>
  <c r="LA141" i="3"/>
  <c r="MH141" i="3"/>
  <c r="NA141" i="3"/>
  <c r="PH141" i="3"/>
  <c r="FS142" i="3"/>
  <c r="GQ142" i="3"/>
  <c r="AL143" i="3"/>
  <c r="AM143" i="3"/>
  <c r="CY145" i="3"/>
  <c r="CY147" i="3" s="1"/>
  <c r="FM147" i="3"/>
  <c r="GK147" i="3"/>
  <c r="IM146" i="3"/>
  <c r="MY147" i="3"/>
  <c r="NA147" i="3" s="1"/>
  <c r="OJ147" i="3"/>
  <c r="PI147" i="3"/>
  <c r="BE154" i="3"/>
  <c r="BF149" i="3"/>
  <c r="BI149" i="3" s="1"/>
  <c r="K152" i="3"/>
  <c r="AM154" i="3"/>
  <c r="T156" i="3"/>
  <c r="CP136" i="3"/>
  <c r="K135" i="3"/>
  <c r="CA135" i="3"/>
  <c r="LA135" i="3"/>
  <c r="OP135" i="3"/>
  <c r="KY136" i="3"/>
  <c r="FJ138" i="3"/>
  <c r="FM138" i="3" s="1"/>
  <c r="FM143" i="3" s="1"/>
  <c r="IB138" i="3"/>
  <c r="JO138" i="3"/>
  <c r="JO143" i="3" s="1"/>
  <c r="JU138" i="3"/>
  <c r="JU143" i="3" s="1"/>
  <c r="D143" i="3"/>
  <c r="T139" i="3"/>
  <c r="FY139" i="3"/>
  <c r="FS139" i="3" s="1"/>
  <c r="KO139" i="3"/>
  <c r="KI139" i="3" s="1"/>
  <c r="LM139" i="3"/>
  <c r="LA139" i="3" s="1"/>
  <c r="AN140" i="3"/>
  <c r="NI140" i="3"/>
  <c r="NC140" i="3" s="1"/>
  <c r="OG140" i="3"/>
  <c r="NU140" i="3" s="1"/>
  <c r="KF141" i="3"/>
  <c r="DH142" i="3"/>
  <c r="OM142" i="3"/>
  <c r="NR142" i="3"/>
  <c r="FC143" i="3"/>
  <c r="FA145" i="3"/>
  <c r="JB145" i="3"/>
  <c r="JK145" i="3"/>
  <c r="JK147" i="3" s="1"/>
  <c r="PE145" i="3"/>
  <c r="H146" i="3"/>
  <c r="PQ146" i="3"/>
  <c r="LA156" i="3"/>
  <c r="DK157" i="3"/>
  <c r="CH143" i="3"/>
  <c r="DI145" i="3"/>
  <c r="DW147" i="3"/>
  <c r="EU145" i="3"/>
  <c r="EU147" i="3" s="1"/>
  <c r="GO145" i="3"/>
  <c r="IY145" i="3"/>
  <c r="IY147" i="3" s="1"/>
  <c r="KY145" i="3"/>
  <c r="MB147" i="3"/>
  <c r="MI145" i="3"/>
  <c r="OQ145" i="3"/>
  <c r="PW145" i="3"/>
  <c r="PW147" i="3" s="1"/>
  <c r="OQ146" i="3"/>
  <c r="FR147" i="3"/>
  <c r="GL147" i="3"/>
  <c r="IC147" i="3"/>
  <c r="JD147" i="3"/>
  <c r="LR147" i="3"/>
  <c r="NT147" i="3"/>
  <c r="FQ149" i="3"/>
  <c r="HC154" i="3"/>
  <c r="HU154" i="3"/>
  <c r="IE149" i="3"/>
  <c r="JC149" i="3"/>
  <c r="LQ149" i="3"/>
  <c r="BM150" i="3"/>
  <c r="DW154" i="3"/>
  <c r="BS151" i="3"/>
  <c r="DG151" i="3"/>
  <c r="GT151" i="3"/>
  <c r="NA151" i="3"/>
  <c r="NQ151" i="3"/>
  <c r="OS151" i="3"/>
  <c r="LQ152" i="3"/>
  <c r="KV153" i="3"/>
  <c r="PF154" i="3"/>
  <c r="HI156" i="3"/>
  <c r="KD156" i="3"/>
  <c r="MW156" i="3"/>
  <c r="OD161" i="3"/>
  <c r="DH157" i="3"/>
  <c r="KM157" i="3"/>
  <c r="LQ157" i="3"/>
  <c r="MH157" i="3"/>
  <c r="NA157" i="3"/>
  <c r="OQ157" i="3"/>
  <c r="CM158" i="3"/>
  <c r="DH158" i="3"/>
  <c r="DK158" i="3"/>
  <c r="EF158" i="3"/>
  <c r="FQ158" i="3"/>
  <c r="GO158" i="3"/>
  <c r="PH158" i="3"/>
  <c r="FY149" i="3"/>
  <c r="IM149" i="3"/>
  <c r="OP149" i="3"/>
  <c r="PE149" i="3"/>
  <c r="AN150" i="3"/>
  <c r="BG150" i="3"/>
  <c r="IM150" i="3"/>
  <c r="IG150" i="3" s="1"/>
  <c r="LS150" i="3"/>
  <c r="NC150" i="3"/>
  <c r="DB154" i="3"/>
  <c r="PI154" i="3"/>
  <c r="CA161" i="3"/>
  <c r="KG156" i="3"/>
  <c r="ME158" i="3"/>
  <c r="LS158" i="3" s="1"/>
  <c r="AQ164" i="3"/>
  <c r="IE142" i="3"/>
  <c r="NS142" i="3"/>
  <c r="PH142" i="3"/>
  <c r="BL145" i="3"/>
  <c r="BU145" i="3"/>
  <c r="BU147" i="3" s="1"/>
  <c r="DE145" i="3"/>
  <c r="DE147" i="3" s="1"/>
  <c r="FJ147" i="3"/>
  <c r="HU145" i="3"/>
  <c r="HU147" i="3" s="1"/>
  <c r="ME145" i="3"/>
  <c r="ME147" i="3" s="1"/>
  <c r="EG146" i="3"/>
  <c r="FQ146" i="3"/>
  <c r="GN146" i="3"/>
  <c r="NA146" i="3"/>
  <c r="OP146" i="3"/>
  <c r="PI146" i="3"/>
  <c r="AP147" i="3"/>
  <c r="BJ147" i="3"/>
  <c r="BK147" i="3"/>
  <c r="DT147" i="3"/>
  <c r="IB147" i="3"/>
  <c r="KG147" i="3"/>
  <c r="LO147" i="3"/>
  <c r="LQ147" i="3" s="1"/>
  <c r="MF147" i="3"/>
  <c r="MI147" i="3" s="1"/>
  <c r="CK149" i="3"/>
  <c r="EC149" i="3"/>
  <c r="EC154" i="3" s="1"/>
  <c r="KF149" i="3"/>
  <c r="F150" i="3"/>
  <c r="H150" i="3" s="1"/>
  <c r="AL150" i="3"/>
  <c r="T150" i="3" s="1"/>
  <c r="OQ150" i="3"/>
  <c r="AQ151" i="3"/>
  <c r="FR151" i="3"/>
  <c r="LR151" i="3"/>
  <c r="H152" i="3"/>
  <c r="AN152" i="3"/>
  <c r="FQ152" i="3"/>
  <c r="KG152" i="3"/>
  <c r="NS152" i="3"/>
  <c r="OP152" i="3"/>
  <c r="PI152" i="3"/>
  <c r="PK152" i="3"/>
  <c r="BJ153" i="3"/>
  <c r="EE153" i="3"/>
  <c r="EG153" i="3" s="1"/>
  <c r="JC153" i="3"/>
  <c r="KH153" i="3"/>
  <c r="LQ153" i="3"/>
  <c r="OS153" i="3"/>
  <c r="BQ154" i="3"/>
  <c r="BK154" i="3" s="1"/>
  <c r="IL154" i="3"/>
  <c r="IF154" i="3" s="1"/>
  <c r="JT154" i="3"/>
  <c r="KH154" i="3"/>
  <c r="OO154" i="3"/>
  <c r="OQ154" i="3" s="1"/>
  <c r="ID156" i="3"/>
  <c r="KR161" i="3"/>
  <c r="CG161" i="3"/>
  <c r="DI157" i="3"/>
  <c r="DN161" i="3"/>
  <c r="KN161" i="3"/>
  <c r="KH161" i="3" s="1"/>
  <c r="MW157" i="3"/>
  <c r="MK157" i="3" s="1"/>
  <c r="MZ157" i="3"/>
  <c r="BJ158" i="3"/>
  <c r="BM158" i="3" s="1"/>
  <c r="BR158" i="3"/>
  <c r="BL158" i="3" s="1"/>
  <c r="FP158" i="3"/>
  <c r="KY158" i="3"/>
  <c r="NA158" i="3"/>
  <c r="DK159" i="3"/>
  <c r="LS159" i="3"/>
  <c r="JW154" i="3"/>
  <c r="CM150" i="3"/>
  <c r="OP150" i="3"/>
  <c r="IZ151" i="3"/>
  <c r="JH151" i="3"/>
  <c r="KF151" i="3"/>
  <c r="PH151" i="3"/>
  <c r="ID152" i="3"/>
  <c r="MH152" i="3"/>
  <c r="FV153" i="3"/>
  <c r="CL154" i="3"/>
  <c r="FM161" i="3"/>
  <c r="KX156" i="3"/>
  <c r="LP156" i="3"/>
  <c r="LV161" i="3"/>
  <c r="MZ156" i="3"/>
  <c r="NI156" i="3"/>
  <c r="NI161" i="3" s="1"/>
  <c r="PN161" i="3"/>
  <c r="I161" i="3"/>
  <c r="AQ159" i="3"/>
  <c r="FS160" i="3"/>
  <c r="OQ161" i="3"/>
  <c r="AE163" i="3"/>
  <c r="AB168" i="3"/>
  <c r="KU163" i="3"/>
  <c r="KR168" i="3"/>
  <c r="GK168" i="3"/>
  <c r="FP166" i="3"/>
  <c r="KI166" i="3"/>
  <c r="PH166" i="3"/>
  <c r="CM167" i="3"/>
  <c r="DI167" i="3"/>
  <c r="H159" i="3"/>
  <c r="GN159" i="3"/>
  <c r="JC159" i="3"/>
  <c r="KY159" i="3"/>
  <c r="OP159" i="3"/>
  <c r="CK160" i="3"/>
  <c r="DH160" i="3"/>
  <c r="GO160" i="3"/>
  <c r="DI161" i="3"/>
  <c r="DJ161" i="3"/>
  <c r="EH161" i="3"/>
  <c r="IZ161" i="3"/>
  <c r="PJ161" i="3"/>
  <c r="CJ163" i="3"/>
  <c r="IE163" i="3"/>
  <c r="NO163" i="3"/>
  <c r="NC163" i="3" s="1"/>
  <c r="NL168" i="3"/>
  <c r="OM168" i="3"/>
  <c r="F164" i="3"/>
  <c r="IE164" i="3"/>
  <c r="NA164" i="3"/>
  <c r="NC164" i="3"/>
  <c r="EE165" i="3"/>
  <c r="EG165" i="3" s="1"/>
  <c r="LE165" i="3"/>
  <c r="LA166" i="3"/>
  <c r="CJ167" i="3"/>
  <c r="DH167" i="3"/>
  <c r="FP167" i="3"/>
  <c r="OQ158" i="3"/>
  <c r="DH159" i="3"/>
  <c r="JB159" i="3"/>
  <c r="MW159" i="3"/>
  <c r="MK159" i="3" s="1"/>
  <c r="NS159" i="3"/>
  <c r="CM160" i="3"/>
  <c r="FP160" i="3"/>
  <c r="JC160" i="3"/>
  <c r="KF160" i="3"/>
  <c r="ME160" i="3"/>
  <c r="NA160" i="3"/>
  <c r="LQ161" i="3"/>
  <c r="BL163" i="3"/>
  <c r="CA163" i="3"/>
  <c r="DI163" i="3"/>
  <c r="FA163" i="3"/>
  <c r="GE163" i="3"/>
  <c r="FS163" i="3" s="1"/>
  <c r="KF163" i="3"/>
  <c r="CY164" i="3"/>
  <c r="EG164" i="3"/>
  <c r="DJ165" i="3"/>
  <c r="DP168" i="3"/>
  <c r="DJ168" i="3" s="1"/>
  <c r="KD165" i="3"/>
  <c r="KW165" i="3"/>
  <c r="KY165" i="3" s="1"/>
  <c r="PK165" i="3"/>
  <c r="JB166" i="3"/>
  <c r="MZ166" i="3"/>
  <c r="OQ166" i="3"/>
  <c r="PQ166" i="3"/>
  <c r="X167" i="3"/>
  <c r="LS167" i="3"/>
  <c r="EG159" i="3"/>
  <c r="JE159" i="3"/>
  <c r="OQ159" i="3"/>
  <c r="BM160" i="3"/>
  <c r="LS160" i="3"/>
  <c r="AO161" i="3"/>
  <c r="CL161" i="3"/>
  <c r="FN161" i="3"/>
  <c r="GL161" i="3"/>
  <c r="GO161" i="3" s="1"/>
  <c r="IF161" i="3"/>
  <c r="IB161" i="3"/>
  <c r="KW161" i="3"/>
  <c r="KY161" i="3" s="1"/>
  <c r="MF161" i="3"/>
  <c r="MI161" i="3" s="1"/>
  <c r="NP161" i="3"/>
  <c r="NS161" i="3" s="1"/>
  <c r="X163" i="3"/>
  <c r="CS163" i="3"/>
  <c r="AO164" i="3"/>
  <c r="DH164" i="3"/>
  <c r="MZ164" i="3"/>
  <c r="NR164" i="3"/>
  <c r="OQ164" i="3"/>
  <c r="IF165" i="3"/>
  <c r="KH165" i="3"/>
  <c r="MO165" i="3"/>
  <c r="MM168" i="3"/>
  <c r="MG168" i="3" s="1"/>
  <c r="MX165" i="3"/>
  <c r="NA165" i="3" s="1"/>
  <c r="NX165" i="3"/>
  <c r="ON165" i="3"/>
  <c r="OV165" i="3"/>
  <c r="AW166" i="3"/>
  <c r="AQ166" i="3" s="1"/>
  <c r="BS166" i="3"/>
  <c r="DH166" i="3"/>
  <c r="KU166" i="3"/>
  <c r="FQ167" i="3"/>
  <c r="KF167" i="3"/>
  <c r="PE167" i="3"/>
  <c r="AM168" i="3"/>
  <c r="PJ168" i="3"/>
  <c r="AE170" i="3"/>
  <c r="AE175" i="3" s="1"/>
  <c r="CK170" i="3"/>
  <c r="DW170" i="3"/>
  <c r="GE170" i="3"/>
  <c r="HU170" i="3"/>
  <c r="HU175" i="3" s="1"/>
  <c r="ID170" i="3"/>
  <c r="KO170" i="3"/>
  <c r="OP170" i="3"/>
  <c r="AQ171" i="3"/>
  <c r="FP171" i="3"/>
  <c r="IE171" i="3"/>
  <c r="KF171" i="3"/>
  <c r="LY171" i="3"/>
  <c r="LS171" i="3" s="1"/>
  <c r="NI171" i="3"/>
  <c r="NC171" i="3" s="1"/>
  <c r="NS171" i="3"/>
  <c r="ID172" i="3"/>
  <c r="KY172" i="3"/>
  <c r="LQ172" i="3"/>
  <c r="ME172" i="3"/>
  <c r="LS172" i="3" s="1"/>
  <c r="OP172" i="3"/>
  <c r="PW172" i="3"/>
  <c r="AW173" i="3"/>
  <c r="AQ173" i="3" s="1"/>
  <c r="OP173" i="3"/>
  <c r="IE174" i="3"/>
  <c r="MH174" i="3"/>
  <c r="FO175" i="3"/>
  <c r="IV175" i="3"/>
  <c r="JD175" i="3"/>
  <c r="J188" i="3"/>
  <c r="OS167" i="3"/>
  <c r="PI167" i="3"/>
  <c r="EG172" i="3"/>
  <c r="CM173" i="3"/>
  <c r="MI173" i="3"/>
  <c r="NS173" i="3"/>
  <c r="DH174" i="3"/>
  <c r="AH175" i="3"/>
  <c r="IJ175" i="3"/>
  <c r="ID175" i="3" s="1"/>
  <c r="LQ175" i="3"/>
  <c r="NA175" i="3"/>
  <c r="G188" i="3"/>
  <c r="CK168" i="3"/>
  <c r="PG168" i="3"/>
  <c r="PI168" i="3" s="1"/>
  <c r="ME175" i="3"/>
  <c r="IG174" i="3"/>
  <c r="EH175" i="3"/>
  <c r="FR175" i="3"/>
  <c r="GM175" i="3"/>
  <c r="L188" i="3"/>
  <c r="LP167" i="3"/>
  <c r="MH167" i="3"/>
  <c r="NC167" i="3"/>
  <c r="OQ167" i="3"/>
  <c r="CY170" i="3"/>
  <c r="CY175" i="3" s="1"/>
  <c r="X170" i="3"/>
  <c r="EC170" i="3"/>
  <c r="EC175" i="3" s="1"/>
  <c r="KU170" i="3"/>
  <c r="KU175" i="3" s="1"/>
  <c r="MW170" i="3"/>
  <c r="MW175" i="3" s="1"/>
  <c r="K171" i="3"/>
  <c r="AO171" i="3"/>
  <c r="KG171" i="3"/>
  <c r="MK171" i="3"/>
  <c r="OP171" i="3"/>
  <c r="KF172" i="3"/>
  <c r="PI172" i="3"/>
  <c r="X173" i="3"/>
  <c r="R173" i="3" s="1"/>
  <c r="FQ173" i="3"/>
  <c r="MZ173" i="3"/>
  <c r="X174" i="3"/>
  <c r="R174" i="3" s="1"/>
  <c r="DI174" i="3"/>
  <c r="DW174" i="3"/>
  <c r="EG174" i="3"/>
  <c r="FQ174" i="3"/>
  <c r="GO174" i="3"/>
  <c r="MI174" i="3"/>
  <c r="PI174" i="3"/>
  <c r="PQ174" i="3"/>
  <c r="PK174" i="3" s="1"/>
  <c r="AL175" i="3"/>
  <c r="GL175" i="3"/>
  <c r="DF15" i="3"/>
  <c r="OO15" i="3"/>
  <c r="GN11" i="3"/>
  <c r="GW11" i="3"/>
  <c r="GQ11" i="3" s="1"/>
  <c r="IK36" i="3"/>
  <c r="FM6" i="3"/>
  <c r="HA15" i="3"/>
  <c r="NI10" i="3"/>
  <c r="NC10" i="3" s="1"/>
  <c r="MZ10" i="3"/>
  <c r="DH11" i="3"/>
  <c r="DQ11" i="3"/>
  <c r="DK11" i="3" s="1"/>
  <c r="MO36" i="3"/>
  <c r="MG36" i="3"/>
  <c r="K40" i="3"/>
  <c r="J40" i="3"/>
  <c r="AK50" i="3"/>
  <c r="O46" i="3"/>
  <c r="GZ55" i="3"/>
  <c r="HC52" i="3"/>
  <c r="H6" i="3"/>
  <c r="BU6" i="3"/>
  <c r="BL6" i="3"/>
  <c r="BC9" i="3"/>
  <c r="AZ15" i="3"/>
  <c r="ED15" i="3"/>
  <c r="GO9" i="3"/>
  <c r="IS15" i="3"/>
  <c r="JI15" i="3"/>
  <c r="JA15" i="3"/>
  <c r="JC15" i="3" s="1"/>
  <c r="KO15" i="3"/>
  <c r="LE15" i="3"/>
  <c r="KW15" i="3"/>
  <c r="LN15" i="3"/>
  <c r="MO15" i="3"/>
  <c r="OK15" i="3"/>
  <c r="OR15" i="3"/>
  <c r="PJ15" i="3"/>
  <c r="BL10" i="3"/>
  <c r="BU10" i="3"/>
  <c r="J11" i="3"/>
  <c r="AQ11" i="3"/>
  <c r="LA11" i="3"/>
  <c r="FY13" i="3"/>
  <c r="FS13" i="3" s="1"/>
  <c r="FP13" i="3"/>
  <c r="KI13" i="3"/>
  <c r="W14" i="3"/>
  <c r="X43" i="3"/>
  <c r="R43" i="3" s="1"/>
  <c r="R38" i="3"/>
  <c r="K42" i="3"/>
  <c r="J42" i="3"/>
  <c r="MN55" i="3"/>
  <c r="MH52" i="3"/>
  <c r="MQ52" i="3"/>
  <c r="DG36" i="3"/>
  <c r="K48" i="3"/>
  <c r="J48" i="3"/>
  <c r="IZ15" i="3"/>
  <c r="MX15" i="3"/>
  <c r="ID10" i="3"/>
  <c r="IM10" i="3"/>
  <c r="IG10" i="3" s="1"/>
  <c r="GU25" i="3"/>
  <c r="EO6" i="3"/>
  <c r="DU15" i="3"/>
  <c r="NQ15" i="3"/>
  <c r="IB15" i="3"/>
  <c r="IW15" i="3"/>
  <c r="JD15" i="3"/>
  <c r="KS15" i="3"/>
  <c r="KZ15" i="3"/>
  <c r="LR15" i="3"/>
  <c r="MJ15" i="3"/>
  <c r="NB15" i="3"/>
  <c r="BN15" i="3"/>
  <c r="O12" i="3"/>
  <c r="FM17" i="3"/>
  <c r="FM25" i="3" s="1"/>
  <c r="FJ25" i="3"/>
  <c r="HM36" i="3"/>
  <c r="JC27" i="3"/>
  <c r="BS36" i="3"/>
  <c r="BK36" i="3"/>
  <c r="O42" i="3"/>
  <c r="JB50" i="3"/>
  <c r="FJ55" i="3"/>
  <c r="FM52" i="3"/>
  <c r="FM55" i="3" s="1"/>
  <c r="IP78" i="3"/>
  <c r="IS77" i="3"/>
  <c r="IS78" i="3" s="1"/>
  <c r="N14" i="3"/>
  <c r="J14" i="3"/>
  <c r="O45" i="3"/>
  <c r="KD15" i="3"/>
  <c r="BL13" i="3"/>
  <c r="BU13" i="3"/>
  <c r="BO13" i="3" s="1"/>
  <c r="KV15" i="3"/>
  <c r="OS9" i="3"/>
  <c r="J13" i="3"/>
  <c r="K13" i="3"/>
  <c r="GQ14" i="3"/>
  <c r="GK6" i="3"/>
  <c r="LY6" i="3"/>
  <c r="LP6" i="3"/>
  <c r="BR15" i="3"/>
  <c r="FA15" i="3"/>
  <c r="LD15" i="3"/>
  <c r="NF15" i="3"/>
  <c r="IQ15" i="3"/>
  <c r="J18" i="3"/>
  <c r="K18" i="3"/>
  <c r="J20" i="3"/>
  <c r="K20" i="3"/>
  <c r="BC36" i="3"/>
  <c r="K34" i="3"/>
  <c r="J34" i="3"/>
  <c r="R45" i="3"/>
  <c r="HI6" i="3"/>
  <c r="KC6" i="3"/>
  <c r="AK15" i="3"/>
  <c r="KA15" i="3"/>
  <c r="FY10" i="3"/>
  <c r="FS10" i="3" s="1"/>
  <c r="FP10" i="3"/>
  <c r="FW15" i="3"/>
  <c r="OV36" i="3"/>
  <c r="OP36" i="3" s="1"/>
  <c r="OP27" i="3"/>
  <c r="OY27" i="3"/>
  <c r="CA43" i="3"/>
  <c r="MW58" i="3"/>
  <c r="GC15" i="3"/>
  <c r="HY15" i="3"/>
  <c r="K41" i="3"/>
  <c r="J41" i="3"/>
  <c r="GP15" i="3"/>
  <c r="KX10" i="3"/>
  <c r="LG10" i="3"/>
  <c r="LA10" i="3" s="1"/>
  <c r="JB11" i="3"/>
  <c r="JK11" i="3"/>
  <c r="JE11" i="3" s="1"/>
  <c r="PQ6" i="3"/>
  <c r="PH6" i="3"/>
  <c r="JU15" i="3"/>
  <c r="AM15" i="3"/>
  <c r="BA15" i="3"/>
  <c r="KH15" i="3"/>
  <c r="NG15" i="3"/>
  <c r="DW17" i="3"/>
  <c r="EI18" i="3"/>
  <c r="FW25" i="3"/>
  <c r="J31" i="3"/>
  <c r="K31" i="3"/>
  <c r="CS6" i="3"/>
  <c r="CJ6" i="3"/>
  <c r="AP15" i="3"/>
  <c r="FE15" i="3"/>
  <c r="IK15" i="3"/>
  <c r="IC15" i="3"/>
  <c r="IE15" i="3" s="1"/>
  <c r="NM15" i="3"/>
  <c r="PE15" i="3"/>
  <c r="IY6" i="3"/>
  <c r="KU6" i="3"/>
  <c r="KF6" i="3"/>
  <c r="BI15" i="3"/>
  <c r="ES15" i="3"/>
  <c r="FR15" i="3"/>
  <c r="MC15" i="3"/>
  <c r="EO10" i="3"/>
  <c r="EI10" i="3" s="1"/>
  <c r="EF10" i="3"/>
  <c r="X11" i="3"/>
  <c r="R11" i="3" s="1"/>
  <c r="IS17" i="3"/>
  <c r="MF25" i="3"/>
  <c r="FS20" i="3"/>
  <c r="DW36" i="3"/>
  <c r="J29" i="3"/>
  <c r="JQ43" i="3"/>
  <c r="NS43" i="3"/>
  <c r="GQ48" i="3"/>
  <c r="K54" i="3"/>
  <c r="J54" i="3"/>
  <c r="EU77" i="3"/>
  <c r="EU78" i="3" s="1"/>
  <c r="ER78" i="3"/>
  <c r="IC18" i="3"/>
  <c r="IE18" i="3" s="1"/>
  <c r="PG19" i="3"/>
  <c r="PI19" i="3" s="1"/>
  <c r="PS25" i="3"/>
  <c r="PU25" i="3" s="1"/>
  <c r="DL36" i="3"/>
  <c r="DN27" i="3"/>
  <c r="DF27" i="3"/>
  <c r="KM36" i="3"/>
  <c r="KE36" i="3"/>
  <c r="KG36" i="3" s="1"/>
  <c r="GQ28" i="3"/>
  <c r="NU30" i="3"/>
  <c r="EF32" i="3"/>
  <c r="EO32" i="3"/>
  <c r="EI32" i="3" s="1"/>
  <c r="JB32" i="3"/>
  <c r="JK32" i="3"/>
  <c r="JE32" i="3" s="1"/>
  <c r="O33" i="3"/>
  <c r="DH38" i="3"/>
  <c r="DN43" i="3"/>
  <c r="DH43" i="3" s="1"/>
  <c r="FP47" i="3"/>
  <c r="FY47" i="3"/>
  <c r="FS47" i="3" s="1"/>
  <c r="DX55" i="3"/>
  <c r="DZ52" i="3"/>
  <c r="HJ55" i="3"/>
  <c r="HM52" i="3"/>
  <c r="HM55" i="3" s="1"/>
  <c r="PF52" i="3"/>
  <c r="PI52" i="3" s="1"/>
  <c r="PT52" i="3"/>
  <c r="DS66" i="3"/>
  <c r="DG57" i="3"/>
  <c r="DU57" i="3"/>
  <c r="DU66" i="3" s="1"/>
  <c r="GU59" i="3"/>
  <c r="GL59" i="3"/>
  <c r="GT59" i="3"/>
  <c r="LG68" i="3"/>
  <c r="KX68" i="3"/>
  <c r="KF74" i="3"/>
  <c r="KO74" i="3"/>
  <c r="KI74" i="3" s="1"/>
  <c r="HC81" i="3"/>
  <c r="HC82" i="3" s="1"/>
  <c r="GZ82" i="3"/>
  <c r="FJ84" i="3"/>
  <c r="FH85" i="3"/>
  <c r="GT84" i="3"/>
  <c r="GL84" i="3"/>
  <c r="IU85" i="3"/>
  <c r="IW84" i="3"/>
  <c r="IW85" i="3" s="1"/>
  <c r="IV84" i="3"/>
  <c r="DU9" i="3"/>
  <c r="ES9" i="3"/>
  <c r="HU9" i="3"/>
  <c r="HU15" i="3" s="1"/>
  <c r="LM9" i="3"/>
  <c r="LM15" i="3" s="1"/>
  <c r="JH10" i="3"/>
  <c r="AN11" i="3"/>
  <c r="LP12" i="3"/>
  <c r="MZ12" i="3"/>
  <c r="PH13" i="3"/>
  <c r="BM14" i="3"/>
  <c r="GN14" i="3"/>
  <c r="ID14" i="3"/>
  <c r="PH14" i="3"/>
  <c r="EX15" i="3"/>
  <c r="IP15" i="3"/>
  <c r="JN15" i="3"/>
  <c r="KL15" i="3"/>
  <c r="NV15" i="3"/>
  <c r="NY15" i="3" s="1"/>
  <c r="OT15" i="3"/>
  <c r="PR15" i="3"/>
  <c r="FT25" i="3"/>
  <c r="FV17" i="3"/>
  <c r="FN17" i="3"/>
  <c r="FQ17" i="3" s="1"/>
  <c r="LO17" i="3"/>
  <c r="NY17" i="3"/>
  <c r="PN17" i="3"/>
  <c r="PM25" i="3"/>
  <c r="PQ18" i="3"/>
  <c r="PK18" i="3" s="1"/>
  <c r="PH18" i="3"/>
  <c r="FW19" i="3"/>
  <c r="GM19" i="3"/>
  <c r="GO19" i="3" s="1"/>
  <c r="IM19" i="3"/>
  <c r="IG19" i="3" s="1"/>
  <c r="ID19" i="3"/>
  <c r="IZ19" i="3"/>
  <c r="KA19" i="3"/>
  <c r="NF19" i="3"/>
  <c r="MX19" i="3"/>
  <c r="R20" i="3"/>
  <c r="JN20" i="3"/>
  <c r="JQ20" i="3" s="1"/>
  <c r="OY20" i="3"/>
  <c r="OS20" i="3" s="1"/>
  <c r="OP20" i="3"/>
  <c r="CJ21" i="3"/>
  <c r="CS21" i="3"/>
  <c r="CM21" i="3" s="1"/>
  <c r="N22" i="3"/>
  <c r="CJ22" i="3"/>
  <c r="CS22" i="3"/>
  <c r="CM22" i="3" s="1"/>
  <c r="N23" i="3"/>
  <c r="NR23" i="3"/>
  <c r="PH23" i="3"/>
  <c r="PQ23" i="3"/>
  <c r="PK23" i="3" s="1"/>
  <c r="GN24" i="3"/>
  <c r="GW24" i="3"/>
  <c r="GQ24" i="3" s="1"/>
  <c r="NR24" i="3"/>
  <c r="OA24" i="3"/>
  <c r="NU24" i="3" s="1"/>
  <c r="OQ24" i="3"/>
  <c r="FH25" i="3"/>
  <c r="FH89" i="3" s="1"/>
  <c r="HK25" i="3"/>
  <c r="IO25" i="3"/>
  <c r="IQ25" i="3" s="1"/>
  <c r="OC25" i="3"/>
  <c r="L36" i="3"/>
  <c r="AR36" i="3"/>
  <c r="AL36" i="3" s="1"/>
  <c r="AT27" i="3"/>
  <c r="AL27" i="3"/>
  <c r="EJ36" i="3"/>
  <c r="EL27" i="3"/>
  <c r="ED27" i="3"/>
  <c r="FE27" i="3"/>
  <c r="FD27" i="3"/>
  <c r="FO27" i="3"/>
  <c r="GC27" i="3"/>
  <c r="GB27" i="3"/>
  <c r="GM27" i="3"/>
  <c r="HA27" i="3"/>
  <c r="GZ27" i="3"/>
  <c r="HU27" i="3"/>
  <c r="HU36" i="3" s="1"/>
  <c r="IR36" i="3"/>
  <c r="IF36" i="3" s="1"/>
  <c r="IF27" i="3"/>
  <c r="KA27" i="3"/>
  <c r="LW27" i="3"/>
  <c r="MU27" i="3"/>
  <c r="R28" i="3"/>
  <c r="AO28" i="3"/>
  <c r="T30" i="3"/>
  <c r="GN30" i="3"/>
  <c r="BS31" i="3"/>
  <c r="BL33" i="3"/>
  <c r="BU33" i="3"/>
  <c r="BO33" i="3" s="1"/>
  <c r="T34" i="3"/>
  <c r="EF34" i="3"/>
  <c r="EO34" i="3"/>
  <c r="EI34" i="3" s="1"/>
  <c r="LP34" i="3"/>
  <c r="LY34" i="3"/>
  <c r="LS34" i="3" s="1"/>
  <c r="KF35" i="3"/>
  <c r="KO35" i="3"/>
  <c r="KI35" i="3" s="1"/>
  <c r="DB36" i="3"/>
  <c r="GK38" i="3"/>
  <c r="GK43" i="3" s="1"/>
  <c r="GH43" i="3"/>
  <c r="JC38" i="3"/>
  <c r="PK43" i="3"/>
  <c r="U39" i="3"/>
  <c r="O39" i="3" s="1"/>
  <c r="CJ41" i="3"/>
  <c r="MZ41" i="3"/>
  <c r="NI41" i="3"/>
  <c r="NC41" i="3" s="1"/>
  <c r="GN42" i="3"/>
  <c r="DE43" i="3"/>
  <c r="EX43" i="3"/>
  <c r="IM43" i="3"/>
  <c r="IG43" i="3" s="1"/>
  <c r="MB43" i="3"/>
  <c r="AQ50" i="3"/>
  <c r="BM45" i="3"/>
  <c r="EF45" i="3"/>
  <c r="EO45" i="3"/>
  <c r="EL50" i="3"/>
  <c r="IG45" i="3"/>
  <c r="GN47" i="3"/>
  <c r="MZ47" i="3"/>
  <c r="NI47" i="3"/>
  <c r="NC47" i="3" s="1"/>
  <c r="GN48" i="3"/>
  <c r="CJ49" i="3"/>
  <c r="CS49" i="3"/>
  <c r="CM49" i="3" s="1"/>
  <c r="KF49" i="3"/>
  <c r="KO49" i="3"/>
  <c r="KI49" i="3" s="1"/>
  <c r="MZ49" i="3"/>
  <c r="NI49" i="3"/>
  <c r="NC49" i="3" s="1"/>
  <c r="ER50" i="3"/>
  <c r="GW50" i="3"/>
  <c r="HR50" i="3"/>
  <c r="LG50" i="3"/>
  <c r="LA50" i="3" s="1"/>
  <c r="OA50" i="3"/>
  <c r="DO52" i="3"/>
  <c r="DO55" i="3" s="1"/>
  <c r="DG52" i="3"/>
  <c r="EK55" i="3"/>
  <c r="EM52" i="3"/>
  <c r="EM55" i="3" s="1"/>
  <c r="EE52" i="3"/>
  <c r="EG52" i="3" s="1"/>
  <c r="FT55" i="3"/>
  <c r="FN55" i="3" s="1"/>
  <c r="FV52" i="3"/>
  <c r="FN52" i="3"/>
  <c r="FQ52" i="3" s="1"/>
  <c r="LF55" i="3"/>
  <c r="KZ55" i="3" s="1"/>
  <c r="KZ52" i="3"/>
  <c r="OW52" i="3"/>
  <c r="OW55" i="3" s="1"/>
  <c r="OU55" i="3"/>
  <c r="OO55" i="3" s="1"/>
  <c r="OO52" i="3"/>
  <c r="PS55" i="3"/>
  <c r="PU52" i="3"/>
  <c r="PU55" i="3" s="1"/>
  <c r="MH53" i="3"/>
  <c r="MQ53" i="3"/>
  <c r="MK53" i="3" s="1"/>
  <c r="PR55" i="3"/>
  <c r="L66" i="3"/>
  <c r="KO57" i="3"/>
  <c r="OR57" i="3"/>
  <c r="OX66" i="3"/>
  <c r="OR66" i="3" s="1"/>
  <c r="BA59" i="3"/>
  <c r="AM59" i="3"/>
  <c r="EO59" i="3"/>
  <c r="JI60" i="3"/>
  <c r="JH60" i="3"/>
  <c r="IZ60" i="3"/>
  <c r="BL61" i="3"/>
  <c r="BU61" i="3"/>
  <c r="BS63" i="3"/>
  <c r="BK63" i="3"/>
  <c r="KO63" i="3"/>
  <c r="KI63" i="3" s="1"/>
  <c r="KF63" i="3"/>
  <c r="DZ75" i="3"/>
  <c r="EC68" i="3"/>
  <c r="EC75" i="3" s="1"/>
  <c r="NY68" i="3"/>
  <c r="NY75" i="3" s="1"/>
  <c r="NQ68" i="3"/>
  <c r="NS68" i="3" s="1"/>
  <c r="NW75" i="3"/>
  <c r="NQ75" i="3" s="1"/>
  <c r="NX68" i="3"/>
  <c r="OM68" i="3"/>
  <c r="OM75" i="3" s="1"/>
  <c r="OJ75" i="3"/>
  <c r="GU74" i="3"/>
  <c r="GM74" i="3"/>
  <c r="GO74" i="3" s="1"/>
  <c r="GT74" i="3"/>
  <c r="JC77" i="3"/>
  <c r="PW77" i="3"/>
  <c r="PW78" i="3" s="1"/>
  <c r="PT78" i="3"/>
  <c r="BX78" i="3"/>
  <c r="JW80" i="3"/>
  <c r="JW82" i="3" s="1"/>
  <c r="JT82" i="3"/>
  <c r="NZ97" i="3"/>
  <c r="NT92" i="3"/>
  <c r="AN174" i="3"/>
  <c r="AW174" i="3"/>
  <c r="AQ174" i="3" s="1"/>
  <c r="AT175" i="3"/>
  <c r="BM174" i="3"/>
  <c r="U174" i="3"/>
  <c r="AL6" i="3"/>
  <c r="AT6" i="3"/>
  <c r="BJ6" i="3"/>
  <c r="CH6" i="3"/>
  <c r="DF6" i="3"/>
  <c r="DN6" i="3"/>
  <c r="ED6" i="3"/>
  <c r="EG6" i="3" s="1"/>
  <c r="FR6" i="3"/>
  <c r="ID6" i="3"/>
  <c r="LN6" i="3"/>
  <c r="MT6" i="3"/>
  <c r="OP6" i="3"/>
  <c r="PF6" i="3"/>
  <c r="PI6" i="3" s="1"/>
  <c r="H9" i="3"/>
  <c r="AL9" i="3"/>
  <c r="AW9" i="3"/>
  <c r="CG9" i="3"/>
  <c r="DF9" i="3"/>
  <c r="DN9" i="3"/>
  <c r="ED9" i="3"/>
  <c r="EG9" i="3" s="1"/>
  <c r="EL9" i="3"/>
  <c r="FJ9" i="3"/>
  <c r="FR9" i="3"/>
  <c r="GH9" i="3"/>
  <c r="GP9" i="3"/>
  <c r="HF9" i="3"/>
  <c r="JZ9" i="3"/>
  <c r="KH9" i="3"/>
  <c r="KX9" i="3"/>
  <c r="LN9" i="3"/>
  <c r="LV9" i="3"/>
  <c r="MT9" i="3"/>
  <c r="NB9" i="3"/>
  <c r="OP9" i="3"/>
  <c r="PF9" i="3"/>
  <c r="PN9" i="3"/>
  <c r="J10" i="3"/>
  <c r="DH10" i="3"/>
  <c r="ED10" i="3"/>
  <c r="T10" i="3" s="1"/>
  <c r="N10" i="3" s="1"/>
  <c r="FN10" i="3"/>
  <c r="JA10" i="3"/>
  <c r="JC10" i="3" s="1"/>
  <c r="K11" i="3"/>
  <c r="AO11" i="3"/>
  <c r="FG11" i="3"/>
  <c r="EI11" i="3" s="1"/>
  <c r="NR11" i="3"/>
  <c r="OY11" i="3"/>
  <c r="OS11" i="3" s="1"/>
  <c r="D185" i="3"/>
  <c r="L185" i="3"/>
  <c r="T12" i="3"/>
  <c r="V12" i="3" s="1"/>
  <c r="Y12" i="3" s="1"/>
  <c r="DE12" i="3"/>
  <c r="CM12" i="3" s="1"/>
  <c r="EO12" i="3"/>
  <c r="EI12" i="3" s="1"/>
  <c r="GE12" i="3"/>
  <c r="FS12" i="3" s="1"/>
  <c r="KU12" i="3"/>
  <c r="KI12" i="3" s="1"/>
  <c r="OY12" i="3"/>
  <c r="OS12" i="3" s="1"/>
  <c r="CY13" i="3"/>
  <c r="CM13" i="3" s="1"/>
  <c r="FN13" i="3"/>
  <c r="HI13" i="3"/>
  <c r="GQ13" i="3" s="1"/>
  <c r="OM13" i="3"/>
  <c r="NU13" i="3" s="1"/>
  <c r="K14" i="3"/>
  <c r="AO14" i="3"/>
  <c r="BC14" i="3"/>
  <c r="AQ14" i="3" s="1"/>
  <c r="EC14" i="3"/>
  <c r="DK14" i="3" s="1"/>
  <c r="OM14" i="3"/>
  <c r="NU14" i="3" s="1"/>
  <c r="AI15" i="3"/>
  <c r="AI89" i="3" s="1"/>
  <c r="CE15" i="3"/>
  <c r="CE89" i="3" s="1"/>
  <c r="DC15" i="3"/>
  <c r="DC89" i="3" s="1"/>
  <c r="DC177" i="3" s="1"/>
  <c r="EA15" i="3"/>
  <c r="EY15" i="3"/>
  <c r="FO15" i="3"/>
  <c r="GU15" i="3"/>
  <c r="JO15" i="3"/>
  <c r="KE15" i="3"/>
  <c r="KG15" i="3" s="1"/>
  <c r="KM15" i="3"/>
  <c r="MY15" i="3"/>
  <c r="OE15" i="3"/>
  <c r="F17" i="3"/>
  <c r="BF25" i="3"/>
  <c r="AN25" i="3" s="1"/>
  <c r="DE17" i="3"/>
  <c r="DN17" i="3"/>
  <c r="DX25" i="3"/>
  <c r="EA25" i="3" s="1"/>
  <c r="GI17" i="3"/>
  <c r="GG25" i="3"/>
  <c r="GI25" i="3" s="1"/>
  <c r="GT17" i="3"/>
  <c r="HF17" i="3"/>
  <c r="HS17" i="3"/>
  <c r="IQ17" i="3"/>
  <c r="KC17" i="3"/>
  <c r="KQ25" i="3"/>
  <c r="KS25" i="3" s="1"/>
  <c r="ME17" i="3"/>
  <c r="NL17" i="3"/>
  <c r="NK25" i="3"/>
  <c r="NM25" i="3" s="1"/>
  <c r="OB25" i="3"/>
  <c r="OO17" i="3"/>
  <c r="OQ17" i="3" s="1"/>
  <c r="PO17" i="3"/>
  <c r="BL18" i="3"/>
  <c r="DU18" i="3"/>
  <c r="GB18" i="3"/>
  <c r="GB25" i="3" s="1"/>
  <c r="HS18" i="3"/>
  <c r="JI18" i="3"/>
  <c r="JA18" i="3"/>
  <c r="LK18" i="3"/>
  <c r="OE18" i="3"/>
  <c r="DU19" i="3"/>
  <c r="JA19" i="3"/>
  <c r="JC19" i="3" s="1"/>
  <c r="KS19" i="3"/>
  <c r="MO19" i="3"/>
  <c r="NX19" i="3"/>
  <c r="NP19" i="3"/>
  <c r="NS19" i="3" s="1"/>
  <c r="OW19" i="3"/>
  <c r="DO20" i="3"/>
  <c r="EE20" i="3"/>
  <c r="EG20" i="3" s="1"/>
  <c r="FP20" i="3"/>
  <c r="IP20" i="3"/>
  <c r="JZ20" i="3"/>
  <c r="KC20" i="3" s="1"/>
  <c r="MT20" i="3"/>
  <c r="GN21" i="3"/>
  <c r="IG21" i="3"/>
  <c r="PH21" i="3"/>
  <c r="GN22" i="3"/>
  <c r="IG22" i="3"/>
  <c r="PH22" i="3"/>
  <c r="GN23" i="3"/>
  <c r="GW23" i="3"/>
  <c r="GQ23" i="3" s="1"/>
  <c r="R24" i="3"/>
  <c r="X24" i="3"/>
  <c r="DS25" i="3"/>
  <c r="DG25" i="3" s="1"/>
  <c r="EW25" i="3"/>
  <c r="BI27" i="3"/>
  <c r="BI36" i="3" s="1"/>
  <c r="DO27" i="3"/>
  <c r="HM27" i="3"/>
  <c r="IJ27" i="3"/>
  <c r="IS27" i="3"/>
  <c r="IS36" i="3" s="1"/>
  <c r="JP36" i="3"/>
  <c r="JD36" i="3" s="1"/>
  <c r="JD27" i="3"/>
  <c r="KN36" i="3"/>
  <c r="KH36" i="3" s="1"/>
  <c r="KH27" i="3"/>
  <c r="MJ27" i="3"/>
  <c r="NH36" i="3"/>
  <c r="NB36" i="3" s="1"/>
  <c r="NB27" i="3"/>
  <c r="PO27" i="3"/>
  <c r="DH28" i="3"/>
  <c r="DQ28" i="3"/>
  <c r="DK28" i="3" s="1"/>
  <c r="KX28" i="3"/>
  <c r="LG28" i="3"/>
  <c r="LA28" i="3" s="1"/>
  <c r="NR28" i="3"/>
  <c r="OA28" i="3"/>
  <c r="NU28" i="3" s="1"/>
  <c r="AW29" i="3"/>
  <c r="AQ29" i="3" s="1"/>
  <c r="K30" i="3"/>
  <c r="BJ36" i="3"/>
  <c r="CG30" i="3"/>
  <c r="R31" i="3"/>
  <c r="J32" i="3"/>
  <c r="BL32" i="3"/>
  <c r="BU32" i="3"/>
  <c r="BO32" i="3" s="1"/>
  <c r="GN32" i="3"/>
  <c r="LG32" i="3"/>
  <c r="LA32" i="3" s="1"/>
  <c r="OA32" i="3"/>
  <c r="NU32" i="3" s="1"/>
  <c r="KF33" i="3"/>
  <c r="MQ33" i="3"/>
  <c r="MK33" i="3" s="1"/>
  <c r="NC33" i="3"/>
  <c r="BM34" i="3"/>
  <c r="FS34" i="3"/>
  <c r="GN34" i="3"/>
  <c r="M35" i="3"/>
  <c r="CJ35" i="3"/>
  <c r="CG36" i="3"/>
  <c r="DR36" i="3"/>
  <c r="DU36" i="3" s="1"/>
  <c r="JF36" i="3"/>
  <c r="KL36" i="3"/>
  <c r="LB36" i="3"/>
  <c r="KV36" i="3" s="1"/>
  <c r="KY36" i="3" s="1"/>
  <c r="OT36" i="3"/>
  <c r="AN43" i="3"/>
  <c r="DQ38" i="3"/>
  <c r="JW38" i="3"/>
  <c r="JW43" i="3" s="1"/>
  <c r="NL43" i="3"/>
  <c r="NO38" i="3"/>
  <c r="NO43" i="3" s="1"/>
  <c r="J39" i="3"/>
  <c r="BL39" i="3"/>
  <c r="BU39" i="3"/>
  <c r="BO39" i="3" s="1"/>
  <c r="T40" i="3"/>
  <c r="N40" i="3" s="1"/>
  <c r="FP40" i="3"/>
  <c r="MQ40" i="3"/>
  <c r="MK40" i="3" s="1"/>
  <c r="NU41" i="3"/>
  <c r="BU42" i="3"/>
  <c r="BO42" i="3" s="1"/>
  <c r="EG42" i="3"/>
  <c r="AL43" i="3"/>
  <c r="FR43" i="3"/>
  <c r="GP43" i="3"/>
  <c r="T45" i="3"/>
  <c r="W45" i="3" s="1"/>
  <c r="AO45" i="3"/>
  <c r="FP45" i="3"/>
  <c r="FY45" i="3"/>
  <c r="HX50" i="3"/>
  <c r="OP45" i="3"/>
  <c r="OY45" i="3"/>
  <c r="F46" i="3"/>
  <c r="H46" i="3" s="1"/>
  <c r="NU47" i="3"/>
  <c r="BU48" i="3"/>
  <c r="BO48" i="3" s="1"/>
  <c r="EG48" i="3"/>
  <c r="F49" i="3"/>
  <c r="H49" i="3" s="1"/>
  <c r="BM49" i="3"/>
  <c r="DF50" i="3"/>
  <c r="DI50" i="3" s="1"/>
  <c r="PF50" i="3"/>
  <c r="BE55" i="3"/>
  <c r="BE89" i="3" s="1"/>
  <c r="AM52" i="3"/>
  <c r="BL52" i="3"/>
  <c r="CG55" i="3"/>
  <c r="DN52" i="3"/>
  <c r="EA52" i="3"/>
  <c r="EA55" i="3" s="1"/>
  <c r="EL52" i="3"/>
  <c r="EY52" i="3"/>
  <c r="EY55" i="3" s="1"/>
  <c r="GR55" i="3"/>
  <c r="GL55" i="3" s="1"/>
  <c r="GU52" i="3"/>
  <c r="GU55" i="3" s="1"/>
  <c r="HL52" i="3"/>
  <c r="JS55" i="3"/>
  <c r="JU52" i="3"/>
  <c r="JU55" i="3" s="1"/>
  <c r="KQ55" i="3"/>
  <c r="KS52" i="3"/>
  <c r="KS55" i="3" s="1"/>
  <c r="KR52" i="3"/>
  <c r="KF52" i="3" s="1"/>
  <c r="LH55" i="3"/>
  <c r="LJ52" i="3"/>
  <c r="LU55" i="3"/>
  <c r="LO55" i="3" s="1"/>
  <c r="LV52" i="3"/>
  <c r="LW52" i="3"/>
  <c r="LW55" i="3" s="1"/>
  <c r="NI52" i="3"/>
  <c r="NW55" i="3"/>
  <c r="NQ52" i="3"/>
  <c r="NY52" i="3"/>
  <c r="NY55" i="3" s="1"/>
  <c r="IK53" i="3"/>
  <c r="IK55" i="3" s="1"/>
  <c r="IB53" i="3"/>
  <c r="IE53" i="3" s="1"/>
  <c r="X54" i="3"/>
  <c r="R54" i="3" s="1"/>
  <c r="JN55" i="3"/>
  <c r="FA57" i="3"/>
  <c r="JX66" i="3"/>
  <c r="KA57" i="3"/>
  <c r="KA66" i="3" s="1"/>
  <c r="JZ57" i="3"/>
  <c r="HG58" i="3"/>
  <c r="HE66" i="3"/>
  <c r="JK58" i="3"/>
  <c r="DQ59" i="3"/>
  <c r="EL60" i="3"/>
  <c r="ED60" i="3"/>
  <c r="EX60" i="3"/>
  <c r="FA60" i="3" s="1"/>
  <c r="R61" i="3"/>
  <c r="BL62" i="3"/>
  <c r="BU62" i="3"/>
  <c r="BO62" i="3" s="1"/>
  <c r="AN63" i="3"/>
  <c r="AW63" i="3"/>
  <c r="AQ63" i="3" s="1"/>
  <c r="CM65" i="3"/>
  <c r="HR75" i="3"/>
  <c r="HU68" i="3"/>
  <c r="HU75" i="3" s="1"/>
  <c r="JN68" i="3"/>
  <c r="JL75" i="3"/>
  <c r="IZ68" i="3"/>
  <c r="JZ68" i="3"/>
  <c r="JX75" i="3"/>
  <c r="NG68" i="3"/>
  <c r="NG75" i="3" s="1"/>
  <c r="NE75" i="3"/>
  <c r="MY68" i="3"/>
  <c r="AN71" i="3"/>
  <c r="BI71" i="3"/>
  <c r="AQ71" i="3" s="1"/>
  <c r="FV71" i="3"/>
  <c r="FN71" i="3"/>
  <c r="FW71" i="3"/>
  <c r="DN74" i="3"/>
  <c r="DF74" i="3"/>
  <c r="DL75" i="3"/>
  <c r="OE77" i="3"/>
  <c r="OE78" i="3" s="1"/>
  <c r="OD77" i="3"/>
  <c r="OC78" i="3"/>
  <c r="NQ78" i="3" s="1"/>
  <c r="NS78" i="3" s="1"/>
  <c r="NQ77" i="3"/>
  <c r="NS77" i="3" s="1"/>
  <c r="OR77" i="3"/>
  <c r="PD78" i="3"/>
  <c r="OR78" i="3" s="1"/>
  <c r="PE77" i="3"/>
  <c r="PE78" i="3" s="1"/>
  <c r="AW82" i="3"/>
  <c r="BA84" i="3"/>
  <c r="BA85" i="3" s="1"/>
  <c r="AY85" i="3"/>
  <c r="AM85" i="3" s="1"/>
  <c r="AZ84" i="3"/>
  <c r="AM84" i="3"/>
  <c r="FK84" i="3"/>
  <c r="FK85" i="3" s="1"/>
  <c r="GR85" i="3"/>
  <c r="FP88" i="3"/>
  <c r="CD97" i="3"/>
  <c r="CG92" i="3"/>
  <c r="CG97" i="3" s="1"/>
  <c r="CY93" i="3"/>
  <c r="CY97" i="3" s="1"/>
  <c r="CV97" i="3"/>
  <c r="EI93" i="3"/>
  <c r="U95" i="3"/>
  <c r="JK101" i="3"/>
  <c r="JE101" i="3" s="1"/>
  <c r="JB101" i="3"/>
  <c r="O122" i="3"/>
  <c r="DD178" i="3"/>
  <c r="MN19" i="3"/>
  <c r="MF19" i="3"/>
  <c r="MI19" i="3" s="1"/>
  <c r="CJ25" i="3"/>
  <c r="I36" i="3"/>
  <c r="JB31" i="3"/>
  <c r="JK31" i="3"/>
  <c r="JE31" i="3" s="1"/>
  <c r="OP40" i="3"/>
  <c r="OY40" i="3"/>
  <c r="OS40" i="3" s="1"/>
  <c r="LP42" i="3"/>
  <c r="LY42" i="3"/>
  <c r="LS42" i="3" s="1"/>
  <c r="CM45" i="3"/>
  <c r="GK50" i="3"/>
  <c r="KF46" i="3"/>
  <c r="KO46" i="3"/>
  <c r="KI46" i="3" s="1"/>
  <c r="IJ52" i="3"/>
  <c r="IB52" i="3"/>
  <c r="IE52" i="3" s="1"/>
  <c r="JB53" i="3"/>
  <c r="JK53" i="3"/>
  <c r="JE53" i="3" s="1"/>
  <c r="KX53" i="3"/>
  <c r="LG53" i="3"/>
  <c r="LA53" i="3" s="1"/>
  <c r="JK57" i="3"/>
  <c r="DO63" i="3"/>
  <c r="DF63" i="3"/>
  <c r="DN63" i="3"/>
  <c r="JK74" i="3"/>
  <c r="JE74" i="3" s="1"/>
  <c r="JB74" i="3"/>
  <c r="EP78" i="3"/>
  <c r="ES77" i="3"/>
  <c r="ES78" i="3" s="1"/>
  <c r="JN78" i="3"/>
  <c r="JQ77" i="3"/>
  <c r="JQ78" i="3" s="1"/>
  <c r="MU77" i="3"/>
  <c r="MU78" i="3" s="1"/>
  <c r="MS78" i="3"/>
  <c r="MG78" i="3" s="1"/>
  <c r="MG77" i="3"/>
  <c r="ER81" i="3"/>
  <c r="EU81" i="3" s="1"/>
  <c r="EU82" i="3" s="1"/>
  <c r="ED81" i="3"/>
  <c r="EP82" i="3"/>
  <c r="JP82" i="3"/>
  <c r="JD82" i="3" s="1"/>
  <c r="JD81" i="3"/>
  <c r="PL97" i="3"/>
  <c r="PO92" i="3"/>
  <c r="PO97" i="3" s="1"/>
  <c r="PN92" i="3"/>
  <c r="PF92" i="3"/>
  <c r="CJ116" i="3"/>
  <c r="CY116" i="3"/>
  <c r="CM116" i="3" s="1"/>
  <c r="EC9" i="3"/>
  <c r="EC15" i="3" s="1"/>
  <c r="FY9" i="3"/>
  <c r="NI9" i="3"/>
  <c r="OG9" i="3"/>
  <c r="OG15" i="3" s="1"/>
  <c r="BM11" i="3"/>
  <c r="Z89" i="3"/>
  <c r="BF15" i="3"/>
  <c r="CD15" i="3"/>
  <c r="HJ15" i="3"/>
  <c r="PB15" i="3"/>
  <c r="HE25" i="3"/>
  <c r="HG25" i="3" s="1"/>
  <c r="HG17" i="3"/>
  <c r="LB25" i="3"/>
  <c r="LD17" i="3"/>
  <c r="KV17" i="3"/>
  <c r="MC17" i="3"/>
  <c r="AW18" i="3"/>
  <c r="AQ18" i="3" s="1"/>
  <c r="AN18" i="3"/>
  <c r="GC18" i="3"/>
  <c r="LW19" i="3"/>
  <c r="AO24" i="3"/>
  <c r="BK6" i="3"/>
  <c r="BM6" i="3" s="1"/>
  <c r="CI6" i="3"/>
  <c r="DO6" i="3"/>
  <c r="HG6" i="3"/>
  <c r="IM6" i="3"/>
  <c r="LO6" i="3"/>
  <c r="LQ6" i="3" s="1"/>
  <c r="LW6" i="3"/>
  <c r="MU6" i="3"/>
  <c r="OY6" i="3"/>
  <c r="DG9" i="3"/>
  <c r="DI9" i="3" s="1"/>
  <c r="DW9" i="3"/>
  <c r="DW15" i="3" s="1"/>
  <c r="EM9" i="3"/>
  <c r="GI9" i="3"/>
  <c r="HO9" i="3"/>
  <c r="HO15" i="3" s="1"/>
  <c r="JK9" i="3"/>
  <c r="KA9" i="3"/>
  <c r="LG9" i="3"/>
  <c r="OA9" i="3"/>
  <c r="PG9" i="3"/>
  <c r="PW9" i="3"/>
  <c r="PW15" i="3" s="1"/>
  <c r="MQ10" i="3"/>
  <c r="MK10" i="3" s="1"/>
  <c r="AE11" i="3"/>
  <c r="AE15" i="3" s="1"/>
  <c r="CY11" i="3"/>
  <c r="E185" i="3"/>
  <c r="DQ12" i="3"/>
  <c r="DK12" i="3" s="1"/>
  <c r="LG12" i="3"/>
  <c r="LA12" i="3" s="1"/>
  <c r="OA12" i="3"/>
  <c r="NU12" i="3" s="1"/>
  <c r="FO13" i="3"/>
  <c r="FQ13" i="3" s="1"/>
  <c r="OY13" i="3"/>
  <c r="OS13" i="3" s="1"/>
  <c r="EO14" i="3"/>
  <c r="EI14" i="3" s="1"/>
  <c r="DD89" i="3"/>
  <c r="DD177" i="3" s="1"/>
  <c r="ER15" i="3"/>
  <c r="IR15" i="3"/>
  <c r="MR15" i="3"/>
  <c r="OF15" i="3"/>
  <c r="NT15" i="3" s="1"/>
  <c r="OV15" i="3"/>
  <c r="AK17" i="3"/>
  <c r="AK25" i="3" s="1"/>
  <c r="CG17" i="3"/>
  <c r="CG25" i="3" s="1"/>
  <c r="DO17" i="3"/>
  <c r="FA17" i="3"/>
  <c r="FA25" i="3" s="1"/>
  <c r="FW17" i="3"/>
  <c r="HR17" i="3"/>
  <c r="OD18" i="3"/>
  <c r="OD25" i="3" s="1"/>
  <c r="JO19" i="3"/>
  <c r="NG19" i="3"/>
  <c r="OY19" i="3"/>
  <c r="OS19" i="3" s="1"/>
  <c r="KX20" i="3"/>
  <c r="KO23" i="3"/>
  <c r="KI23" i="3" s="1"/>
  <c r="NI23" i="3"/>
  <c r="NC23" i="3" s="1"/>
  <c r="KX24" i="3"/>
  <c r="LG24" i="3"/>
  <c r="LA24" i="3" s="1"/>
  <c r="FZ25" i="3"/>
  <c r="JI25" i="3"/>
  <c r="OU25" i="3"/>
  <c r="AU27" i="3"/>
  <c r="BX36" i="3"/>
  <c r="GF36" i="3"/>
  <c r="FN36" i="3" s="1"/>
  <c r="GH27" i="3"/>
  <c r="HD36" i="3"/>
  <c r="GL36" i="3" s="1"/>
  <c r="HF27" i="3"/>
  <c r="HY27" i="3"/>
  <c r="HX27" i="3"/>
  <c r="IK27" i="3"/>
  <c r="JH27" i="3"/>
  <c r="JQ27" i="3"/>
  <c r="JQ36" i="3" s="1"/>
  <c r="KO27" i="3"/>
  <c r="LL36" i="3"/>
  <c r="KZ36" i="3" s="1"/>
  <c r="KZ27" i="3"/>
  <c r="AN28" i="3"/>
  <c r="FM28" i="3"/>
  <c r="EI28" i="3" s="1"/>
  <c r="GN29" i="3"/>
  <c r="IM29" i="3"/>
  <c r="IG29" i="3" s="1"/>
  <c r="AO30" i="3"/>
  <c r="K32" i="3"/>
  <c r="JY36" i="3"/>
  <c r="LE36" i="3"/>
  <c r="LU36" i="3"/>
  <c r="PM36" i="3"/>
  <c r="FD43" i="3"/>
  <c r="FP38" i="3"/>
  <c r="MW43" i="3"/>
  <c r="MQ39" i="3"/>
  <c r="MK39" i="3" s="1"/>
  <c r="KF41" i="3"/>
  <c r="KO41" i="3"/>
  <c r="KI41" i="3" s="1"/>
  <c r="T42" i="3"/>
  <c r="V42" i="3" s="1"/>
  <c r="Y42" i="3" s="1"/>
  <c r="AO42" i="3"/>
  <c r="ER43" i="3"/>
  <c r="BR50" i="3"/>
  <c r="BL50" i="3" s="1"/>
  <c r="BL45" i="3"/>
  <c r="FG50" i="3"/>
  <c r="GN45" i="3"/>
  <c r="JQ45" i="3"/>
  <c r="JQ50" i="3" s="1"/>
  <c r="MZ45" i="3"/>
  <c r="NI45" i="3"/>
  <c r="BU47" i="3"/>
  <c r="BO47" i="3" s="1"/>
  <c r="HL50" i="3"/>
  <c r="AB55" i="3"/>
  <c r="AE52" i="3"/>
  <c r="AE55" i="3" s="1"/>
  <c r="EN55" i="3"/>
  <c r="EH55" i="3" s="1"/>
  <c r="EH52" i="3"/>
  <c r="FW52" i="3"/>
  <c r="FW55" i="3" s="1"/>
  <c r="IL55" i="3"/>
  <c r="IF55" i="3" s="1"/>
  <c r="IF52" i="3"/>
  <c r="OI55" i="3"/>
  <c r="OK52" i="3"/>
  <c r="OK55" i="3" s="1"/>
  <c r="OJ52" i="3"/>
  <c r="AO53" i="3"/>
  <c r="BR54" i="3"/>
  <c r="BJ54" i="3"/>
  <c r="BM54" i="3" s="1"/>
  <c r="EL58" i="3"/>
  <c r="EY60" i="3"/>
  <c r="EW66" i="3"/>
  <c r="U61" i="3"/>
  <c r="CJ61" i="3"/>
  <c r="CS61" i="3"/>
  <c r="CM61" i="3" s="1"/>
  <c r="J62" i="3"/>
  <c r="NZ66" i="3"/>
  <c r="DR75" i="3"/>
  <c r="DT68" i="3"/>
  <c r="DF68" i="3"/>
  <c r="EP75" i="3"/>
  <c r="ER68" i="3"/>
  <c r="NI72" i="3"/>
  <c r="NC72" i="3" s="1"/>
  <c r="MZ72" i="3"/>
  <c r="LY74" i="3"/>
  <c r="LS74" i="3" s="1"/>
  <c r="LP74" i="3"/>
  <c r="LD75" i="3"/>
  <c r="CA78" i="3"/>
  <c r="DZ81" i="3"/>
  <c r="EC81" i="3" s="1"/>
  <c r="DF81" i="3"/>
  <c r="DX82" i="3"/>
  <c r="DF82" i="3" s="1"/>
  <c r="EA81" i="3"/>
  <c r="HD82" i="3"/>
  <c r="HF81" i="3"/>
  <c r="HI81" i="3" s="1"/>
  <c r="IM85" i="3"/>
  <c r="LF97" i="3"/>
  <c r="KZ92" i="3"/>
  <c r="BI94" i="3"/>
  <c r="AQ94" i="3" s="1"/>
  <c r="AN94" i="3"/>
  <c r="GJ178" i="3"/>
  <c r="GZ6" i="3"/>
  <c r="JD6" i="3"/>
  <c r="KB178" i="3"/>
  <c r="KZ6" i="3"/>
  <c r="HX9" i="3"/>
  <c r="JD9" i="3"/>
  <c r="JT9" i="3"/>
  <c r="KZ9" i="3"/>
  <c r="OJ9" i="3"/>
  <c r="NR9" i="3" s="1"/>
  <c r="OR9" i="3"/>
  <c r="LV10" i="3"/>
  <c r="PN10" i="3"/>
  <c r="F12" i="3"/>
  <c r="F15" i="3" s="1"/>
  <c r="IJ13" i="3"/>
  <c r="IJ15" i="3" s="1"/>
  <c r="AC15" i="3"/>
  <c r="AC89" i="3" s="1"/>
  <c r="AC177" i="3" s="1"/>
  <c r="BQ15" i="3"/>
  <c r="CO89" i="3"/>
  <c r="CW15" i="3"/>
  <c r="DM15" i="3"/>
  <c r="EK15" i="3"/>
  <c r="FI15" i="3"/>
  <c r="HE15" i="3"/>
  <c r="LU15" i="3"/>
  <c r="MS15" i="3"/>
  <c r="PM15" i="3"/>
  <c r="BI25" i="3"/>
  <c r="DG17" i="3"/>
  <c r="DI17" i="3" s="1"/>
  <c r="DZ17" i="3"/>
  <c r="ER17" i="3"/>
  <c r="GL17" i="3"/>
  <c r="HJ25" i="3"/>
  <c r="GL25" i="3" s="1"/>
  <c r="IU25" i="3"/>
  <c r="LH25" i="3"/>
  <c r="LV17" i="3"/>
  <c r="LN17" i="3"/>
  <c r="OE17" i="3"/>
  <c r="EM18" i="3"/>
  <c r="GU18" i="3"/>
  <c r="IV18" i="3"/>
  <c r="IY18" i="3" s="1"/>
  <c r="KS18" i="3"/>
  <c r="NM18" i="3"/>
  <c r="GC19" i="3"/>
  <c r="MC19" i="3"/>
  <c r="AW20" i="3"/>
  <c r="AQ20" i="3" s="1"/>
  <c r="AN20" i="3"/>
  <c r="GC20" i="3"/>
  <c r="HA20" i="3"/>
  <c r="PQ20" i="3"/>
  <c r="PK20" i="3" s="1"/>
  <c r="PH20" i="3"/>
  <c r="K21" i="3"/>
  <c r="U21" i="3"/>
  <c r="W21" i="3" s="1"/>
  <c r="AO21" i="3"/>
  <c r="K22" i="3"/>
  <c r="U22" i="3"/>
  <c r="W22" i="3" s="1"/>
  <c r="AO22" i="3"/>
  <c r="K23" i="3"/>
  <c r="U23" i="3"/>
  <c r="W23" i="3" s="1"/>
  <c r="AO23" i="3"/>
  <c r="BQ25" i="3"/>
  <c r="CI25" i="3"/>
  <c r="CK25" i="3" s="1"/>
  <c r="CW25" i="3"/>
  <c r="HQ25" i="3"/>
  <c r="HS25" i="3" s="1"/>
  <c r="IT25" i="3"/>
  <c r="IB25" i="3" s="1"/>
  <c r="OH25" i="3"/>
  <c r="OV25" i="3"/>
  <c r="EY36" i="3"/>
  <c r="FW36" i="3"/>
  <c r="FO36" i="3"/>
  <c r="GU36" i="3"/>
  <c r="HO27" i="3"/>
  <c r="HO36" i="3" s="1"/>
  <c r="IW27" i="3"/>
  <c r="IV27" i="3"/>
  <c r="JI27" i="3"/>
  <c r="LD36" i="3"/>
  <c r="KX36" i="3" s="1"/>
  <c r="KX27" i="3"/>
  <c r="LM27" i="3"/>
  <c r="NX36" i="3"/>
  <c r="PD36" i="3"/>
  <c r="OR36" i="3" s="1"/>
  <c r="OR27" i="3"/>
  <c r="JE28" i="3"/>
  <c r="T29" i="3"/>
  <c r="JB29" i="3"/>
  <c r="N30" i="3"/>
  <c r="BS30" i="3"/>
  <c r="FS32" i="3"/>
  <c r="MZ32" i="3"/>
  <c r="OP32" i="3"/>
  <c r="OY32" i="3"/>
  <c r="OS32" i="3" s="1"/>
  <c r="KI33" i="3"/>
  <c r="AO34" i="3"/>
  <c r="BL34" i="3"/>
  <c r="BU34" i="3"/>
  <c r="BO34" i="3" s="1"/>
  <c r="MZ34" i="3"/>
  <c r="NI34" i="3"/>
  <c r="NC34" i="3" s="1"/>
  <c r="CM35" i="3"/>
  <c r="LP35" i="3"/>
  <c r="LY35" i="3"/>
  <c r="LS35" i="3" s="1"/>
  <c r="FC36" i="3"/>
  <c r="GY36" i="3"/>
  <c r="HA36" i="3" s="1"/>
  <c r="IU36" i="3"/>
  <c r="IW36" i="3" s="1"/>
  <c r="T38" i="3"/>
  <c r="W38" i="3" s="1"/>
  <c r="EF38" i="3"/>
  <c r="EL43" i="3"/>
  <c r="EF43" i="3" s="1"/>
  <c r="EO38" i="3"/>
  <c r="KR43" i="3"/>
  <c r="KU38" i="3"/>
  <c r="KU43" i="3" s="1"/>
  <c r="U40" i="3"/>
  <c r="W40" i="3" s="1"/>
  <c r="LP40" i="3"/>
  <c r="O41" i="3"/>
  <c r="BR41" i="3"/>
  <c r="BR43" i="3" s="1"/>
  <c r="BL43" i="3" s="1"/>
  <c r="BJ41" i="3"/>
  <c r="T41" i="3" s="1"/>
  <c r="V41" i="3" s="1"/>
  <c r="Y41" i="3" s="1"/>
  <c r="CJ42" i="3"/>
  <c r="CS42" i="3"/>
  <c r="CM42" i="3" s="1"/>
  <c r="KF42" i="3"/>
  <c r="KO42" i="3"/>
  <c r="KI42" i="3" s="1"/>
  <c r="MZ42" i="3"/>
  <c r="NI42" i="3"/>
  <c r="NC42" i="3" s="1"/>
  <c r="DF43" i="3"/>
  <c r="DI43" i="3" s="1"/>
  <c r="KE43" i="3"/>
  <c r="KG43" i="3" s="1"/>
  <c r="ME43" i="3"/>
  <c r="MY43" i="3"/>
  <c r="NA43" i="3" s="1"/>
  <c r="PF43" i="3"/>
  <c r="PI43" i="3" s="1"/>
  <c r="DH50" i="3"/>
  <c r="GE45" i="3"/>
  <c r="GE50" i="3" s="1"/>
  <c r="GB50" i="3"/>
  <c r="HI50" i="3"/>
  <c r="IA50" i="3"/>
  <c r="MQ50" i="3"/>
  <c r="PH50" i="3"/>
  <c r="BM46" i="3"/>
  <c r="EF46" i="3"/>
  <c r="EO46" i="3"/>
  <c r="EI46" i="3" s="1"/>
  <c r="CJ47" i="3"/>
  <c r="CJ48" i="3"/>
  <c r="CS48" i="3"/>
  <c r="CM48" i="3" s="1"/>
  <c r="KF48" i="3"/>
  <c r="KO48" i="3"/>
  <c r="KI48" i="3" s="1"/>
  <c r="MZ48" i="3"/>
  <c r="NI48" i="3"/>
  <c r="NC48" i="3" s="1"/>
  <c r="PK48" i="3"/>
  <c r="U49" i="3"/>
  <c r="V49" i="3" s="1"/>
  <c r="Y49" i="3" s="1"/>
  <c r="FP49" i="3"/>
  <c r="FY49" i="3"/>
  <c r="FS49" i="3" s="1"/>
  <c r="AB50" i="3"/>
  <c r="IS50" i="3"/>
  <c r="IG50" i="3" s="1"/>
  <c r="JD50" i="3"/>
  <c r="KH50" i="3"/>
  <c r="NB50" i="3"/>
  <c r="BH55" i="3"/>
  <c r="AP55" i="3" s="1"/>
  <c r="AP52" i="3"/>
  <c r="ER55" i="3"/>
  <c r="EU52" i="3"/>
  <c r="EU55" i="3" s="1"/>
  <c r="GH55" i="3"/>
  <c r="GK52" i="3"/>
  <c r="GK55" i="3" s="1"/>
  <c r="GT55" i="3"/>
  <c r="IN55" i="3"/>
  <c r="IP52" i="3"/>
  <c r="LN52" i="3"/>
  <c r="MB52" i="3"/>
  <c r="NA52" i="3"/>
  <c r="NK55" i="3"/>
  <c r="MY55" i="3" s="1"/>
  <c r="NA55" i="3" s="1"/>
  <c r="NM52" i="3"/>
  <c r="NM55" i="3" s="1"/>
  <c r="NL52" i="3"/>
  <c r="DM55" i="3"/>
  <c r="DG55" i="3" s="1"/>
  <c r="HT66" i="3"/>
  <c r="HT89" i="3" s="1"/>
  <c r="KR57" i="3"/>
  <c r="KF57" i="3" s="1"/>
  <c r="KP66" i="3"/>
  <c r="KD57" i="3"/>
  <c r="KG57" i="3" s="1"/>
  <c r="OK57" i="3"/>
  <c r="OK66" i="3" s="1"/>
  <c r="OJ57" i="3"/>
  <c r="OH66" i="3"/>
  <c r="OH89" i="3" s="1"/>
  <c r="LG58" i="3"/>
  <c r="FW59" i="3"/>
  <c r="FN59" i="3"/>
  <c r="FV59" i="3"/>
  <c r="KO59" i="3"/>
  <c r="IK60" i="3"/>
  <c r="IJ60" i="3"/>
  <c r="E66" i="3"/>
  <c r="F68" i="3"/>
  <c r="D75" i="3"/>
  <c r="AB75" i="3"/>
  <c r="AE68" i="3"/>
  <c r="AE75" i="3" s="1"/>
  <c r="DU68" i="3"/>
  <c r="DU75" i="3" s="1"/>
  <c r="EG68" i="3"/>
  <c r="FD75" i="3"/>
  <c r="FG68" i="3"/>
  <c r="FG75" i="3" s="1"/>
  <c r="KX70" i="3"/>
  <c r="LG70" i="3"/>
  <c r="LA70" i="3" s="1"/>
  <c r="MQ72" i="3"/>
  <c r="MK72" i="3" s="1"/>
  <c r="MH72" i="3"/>
  <c r="AU77" i="3"/>
  <c r="AU78" i="3" s="1"/>
  <c r="AM77" i="3"/>
  <c r="AS78" i="3"/>
  <c r="AM78" i="3" s="1"/>
  <c r="AO78" i="3" s="1"/>
  <c r="CY77" i="3"/>
  <c r="CY78" i="3" s="1"/>
  <c r="CV78" i="3"/>
  <c r="GU77" i="3"/>
  <c r="GU78" i="3" s="1"/>
  <c r="GM77" i="3"/>
  <c r="GS78" i="3"/>
  <c r="GM78" i="3" s="1"/>
  <c r="HG77" i="3"/>
  <c r="HG78" i="3" s="1"/>
  <c r="HE78" i="3"/>
  <c r="BM78" i="3"/>
  <c r="FU82" i="3"/>
  <c r="FW80" i="3"/>
  <c r="FW82" i="3" s="1"/>
  <c r="FO80" i="3"/>
  <c r="KK85" i="3"/>
  <c r="KE85" i="3" s="1"/>
  <c r="KG85" i="3" s="1"/>
  <c r="KE84" i="3"/>
  <c r="MH87" i="3"/>
  <c r="MT88" i="3"/>
  <c r="MH88" i="3" s="1"/>
  <c r="MW87" i="3"/>
  <c r="MW88" i="3" s="1"/>
  <c r="FU97" i="3"/>
  <c r="FO92" i="3"/>
  <c r="FW92" i="3"/>
  <c r="FW97" i="3" s="1"/>
  <c r="FV92" i="3"/>
  <c r="GY97" i="3"/>
  <c r="F118" i="3"/>
  <c r="H113" i="3"/>
  <c r="AK113" i="3"/>
  <c r="AK118" i="3" s="1"/>
  <c r="AH118" i="3"/>
  <c r="HB130" i="3"/>
  <c r="GP126" i="3"/>
  <c r="DN20" i="3"/>
  <c r="DF20" i="3"/>
  <c r="DI20" i="3" s="1"/>
  <c r="NG36" i="3"/>
  <c r="MY36" i="3"/>
  <c r="NA36" i="3" s="1"/>
  <c r="NC38" i="3"/>
  <c r="OP41" i="3"/>
  <c r="OY41" i="3"/>
  <c r="OS41" i="3" s="1"/>
  <c r="LP45" i="3"/>
  <c r="LV50" i="3"/>
  <c r="LY45" i="3"/>
  <c r="BO46" i="3"/>
  <c r="T47" i="3"/>
  <c r="V47" i="3" s="1"/>
  <c r="Y47" i="3" s="1"/>
  <c r="AO47" i="3"/>
  <c r="LP48" i="3"/>
  <c r="LY48" i="3"/>
  <c r="LS48" i="3" s="1"/>
  <c r="CV55" i="3"/>
  <c r="CY52" i="3"/>
  <c r="CY55" i="3" s="1"/>
  <c r="GY55" i="3"/>
  <c r="HA52" i="3"/>
  <c r="HA55" i="3" s="1"/>
  <c r="GM52" i="3"/>
  <c r="CJ53" i="3"/>
  <c r="CS53" i="3"/>
  <c r="CM53" i="3" s="1"/>
  <c r="LB66" i="3"/>
  <c r="KV57" i="3"/>
  <c r="LD57" i="3"/>
  <c r="AW58" i="3"/>
  <c r="PO58" i="3"/>
  <c r="PG58" i="3"/>
  <c r="PI58" i="3" s="1"/>
  <c r="HS59" i="3"/>
  <c r="HR59" i="3"/>
  <c r="HU59" i="3" s="1"/>
  <c r="BP66" i="3"/>
  <c r="BJ66" i="3" s="1"/>
  <c r="BM66" i="3" s="1"/>
  <c r="BR63" i="3"/>
  <c r="BR66" i="3" s="1"/>
  <c r="BJ63" i="3"/>
  <c r="GW63" i="3"/>
  <c r="GQ63" i="3" s="1"/>
  <c r="GN63" i="3"/>
  <c r="R65" i="3"/>
  <c r="JI68" i="3"/>
  <c r="JI75" i="3" s="1"/>
  <c r="JA68" i="3"/>
  <c r="JH68" i="3"/>
  <c r="JG75" i="3"/>
  <c r="DQ73" i="3"/>
  <c r="DK73" i="3" s="1"/>
  <c r="DH73" i="3"/>
  <c r="IQ77" i="3"/>
  <c r="IQ78" i="3" s="1"/>
  <c r="IC77" i="3"/>
  <c r="IO78" i="3"/>
  <c r="IC78" i="3" s="1"/>
  <c r="KU77" i="3"/>
  <c r="KU78" i="3" s="1"/>
  <c r="KR78" i="3"/>
  <c r="I85" i="3"/>
  <c r="EX84" i="3"/>
  <c r="EV85" i="3"/>
  <c r="HQ85" i="3"/>
  <c r="HS84" i="3"/>
  <c r="HS85" i="3" s="1"/>
  <c r="M100" i="3"/>
  <c r="IK9" i="3"/>
  <c r="JI9" i="3"/>
  <c r="LE9" i="3"/>
  <c r="MC9" i="3"/>
  <c r="BV89" i="3"/>
  <c r="DB15" i="3"/>
  <c r="CJ15" i="3" s="1"/>
  <c r="E25" i="3"/>
  <c r="FK25" i="3"/>
  <c r="MT17" i="3"/>
  <c r="MS25" i="3"/>
  <c r="MU25" i="3" s="1"/>
  <c r="AO19" i="3"/>
  <c r="N21" i="3"/>
  <c r="AM6" i="3"/>
  <c r="BC6" i="3"/>
  <c r="BS6" i="3"/>
  <c r="CA6" i="3"/>
  <c r="CQ6" i="3"/>
  <c r="DG6" i="3"/>
  <c r="DI6" i="3" s="1"/>
  <c r="EM6" i="3"/>
  <c r="EU6" i="3"/>
  <c r="FK6" i="3"/>
  <c r="GI6" i="3"/>
  <c r="LG6" i="3"/>
  <c r="OA6" i="3"/>
  <c r="PO6" i="3"/>
  <c r="CS9" i="3"/>
  <c r="LO9" i="3"/>
  <c r="LQ9" i="3" s="1"/>
  <c r="ME9" i="3"/>
  <c r="ME15" i="3" s="1"/>
  <c r="K10" i="3"/>
  <c r="AO10" i="3"/>
  <c r="BN10" i="3"/>
  <c r="X10" i="3" s="1"/>
  <c r="R10" i="3" s="1"/>
  <c r="EE10" i="3"/>
  <c r="EG10" i="3" s="1"/>
  <c r="FO10" i="3"/>
  <c r="FQ10" i="3" s="1"/>
  <c r="MQ12" i="3"/>
  <c r="MK12" i="3" s="1"/>
  <c r="OY14" i="3"/>
  <c r="OS14" i="3" s="1"/>
  <c r="BP15" i="3"/>
  <c r="BX15" i="3"/>
  <c r="CN89" i="3"/>
  <c r="EB15" i="3"/>
  <c r="EB89" i="3" s="1"/>
  <c r="EZ15" i="3"/>
  <c r="EZ89" i="3" s="1"/>
  <c r="GF15" i="3"/>
  <c r="FN15" i="3" s="1"/>
  <c r="HD15" i="3"/>
  <c r="GL15" i="3" s="1"/>
  <c r="G25" i="3"/>
  <c r="G89" i="3" s="1"/>
  <c r="AU25" i="3"/>
  <c r="AM25" i="3"/>
  <c r="AO25" i="3" s="1"/>
  <c r="FK17" i="3"/>
  <c r="GU17" i="3"/>
  <c r="JT25" i="3"/>
  <c r="JW17" i="3"/>
  <c r="JW25" i="3" s="1"/>
  <c r="LE17" i="3"/>
  <c r="DG18" i="3"/>
  <c r="JK18" i="3"/>
  <c r="JE18" i="3" s="1"/>
  <c r="LJ18" i="3"/>
  <c r="LJ25" i="3" s="1"/>
  <c r="X19" i="3"/>
  <c r="R19" i="3" s="1"/>
  <c r="DT19" i="3"/>
  <c r="DT25" i="3" s="1"/>
  <c r="IB19" i="3"/>
  <c r="KE19" i="3"/>
  <c r="IC20" i="3"/>
  <c r="IE20" i="3" s="1"/>
  <c r="KD20" i="3"/>
  <c r="KG20" i="3" s="1"/>
  <c r="MX20" i="3"/>
  <c r="NA20" i="3" s="1"/>
  <c r="NR20" i="3"/>
  <c r="LP21" i="3"/>
  <c r="NI21" i="3"/>
  <c r="NC21" i="3" s="1"/>
  <c r="LP22" i="3"/>
  <c r="NI22" i="3"/>
  <c r="NC22" i="3" s="1"/>
  <c r="AN24" i="3"/>
  <c r="AW24" i="3"/>
  <c r="AQ24" i="3" s="1"/>
  <c r="AP25" i="3"/>
  <c r="MA25" i="3"/>
  <c r="MC25" i="3" s="1"/>
  <c r="EM27" i="3"/>
  <c r="FH36" i="3"/>
  <c r="FK36" i="3" s="1"/>
  <c r="FJ27" i="3"/>
  <c r="NI27" i="3"/>
  <c r="OF36" i="3"/>
  <c r="NT36" i="3" s="1"/>
  <c r="NT27" i="3"/>
  <c r="PQ28" i="3"/>
  <c r="PK28" i="3" s="1"/>
  <c r="BL29" i="3"/>
  <c r="LM29" i="3"/>
  <c r="MH29" i="3"/>
  <c r="MQ29" i="3"/>
  <c r="MK29" i="3" s="1"/>
  <c r="GW30" i="3"/>
  <c r="GQ30" i="3" s="1"/>
  <c r="JB30" i="3"/>
  <c r="JK30" i="3"/>
  <c r="JE30" i="3" s="1"/>
  <c r="MQ30" i="3"/>
  <c r="MK30" i="3" s="1"/>
  <c r="LG31" i="3"/>
  <c r="LA31" i="3" s="1"/>
  <c r="OA31" i="3"/>
  <c r="NU31" i="3" s="1"/>
  <c r="OP34" i="3"/>
  <c r="OY34" i="3"/>
  <c r="OS34" i="3" s="1"/>
  <c r="AM36" i="3"/>
  <c r="AO36" i="3" s="1"/>
  <c r="CK36" i="3"/>
  <c r="NQ36" i="3"/>
  <c r="F43" i="3"/>
  <c r="JB38" i="3"/>
  <c r="JK38" i="3"/>
  <c r="OA38" i="3"/>
  <c r="EF40" i="3"/>
  <c r="EO40" i="3"/>
  <c r="EI40" i="3" s="1"/>
  <c r="JB40" i="3"/>
  <c r="JK40" i="3"/>
  <c r="JE40" i="3" s="1"/>
  <c r="E43" i="3"/>
  <c r="BJ43" i="3"/>
  <c r="BM43" i="3" s="1"/>
  <c r="JK46" i="3"/>
  <c r="JE46" i="3" s="1"/>
  <c r="LP46" i="3"/>
  <c r="LY46" i="3"/>
  <c r="LS46" i="3" s="1"/>
  <c r="KF47" i="3"/>
  <c r="KO47" i="3"/>
  <c r="KI47" i="3" s="1"/>
  <c r="T48" i="3"/>
  <c r="AO48" i="3"/>
  <c r="EO49" i="3"/>
  <c r="EI49" i="3" s="1"/>
  <c r="JK49" i="3"/>
  <c r="JE49" i="3" s="1"/>
  <c r="BF50" i="3"/>
  <c r="KL50" i="3"/>
  <c r="NF50" i="3"/>
  <c r="DP55" i="3"/>
  <c r="DJ55" i="3" s="1"/>
  <c r="DJ52" i="3"/>
  <c r="FI55" i="3"/>
  <c r="FK52" i="3"/>
  <c r="FK55" i="3" s="1"/>
  <c r="HW55" i="3"/>
  <c r="HY52" i="3"/>
  <c r="HY55" i="3" s="1"/>
  <c r="IV52" i="3"/>
  <c r="MM55" i="3"/>
  <c r="MO52" i="3"/>
  <c r="MO55" i="3" s="1"/>
  <c r="MG52" i="3"/>
  <c r="MI52" i="3" s="1"/>
  <c r="J53" i="3"/>
  <c r="HI57" i="3"/>
  <c r="II66" i="3"/>
  <c r="IK57" i="3"/>
  <c r="IK66" i="3" s="1"/>
  <c r="IC57" i="3"/>
  <c r="IE57" i="3" s="1"/>
  <c r="IJ57" i="3"/>
  <c r="NB57" i="3"/>
  <c r="GP58" i="3"/>
  <c r="LN58" i="3"/>
  <c r="LV58" i="3"/>
  <c r="HS60" i="3"/>
  <c r="HQ66" i="3"/>
  <c r="HR60" i="3"/>
  <c r="HU60" i="3" s="1"/>
  <c r="KL60" i="3"/>
  <c r="JB61" i="3"/>
  <c r="JK61" i="3"/>
  <c r="JE61" i="3" s="1"/>
  <c r="EL63" i="3"/>
  <c r="ED63" i="3"/>
  <c r="EY81" i="3"/>
  <c r="EX81" i="3"/>
  <c r="FA81" i="3" s="1"/>
  <c r="FA82" i="3" s="1"/>
  <c r="EV82" i="3"/>
  <c r="GN81" i="3"/>
  <c r="T88" i="3"/>
  <c r="LO97" i="3"/>
  <c r="IU118" i="3"/>
  <c r="IC113" i="3"/>
  <c r="IW113" i="3"/>
  <c r="IW118" i="3" s="1"/>
  <c r="PN136" i="3"/>
  <c r="PH136" i="3" s="1"/>
  <c r="PH133" i="3"/>
  <c r="PQ133" i="3"/>
  <c r="PK133" i="3" s="1"/>
  <c r="HI174" i="3"/>
  <c r="HF175" i="3"/>
  <c r="FD6" i="3"/>
  <c r="EF6" i="3" s="1"/>
  <c r="GB6" i="3"/>
  <c r="HX6" i="3"/>
  <c r="JT6" i="3"/>
  <c r="JB6" i="3" s="1"/>
  <c r="MF6" i="3"/>
  <c r="MN6" i="3"/>
  <c r="NL6" i="3"/>
  <c r="NT6" i="3"/>
  <c r="OJ6" i="3"/>
  <c r="AN9" i="3"/>
  <c r="FD9" i="3"/>
  <c r="GB9" i="3"/>
  <c r="GZ9" i="3"/>
  <c r="IV9" i="3"/>
  <c r="ID9" i="3" s="1"/>
  <c r="KR9" i="3"/>
  <c r="MN9" i="3"/>
  <c r="NL9" i="3"/>
  <c r="GT10" i="3"/>
  <c r="CC178" i="3"/>
  <c r="DA178" i="3"/>
  <c r="FE6" i="3"/>
  <c r="GC6" i="3"/>
  <c r="HA6" i="3"/>
  <c r="HY6" i="3"/>
  <c r="IW6" i="3"/>
  <c r="JU6" i="3"/>
  <c r="KS6" i="3"/>
  <c r="MG6" i="3"/>
  <c r="MO6" i="3"/>
  <c r="NM6" i="3"/>
  <c r="OK6" i="3"/>
  <c r="CJ9" i="3"/>
  <c r="GC9" i="3"/>
  <c r="HA9" i="3"/>
  <c r="KS9" i="3"/>
  <c r="MG9" i="3"/>
  <c r="MI9" i="3" s="1"/>
  <c r="NM9" i="3"/>
  <c r="GM10" i="3"/>
  <c r="GO10" i="3" s="1"/>
  <c r="KV10" i="3"/>
  <c r="KY10" i="3" s="1"/>
  <c r="LO10" i="3"/>
  <c r="LQ10" i="3" s="1"/>
  <c r="PG10" i="3"/>
  <c r="PI10" i="3" s="1"/>
  <c r="GL11" i="3"/>
  <c r="GO11" i="3" s="1"/>
  <c r="G185" i="3"/>
  <c r="BU12" i="3"/>
  <c r="BO12" i="3" s="1"/>
  <c r="JK12" i="3"/>
  <c r="JE12" i="3" s="1"/>
  <c r="BJ13" i="3"/>
  <c r="BM13" i="3" s="1"/>
  <c r="EO13" i="3"/>
  <c r="EI13" i="3" s="1"/>
  <c r="IC13" i="3"/>
  <c r="IE13" i="3" s="1"/>
  <c r="CS14" i="3"/>
  <c r="CM14" i="3" s="1"/>
  <c r="AD89" i="3"/>
  <c r="AD177" i="3" s="1"/>
  <c r="AL15" i="3"/>
  <c r="BZ89" i="3"/>
  <c r="CH15" i="3"/>
  <c r="CX89" i="3"/>
  <c r="CX177" i="3" s="1"/>
  <c r="AM17" i="3"/>
  <c r="AU17" i="3"/>
  <c r="BU17" i="3"/>
  <c r="DR25" i="3"/>
  <c r="EA17" i="3"/>
  <c r="ES17" i="3"/>
  <c r="GA25" i="3"/>
  <c r="GC25" i="3" s="1"/>
  <c r="GM17" i="3"/>
  <c r="GZ17" i="3"/>
  <c r="HW25" i="3"/>
  <c r="HY25" i="3" s="1"/>
  <c r="IK17" i="3"/>
  <c r="IW17" i="3"/>
  <c r="JH17" i="3"/>
  <c r="JU17" i="3"/>
  <c r="KU17" i="3"/>
  <c r="LU25" i="3"/>
  <c r="MN17" i="3"/>
  <c r="MF17" i="3"/>
  <c r="MI17" i="3" s="1"/>
  <c r="NQ17" i="3"/>
  <c r="OG17" i="3"/>
  <c r="OT25" i="3"/>
  <c r="ON25" i="3" s="1"/>
  <c r="PG17" i="3"/>
  <c r="PI17" i="3" s="1"/>
  <c r="DN18" i="3"/>
  <c r="DF18" i="3"/>
  <c r="GH18" i="3"/>
  <c r="GT18" i="3"/>
  <c r="HL18" i="3"/>
  <c r="HO18" i="3" s="1"/>
  <c r="HO25" i="3" s="1"/>
  <c r="IK18" i="3"/>
  <c r="KR18" i="3"/>
  <c r="KU18" i="3" s="1"/>
  <c r="KI18" i="3" s="1"/>
  <c r="NL18" i="3"/>
  <c r="NO18" i="3" s="1"/>
  <c r="NC18" i="3" s="1"/>
  <c r="OW18" i="3"/>
  <c r="CJ19" i="3"/>
  <c r="EM19" i="3"/>
  <c r="EY19" i="3"/>
  <c r="FO19" i="3"/>
  <c r="HF19" i="3"/>
  <c r="HI19" i="3" s="1"/>
  <c r="HS19" i="3"/>
  <c r="KL19" i="3"/>
  <c r="KD19" i="3"/>
  <c r="MU19" i="3"/>
  <c r="OO19" i="3"/>
  <c r="OQ19" i="3" s="1"/>
  <c r="PO19" i="3"/>
  <c r="BL20" i="3"/>
  <c r="DU20" i="3"/>
  <c r="HS20" i="3"/>
  <c r="JI20" i="3"/>
  <c r="JA20" i="3"/>
  <c r="JH20" i="3"/>
  <c r="KF20" i="3"/>
  <c r="MF20" i="3"/>
  <c r="MI20" i="3" s="1"/>
  <c r="MZ20" i="3"/>
  <c r="J21" i="3"/>
  <c r="AN21" i="3"/>
  <c r="KF21" i="3"/>
  <c r="LY21" i="3"/>
  <c r="LS21" i="3" s="1"/>
  <c r="J22" i="3"/>
  <c r="AN22" i="3"/>
  <c r="KF22" i="3"/>
  <c r="LY22" i="3"/>
  <c r="LS22" i="3" s="1"/>
  <c r="J23" i="3"/>
  <c r="AN23" i="3"/>
  <c r="DH23" i="3"/>
  <c r="ID23" i="3"/>
  <c r="IM23" i="3"/>
  <c r="IG23" i="3" s="1"/>
  <c r="JC23" i="3"/>
  <c r="LA23" i="3"/>
  <c r="MH23" i="3"/>
  <c r="NU23" i="3"/>
  <c r="CS24" i="3"/>
  <c r="CM24" i="3" s="1"/>
  <c r="ID24" i="3"/>
  <c r="IM24" i="3"/>
  <c r="IG24" i="3" s="1"/>
  <c r="FB25" i="3"/>
  <c r="FE25" i="3" s="1"/>
  <c r="JD25" i="3"/>
  <c r="OR25" i="3"/>
  <c r="AZ36" i="3"/>
  <c r="BL27" i="3"/>
  <c r="CP36" i="3"/>
  <c r="CJ36" i="3" s="1"/>
  <c r="CJ27" i="3"/>
  <c r="FK27" i="3"/>
  <c r="HG27" i="3"/>
  <c r="IB27" i="3"/>
  <c r="IE27" i="3" s="1"/>
  <c r="JU27" i="3"/>
  <c r="JT27" i="3"/>
  <c r="KE27" i="3"/>
  <c r="KG27" i="3" s="1"/>
  <c r="KS27" i="3"/>
  <c r="KR27" i="3"/>
  <c r="KF27" i="3" s="1"/>
  <c r="MB27" i="3"/>
  <c r="MO27" i="3"/>
  <c r="MG27" i="3"/>
  <c r="MN27" i="3"/>
  <c r="MY27" i="3"/>
  <c r="NA27" i="3" s="1"/>
  <c r="NM27" i="3"/>
  <c r="NL27" i="3"/>
  <c r="PE27" i="3"/>
  <c r="PE36" i="3" s="1"/>
  <c r="AW28" i="3"/>
  <c r="AQ28" i="3" s="1"/>
  <c r="K29" i="3"/>
  <c r="U29" i="3"/>
  <c r="W29" i="3" s="1"/>
  <c r="GW29" i="3"/>
  <c r="GQ29" i="3" s="1"/>
  <c r="AN30" i="3"/>
  <c r="DH30" i="3"/>
  <c r="EI30" i="3"/>
  <c r="BK31" i="3"/>
  <c r="DQ31" i="3"/>
  <c r="DK31" i="3" s="1"/>
  <c r="KF31" i="3"/>
  <c r="MZ31" i="3"/>
  <c r="OP31" i="3"/>
  <c r="OY31" i="3"/>
  <c r="OS31" i="3" s="1"/>
  <c r="KF32" i="3"/>
  <c r="CM33" i="3"/>
  <c r="FP33" i="3"/>
  <c r="JB33" i="3"/>
  <c r="JK33" i="3"/>
  <c r="JE33" i="3" s="1"/>
  <c r="LP33" i="3"/>
  <c r="OA33" i="3"/>
  <c r="NU33" i="3" s="1"/>
  <c r="EF35" i="3"/>
  <c r="EO35" i="3"/>
  <c r="EI35" i="3" s="1"/>
  <c r="CA36" i="3"/>
  <c r="H38" i="3"/>
  <c r="FG38" i="3"/>
  <c r="FG43" i="3" s="1"/>
  <c r="GN38" i="3"/>
  <c r="KC43" i="3"/>
  <c r="LG38" i="3"/>
  <c r="LY43" i="3"/>
  <c r="LS43" i="3" s="1"/>
  <c r="LS38" i="3"/>
  <c r="MK38" i="3"/>
  <c r="OP38" i="3"/>
  <c r="OY38" i="3"/>
  <c r="DQ39" i="3"/>
  <c r="DK39" i="3" s="1"/>
  <c r="KI39" i="3"/>
  <c r="AO40" i="3"/>
  <c r="BL40" i="3"/>
  <c r="BU40" i="3"/>
  <c r="BO40" i="3" s="1"/>
  <c r="GN40" i="3"/>
  <c r="AO41" i="3"/>
  <c r="EF41" i="3"/>
  <c r="EO41" i="3"/>
  <c r="EI41" i="3" s="1"/>
  <c r="AH43" i="3"/>
  <c r="ED43" i="3"/>
  <c r="EG43" i="3" s="1"/>
  <c r="FO43" i="3"/>
  <c r="FQ43" i="3" s="1"/>
  <c r="GM43" i="3"/>
  <c r="GO43" i="3" s="1"/>
  <c r="HL43" i="3"/>
  <c r="IF43" i="3"/>
  <c r="KL43" i="3"/>
  <c r="KF43" i="3" s="1"/>
  <c r="NF43" i="3"/>
  <c r="MZ43" i="3" s="1"/>
  <c r="BU45" i="3"/>
  <c r="KF45" i="3"/>
  <c r="KO45" i="3"/>
  <c r="NO45" i="3"/>
  <c r="NO50" i="3" s="1"/>
  <c r="NL50" i="3"/>
  <c r="OM50" i="3"/>
  <c r="T46" i="3"/>
  <c r="V46" i="3" s="1"/>
  <c r="Y46" i="3" s="1"/>
  <c r="AO46" i="3"/>
  <c r="FP46" i="3"/>
  <c r="FY46" i="3"/>
  <c r="FS46" i="3" s="1"/>
  <c r="OP46" i="3"/>
  <c r="OY46" i="3"/>
  <c r="OS46" i="3" s="1"/>
  <c r="F47" i="3"/>
  <c r="H47" i="3" s="1"/>
  <c r="K49" i="3"/>
  <c r="LP49" i="3"/>
  <c r="LY49" i="3"/>
  <c r="LS49" i="3" s="1"/>
  <c r="DB50" i="3"/>
  <c r="NT50" i="3"/>
  <c r="DF52" i="3"/>
  <c r="FB55" i="3"/>
  <c r="FE52" i="3"/>
  <c r="FE55" i="3" s="1"/>
  <c r="GI52" i="3"/>
  <c r="GI55" i="3" s="1"/>
  <c r="JA52" i="3"/>
  <c r="AN53" i="3"/>
  <c r="AW53" i="3"/>
  <c r="AQ53" i="3" s="1"/>
  <c r="BS54" i="3"/>
  <c r="IH55" i="3"/>
  <c r="IB55" i="3" s="1"/>
  <c r="F66" i="3"/>
  <c r="DQ57" i="3"/>
  <c r="EP66" i="3"/>
  <c r="EP89" i="3" s="1"/>
  <c r="ER57" i="3"/>
  <c r="EF57" i="3" s="1"/>
  <c r="FD57" i="3"/>
  <c r="FB66" i="3"/>
  <c r="FB89" i="3" s="1"/>
  <c r="GF66" i="3"/>
  <c r="GI57" i="3"/>
  <c r="GI66" i="3" s="1"/>
  <c r="FN57" i="3"/>
  <c r="GH57" i="3"/>
  <c r="JB57" i="3"/>
  <c r="NW66" i="3"/>
  <c r="NY57" i="3"/>
  <c r="NY66" i="3" s="1"/>
  <c r="NQ57" i="3"/>
  <c r="NS57" i="3" s="1"/>
  <c r="NX57" i="3"/>
  <c r="IV58" i="3"/>
  <c r="JN58" i="3"/>
  <c r="JQ58" i="3" s="1"/>
  <c r="IZ58" i="3"/>
  <c r="KS58" i="3"/>
  <c r="KR58" i="3"/>
  <c r="KU58" i="3" s="1"/>
  <c r="DT59" i="3"/>
  <c r="DW59" i="3" s="1"/>
  <c r="DF59" i="3"/>
  <c r="AM60" i="3"/>
  <c r="AZ60" i="3"/>
  <c r="FP60" i="3"/>
  <c r="GT60" i="3"/>
  <c r="EF65" i="3"/>
  <c r="LP65" i="3"/>
  <c r="LY65" i="3"/>
  <c r="LS65" i="3" s="1"/>
  <c r="AT75" i="3"/>
  <c r="AW68" i="3"/>
  <c r="AN68" i="3"/>
  <c r="DI68" i="3"/>
  <c r="GX75" i="3"/>
  <c r="GZ68" i="3"/>
  <c r="NK75" i="3"/>
  <c r="NM68" i="3"/>
  <c r="NM75" i="3" s="1"/>
  <c r="NL68" i="3"/>
  <c r="GE73" i="3"/>
  <c r="FS73" i="3" s="1"/>
  <c r="FP73" i="3"/>
  <c r="EY77" i="3"/>
  <c r="EY78" i="3" s="1"/>
  <c r="EW78" i="3"/>
  <c r="EE78" i="3" s="1"/>
  <c r="EX77" i="3"/>
  <c r="DM82" i="3"/>
  <c r="DO80" i="3"/>
  <c r="DO82" i="3" s="1"/>
  <c r="DN80" i="3"/>
  <c r="DG80" i="3"/>
  <c r="DI80" i="3" s="1"/>
  <c r="LE80" i="3"/>
  <c r="LE82" i="3" s="1"/>
  <c r="KW80" i="3"/>
  <c r="LC82" i="3"/>
  <c r="PM82" i="3"/>
  <c r="PG82" i="3" s="1"/>
  <c r="PO80" i="3"/>
  <c r="PO82" i="3" s="1"/>
  <c r="PG80" i="3"/>
  <c r="PB81" i="3"/>
  <c r="OZ82" i="3"/>
  <c r="PC81" i="3"/>
  <c r="HC84" i="3"/>
  <c r="HC85" i="3" s="1"/>
  <c r="GZ85" i="3"/>
  <c r="HM84" i="3"/>
  <c r="HM85" i="3" s="1"/>
  <c r="HK85" i="3"/>
  <c r="HL84" i="3"/>
  <c r="GM84" i="3"/>
  <c r="GO84" i="3" s="1"/>
  <c r="KM84" i="3"/>
  <c r="KM85" i="3" s="1"/>
  <c r="OP84" i="3"/>
  <c r="OY84" i="3"/>
  <c r="OV85" i="3"/>
  <c r="BL93" i="3"/>
  <c r="BU93" i="3"/>
  <c r="BO93" i="3" s="1"/>
  <c r="DO94" i="3"/>
  <c r="DG94" i="3"/>
  <c r="DN94" i="3"/>
  <c r="DM97" i="3"/>
  <c r="AT104" i="3"/>
  <c r="AW99" i="3"/>
  <c r="AN99" i="3"/>
  <c r="DU99" i="3"/>
  <c r="DU104" i="3" s="1"/>
  <c r="DS104" i="3"/>
  <c r="J101" i="3"/>
  <c r="K101" i="3"/>
  <c r="J102" i="3"/>
  <c r="LE102" i="3"/>
  <c r="LD102" i="3"/>
  <c r="LB104" i="3"/>
  <c r="KV102" i="3"/>
  <c r="KY102" i="3" s="1"/>
  <c r="MF102" i="3"/>
  <c r="MN102" i="3"/>
  <c r="PS118" i="3"/>
  <c r="PG113" i="3"/>
  <c r="PI113" i="3" s="1"/>
  <c r="PU113" i="3"/>
  <c r="PU118" i="3" s="1"/>
  <c r="FY127" i="3"/>
  <c r="FS127" i="3" s="1"/>
  <c r="FP127" i="3"/>
  <c r="CN178" i="3"/>
  <c r="I15" i="3"/>
  <c r="GW20" i="3"/>
  <c r="GQ20" i="3" s="1"/>
  <c r="PL36" i="3"/>
  <c r="PF36" i="3" s="1"/>
  <c r="PN27" i="3"/>
  <c r="PF27" i="3"/>
  <c r="PI27" i="3" s="1"/>
  <c r="PK29" i="3"/>
  <c r="GC36" i="3"/>
  <c r="OP39" i="3"/>
  <c r="OY39" i="3"/>
  <c r="OS39" i="3" s="1"/>
  <c r="AO43" i="3"/>
  <c r="OP47" i="3"/>
  <c r="OY47" i="3"/>
  <c r="OS47" i="3" s="1"/>
  <c r="PI50" i="3"/>
  <c r="EV55" i="3"/>
  <c r="EX52" i="3"/>
  <c r="GB55" i="3"/>
  <c r="GE52" i="3"/>
  <c r="GE55" i="3" s="1"/>
  <c r="NF55" i="3"/>
  <c r="AP6" i="3"/>
  <c r="BN6" i="3"/>
  <c r="CL6" i="3"/>
  <c r="DJ6" i="3"/>
  <c r="EH6" i="3"/>
  <c r="FN6" i="3"/>
  <c r="GL6" i="3"/>
  <c r="CI15" i="3"/>
  <c r="KQ89" i="3"/>
  <c r="R17" i="3"/>
  <c r="CJ17" i="3"/>
  <c r="EM25" i="3"/>
  <c r="EE25" i="3"/>
  <c r="EG25" i="3" s="1"/>
  <c r="FD25" i="3"/>
  <c r="FG17" i="3"/>
  <c r="FG25" i="3" s="1"/>
  <c r="HA17" i="3"/>
  <c r="GY25" i="3"/>
  <c r="HA25" i="3" s="1"/>
  <c r="IA17" i="3"/>
  <c r="IM17" i="3"/>
  <c r="ID17" i="3"/>
  <c r="KJ25" i="3"/>
  <c r="KD25" i="3" s="1"/>
  <c r="KL17" i="3"/>
  <c r="KD17" i="3"/>
  <c r="KG17" i="3" s="1"/>
  <c r="KY17" i="3"/>
  <c r="MM25" i="3"/>
  <c r="MM89" i="3" s="1"/>
  <c r="ND25" i="3"/>
  <c r="MX25" i="3" s="1"/>
  <c r="NF17" i="3"/>
  <c r="MX17" i="3"/>
  <c r="NA17" i="3" s="1"/>
  <c r="OJ25" i="3"/>
  <c r="R18" i="3"/>
  <c r="LP18" i="3"/>
  <c r="OY18" i="3"/>
  <c r="OS18" i="3" s="1"/>
  <c r="OP18" i="3"/>
  <c r="H19" i="3"/>
  <c r="EO19" i="3"/>
  <c r="EI19" i="3" s="1"/>
  <c r="EF19" i="3"/>
  <c r="LD19" i="3"/>
  <c r="KV19" i="3"/>
  <c r="KY19" i="3" s="1"/>
  <c r="T20" i="3"/>
  <c r="X21" i="3"/>
  <c r="R21" i="3" s="1"/>
  <c r="GQ21" i="3"/>
  <c r="X22" i="3"/>
  <c r="R22" i="3" s="1"/>
  <c r="GQ22" i="3"/>
  <c r="BS24" i="3"/>
  <c r="BK24" i="3"/>
  <c r="BM24" i="3" s="1"/>
  <c r="MH24" i="3"/>
  <c r="MQ24" i="3"/>
  <c r="MK24" i="3" s="1"/>
  <c r="PH24" i="3"/>
  <c r="PQ24" i="3"/>
  <c r="PK24" i="3" s="1"/>
  <c r="DL25" i="3"/>
  <c r="DO25" i="3" s="1"/>
  <c r="IK25" i="3"/>
  <c r="IC25" i="3"/>
  <c r="IE25" i="3" s="1"/>
  <c r="JM25" i="3"/>
  <c r="JM89" i="3" s="1"/>
  <c r="LE25" i="3"/>
  <c r="KW25" i="3"/>
  <c r="F36" i="3"/>
  <c r="H27" i="3"/>
  <c r="DG27" i="3"/>
  <c r="DT36" i="3"/>
  <c r="FX36" i="3"/>
  <c r="FR36" i="3" s="1"/>
  <c r="FR27" i="3"/>
  <c r="X27" i="3" s="1"/>
  <c r="GV36" i="3"/>
  <c r="GP36" i="3" s="1"/>
  <c r="GP27" i="3"/>
  <c r="OK27" i="3"/>
  <c r="OJ27" i="3"/>
  <c r="NR27" i="3" s="1"/>
  <c r="PT36" i="3"/>
  <c r="GN28" i="3"/>
  <c r="IG28" i="3"/>
  <c r="MH28" i="3"/>
  <c r="MQ28" i="3"/>
  <c r="MK28" i="3" s="1"/>
  <c r="R29" i="3"/>
  <c r="PH29" i="3"/>
  <c r="LA30" i="3"/>
  <c r="NR30" i="3"/>
  <c r="T33" i="3"/>
  <c r="V33" i="3" s="1"/>
  <c r="Y33" i="3" s="1"/>
  <c r="EF33" i="3"/>
  <c r="EO33" i="3"/>
  <c r="EI33" i="3" s="1"/>
  <c r="KF34" i="3"/>
  <c r="KO34" i="3"/>
  <c r="KI34" i="3" s="1"/>
  <c r="K35" i="3"/>
  <c r="U35" i="3"/>
  <c r="T35" i="3"/>
  <c r="AO35" i="3"/>
  <c r="FP35" i="3"/>
  <c r="FY35" i="3"/>
  <c r="FS35" i="3" s="1"/>
  <c r="OP35" i="3"/>
  <c r="OY35" i="3"/>
  <c r="OS35" i="3" s="1"/>
  <c r="E36" i="3"/>
  <c r="FV36" i="3"/>
  <c r="HR36" i="3"/>
  <c r="NP36" i="3"/>
  <c r="CS43" i="3"/>
  <c r="HC43" i="3"/>
  <c r="IA38" i="3"/>
  <c r="HX43" i="3"/>
  <c r="MH38" i="3"/>
  <c r="MN43" i="3"/>
  <c r="MH43" i="3" s="1"/>
  <c r="PK38" i="3"/>
  <c r="JB39" i="3"/>
  <c r="JK39" i="3"/>
  <c r="JE39" i="3" s="1"/>
  <c r="CM41" i="3"/>
  <c r="FP41" i="3"/>
  <c r="FY41" i="3"/>
  <c r="FS41" i="3" s="1"/>
  <c r="JE41" i="3"/>
  <c r="LP41" i="3"/>
  <c r="LY41" i="3"/>
  <c r="LS41" i="3" s="1"/>
  <c r="EI42" i="3"/>
  <c r="AQ45" i="3"/>
  <c r="DQ50" i="3"/>
  <c r="DK50" i="3" s="1"/>
  <c r="FM50" i="3"/>
  <c r="GH50" i="3"/>
  <c r="JB45" i="3"/>
  <c r="JW50" i="3"/>
  <c r="PQ50" i="3"/>
  <c r="PK50" i="3" s="1"/>
  <c r="BL46" i="3"/>
  <c r="GN46" i="3"/>
  <c r="MZ46" i="3"/>
  <c r="NI46" i="3"/>
  <c r="NC46" i="3" s="1"/>
  <c r="CM47" i="3"/>
  <c r="JE47" i="3"/>
  <c r="LP47" i="3"/>
  <c r="LY47" i="3"/>
  <c r="LS47" i="3" s="1"/>
  <c r="EI48" i="3"/>
  <c r="GN49" i="3"/>
  <c r="NR50" i="3"/>
  <c r="CP55" i="3"/>
  <c r="CJ55" i="3" s="1"/>
  <c r="CJ52" i="3"/>
  <c r="CS52" i="3"/>
  <c r="HF55" i="3"/>
  <c r="HI52" i="3"/>
  <c r="HI55" i="3" s="1"/>
  <c r="IQ55" i="3"/>
  <c r="JY55" i="3"/>
  <c r="KA52" i="3"/>
  <c r="KA55" i="3" s="1"/>
  <c r="JZ52" i="3"/>
  <c r="KL55" i="3"/>
  <c r="LQ52" i="3"/>
  <c r="K53" i="3"/>
  <c r="GN53" i="3"/>
  <c r="GW53" i="3"/>
  <c r="GQ53" i="3" s="1"/>
  <c r="MH54" i="3"/>
  <c r="MQ54" i="3"/>
  <c r="MK54" i="3" s="1"/>
  <c r="I55" i="3"/>
  <c r="NI57" i="3"/>
  <c r="MZ57" i="3"/>
  <c r="PW57" i="3"/>
  <c r="M58" i="3"/>
  <c r="CJ58" i="3"/>
  <c r="CS58" i="3"/>
  <c r="CP66" i="3"/>
  <c r="DZ58" i="3"/>
  <c r="EC58" i="3" s="1"/>
  <c r="DF58" i="3"/>
  <c r="FV58" i="3"/>
  <c r="FN58" i="3"/>
  <c r="OW60" i="3"/>
  <c r="ON60" i="3"/>
  <c r="OV60" i="3"/>
  <c r="PH61" i="3"/>
  <c r="PQ61" i="3"/>
  <c r="PK61" i="3" s="1"/>
  <c r="R62" i="3"/>
  <c r="J63" i="3"/>
  <c r="DI63" i="3"/>
  <c r="J65" i="3"/>
  <c r="NT68" i="3"/>
  <c r="OF75" i="3"/>
  <c r="LG72" i="3"/>
  <c r="LA72" i="3" s="1"/>
  <c r="KX72" i="3"/>
  <c r="AW73" i="3"/>
  <c r="AQ73" i="3" s="1"/>
  <c r="AN73" i="3"/>
  <c r="T73" i="3"/>
  <c r="BM73" i="3"/>
  <c r="BL77" i="3"/>
  <c r="MP78" i="3"/>
  <c r="MJ78" i="3" s="1"/>
  <c r="MJ77" i="3"/>
  <c r="LP80" i="3"/>
  <c r="LY80" i="3"/>
  <c r="LV82" i="3"/>
  <c r="HY81" i="3"/>
  <c r="HV82" i="3"/>
  <c r="HV89" i="3" s="1"/>
  <c r="JQ81" i="3"/>
  <c r="JN82" i="3"/>
  <c r="H84" i="3"/>
  <c r="K84" i="3" s="1"/>
  <c r="F85" i="3"/>
  <c r="KQ97" i="3"/>
  <c r="KS92" i="3"/>
  <c r="KS97" i="3" s="1"/>
  <c r="KE92" i="3"/>
  <c r="PA97" i="3"/>
  <c r="PC92" i="3"/>
  <c r="PC97" i="3" s="1"/>
  <c r="PB92" i="3"/>
  <c r="KV94" i="3"/>
  <c r="LD94" i="3"/>
  <c r="GN96" i="3"/>
  <c r="GW96" i="3"/>
  <c r="GQ96" i="3" s="1"/>
  <c r="NY153" i="3"/>
  <c r="NQ153" i="3"/>
  <c r="NS153" i="3" s="1"/>
  <c r="NX153" i="3"/>
  <c r="NW154" i="3"/>
  <c r="NQ154" i="3" s="1"/>
  <c r="NS154" i="3" s="1"/>
  <c r="AI6" i="3"/>
  <c r="BG6" i="3"/>
  <c r="CE6" i="3"/>
  <c r="DC6" i="3"/>
  <c r="EA6" i="3"/>
  <c r="EY6" i="3"/>
  <c r="FO6" i="3"/>
  <c r="FQ6" i="3" s="1"/>
  <c r="FW6" i="3"/>
  <c r="GM6" i="3"/>
  <c r="GO6" i="3" s="1"/>
  <c r="GU6" i="3"/>
  <c r="HS6" i="3"/>
  <c r="IQ6" i="3"/>
  <c r="JO6" i="3"/>
  <c r="KE6" i="3"/>
  <c r="KG6" i="3" s="1"/>
  <c r="KM6" i="3"/>
  <c r="LK6" i="3"/>
  <c r="MY6" i="3"/>
  <c r="NA6" i="3" s="1"/>
  <c r="NG6" i="3"/>
  <c r="OE6" i="3"/>
  <c r="PC6" i="3"/>
  <c r="EA9" i="3"/>
  <c r="EY9" i="3"/>
  <c r="FW9" i="3"/>
  <c r="GU9" i="3"/>
  <c r="HS9" i="3"/>
  <c r="IQ9" i="3"/>
  <c r="JO9" i="3"/>
  <c r="KM9" i="3"/>
  <c r="LK9" i="3"/>
  <c r="NG9" i="3"/>
  <c r="OE9" i="3"/>
  <c r="PC9" i="3"/>
  <c r="I185" i="3"/>
  <c r="AF89" i="3"/>
  <c r="AF177" i="3" s="1"/>
  <c r="BD89" i="3"/>
  <c r="CB89" i="3"/>
  <c r="CB178" i="3" s="1"/>
  <c r="CR89" i="3"/>
  <c r="CZ89" i="3"/>
  <c r="CZ177" i="3" s="1"/>
  <c r="CY25" i="3"/>
  <c r="ED17" i="3"/>
  <c r="EG17" i="3" s="1"/>
  <c r="EL17" i="3"/>
  <c r="EV25" i="3"/>
  <c r="ED25" i="3" s="1"/>
  <c r="HY17" i="3"/>
  <c r="IZ17" i="3"/>
  <c r="JC17" i="3" s="1"/>
  <c r="JL25" i="3"/>
  <c r="IZ25" i="3" s="1"/>
  <c r="JN17" i="3"/>
  <c r="JY25" i="3"/>
  <c r="KA25" i="3" s="1"/>
  <c r="MO17" i="3"/>
  <c r="NV25" i="3"/>
  <c r="NX17" i="3"/>
  <c r="NP17" i="3"/>
  <c r="OK17" i="3"/>
  <c r="OI25" i="3"/>
  <c r="OK25" i="3" s="1"/>
  <c r="OW17" i="3"/>
  <c r="EE18" i="3"/>
  <c r="EG18" i="3" s="1"/>
  <c r="IP18" i="3"/>
  <c r="IP25" i="3" s="1"/>
  <c r="FV19" i="3"/>
  <c r="FN19" i="3"/>
  <c r="GQ19" i="3"/>
  <c r="JK19" i="3"/>
  <c r="JE19" i="3" s="1"/>
  <c r="JB19" i="3"/>
  <c r="LV19" i="3"/>
  <c r="LN19" i="3"/>
  <c r="LQ19" i="3" s="1"/>
  <c r="NA19" i="3"/>
  <c r="OE19" i="3"/>
  <c r="PT19" i="3"/>
  <c r="DZ20" i="3"/>
  <c r="EC20" i="3" s="1"/>
  <c r="EM20" i="3"/>
  <c r="GU20" i="3"/>
  <c r="HX20" i="3"/>
  <c r="IA20" i="3" s="1"/>
  <c r="IV20" i="3"/>
  <c r="IY20" i="3" s="1"/>
  <c r="IZ20" i="3"/>
  <c r="KI21" i="3"/>
  <c r="O22" i="3"/>
  <c r="Q22" i="3" s="1"/>
  <c r="KI22" i="3"/>
  <c r="O23" i="3"/>
  <c r="Q23" i="3" s="1"/>
  <c r="BT25" i="3"/>
  <c r="BN25" i="3" s="1"/>
  <c r="BN23" i="3"/>
  <c r="X23" i="3" s="1"/>
  <c r="R23" i="3" s="1"/>
  <c r="H24" i="3"/>
  <c r="K24" i="3" s="1"/>
  <c r="BR24" i="3"/>
  <c r="DH24" i="3"/>
  <c r="DQ24" i="3"/>
  <c r="DK24" i="3" s="1"/>
  <c r="EG24" i="3"/>
  <c r="JB24" i="3"/>
  <c r="CQ25" i="3"/>
  <c r="CQ89" i="3" s="1"/>
  <c r="IJ25" i="3"/>
  <c r="LT25" i="3"/>
  <c r="LN25" i="3" s="1"/>
  <c r="AO27" i="3"/>
  <c r="CS36" i="3"/>
  <c r="EE27" i="3"/>
  <c r="ER36" i="3"/>
  <c r="FA27" i="3"/>
  <c r="FA36" i="3" s="1"/>
  <c r="FN27" i="3"/>
  <c r="FY27" i="3"/>
  <c r="GL27" i="3"/>
  <c r="GW27" i="3"/>
  <c r="IQ36" i="3"/>
  <c r="JX36" i="3"/>
  <c r="JZ27" i="3"/>
  <c r="LG27" i="3"/>
  <c r="LT36" i="3"/>
  <c r="LN36" i="3" s="1"/>
  <c r="LV27" i="3"/>
  <c r="LN27" i="3"/>
  <c r="LQ27" i="3" s="1"/>
  <c r="MR36" i="3"/>
  <c r="MF36" i="3" s="1"/>
  <c r="MF27" i="3"/>
  <c r="MT27" i="3"/>
  <c r="OA27" i="3"/>
  <c r="O28" i="3"/>
  <c r="T28" i="3"/>
  <c r="V28" i="3" s="1"/>
  <c r="Y28" i="3" s="1"/>
  <c r="S28" i="3" s="1"/>
  <c r="JB28" i="3"/>
  <c r="DH29" i="3"/>
  <c r="DQ29" i="3"/>
  <c r="DK29" i="3" s="1"/>
  <c r="KX29" i="3"/>
  <c r="LG29" i="3"/>
  <c r="LA29" i="3" s="1"/>
  <c r="NR29" i="3"/>
  <c r="OA29" i="3"/>
  <c r="NU29" i="3" s="1"/>
  <c r="AQ30" i="3"/>
  <c r="BK30" i="3"/>
  <c r="BM30" i="3" s="1"/>
  <c r="DK30" i="3"/>
  <c r="BR31" i="3"/>
  <c r="BR36" i="3" s="1"/>
  <c r="BL36" i="3" s="1"/>
  <c r="BJ31" i="3"/>
  <c r="T31" i="3" s="1"/>
  <c r="EF31" i="3"/>
  <c r="EO31" i="3"/>
  <c r="EI31" i="3" s="1"/>
  <c r="T32" i="3"/>
  <c r="V32" i="3" s="1"/>
  <c r="Y32" i="3" s="1"/>
  <c r="FP32" i="3"/>
  <c r="KI32" i="3"/>
  <c r="FS33" i="3"/>
  <c r="GN33" i="3"/>
  <c r="LS33" i="3"/>
  <c r="OP33" i="3"/>
  <c r="OY33" i="3"/>
  <c r="OS33" i="3" s="1"/>
  <c r="GN35" i="3"/>
  <c r="MZ35" i="3"/>
  <c r="NI35" i="3"/>
  <c r="NC35" i="3" s="1"/>
  <c r="AO38" i="3"/>
  <c r="BL38" i="3"/>
  <c r="BU38" i="3"/>
  <c r="GB43" i="3"/>
  <c r="FP43" i="3" s="1"/>
  <c r="GE38" i="3"/>
  <c r="GE43" i="3" s="1"/>
  <c r="HF43" i="3"/>
  <c r="T39" i="3"/>
  <c r="V39" i="3" s="1"/>
  <c r="Y39" i="3" s="1"/>
  <c r="EF39" i="3"/>
  <c r="EO39" i="3"/>
  <c r="EI39" i="3" s="1"/>
  <c r="CJ40" i="3"/>
  <c r="FS40" i="3"/>
  <c r="GN41" i="3"/>
  <c r="FP42" i="3"/>
  <c r="FY42" i="3"/>
  <c r="FS42" i="3" s="1"/>
  <c r="AB43" i="3"/>
  <c r="AB89" i="3" s="1"/>
  <c r="DB43" i="3"/>
  <c r="CJ43" i="3" s="1"/>
  <c r="JH43" i="3"/>
  <c r="JB43" i="3" s="1"/>
  <c r="KO43" i="3"/>
  <c r="KI43" i="3" s="1"/>
  <c r="NT43" i="3"/>
  <c r="PB43" i="3"/>
  <c r="OP43" i="3" s="1"/>
  <c r="F45" i="3"/>
  <c r="AN50" i="3"/>
  <c r="KU45" i="3"/>
  <c r="KU50" i="3" s="1"/>
  <c r="KR50" i="3"/>
  <c r="EF47" i="3"/>
  <c r="EO47" i="3"/>
  <c r="EI47" i="3" s="1"/>
  <c r="FP48" i="3"/>
  <c r="FY48" i="3"/>
  <c r="FS48" i="3" s="1"/>
  <c r="X49" i="3"/>
  <c r="R49" i="3" s="1"/>
  <c r="D50" i="3"/>
  <c r="AL50" i="3"/>
  <c r="AO50" i="3" s="1"/>
  <c r="CK50" i="3"/>
  <c r="CV50" i="3"/>
  <c r="FV50" i="3"/>
  <c r="MB50" i="3"/>
  <c r="MG50" i="3"/>
  <c r="MI50" i="3" s="1"/>
  <c r="OV50" i="3"/>
  <c r="OP50" i="3" s="1"/>
  <c r="CA55" i="3"/>
  <c r="FD55" i="3"/>
  <c r="GL52" i="3"/>
  <c r="HR55" i="3"/>
  <c r="HU52" i="3"/>
  <c r="HU55" i="3" s="1"/>
  <c r="JD52" i="3"/>
  <c r="LB55" i="3"/>
  <c r="KV55" i="3" s="1"/>
  <c r="LD52" i="3"/>
  <c r="KV52" i="3"/>
  <c r="KY52" i="3" s="1"/>
  <c r="OD55" i="3"/>
  <c r="OG52" i="3"/>
  <c r="OG55" i="3" s="1"/>
  <c r="BS53" i="3"/>
  <c r="BK53" i="3"/>
  <c r="BM53" i="3" s="1"/>
  <c r="BR53" i="3"/>
  <c r="BQ55" i="3"/>
  <c r="BK55" i="3" s="1"/>
  <c r="EF53" i="3"/>
  <c r="LP53" i="3"/>
  <c r="MI53" i="3"/>
  <c r="MZ53" i="3"/>
  <c r="NS53" i="3"/>
  <c r="CJ54" i="3"/>
  <c r="CD55" i="3"/>
  <c r="J57" i="3"/>
  <c r="H66" i="3"/>
  <c r="DR66" i="3"/>
  <c r="DT57" i="3"/>
  <c r="DH57" i="3" s="1"/>
  <c r="DF57" i="3"/>
  <c r="ED57" i="3"/>
  <c r="EH57" i="3"/>
  <c r="ET66" i="3"/>
  <c r="ET89" i="3" s="1"/>
  <c r="KJ66" i="3"/>
  <c r="KD66" i="3" s="1"/>
  <c r="KG66" i="3" s="1"/>
  <c r="LL66" i="3"/>
  <c r="MB57" i="3"/>
  <c r="PV66" i="3"/>
  <c r="LJ58" i="3"/>
  <c r="LM58" i="3" s="1"/>
  <c r="KV58" i="3"/>
  <c r="EY59" i="3"/>
  <c r="EX59" i="3"/>
  <c r="FA59" i="3" s="1"/>
  <c r="OK59" i="3"/>
  <c r="OI66" i="3"/>
  <c r="PT59" i="3"/>
  <c r="PF59" i="3"/>
  <c r="KV60" i="3"/>
  <c r="LJ60" i="3"/>
  <c r="LM60" i="3" s="1"/>
  <c r="U62" i="3"/>
  <c r="NI63" i="3"/>
  <c r="NC63" i="3" s="1"/>
  <c r="MZ63" i="3"/>
  <c r="M64" i="3"/>
  <c r="OP64" i="3"/>
  <c r="OY64" i="3"/>
  <c r="OS64" i="3" s="1"/>
  <c r="OG65" i="3"/>
  <c r="NU65" i="3" s="1"/>
  <c r="NR65" i="3"/>
  <c r="JW68" i="3"/>
  <c r="JT75" i="3"/>
  <c r="EF72" i="3"/>
  <c r="EO72" i="3"/>
  <c r="EI72" i="3" s="1"/>
  <c r="JB72" i="3"/>
  <c r="JW72" i="3"/>
  <c r="JE72" i="3" s="1"/>
  <c r="KO72" i="3"/>
  <c r="KI72" i="3" s="1"/>
  <c r="KF72" i="3"/>
  <c r="LP72" i="3"/>
  <c r="ME72" i="3"/>
  <c r="LZ78" i="3"/>
  <c r="LN78" i="3" s="1"/>
  <c r="MC77" i="3"/>
  <c r="MC78" i="3" s="1"/>
  <c r="MB77" i="3"/>
  <c r="DW80" i="3"/>
  <c r="EH80" i="3"/>
  <c r="EN82" i="3"/>
  <c r="LD85" i="3"/>
  <c r="LG84" i="3"/>
  <c r="BL87" i="3"/>
  <c r="BU87" i="3"/>
  <c r="JH88" i="3"/>
  <c r="JB88" i="3" s="1"/>
  <c r="JB87" i="3"/>
  <c r="JK87" i="3"/>
  <c r="IY93" i="3"/>
  <c r="IG93" i="3" s="1"/>
  <c r="ID93" i="3"/>
  <c r="JE93" i="3"/>
  <c r="J94" i="3"/>
  <c r="K94" i="3"/>
  <c r="LV43" i="3"/>
  <c r="LP43" i="3" s="1"/>
  <c r="CP50" i="3"/>
  <c r="HF50" i="3"/>
  <c r="GN50" i="3" s="1"/>
  <c r="AZ55" i="3"/>
  <c r="GA55" i="3"/>
  <c r="FO55" i="3" s="1"/>
  <c r="FQ55" i="3" s="1"/>
  <c r="GC52" i="3"/>
  <c r="GC55" i="3" s="1"/>
  <c r="GM55" i="3"/>
  <c r="GO55" i="3" s="1"/>
  <c r="IU55" i="3"/>
  <c r="IU89" i="3" s="1"/>
  <c r="IW52" i="3"/>
  <c r="IW55" i="3" s="1"/>
  <c r="JF55" i="3"/>
  <c r="IZ55" i="3" s="1"/>
  <c r="JH52" i="3"/>
  <c r="IZ52" i="3"/>
  <c r="NX52" i="3"/>
  <c r="NP52" i="3"/>
  <c r="OS53" i="3"/>
  <c r="LC55" i="3"/>
  <c r="KW55" i="3" s="1"/>
  <c r="AO57" i="3"/>
  <c r="DV66" i="3"/>
  <c r="DV89" i="3" s="1"/>
  <c r="DJ57" i="3"/>
  <c r="GZ57" i="3"/>
  <c r="GN57" i="3" s="1"/>
  <c r="GX66" i="3"/>
  <c r="GX89" i="3" s="1"/>
  <c r="GL57" i="3"/>
  <c r="GO57" i="3" s="1"/>
  <c r="HJ66" i="3"/>
  <c r="HL57" i="3"/>
  <c r="IN66" i="3"/>
  <c r="LN57" i="3"/>
  <c r="DO58" i="3"/>
  <c r="DG58" i="3"/>
  <c r="DI58" i="3" s="1"/>
  <c r="DN58" i="3"/>
  <c r="DM66" i="3"/>
  <c r="DG66" i="3" s="1"/>
  <c r="PN58" i="3"/>
  <c r="KC59" i="3"/>
  <c r="KR59" i="3"/>
  <c r="KU59" i="3" s="1"/>
  <c r="KD59" i="3"/>
  <c r="LY59" i="3"/>
  <c r="HI60" i="3"/>
  <c r="MQ60" i="3"/>
  <c r="PN60" i="3"/>
  <c r="PF60" i="3"/>
  <c r="M61" i="3"/>
  <c r="T62" i="3"/>
  <c r="N62" i="3" s="1"/>
  <c r="CJ62" i="3"/>
  <c r="MH62" i="3"/>
  <c r="X63" i="3"/>
  <c r="IJ63" i="3"/>
  <c r="IB63" i="3"/>
  <c r="IE63" i="3" s="1"/>
  <c r="OS63" i="3"/>
  <c r="CM64" i="3"/>
  <c r="GP75" i="3"/>
  <c r="MI68" i="3"/>
  <c r="PW75" i="3"/>
  <c r="NR69" i="3"/>
  <c r="FQ71" i="3"/>
  <c r="LV71" i="3"/>
  <c r="LN71" i="3"/>
  <c r="J72" i="3"/>
  <c r="N72" i="3"/>
  <c r="K73" i="3"/>
  <c r="J73" i="3"/>
  <c r="GQ73" i="3"/>
  <c r="CD78" i="3"/>
  <c r="CG77" i="3"/>
  <c r="CG78" i="3" s="1"/>
  <c r="BO78" i="3" s="1"/>
  <c r="DR78" i="3"/>
  <c r="DT77" i="3"/>
  <c r="DU77" i="3"/>
  <c r="DU78" i="3" s="1"/>
  <c r="FJ77" i="3"/>
  <c r="FH78" i="3"/>
  <c r="ED78" i="3" s="1"/>
  <c r="GL77" i="3"/>
  <c r="GT77" i="3"/>
  <c r="GR78" i="3"/>
  <c r="GL78" i="3" s="1"/>
  <c r="HR77" i="3"/>
  <c r="HP78" i="3"/>
  <c r="HI80" i="3"/>
  <c r="HI82" i="3" s="1"/>
  <c r="HF82" i="3"/>
  <c r="JH80" i="3"/>
  <c r="IZ80" i="3"/>
  <c r="JF82" i="3"/>
  <c r="OY80" i="3"/>
  <c r="OV82" i="3"/>
  <c r="OP80" i="3"/>
  <c r="LO81" i="3"/>
  <c r="LQ81" i="3" s="1"/>
  <c r="MA82" i="3"/>
  <c r="MC81" i="3"/>
  <c r="MB81" i="3"/>
  <c r="ME81" i="3" s="1"/>
  <c r="DU84" i="3"/>
  <c r="DU85" i="3" s="1"/>
  <c r="DS85" i="3"/>
  <c r="DG85" i="3" s="1"/>
  <c r="DT84" i="3"/>
  <c r="MW84" i="3"/>
  <c r="MW85" i="3" s="1"/>
  <c r="MV85" i="3"/>
  <c r="MJ85" i="3" s="1"/>
  <c r="AT88" i="3"/>
  <c r="AN87" i="3"/>
  <c r="CY87" i="3"/>
  <c r="CJ87" i="3"/>
  <c r="EO88" i="3"/>
  <c r="AR88" i="3"/>
  <c r="AL88" i="3" s="1"/>
  <c r="JR97" i="3"/>
  <c r="JT92" i="3"/>
  <c r="NW97" i="3"/>
  <c r="NY92" i="3"/>
  <c r="NY97" i="3" s="1"/>
  <c r="NQ92" i="3"/>
  <c r="NX92" i="3"/>
  <c r="K96" i="3"/>
  <c r="J96" i="3"/>
  <c r="EG96" i="3"/>
  <c r="U96" i="3"/>
  <c r="GW99" i="3"/>
  <c r="EF108" i="3"/>
  <c r="EO108" i="3"/>
  <c r="EI108" i="3" s="1"/>
  <c r="J116" i="3"/>
  <c r="IC17" i="3"/>
  <c r="IE17" i="3" s="1"/>
  <c r="PB17" i="3"/>
  <c r="PT17" i="3"/>
  <c r="AM18" i="3"/>
  <c r="GM18" i="3"/>
  <c r="GO18" i="3" s="1"/>
  <c r="IZ18" i="3"/>
  <c r="T18" i="3" s="1"/>
  <c r="N18" i="3" s="1"/>
  <c r="OO18" i="3"/>
  <c r="OQ18" i="3" s="1"/>
  <c r="PG18" i="3"/>
  <c r="PI18" i="3" s="1"/>
  <c r="EE19" i="3"/>
  <c r="EG19" i="3" s="1"/>
  <c r="IC19" i="3"/>
  <c r="IE19" i="3" s="1"/>
  <c r="AM20" i="3"/>
  <c r="GM20" i="3"/>
  <c r="GO20" i="3" s="1"/>
  <c r="IV50" i="3"/>
  <c r="ID50" i="3" s="1"/>
  <c r="BC55" i="3"/>
  <c r="BX55" i="3"/>
  <c r="DN53" i="3"/>
  <c r="DF53" i="3"/>
  <c r="T53" i="3" s="1"/>
  <c r="OP54" i="3"/>
  <c r="OY54" i="3"/>
  <c r="OS54" i="3" s="1"/>
  <c r="PB55" i="3"/>
  <c r="AB66" i="3"/>
  <c r="CG66" i="3"/>
  <c r="EO57" i="3"/>
  <c r="EL66" i="3"/>
  <c r="FX66" i="3"/>
  <c r="FR66" i="3" s="1"/>
  <c r="FR57" i="3"/>
  <c r="HN66" i="3"/>
  <c r="HN89" i="3" s="1"/>
  <c r="GP57" i="3"/>
  <c r="HZ66" i="3"/>
  <c r="HZ89" i="3" s="1"/>
  <c r="HZ177" i="3" s="1"/>
  <c r="IS57" i="3"/>
  <c r="IS66" i="3" s="1"/>
  <c r="JF66" i="3"/>
  <c r="IZ57" i="3"/>
  <c r="MN57" i="3"/>
  <c r="MF57" i="3"/>
  <c r="ML66" i="3"/>
  <c r="ML89" i="3" s="1"/>
  <c r="NL66" i="3"/>
  <c r="NO57" i="3"/>
  <c r="PR66" i="3"/>
  <c r="PF57" i="3"/>
  <c r="K58" i="3"/>
  <c r="HO58" i="3"/>
  <c r="OA58" i="3"/>
  <c r="NR58" i="3"/>
  <c r="PJ58" i="3"/>
  <c r="DI59" i="3"/>
  <c r="IQ59" i="3"/>
  <c r="IP59" i="3"/>
  <c r="IS59" i="3" s="1"/>
  <c r="PC59" i="3"/>
  <c r="PB59" i="3"/>
  <c r="PE59" i="3" s="1"/>
  <c r="K60" i="3"/>
  <c r="DN60" i="3"/>
  <c r="DF60" i="3"/>
  <c r="GP60" i="3"/>
  <c r="KH60" i="3"/>
  <c r="NY60" i="3"/>
  <c r="NP60" i="3"/>
  <c r="NX60" i="3"/>
  <c r="CM62" i="3"/>
  <c r="EI62" i="3"/>
  <c r="EM63" i="3"/>
  <c r="U65" i="3"/>
  <c r="AO65" i="3"/>
  <c r="IL66" i="3"/>
  <c r="JR66" i="3"/>
  <c r="NJ66" i="3"/>
  <c r="AZ75" i="3"/>
  <c r="BC68" i="3"/>
  <c r="BC75" i="3" s="1"/>
  <c r="HW75" i="3"/>
  <c r="HY68" i="3"/>
  <c r="HY75" i="3" s="1"/>
  <c r="KP75" i="3"/>
  <c r="KR68" i="3"/>
  <c r="LF75" i="3"/>
  <c r="KZ75" i="3" s="1"/>
  <c r="KZ68" i="3"/>
  <c r="GW72" i="3"/>
  <c r="GQ72" i="3" s="1"/>
  <c r="GN72" i="3"/>
  <c r="DG75" i="3"/>
  <c r="IH78" i="3"/>
  <c r="IB78" i="3" s="1"/>
  <c r="IB77" i="3"/>
  <c r="IK77" i="3"/>
  <c r="IK78" i="3" s="1"/>
  <c r="IJ77" i="3"/>
  <c r="LB78" i="3"/>
  <c r="KV78" i="3" s="1"/>
  <c r="KY78" i="3" s="1"/>
  <c r="KV77" i="3"/>
  <c r="LD77" i="3"/>
  <c r="LE77" i="3"/>
  <c r="LE78" i="3" s="1"/>
  <c r="PB82" i="3"/>
  <c r="EO81" i="3"/>
  <c r="EF81" i="3"/>
  <c r="FG81" i="3"/>
  <c r="FG82" i="3" s="1"/>
  <c r="GD82" i="3"/>
  <c r="GD89" i="3" s="1"/>
  <c r="GE81" i="3"/>
  <c r="IW81" i="3"/>
  <c r="IV81" i="3"/>
  <c r="OE81" i="3"/>
  <c r="OC82" i="3"/>
  <c r="NQ82" i="3" s="1"/>
  <c r="IJ85" i="3"/>
  <c r="MG84" i="3"/>
  <c r="MI84" i="3" s="1"/>
  <c r="MN84" i="3"/>
  <c r="NE85" i="3"/>
  <c r="MY85" i="3" s="1"/>
  <c r="NA85" i="3" s="1"/>
  <c r="MY84" i="3"/>
  <c r="NG84" i="3"/>
  <c r="NG85" i="3" s="1"/>
  <c r="PJ84" i="3"/>
  <c r="PP85" i="3"/>
  <c r="PJ85" i="3" s="1"/>
  <c r="KO87" i="3"/>
  <c r="KL88" i="3"/>
  <c r="KF88" i="3" s="1"/>
  <c r="KF87" i="3"/>
  <c r="DI88" i="3"/>
  <c r="AI176" i="3"/>
  <c r="EB97" i="3"/>
  <c r="EB176" i="3" s="1"/>
  <c r="DJ92" i="3"/>
  <c r="K93" i="3"/>
  <c r="J93" i="3"/>
  <c r="KU99" i="3"/>
  <c r="KU104" i="3" s="1"/>
  <c r="KR104" i="3"/>
  <c r="EE102" i="3"/>
  <c r="EM102" i="3"/>
  <c r="IY107" i="3"/>
  <c r="ID107" i="3"/>
  <c r="PH110" i="3"/>
  <c r="PQ110" i="3"/>
  <c r="PK110" i="3" s="1"/>
  <c r="EO124" i="3"/>
  <c r="PE122" i="3"/>
  <c r="OS122" i="3" s="1"/>
  <c r="OP122" i="3"/>
  <c r="BS141" i="3"/>
  <c r="BK141" i="3"/>
  <c r="BQ143" i="3"/>
  <c r="BK143" i="3" s="1"/>
  <c r="BM143" i="3" s="1"/>
  <c r="CM141" i="3"/>
  <c r="CY143" i="3"/>
  <c r="O38" i="3"/>
  <c r="L55" i="3"/>
  <c r="GP55" i="3"/>
  <c r="JD55" i="3"/>
  <c r="KE55" i="3"/>
  <c r="KG55" i="3" s="1"/>
  <c r="LE52" i="3"/>
  <c r="LE55" i="3" s="1"/>
  <c r="MT55" i="3"/>
  <c r="MW52" i="3"/>
  <c r="MW55" i="3" s="1"/>
  <c r="NB52" i="3"/>
  <c r="NN55" i="3"/>
  <c r="NN89" i="3" s="1"/>
  <c r="OT55" i="3"/>
  <c r="ON55" i="3" s="1"/>
  <c r="OV52" i="3"/>
  <c r="ON52" i="3"/>
  <c r="PC52" i="3"/>
  <c r="PC55" i="3" s="1"/>
  <c r="PM55" i="3"/>
  <c r="PN52" i="3"/>
  <c r="X53" i="3"/>
  <c r="R53" i="3" s="1"/>
  <c r="NR53" i="3"/>
  <c r="IB54" i="3"/>
  <c r="T54" i="3" s="1"/>
  <c r="IJ54" i="3"/>
  <c r="MS55" i="3"/>
  <c r="EC57" i="3"/>
  <c r="GR66" i="3"/>
  <c r="LR66" i="3"/>
  <c r="MO57" i="3"/>
  <c r="MO66" i="3" s="1"/>
  <c r="NA57" i="3"/>
  <c r="OT66" i="3"/>
  <c r="ON57" i="3"/>
  <c r="JC58" i="3"/>
  <c r="HY59" i="3"/>
  <c r="HX59" i="3"/>
  <c r="IA59" i="3" s="1"/>
  <c r="HW66" i="3"/>
  <c r="JH59" i="3"/>
  <c r="IZ59" i="3"/>
  <c r="MB59" i="3"/>
  <c r="ME59" i="3" s="1"/>
  <c r="LN59" i="3"/>
  <c r="LQ59" i="3" s="1"/>
  <c r="NX59" i="3"/>
  <c r="NP59" i="3"/>
  <c r="OJ59" i="3"/>
  <c r="OM59" i="3" s="1"/>
  <c r="CY60" i="3"/>
  <c r="CY66" i="3" s="1"/>
  <c r="CJ60" i="3"/>
  <c r="FW60" i="3"/>
  <c r="FO60" i="3"/>
  <c r="FQ60" i="3" s="1"/>
  <c r="HM60" i="3"/>
  <c r="HL60" i="3"/>
  <c r="HO60" i="3" s="1"/>
  <c r="JA60" i="3"/>
  <c r="JO60" i="3"/>
  <c r="MT60" i="3"/>
  <c r="MW60" i="3" s="1"/>
  <c r="MF60" i="3"/>
  <c r="MI60" i="3" s="1"/>
  <c r="GN61" i="3"/>
  <c r="GW61" i="3"/>
  <c r="GQ61" i="3" s="1"/>
  <c r="IE61" i="3"/>
  <c r="LA61" i="3"/>
  <c r="FS64" i="3"/>
  <c r="LQ64" i="3"/>
  <c r="NC64" i="3"/>
  <c r="AO68" i="3"/>
  <c r="EO68" i="3"/>
  <c r="EF68" i="3"/>
  <c r="KS68" i="3"/>
  <c r="KS75" i="3" s="1"/>
  <c r="LR68" i="3"/>
  <c r="LX75" i="3"/>
  <c r="LR75" i="3" s="1"/>
  <c r="LY68" i="3"/>
  <c r="NP75" i="3"/>
  <c r="J71" i="3"/>
  <c r="K71" i="3"/>
  <c r="EL71" i="3"/>
  <c r="ED71" i="3"/>
  <c r="EM71" i="3"/>
  <c r="KU71" i="3"/>
  <c r="KF71" i="3"/>
  <c r="BL72" i="3"/>
  <c r="CG72" i="3"/>
  <c r="BO72" i="3" s="1"/>
  <c r="DK72" i="3"/>
  <c r="OA72" i="3"/>
  <c r="NU72" i="3" s="1"/>
  <c r="NR72" i="3"/>
  <c r="IM73" i="3"/>
  <c r="IG73" i="3" s="1"/>
  <c r="ID73" i="3"/>
  <c r="EO74" i="3"/>
  <c r="EI74" i="3" s="1"/>
  <c r="EF74" i="3"/>
  <c r="MX77" i="3"/>
  <c r="ND78" i="3"/>
  <c r="MX78" i="3" s="1"/>
  <c r="NA78" i="3" s="1"/>
  <c r="EK82" i="3"/>
  <c r="EE80" i="3"/>
  <c r="EM80" i="3"/>
  <c r="EM82" i="3" s="1"/>
  <c r="NP80" i="3"/>
  <c r="NV82" i="3"/>
  <c r="NX80" i="3"/>
  <c r="CY81" i="3"/>
  <c r="CJ81" i="3"/>
  <c r="FR81" i="3"/>
  <c r="JX82" i="3"/>
  <c r="JZ81" i="3"/>
  <c r="JB81" i="3" s="1"/>
  <c r="KA81" i="3"/>
  <c r="PQ81" i="3"/>
  <c r="IU82" i="3"/>
  <c r="IC82" i="3" s="1"/>
  <c r="ON82" i="3"/>
  <c r="AN84" i="3"/>
  <c r="GP85" i="3"/>
  <c r="MO84" i="3"/>
  <c r="MO85" i="3" s="1"/>
  <c r="NB84" i="3"/>
  <c r="NH85" i="3"/>
  <c r="NB85" i="3" s="1"/>
  <c r="AW87" i="3"/>
  <c r="IG88" i="3"/>
  <c r="GU92" i="3"/>
  <c r="GU97" i="3" s="1"/>
  <c r="GT92" i="3"/>
  <c r="GS97" i="3"/>
  <c r="GM92" i="3"/>
  <c r="JK92" i="3"/>
  <c r="OV97" i="3"/>
  <c r="OY92" i="3"/>
  <c r="LP93" i="3"/>
  <c r="ME93" i="3"/>
  <c r="AO96" i="3"/>
  <c r="T96" i="3"/>
  <c r="BX104" i="3"/>
  <c r="CA103" i="3"/>
  <c r="CA104" i="3" s="1"/>
  <c r="FP103" i="3"/>
  <c r="GE103" i="3"/>
  <c r="FS103" i="3" s="1"/>
  <c r="J107" i="3"/>
  <c r="PH115" i="3"/>
  <c r="PQ115" i="3"/>
  <c r="PK115" i="3" s="1"/>
  <c r="IC34" i="3"/>
  <c r="IE34" i="3" s="1"/>
  <c r="F52" i="3"/>
  <c r="AT55" i="3"/>
  <c r="BF52" i="3"/>
  <c r="DL55" i="3"/>
  <c r="DF55" i="3" s="1"/>
  <c r="DT52" i="3"/>
  <c r="ED55" i="3"/>
  <c r="FR55" i="3"/>
  <c r="GP52" i="3"/>
  <c r="HX52" i="3"/>
  <c r="JT52" i="3"/>
  <c r="KD52" i="3"/>
  <c r="KG52" i="3" s="1"/>
  <c r="KM52" i="3"/>
  <c r="KM55" i="3" s="1"/>
  <c r="NG52" i="3"/>
  <c r="NG55" i="3" s="1"/>
  <c r="OA53" i="3"/>
  <c r="NU53" i="3" s="1"/>
  <c r="EF54" i="3"/>
  <c r="KF54" i="3"/>
  <c r="AH66" i="3"/>
  <c r="AK57" i="3"/>
  <c r="AK66" i="3" s="1"/>
  <c r="AW66" i="3"/>
  <c r="BX66" i="3"/>
  <c r="EQ66" i="3"/>
  <c r="EE57" i="3"/>
  <c r="EG57" i="3" s="1"/>
  <c r="ES57" i="3"/>
  <c r="ES66" i="3" s="1"/>
  <c r="GW57" i="3"/>
  <c r="HR66" i="3"/>
  <c r="HU57" i="3"/>
  <c r="IV57" i="3"/>
  <c r="IT66" i="3"/>
  <c r="OV57" i="3"/>
  <c r="BI66" i="3"/>
  <c r="FK58" i="3"/>
  <c r="FJ58" i="3"/>
  <c r="FI66" i="3"/>
  <c r="GT58" i="3"/>
  <c r="GL58" i="3"/>
  <c r="HF58" i="3"/>
  <c r="HI58" i="3" s="1"/>
  <c r="HU58" i="3"/>
  <c r="KY58" i="3"/>
  <c r="NF58" i="3"/>
  <c r="MX58" i="3"/>
  <c r="OG58" i="3"/>
  <c r="PW58" i="3"/>
  <c r="JD59" i="3"/>
  <c r="X59" i="3" s="1"/>
  <c r="R59" i="3" s="1"/>
  <c r="PI59" i="3"/>
  <c r="PU59" i="3"/>
  <c r="J60" i="3"/>
  <c r="IC60" i="3"/>
  <c r="IE60" i="3" s="1"/>
  <c r="IQ60" i="3"/>
  <c r="IO66" i="3"/>
  <c r="IO89" i="3" s="1"/>
  <c r="N61" i="3"/>
  <c r="T61" i="3"/>
  <c r="V61" i="3" s="1"/>
  <c r="Y61" i="3" s="1"/>
  <c r="MH61" i="3"/>
  <c r="N64" i="3"/>
  <c r="X64" i="3"/>
  <c r="R64" i="3" s="1"/>
  <c r="CJ64" i="3"/>
  <c r="FP65" i="3"/>
  <c r="FY65" i="3"/>
  <c r="FS65" i="3" s="1"/>
  <c r="KO65" i="3"/>
  <c r="KI65" i="3" s="1"/>
  <c r="CK68" i="3"/>
  <c r="EH75" i="3"/>
  <c r="GB68" i="3"/>
  <c r="HP75" i="3"/>
  <c r="HS68" i="3"/>
  <c r="HS75" i="3" s="1"/>
  <c r="MJ75" i="3"/>
  <c r="PC68" i="3"/>
  <c r="PC75" i="3" s="1"/>
  <c r="PA75" i="3"/>
  <c r="OO75" i="3" s="1"/>
  <c r="LG69" i="3"/>
  <c r="LA69" i="3" s="1"/>
  <c r="T70" i="3"/>
  <c r="LS72" i="3"/>
  <c r="CS74" i="3"/>
  <c r="CM74" i="3" s="1"/>
  <c r="CJ74" i="3"/>
  <c r="FX75" i="3"/>
  <c r="FR75" i="3" s="1"/>
  <c r="CS77" i="3"/>
  <c r="CP78" i="3"/>
  <c r="CJ78" i="3" s="1"/>
  <c r="CJ77" i="3"/>
  <c r="FW77" i="3"/>
  <c r="FW78" i="3" s="1"/>
  <c r="FO77" i="3"/>
  <c r="FU78" i="3"/>
  <c r="FV77" i="3"/>
  <c r="JZ77" i="3"/>
  <c r="JX78" i="3"/>
  <c r="IZ78" i="3" s="1"/>
  <c r="NF78" i="3"/>
  <c r="MZ78" i="3" s="1"/>
  <c r="MZ77" i="3"/>
  <c r="NI77" i="3"/>
  <c r="NT77" i="3"/>
  <c r="OT78" i="3"/>
  <c r="ON78" i="3" s="1"/>
  <c r="OQ78" i="3" s="1"/>
  <c r="ON77" i="3"/>
  <c r="OQ77" i="3" s="1"/>
  <c r="OV77" i="3"/>
  <c r="KZ80" i="3"/>
  <c r="LF82" i="3"/>
  <c r="MQ80" i="3"/>
  <c r="MH80" i="3"/>
  <c r="MN82" i="3"/>
  <c r="MH82" i="3" s="1"/>
  <c r="NE82" i="3"/>
  <c r="MY82" i="3" s="1"/>
  <c r="MY80" i="3"/>
  <c r="NG80" i="3"/>
  <c r="NG82" i="3" s="1"/>
  <c r="J81" i="3"/>
  <c r="LY81" i="3"/>
  <c r="LS81" i="3" s="1"/>
  <c r="LP81" i="3"/>
  <c r="PF81" i="3"/>
  <c r="PT81" i="3"/>
  <c r="PW81" i="3" s="1"/>
  <c r="PW82" i="3" s="1"/>
  <c r="JA82" i="3"/>
  <c r="GH84" i="3"/>
  <c r="GI84" i="3"/>
  <c r="GI85" i="3" s="1"/>
  <c r="GF85" i="3"/>
  <c r="MC84" i="3"/>
  <c r="MC85" i="3" s="1"/>
  <c r="LO84" i="3"/>
  <c r="MA85" i="3"/>
  <c r="LO85" i="3" s="1"/>
  <c r="MB84" i="3"/>
  <c r="OR84" i="3"/>
  <c r="PD85" i="3"/>
  <c r="HO87" i="3"/>
  <c r="HO88" i="3" s="1"/>
  <c r="HL88" i="3"/>
  <c r="DW92" i="3"/>
  <c r="DW97" i="3" s="1"/>
  <c r="DT97" i="3"/>
  <c r="HJ97" i="3"/>
  <c r="HL92" i="3"/>
  <c r="KL94" i="3"/>
  <c r="KD94" i="3"/>
  <c r="KJ97" i="3"/>
  <c r="K95" i="3"/>
  <c r="J95" i="3"/>
  <c r="JB95" i="3"/>
  <c r="JK95" i="3"/>
  <c r="JE95" i="3" s="1"/>
  <c r="CB176" i="3"/>
  <c r="BJ97" i="3"/>
  <c r="EW104" i="3"/>
  <c r="EY99" i="3"/>
  <c r="EY104" i="3" s="1"/>
  <c r="HM99" i="3"/>
  <c r="HM104" i="3" s="1"/>
  <c r="HK104" i="3"/>
  <c r="MH103" i="3"/>
  <c r="MQ103" i="3"/>
  <c r="MK103" i="3" s="1"/>
  <c r="DP104" i="3"/>
  <c r="BQ118" i="3"/>
  <c r="BK118" i="3" s="1"/>
  <c r="BM118" i="3" s="1"/>
  <c r="BS115" i="3"/>
  <c r="BR115" i="3"/>
  <c r="BK115" i="3"/>
  <c r="BM115" i="3" s="1"/>
  <c r="IC115" i="3"/>
  <c r="IE115" i="3" s="1"/>
  <c r="IK115" i="3"/>
  <c r="IJ115" i="3"/>
  <c r="BP55" i="3"/>
  <c r="BJ55" i="3" s="1"/>
  <c r="EI54" i="3"/>
  <c r="FP54" i="3"/>
  <c r="GO54" i="3"/>
  <c r="KG54" i="3"/>
  <c r="NR54" i="3"/>
  <c r="K57" i="3"/>
  <c r="FE57" i="3"/>
  <c r="FE66" i="3" s="1"/>
  <c r="FQ57" i="3"/>
  <c r="GB66" i="3"/>
  <c r="GV66" i="3"/>
  <c r="HH66" i="3"/>
  <c r="HH89" i="3" s="1"/>
  <c r="IH66" i="3"/>
  <c r="IR66" i="3"/>
  <c r="JG66" i="3"/>
  <c r="JG89" i="3" s="1"/>
  <c r="JI57" i="3"/>
  <c r="JI66" i="3" s="1"/>
  <c r="JA57" i="3"/>
  <c r="JT66" i="3"/>
  <c r="KN66" i="3"/>
  <c r="LC66" i="3"/>
  <c r="KW66" i="3" s="1"/>
  <c r="LE57" i="3"/>
  <c r="LE66" i="3" s="1"/>
  <c r="KW57" i="3"/>
  <c r="KY57" i="3" s="1"/>
  <c r="MA66" i="3"/>
  <c r="LO66" i="3" s="1"/>
  <c r="LO57" i="3"/>
  <c r="MC57" i="3"/>
  <c r="MC66" i="3" s="1"/>
  <c r="MP66" i="3"/>
  <c r="NM57" i="3"/>
  <c r="NM66" i="3" s="1"/>
  <c r="NT57" i="3"/>
  <c r="OL66" i="3"/>
  <c r="OL89" i="3" s="1"/>
  <c r="OZ66" i="3"/>
  <c r="PL66" i="3"/>
  <c r="BM58" i="3"/>
  <c r="EM58" i="3"/>
  <c r="EE58" i="3"/>
  <c r="EG58" i="3" s="1"/>
  <c r="FW58" i="3"/>
  <c r="GI58" i="3"/>
  <c r="HS58" i="3"/>
  <c r="IE58" i="3"/>
  <c r="KL58" i="3"/>
  <c r="KL66" i="3" s="1"/>
  <c r="KD58" i="3"/>
  <c r="LW58" i="3"/>
  <c r="LO58" i="3"/>
  <c r="LQ58" i="3" s="1"/>
  <c r="MF58" i="3"/>
  <c r="MG58" i="3"/>
  <c r="MI58" i="3" s="1"/>
  <c r="MU58" i="3"/>
  <c r="OE58" i="3"/>
  <c r="OQ58" i="3"/>
  <c r="AZ59" i="3"/>
  <c r="CJ59" i="3"/>
  <c r="FM59" i="3"/>
  <c r="GK59" i="3"/>
  <c r="HI59" i="3"/>
  <c r="LD59" i="3"/>
  <c r="KV59" i="3"/>
  <c r="MO59" i="3"/>
  <c r="MG59" i="3"/>
  <c r="MI59" i="3" s="1"/>
  <c r="MX59" i="3"/>
  <c r="MY59" i="3"/>
  <c r="NM59" i="3"/>
  <c r="DO60" i="3"/>
  <c r="EA60" i="3"/>
  <c r="FK60" i="3"/>
  <c r="FR60" i="3"/>
  <c r="X60" i="3" s="1"/>
  <c r="R60" i="3" s="1"/>
  <c r="NO60" i="3"/>
  <c r="NC60" i="3" s="1"/>
  <c r="OM60" i="3"/>
  <c r="AN61" i="3"/>
  <c r="K62" i="3"/>
  <c r="DK62" i="3"/>
  <c r="EF62" i="3"/>
  <c r="GN62" i="3"/>
  <c r="JB62" i="3"/>
  <c r="JK62" i="3"/>
  <c r="JE62" i="3" s="1"/>
  <c r="MK62" i="3"/>
  <c r="CJ63" i="3"/>
  <c r="FV63" i="3"/>
  <c r="FV66" i="3" s="1"/>
  <c r="FN63" i="3"/>
  <c r="JI63" i="3"/>
  <c r="JA63" i="3"/>
  <c r="JC63" i="3" s="1"/>
  <c r="JH63" i="3"/>
  <c r="LQ63" i="3"/>
  <c r="EF64" i="3"/>
  <c r="GQ64" i="3"/>
  <c r="O65" i="3"/>
  <c r="K65" i="3"/>
  <c r="AN65" i="3"/>
  <c r="MH65" i="3"/>
  <c r="NA65" i="3"/>
  <c r="AT66" i="3"/>
  <c r="MS66" i="3"/>
  <c r="MG66" i="3" s="1"/>
  <c r="DJ68" i="3"/>
  <c r="FC75" i="3"/>
  <c r="FE68" i="3"/>
  <c r="FE75" i="3" s="1"/>
  <c r="FN68" i="3"/>
  <c r="GA75" i="3"/>
  <c r="FO75" i="3" s="1"/>
  <c r="FO68" i="3"/>
  <c r="FQ68" i="3" s="1"/>
  <c r="GC68" i="3"/>
  <c r="GC75" i="3" s="1"/>
  <c r="GL68" i="3"/>
  <c r="GM68" i="3"/>
  <c r="HA68" i="3"/>
  <c r="HA75" i="3" s="1"/>
  <c r="HJ75" i="3"/>
  <c r="HL68" i="3"/>
  <c r="IZ75" i="3"/>
  <c r="KE68" i="3"/>
  <c r="PN68" i="3"/>
  <c r="PF68" i="3"/>
  <c r="PI68" i="3" s="1"/>
  <c r="PL75" i="3"/>
  <c r="PF75" i="3" s="1"/>
  <c r="PO68" i="3"/>
  <c r="PO75" i="3" s="1"/>
  <c r="BL69" i="3"/>
  <c r="BU69" i="3"/>
  <c r="BO69" i="3" s="1"/>
  <c r="ID69" i="3"/>
  <c r="IY69" i="3"/>
  <c r="IG69" i="3" s="1"/>
  <c r="BL70" i="3"/>
  <c r="BU70" i="3"/>
  <c r="BO70" i="3" s="1"/>
  <c r="ID70" i="3"/>
  <c r="IY70" i="3"/>
  <c r="IG70" i="3" s="1"/>
  <c r="BJ71" i="3"/>
  <c r="BM71" i="3" s="1"/>
  <c r="CS71" i="3"/>
  <c r="CM71" i="3" s="1"/>
  <c r="CJ71" i="3"/>
  <c r="KI71" i="3"/>
  <c r="LG71" i="3"/>
  <c r="LA71" i="3" s="1"/>
  <c r="KX71" i="3"/>
  <c r="LQ71" i="3"/>
  <c r="NS71" i="3"/>
  <c r="CM72" i="3"/>
  <c r="KE74" i="3"/>
  <c r="KG74" i="3" s="1"/>
  <c r="KM74" i="3"/>
  <c r="FN77" i="3"/>
  <c r="FT78" i="3"/>
  <c r="FN78" i="3" s="1"/>
  <c r="GP77" i="3"/>
  <c r="MT77" i="3"/>
  <c r="MF77" i="3"/>
  <c r="MR78" i="3"/>
  <c r="MF78" i="3" s="1"/>
  <c r="CK78" i="3"/>
  <c r="NT78" i="3"/>
  <c r="CM80" i="3"/>
  <c r="CS82" i="3"/>
  <c r="FM82" i="3"/>
  <c r="IS80" i="3"/>
  <c r="NF80" i="3"/>
  <c r="MX80" i="3"/>
  <c r="DQ81" i="3"/>
  <c r="OQ81" i="3"/>
  <c r="CJ82" i="3"/>
  <c r="AX85" i="3"/>
  <c r="AL84" i="3"/>
  <c r="IF85" i="3"/>
  <c r="JZ84" i="3"/>
  <c r="IZ84" i="3"/>
  <c r="OW84" i="3"/>
  <c r="OW85" i="3" s="1"/>
  <c r="OO84" i="3"/>
  <c r="OQ84" i="3" s="1"/>
  <c r="OU85" i="3"/>
  <c r="OO85" i="3" s="1"/>
  <c r="PT85" i="3"/>
  <c r="PW84" i="3"/>
  <c r="PW85" i="3" s="1"/>
  <c r="GY85" i="3"/>
  <c r="GM85" i="3" s="1"/>
  <c r="JX85" i="3"/>
  <c r="IZ85" i="3" s="1"/>
  <c r="PF85" i="3"/>
  <c r="BF88" i="3"/>
  <c r="BI87" i="3"/>
  <c r="BI88" i="3" s="1"/>
  <c r="EG87" i="3"/>
  <c r="CK88" i="3"/>
  <c r="FS88" i="3"/>
  <c r="ER92" i="3"/>
  <c r="EP97" i="3"/>
  <c r="ED92" i="3"/>
  <c r="GH92" i="3"/>
  <c r="FN92" i="3"/>
  <c r="GF97" i="3"/>
  <c r="GI92" i="3"/>
  <c r="GI97" i="3" s="1"/>
  <c r="IO97" i="3"/>
  <c r="IQ92" i="3"/>
  <c r="IQ97" i="3" s="1"/>
  <c r="IP92" i="3"/>
  <c r="LY92" i="3"/>
  <c r="OW92" i="3"/>
  <c r="OW97" i="3" s="1"/>
  <c r="OO92" i="3"/>
  <c r="OQ92" i="3" s="1"/>
  <c r="OU97" i="3"/>
  <c r="GE93" i="3"/>
  <c r="FS93" i="3" s="1"/>
  <c r="FP93" i="3"/>
  <c r="NO93" i="3"/>
  <c r="NC93" i="3" s="1"/>
  <c r="MZ93" i="3"/>
  <c r="DJ94" i="3"/>
  <c r="X94" i="3" s="1"/>
  <c r="R94" i="3" s="1"/>
  <c r="DP97" i="3"/>
  <c r="H99" i="3"/>
  <c r="F104" i="3"/>
  <c r="LJ99" i="3"/>
  <c r="LH104" i="3"/>
  <c r="KV99" i="3"/>
  <c r="LX104" i="3"/>
  <c r="LR104" i="3" s="1"/>
  <c r="LR99" i="3"/>
  <c r="MF99" i="3"/>
  <c r="MI99" i="3" s="1"/>
  <c r="MO99" i="3"/>
  <c r="MO104" i="3" s="1"/>
  <c r="MN99" i="3"/>
  <c r="ML104" i="3"/>
  <c r="MF104" i="3" s="1"/>
  <c r="NY99" i="3"/>
  <c r="NY104" i="3" s="1"/>
  <c r="NV104" i="3"/>
  <c r="NX99" i="3"/>
  <c r="NP99" i="3"/>
  <c r="PA104" i="3"/>
  <c r="OO99" i="3"/>
  <c r="OQ99" i="3" s="1"/>
  <c r="PC99" i="3"/>
  <c r="PC104" i="3" s="1"/>
  <c r="LV106" i="3"/>
  <c r="LN106" i="3"/>
  <c r="BL107" i="3"/>
  <c r="BU107" i="3"/>
  <c r="BO107" i="3" s="1"/>
  <c r="IL130" i="3"/>
  <c r="IF130" i="3" s="1"/>
  <c r="IF126" i="3"/>
  <c r="IM126" i="3"/>
  <c r="MZ133" i="3"/>
  <c r="NI133" i="3"/>
  <c r="NC133" i="3" s="1"/>
  <c r="KX142" i="3"/>
  <c r="LG142" i="3"/>
  <c r="LA142" i="3" s="1"/>
  <c r="LQ54" i="3"/>
  <c r="BF66" i="3"/>
  <c r="BO57" i="3"/>
  <c r="CV66" i="3"/>
  <c r="DL66" i="3"/>
  <c r="DO57" i="3"/>
  <c r="DO66" i="3" s="1"/>
  <c r="DX66" i="3"/>
  <c r="EJ66" i="3"/>
  <c r="EM57" i="3"/>
  <c r="EM66" i="3" s="1"/>
  <c r="EV66" i="3"/>
  <c r="HA57" i="3"/>
  <c r="HA66" i="3" s="1"/>
  <c r="HK66" i="3"/>
  <c r="GM66" i="3" s="1"/>
  <c r="HM57" i="3"/>
  <c r="HM66" i="3" s="1"/>
  <c r="HX66" i="3"/>
  <c r="IW57" i="3"/>
  <c r="IW66" i="3" s="1"/>
  <c r="JD57" i="3"/>
  <c r="JV66" i="3"/>
  <c r="JV89" i="3" s="1"/>
  <c r="KS57" i="3"/>
  <c r="KS66" i="3" s="1"/>
  <c r="KZ57" i="3"/>
  <c r="MR66" i="3"/>
  <c r="ND66" i="3"/>
  <c r="PB66" i="3"/>
  <c r="PE57" i="3"/>
  <c r="PE66" i="3" s="1"/>
  <c r="PQ57" i="3"/>
  <c r="PH57" i="3"/>
  <c r="BA58" i="3"/>
  <c r="BA66" i="3" s="1"/>
  <c r="AZ58" i="3"/>
  <c r="BC58" i="3" s="1"/>
  <c r="AM58" i="3"/>
  <c r="EA58" i="3"/>
  <c r="EH58" i="3"/>
  <c r="JO58" i="3"/>
  <c r="KA58" i="3"/>
  <c r="LK58" i="3"/>
  <c r="LR58" i="3"/>
  <c r="CM59" i="3"/>
  <c r="DU59" i="3"/>
  <c r="EG59" i="3"/>
  <c r="IJ59" i="3"/>
  <c r="IB59" i="3"/>
  <c r="JI59" i="3"/>
  <c r="JU59" i="3"/>
  <c r="KE59" i="3"/>
  <c r="KS59" i="3"/>
  <c r="MC59" i="3"/>
  <c r="MJ59" i="3"/>
  <c r="HC60" i="3"/>
  <c r="KU60" i="3"/>
  <c r="LG60" i="3"/>
  <c r="KX60" i="3"/>
  <c r="PO60" i="3"/>
  <c r="EI61" i="3"/>
  <c r="ID61" i="3"/>
  <c r="OQ61" i="3"/>
  <c r="AN62" i="3"/>
  <c r="K63" i="3"/>
  <c r="GO63" i="3"/>
  <c r="NA63" i="3"/>
  <c r="PO63" i="3"/>
  <c r="PG63" i="3"/>
  <c r="PI63" i="3" s="1"/>
  <c r="PN63" i="3"/>
  <c r="U64" i="3"/>
  <c r="W64" i="3" s="1"/>
  <c r="AO64" i="3"/>
  <c r="GN65" i="3"/>
  <c r="GW65" i="3"/>
  <c r="GQ65" i="3" s="1"/>
  <c r="JE65" i="3"/>
  <c r="PH65" i="3"/>
  <c r="PQ65" i="3"/>
  <c r="PK65" i="3" s="1"/>
  <c r="JS66" i="3"/>
  <c r="JS89" i="3" s="1"/>
  <c r="NK66" i="3"/>
  <c r="MY66" i="3" s="1"/>
  <c r="CY75" i="3"/>
  <c r="EA68" i="3"/>
  <c r="EA75" i="3" s="1"/>
  <c r="DX75" i="3"/>
  <c r="EJ75" i="3"/>
  <c r="ED75" i="3" s="1"/>
  <c r="IA75" i="3"/>
  <c r="MH68" i="3"/>
  <c r="MN75" i="3"/>
  <c r="NZ75" i="3"/>
  <c r="NT75" i="3" s="1"/>
  <c r="NI69" i="3"/>
  <c r="NC69" i="3" s="1"/>
  <c r="MZ69" i="3"/>
  <c r="NI70" i="3"/>
  <c r="NC70" i="3" s="1"/>
  <c r="MZ70" i="3"/>
  <c r="R71" i="3"/>
  <c r="EG71" i="3"/>
  <c r="MY71" i="3"/>
  <c r="NA71" i="3" s="1"/>
  <c r="NG71" i="3"/>
  <c r="OS71" i="3"/>
  <c r="BL74" i="3"/>
  <c r="BU74" i="3"/>
  <c r="BO74" i="3" s="1"/>
  <c r="GK77" i="3"/>
  <c r="GK78" i="3" s="1"/>
  <c r="LX78" i="3"/>
  <c r="LR78" i="3" s="1"/>
  <c r="LR77" i="3"/>
  <c r="OA77" i="3"/>
  <c r="NR77" i="3"/>
  <c r="NX78" i="3"/>
  <c r="OM77" i="3"/>
  <c r="OM78" i="3" s="1"/>
  <c r="OJ78" i="3"/>
  <c r="F80" i="3"/>
  <c r="D82" i="3"/>
  <c r="GE82" i="3"/>
  <c r="GU80" i="3"/>
  <c r="GU82" i="3" s="1"/>
  <c r="GM80" i="3"/>
  <c r="GO80" i="3" s="1"/>
  <c r="GS82" i="3"/>
  <c r="GT80" i="3"/>
  <c r="GG82" i="3"/>
  <c r="GI81" i="3"/>
  <c r="GH81" i="3"/>
  <c r="NT81" i="3"/>
  <c r="OF82" i="3"/>
  <c r="CH82" i="3"/>
  <c r="AH85" i="3"/>
  <c r="AK84" i="3"/>
  <c r="AK85" i="3" s="1"/>
  <c r="CD85" i="3"/>
  <c r="BL85" i="3" s="1"/>
  <c r="CG84" i="3"/>
  <c r="CG85" i="3" s="1"/>
  <c r="DN84" i="3"/>
  <c r="DF84" i="3"/>
  <c r="DI84" i="3" s="1"/>
  <c r="DL85" i="3"/>
  <c r="DO84" i="3"/>
  <c r="DO85" i="3" s="1"/>
  <c r="JD84" i="3"/>
  <c r="JP85" i="3"/>
  <c r="JD85" i="3" s="1"/>
  <c r="OR85" i="3"/>
  <c r="NQ85" i="3"/>
  <c r="AE87" i="3"/>
  <c r="AE88" i="3" s="1"/>
  <c r="AB88" i="3"/>
  <c r="OY87" i="3"/>
  <c r="OP87" i="3"/>
  <c r="OV88" i="3"/>
  <c r="OP88" i="3" s="1"/>
  <c r="D97" i="3"/>
  <c r="F92" i="3"/>
  <c r="BX97" i="3"/>
  <c r="CA92" i="3"/>
  <c r="CA97" i="3" s="1"/>
  <c r="BL92" i="3"/>
  <c r="FF97" i="3"/>
  <c r="FF176" i="3" s="1"/>
  <c r="FF177" i="3" s="1"/>
  <c r="EH92" i="3"/>
  <c r="HQ97" i="3"/>
  <c r="HR92" i="3"/>
  <c r="IT97" i="3"/>
  <c r="IV92" i="3"/>
  <c r="IB92" i="3"/>
  <c r="KT97" i="3"/>
  <c r="KH92" i="3"/>
  <c r="MB92" i="3"/>
  <c r="LP92" i="3" s="1"/>
  <c r="LN92" i="3"/>
  <c r="LZ97" i="3"/>
  <c r="BL94" i="3"/>
  <c r="BU94" i="3"/>
  <c r="BO94" i="3" s="1"/>
  <c r="KG94" i="3"/>
  <c r="CJ96" i="3"/>
  <c r="CS96" i="3"/>
  <c r="CM96" i="3" s="1"/>
  <c r="HH176" i="3"/>
  <c r="BO100" i="3"/>
  <c r="LW101" i="3"/>
  <c r="LO101" i="3"/>
  <c r="MO101" i="3"/>
  <c r="MG101" i="3"/>
  <c r="MI101" i="3" s="1"/>
  <c r="MN101" i="3"/>
  <c r="DN106" i="3"/>
  <c r="DF106" i="3"/>
  <c r="DL111" i="3"/>
  <c r="DF111" i="3" s="1"/>
  <c r="DZ111" i="3"/>
  <c r="EC106" i="3"/>
  <c r="EC111" i="3" s="1"/>
  <c r="GU108" i="3"/>
  <c r="GT108" i="3"/>
  <c r="GL108" i="3"/>
  <c r="GO108" i="3" s="1"/>
  <c r="GR111" i="3"/>
  <c r="GL111" i="3" s="1"/>
  <c r="KX108" i="3"/>
  <c r="LG108" i="3"/>
  <c r="LA108" i="3" s="1"/>
  <c r="KX109" i="3"/>
  <c r="LG109" i="3"/>
  <c r="LA109" i="3" s="1"/>
  <c r="LT111" i="3"/>
  <c r="LN111" i="3" s="1"/>
  <c r="DT124" i="3"/>
  <c r="DW120" i="3"/>
  <c r="DH120" i="3"/>
  <c r="MW123" i="3"/>
  <c r="MT124" i="3"/>
  <c r="AN128" i="3"/>
  <c r="BC128" i="3"/>
  <c r="DB143" i="3"/>
  <c r="DE138" i="3"/>
  <c r="DE143" i="3" s="1"/>
  <c r="JX143" i="3"/>
  <c r="IZ143" i="3" s="1"/>
  <c r="JZ138" i="3"/>
  <c r="KA138" i="3"/>
  <c r="KA143" i="3" s="1"/>
  <c r="IZ138" i="3"/>
  <c r="KH55" i="3"/>
  <c r="LN55" i="3"/>
  <c r="PF55" i="3"/>
  <c r="EG54" i="3"/>
  <c r="GN54" i="3"/>
  <c r="LP54" i="3"/>
  <c r="MI54" i="3"/>
  <c r="D66" i="3"/>
  <c r="FH66" i="3"/>
  <c r="FK57" i="3"/>
  <c r="FK66" i="3" s="1"/>
  <c r="FT66" i="3"/>
  <c r="FN66" i="3" s="1"/>
  <c r="GE57" i="3"/>
  <c r="HB66" i="3"/>
  <c r="HB89" i="3" s="1"/>
  <c r="HY57" i="3"/>
  <c r="HY66" i="3" s="1"/>
  <c r="JL66" i="3"/>
  <c r="JW57" i="3"/>
  <c r="JW66" i="3" s="1"/>
  <c r="KT66" i="3"/>
  <c r="KT89" i="3" s="1"/>
  <c r="LH66" i="3"/>
  <c r="LT66" i="3"/>
  <c r="LN66" i="3" s="1"/>
  <c r="LW57" i="3"/>
  <c r="LW66" i="3" s="1"/>
  <c r="MU57" i="3"/>
  <c r="MU66" i="3" s="1"/>
  <c r="OD66" i="3"/>
  <c r="OG57" i="3"/>
  <c r="PP66" i="3"/>
  <c r="K59" i="3"/>
  <c r="ES59" i="3"/>
  <c r="FE59" i="3"/>
  <c r="FO59" i="3"/>
  <c r="FQ59" i="3" s="1"/>
  <c r="GC59" i="3"/>
  <c r="GM59" i="3"/>
  <c r="GO59" i="3" s="1"/>
  <c r="HA59" i="3"/>
  <c r="IK59" i="3"/>
  <c r="IW59" i="3"/>
  <c r="PQ59" i="3"/>
  <c r="GE60" i="3"/>
  <c r="FS60" i="3" s="1"/>
  <c r="IA60" i="3"/>
  <c r="IY60" i="3"/>
  <c r="JW60" i="3"/>
  <c r="LV60" i="3"/>
  <c r="LN60" i="3"/>
  <c r="NG60" i="3"/>
  <c r="MY60" i="3"/>
  <c r="NA60" i="3" s="1"/>
  <c r="NQ60" i="3"/>
  <c r="OE60" i="3"/>
  <c r="OO60" i="3"/>
  <c r="PC60" i="3"/>
  <c r="GO61" i="3"/>
  <c r="NU61" i="3"/>
  <c r="PI61" i="3"/>
  <c r="LA62" i="3"/>
  <c r="NR62" i="3"/>
  <c r="R63" i="3"/>
  <c r="O64" i="3"/>
  <c r="K64" i="3"/>
  <c r="AN64" i="3"/>
  <c r="GO64" i="3"/>
  <c r="IG64" i="3"/>
  <c r="OQ64" i="3"/>
  <c r="FQ65" i="3"/>
  <c r="OC66" i="3"/>
  <c r="BX75" i="3"/>
  <c r="DQ68" i="3"/>
  <c r="EE75" i="3"/>
  <c r="EG75" i="3" s="1"/>
  <c r="IP68" i="3"/>
  <c r="IN75" i="3"/>
  <c r="IB75" i="3" s="1"/>
  <c r="IB68" i="3"/>
  <c r="PB68" i="3"/>
  <c r="OZ75" i="3"/>
  <c r="ON75" i="3" s="1"/>
  <c r="EI69" i="3"/>
  <c r="FY69" i="3"/>
  <c r="FS69" i="3" s="1"/>
  <c r="FP69" i="3"/>
  <c r="KO69" i="3"/>
  <c r="KI69" i="3" s="1"/>
  <c r="KF69" i="3"/>
  <c r="EI70" i="3"/>
  <c r="FY70" i="3"/>
  <c r="FS70" i="3" s="1"/>
  <c r="FP70" i="3"/>
  <c r="KO70" i="3"/>
  <c r="KI70" i="3" s="1"/>
  <c r="KF70" i="3"/>
  <c r="GU71" i="3"/>
  <c r="GT71" i="3"/>
  <c r="NF71" i="3"/>
  <c r="U72" i="3"/>
  <c r="V72" i="3" s="1"/>
  <c r="CK73" i="3"/>
  <c r="U73" i="3"/>
  <c r="MH73" i="3"/>
  <c r="CV75" i="3"/>
  <c r="H77" i="3"/>
  <c r="HC77" i="3"/>
  <c r="HC78" i="3" s="1"/>
  <c r="GZ78" i="3"/>
  <c r="HO77" i="3"/>
  <c r="HO78" i="3" s="1"/>
  <c r="HL78" i="3"/>
  <c r="PJ77" i="3"/>
  <c r="PP78" i="3"/>
  <c r="PJ78" i="3" s="1"/>
  <c r="BU80" i="3"/>
  <c r="BR82" i="3"/>
  <c r="BL80" i="3"/>
  <c r="GP82" i="3"/>
  <c r="HU81" i="3"/>
  <c r="IF81" i="3"/>
  <c r="LI82" i="3"/>
  <c r="LI89" i="3" s="1"/>
  <c r="LK81" i="3"/>
  <c r="NB81" i="3"/>
  <c r="NO81" i="3"/>
  <c r="NC81" i="3" s="1"/>
  <c r="PI81" i="3"/>
  <c r="IB82" i="3"/>
  <c r="CY84" i="3"/>
  <c r="CJ84" i="3"/>
  <c r="CV85" i="3"/>
  <c r="HR84" i="3"/>
  <c r="HP85" i="3"/>
  <c r="IO85" i="3"/>
  <c r="IC85" i="3" s="1"/>
  <c r="IE85" i="3" s="1"/>
  <c r="IQ84" i="3"/>
  <c r="IQ85" i="3" s="1"/>
  <c r="NM84" i="3"/>
  <c r="NM85" i="3" s="1"/>
  <c r="NL84" i="3"/>
  <c r="DJ85" i="3"/>
  <c r="EN85" i="3"/>
  <c r="EH85" i="3" s="1"/>
  <c r="GW88" i="3"/>
  <c r="PN88" i="3"/>
  <c r="PH88" i="3" s="1"/>
  <c r="PH87" i="3"/>
  <c r="DJ88" i="3"/>
  <c r="MZ88" i="3"/>
  <c r="NS88" i="3"/>
  <c r="E97" i="3"/>
  <c r="BI97" i="3"/>
  <c r="FK92" i="3"/>
  <c r="FK97" i="3" s="1"/>
  <c r="FJ92" i="3"/>
  <c r="FH97" i="3"/>
  <c r="FR97" i="3"/>
  <c r="HF97" i="3"/>
  <c r="HI92" i="3"/>
  <c r="HI97" i="3" s="1"/>
  <c r="HS92" i="3"/>
  <c r="HS97" i="3" s="1"/>
  <c r="OH97" i="3"/>
  <c r="OJ92" i="3"/>
  <c r="NP92" i="3"/>
  <c r="OK92" i="3"/>
  <c r="OK97" i="3" s="1"/>
  <c r="T93" i="3"/>
  <c r="DK95" i="3"/>
  <c r="EG95" i="3"/>
  <c r="BN97" i="3"/>
  <c r="CV104" i="3"/>
  <c r="CY99" i="3"/>
  <c r="CY104" i="3" s="1"/>
  <c r="CJ99" i="3"/>
  <c r="EX99" i="3"/>
  <c r="HJ104" i="3"/>
  <c r="HL99" i="3"/>
  <c r="IS99" i="3"/>
  <c r="IS104" i="3" s="1"/>
  <c r="IP104" i="3"/>
  <c r="JK99" i="3"/>
  <c r="JH104" i="3"/>
  <c r="PW99" i="3"/>
  <c r="PW104" i="3" s="1"/>
  <c r="PT104" i="3"/>
  <c r="OR104" i="3"/>
  <c r="F106" i="3"/>
  <c r="E111" i="3"/>
  <c r="BF111" i="3"/>
  <c r="BI106" i="3"/>
  <c r="BI111" i="3" s="1"/>
  <c r="CA111" i="3"/>
  <c r="BO106" i="3"/>
  <c r="FK106" i="3"/>
  <c r="FK111" i="3" s="1"/>
  <c r="FI111" i="3"/>
  <c r="FI176" i="3" s="1"/>
  <c r="GB106" i="3"/>
  <c r="GA111" i="3"/>
  <c r="FO106" i="3"/>
  <c r="GC106" i="3"/>
  <c r="GC111" i="3" s="1"/>
  <c r="MN106" i="3"/>
  <c r="MM111" i="3"/>
  <c r="MG111" i="3" s="1"/>
  <c r="MI111" i="3" s="1"/>
  <c r="MO106" i="3"/>
  <c r="MO111" i="3" s="1"/>
  <c r="MH108" i="3"/>
  <c r="MQ108" i="3"/>
  <c r="MK108" i="3" s="1"/>
  <c r="T109" i="3"/>
  <c r="EK118" i="3"/>
  <c r="EE113" i="3"/>
  <c r="EG113" i="3" s="1"/>
  <c r="EM113" i="3"/>
  <c r="EM118" i="3" s="1"/>
  <c r="EL113" i="3"/>
  <c r="AH124" i="3"/>
  <c r="AK120" i="3"/>
  <c r="AK124" i="3" s="1"/>
  <c r="EI122" i="3"/>
  <c r="DL130" i="3"/>
  <c r="DO126" i="3"/>
  <c r="DO130" i="3" s="1"/>
  <c r="DF126" i="3"/>
  <c r="DI126" i="3" s="1"/>
  <c r="DN126" i="3"/>
  <c r="PT126" i="3"/>
  <c r="PR130" i="3"/>
  <c r="PE154" i="3"/>
  <c r="OS149" i="3"/>
  <c r="NT55" i="3"/>
  <c r="JE54" i="3"/>
  <c r="KI54" i="3"/>
  <c r="MZ54" i="3"/>
  <c r="NS54" i="3"/>
  <c r="AZ66" i="3"/>
  <c r="CJ57" i="3"/>
  <c r="DB66" i="3"/>
  <c r="DE57" i="3"/>
  <c r="DP66" i="3"/>
  <c r="EN66" i="3"/>
  <c r="EH66" i="3" s="1"/>
  <c r="FY57" i="3"/>
  <c r="HD66" i="3"/>
  <c r="HG57" i="3"/>
  <c r="HG66" i="3" s="1"/>
  <c r="HP66" i="3"/>
  <c r="IA57" i="3"/>
  <c r="JQ57" i="3"/>
  <c r="JQ66" i="3" s="1"/>
  <c r="LJ66" i="3"/>
  <c r="LM57" i="3"/>
  <c r="LY57" i="3"/>
  <c r="LP57" i="3"/>
  <c r="MV66" i="3"/>
  <c r="MV89" i="3" s="1"/>
  <c r="NV66" i="3"/>
  <c r="NP66" i="3" s="1"/>
  <c r="OF66" i="3"/>
  <c r="OU66" i="3"/>
  <c r="OO66" i="3" s="1"/>
  <c r="OW57" i="3"/>
  <c r="OW66" i="3" s="1"/>
  <c r="OO57" i="3"/>
  <c r="PS66" i="3"/>
  <c r="PG66" i="3" s="1"/>
  <c r="PU57" i="3"/>
  <c r="PU66" i="3" s="1"/>
  <c r="EU58" i="3"/>
  <c r="IM58" i="3"/>
  <c r="ME58" i="3"/>
  <c r="MQ58" i="3"/>
  <c r="MK58" i="3" s="1"/>
  <c r="MH58" i="3"/>
  <c r="OY58" i="3"/>
  <c r="OS58" i="3" s="1"/>
  <c r="MW59" i="3"/>
  <c r="MK59" i="3" s="1"/>
  <c r="NI59" i="3"/>
  <c r="NC59" i="3" s="1"/>
  <c r="MZ59" i="3"/>
  <c r="OV59" i="3"/>
  <c r="ON59" i="3"/>
  <c r="BL60" i="3"/>
  <c r="GU60" i="3"/>
  <c r="GM60" i="3"/>
  <c r="GO60" i="3" s="1"/>
  <c r="KM60" i="3"/>
  <c r="KE60" i="3"/>
  <c r="KG60" i="3" s="1"/>
  <c r="KW60" i="3"/>
  <c r="KY60" i="3" s="1"/>
  <c r="LK60" i="3"/>
  <c r="MU60" i="3"/>
  <c r="NB60" i="3"/>
  <c r="AO61" i="3"/>
  <c r="EG61" i="3"/>
  <c r="GO62" i="3"/>
  <c r="NU62" i="3"/>
  <c r="OP62" i="3"/>
  <c r="PI62" i="3"/>
  <c r="KM63" i="3"/>
  <c r="KE63" i="3"/>
  <c r="KG63" i="3" s="1"/>
  <c r="LS63" i="3"/>
  <c r="EG64" i="3"/>
  <c r="PH64" i="3"/>
  <c r="DI65" i="3"/>
  <c r="ID65" i="3"/>
  <c r="IM65" i="3"/>
  <c r="IG65" i="3" s="1"/>
  <c r="KY65" i="3"/>
  <c r="JJ66" i="3"/>
  <c r="JD66" i="3" s="1"/>
  <c r="LF66" i="3"/>
  <c r="KZ66" i="3" s="1"/>
  <c r="PN66" i="3"/>
  <c r="EX75" i="3"/>
  <c r="FA68" i="3"/>
  <c r="FA75" i="3" s="1"/>
  <c r="FJ75" i="3"/>
  <c r="FM68" i="3"/>
  <c r="FM75" i="3" s="1"/>
  <c r="FV75" i="3"/>
  <c r="FY68" i="3"/>
  <c r="FP68" i="3"/>
  <c r="GH75" i="3"/>
  <c r="GK68" i="3"/>
  <c r="GK75" i="3" s="1"/>
  <c r="GW68" i="3"/>
  <c r="GN68" i="3"/>
  <c r="HF75" i="3"/>
  <c r="HI68" i="3"/>
  <c r="JM75" i="3"/>
  <c r="JO68" i="3"/>
  <c r="JO75" i="3" s="1"/>
  <c r="KN75" i="3"/>
  <c r="KH75" i="3" s="1"/>
  <c r="KH68" i="3"/>
  <c r="LE68" i="3"/>
  <c r="LE75" i="3" s="1"/>
  <c r="KW68" i="3"/>
  <c r="KY68" i="3" s="1"/>
  <c r="MQ68" i="3"/>
  <c r="R69" i="3"/>
  <c r="R70" i="3"/>
  <c r="BU71" i="3"/>
  <c r="BO71" i="3" s="1"/>
  <c r="BL71" i="3"/>
  <c r="X73" i="3"/>
  <c r="R73" i="3" s="1"/>
  <c r="EI73" i="3"/>
  <c r="JB73" i="3"/>
  <c r="JW73" i="3"/>
  <c r="JE73" i="3" s="1"/>
  <c r="KI73" i="3"/>
  <c r="LG73" i="3"/>
  <c r="LA73" i="3" s="1"/>
  <c r="KX73" i="3"/>
  <c r="LY73" i="3"/>
  <c r="LS73" i="3" s="1"/>
  <c r="LP73" i="3"/>
  <c r="NC73" i="3"/>
  <c r="OA73" i="3"/>
  <c r="NU73" i="3" s="1"/>
  <c r="NR73" i="3"/>
  <c r="FY74" i="3"/>
  <c r="FS74" i="3" s="1"/>
  <c r="FP74" i="3"/>
  <c r="I75" i="3"/>
  <c r="FT75" i="3"/>
  <c r="FN75" i="3" s="1"/>
  <c r="GS75" i="3"/>
  <c r="GM75" i="3" s="1"/>
  <c r="PP75" i="3"/>
  <c r="PJ75" i="3" s="1"/>
  <c r="AP77" i="3"/>
  <c r="AV78" i="3"/>
  <c r="AP78" i="3" s="1"/>
  <c r="BM77" i="3"/>
  <c r="EN78" i="3"/>
  <c r="EH78" i="3" s="1"/>
  <c r="EH77" i="3"/>
  <c r="FK77" i="3"/>
  <c r="FK78" i="3" s="1"/>
  <c r="KM77" i="3"/>
  <c r="KM78" i="3" s="1"/>
  <c r="KE77" i="3"/>
  <c r="KG77" i="3" s="1"/>
  <c r="KK78" i="3"/>
  <c r="KE78" i="3" s="1"/>
  <c r="KG78" i="3" s="1"/>
  <c r="KL77" i="3"/>
  <c r="LL78" i="3"/>
  <c r="KZ78" i="3" s="1"/>
  <c r="KZ77" i="3"/>
  <c r="NG77" i="3"/>
  <c r="NG78" i="3" s="1"/>
  <c r="MY77" i="3"/>
  <c r="PR78" i="3"/>
  <c r="PF78" i="3" s="1"/>
  <c r="PI78" i="3" s="1"/>
  <c r="PU77" i="3"/>
  <c r="PU78" i="3" s="1"/>
  <c r="BX82" i="3"/>
  <c r="CA80" i="3"/>
  <c r="CA82" i="3" s="1"/>
  <c r="EJ82" i="3"/>
  <c r="ED82" i="3" s="1"/>
  <c r="EL80" i="3"/>
  <c r="ED80" i="3"/>
  <c r="IA80" i="3"/>
  <c r="IA82" i="3" s="1"/>
  <c r="HX82" i="3"/>
  <c r="IJ82" i="3"/>
  <c r="IM80" i="3"/>
  <c r="KL80" i="3"/>
  <c r="KD80" i="3"/>
  <c r="KG80" i="3" s="1"/>
  <c r="KM80" i="3"/>
  <c r="KM82" i="3" s="1"/>
  <c r="KJ82" i="3"/>
  <c r="KV82" i="3"/>
  <c r="CK82" i="3"/>
  <c r="ES84" i="3"/>
  <c r="ES85" i="3" s="1"/>
  <c r="ER84" i="3"/>
  <c r="FV84" i="3"/>
  <c r="FN84" i="3"/>
  <c r="FT85" i="3"/>
  <c r="FN85" i="3" s="1"/>
  <c r="FQ85" i="3" s="1"/>
  <c r="JI84" i="3"/>
  <c r="JI85" i="3" s="1"/>
  <c r="JA84" i="3"/>
  <c r="JG85" i="3"/>
  <c r="JA85" i="3" s="1"/>
  <c r="JC85" i="3" s="1"/>
  <c r="JH84" i="3"/>
  <c r="JW84" i="3"/>
  <c r="JW85" i="3" s="1"/>
  <c r="JT85" i="3"/>
  <c r="KL84" i="3"/>
  <c r="KD84" i="3"/>
  <c r="LI85" i="3"/>
  <c r="KW85" i="3" s="1"/>
  <c r="LK84" i="3"/>
  <c r="LK85" i="3" s="1"/>
  <c r="OD85" i="3"/>
  <c r="OG84" i="3"/>
  <c r="OG85" i="3" s="1"/>
  <c r="OB85" i="3"/>
  <c r="NP85" i="3" s="1"/>
  <c r="MQ88" i="3"/>
  <c r="MK88" i="3" s="1"/>
  <c r="MK87" i="3"/>
  <c r="PQ88" i="3"/>
  <c r="PK88" i="3" s="1"/>
  <c r="PK87" i="3"/>
  <c r="BJ88" i="3"/>
  <c r="BM88" i="3" s="1"/>
  <c r="CJ88" i="3"/>
  <c r="KY88" i="3"/>
  <c r="PI88" i="3"/>
  <c r="AX97" i="3"/>
  <c r="AZ92" i="3"/>
  <c r="AN92" i="3" s="1"/>
  <c r="AL92" i="3"/>
  <c r="AO92" i="3" s="1"/>
  <c r="EL97" i="3"/>
  <c r="EO92" i="3"/>
  <c r="EX97" i="3"/>
  <c r="FA92" i="3"/>
  <c r="FA97" i="3" s="1"/>
  <c r="GV97" i="3"/>
  <c r="GP92" i="3"/>
  <c r="IK92" i="3"/>
  <c r="IK97" i="3" s="1"/>
  <c r="IC92" i="3"/>
  <c r="IJ92" i="3"/>
  <c r="JF97" i="3"/>
  <c r="IZ92" i="3"/>
  <c r="JS97" i="3"/>
  <c r="JU92" i="3"/>
  <c r="JU97" i="3" s="1"/>
  <c r="NI92" i="3"/>
  <c r="NF97" i="3"/>
  <c r="PV97" i="3"/>
  <c r="PJ97" i="3" s="1"/>
  <c r="PJ92" i="3"/>
  <c r="FY94" i="3"/>
  <c r="FS94" i="3" s="1"/>
  <c r="FP94" i="3"/>
  <c r="IK94" i="3"/>
  <c r="IB94" i="3"/>
  <c r="IE94" i="3" s="1"/>
  <c r="IJ94" i="3"/>
  <c r="NS96" i="3"/>
  <c r="AP97" i="3"/>
  <c r="EH97" i="3"/>
  <c r="IH97" i="3"/>
  <c r="DJ99" i="3"/>
  <c r="DV104" i="3"/>
  <c r="ME100" i="3"/>
  <c r="LP100" i="3"/>
  <c r="EV104" i="3"/>
  <c r="ED104" i="3" s="1"/>
  <c r="KF108" i="3"/>
  <c r="CJ114" i="3"/>
  <c r="CS114" i="3"/>
  <c r="CM114" i="3" s="1"/>
  <c r="U116" i="3"/>
  <c r="DH116" i="3"/>
  <c r="DQ116" i="3"/>
  <c r="DK116" i="3" s="1"/>
  <c r="T120" i="3"/>
  <c r="EF132" i="3"/>
  <c r="EO132" i="3"/>
  <c r="EL136" i="3"/>
  <c r="FG132" i="3"/>
  <c r="FG136" i="3" s="1"/>
  <c r="FD136" i="3"/>
  <c r="NF136" i="3"/>
  <c r="MZ132" i="3"/>
  <c r="NI132" i="3"/>
  <c r="J133" i="3"/>
  <c r="ES138" i="3"/>
  <c r="ES143" i="3" s="1"/>
  <c r="EQ143" i="3"/>
  <c r="EE143" i="3" s="1"/>
  <c r="O61" i="3"/>
  <c r="Q61" i="3" s="1"/>
  <c r="O62" i="3"/>
  <c r="BT66" i="3"/>
  <c r="BN66" i="3" s="1"/>
  <c r="LO68" i="3"/>
  <c r="LQ68" i="3" s="1"/>
  <c r="MT75" i="3"/>
  <c r="NF68" i="3"/>
  <c r="MX68" i="3"/>
  <c r="F69" i="3"/>
  <c r="H69" i="3" s="1"/>
  <c r="AN69" i="3"/>
  <c r="BI69" i="3"/>
  <c r="CJ69" i="3"/>
  <c r="OS69" i="3"/>
  <c r="F70" i="3"/>
  <c r="H70" i="3" s="1"/>
  <c r="AN70" i="3"/>
  <c r="BI70" i="3"/>
  <c r="AQ70" i="3" s="1"/>
  <c r="CJ70" i="3"/>
  <c r="OS70" i="3"/>
  <c r="AN72" i="3"/>
  <c r="CJ73" i="3"/>
  <c r="AN74" i="3"/>
  <c r="BS74" i="3"/>
  <c r="BK74" i="3"/>
  <c r="JC74" i="3"/>
  <c r="LQ74" i="3"/>
  <c r="BN75" i="3"/>
  <c r="II75" i="3"/>
  <c r="IC75" i="3" s="1"/>
  <c r="LH75" i="3"/>
  <c r="KV75" i="3" s="1"/>
  <c r="KY75" i="3" s="1"/>
  <c r="LT75" i="3"/>
  <c r="LN75" i="3" s="1"/>
  <c r="PS75" i="3"/>
  <c r="PG75" i="3" s="1"/>
  <c r="PI75" i="3" s="1"/>
  <c r="FR77" i="3"/>
  <c r="GI77" i="3"/>
  <c r="GI78" i="3" s="1"/>
  <c r="HF77" i="3"/>
  <c r="IA77" i="3"/>
  <c r="IA78" i="3" s="1"/>
  <c r="JO77" i="3"/>
  <c r="JO78" i="3" s="1"/>
  <c r="NB77" i="3"/>
  <c r="GG78" i="3"/>
  <c r="FV80" i="3"/>
  <c r="FN80" i="3"/>
  <c r="IE80" i="3"/>
  <c r="LU82" i="3"/>
  <c r="LW80" i="3"/>
  <c r="LW82" i="3" s="1"/>
  <c r="LO80" i="3"/>
  <c r="LQ80" i="3" s="1"/>
  <c r="NB80" i="3"/>
  <c r="NH82" i="3"/>
  <c r="NB82" i="3" s="1"/>
  <c r="NY80" i="3"/>
  <c r="NY82" i="3" s="1"/>
  <c r="NQ80" i="3"/>
  <c r="PL82" i="3"/>
  <c r="PF82" i="3" s="1"/>
  <c r="PN80" i="3"/>
  <c r="PF80" i="3"/>
  <c r="FP81" i="3"/>
  <c r="HO81" i="3"/>
  <c r="HO82" i="3" s="1"/>
  <c r="LL82" i="3"/>
  <c r="KZ81" i="3"/>
  <c r="MH81" i="3"/>
  <c r="MW81" i="3"/>
  <c r="MK81" i="3" s="1"/>
  <c r="PU81" i="3"/>
  <c r="FZ82" i="3"/>
  <c r="FN82" i="3" s="1"/>
  <c r="NJ82" i="3"/>
  <c r="MX82" i="3" s="1"/>
  <c r="OO82" i="3"/>
  <c r="PV82" i="3"/>
  <c r="PJ82" i="3" s="1"/>
  <c r="BB85" i="3"/>
  <c r="BB89" i="3" s="1"/>
  <c r="BB177" i="3" s="1"/>
  <c r="AP84" i="3"/>
  <c r="IP84" i="3"/>
  <c r="LJ84" i="3"/>
  <c r="LV84" i="3"/>
  <c r="LN84" i="3"/>
  <c r="NT84" i="3"/>
  <c r="AL85" i="3"/>
  <c r="BJ85" i="3"/>
  <c r="BM85" i="3" s="1"/>
  <c r="HD85" i="3"/>
  <c r="OZ85" i="3"/>
  <c r="ON85" i="3" s="1"/>
  <c r="EF87" i="3"/>
  <c r="FS87" i="3"/>
  <c r="KX88" i="3"/>
  <c r="LP87" i="3"/>
  <c r="ER88" i="3"/>
  <c r="IV88" i="3"/>
  <c r="ID88" i="3" s="1"/>
  <c r="OR88" i="3"/>
  <c r="DS97" i="3"/>
  <c r="DU92" i="3"/>
  <c r="DU97" i="3" s="1"/>
  <c r="DG92" i="3"/>
  <c r="DI92" i="3" s="1"/>
  <c r="FL176" i="3"/>
  <c r="FL178" i="3" s="1"/>
  <c r="GX97" i="3"/>
  <c r="GZ92" i="3"/>
  <c r="GL92" i="3"/>
  <c r="IW92" i="3"/>
  <c r="IW97" i="3" s="1"/>
  <c r="JJ97" i="3"/>
  <c r="JD92" i="3"/>
  <c r="LJ97" i="3"/>
  <c r="LM92" i="3"/>
  <c r="LM97" i="3" s="1"/>
  <c r="LR97" i="3"/>
  <c r="ML97" i="3"/>
  <c r="MN92" i="3"/>
  <c r="MF92" i="3"/>
  <c r="MI92" i="3" s="1"/>
  <c r="MO92" i="3"/>
  <c r="MO97" i="3" s="1"/>
  <c r="LE94" i="3"/>
  <c r="KW94" i="3"/>
  <c r="KY94" i="3" s="1"/>
  <c r="PH94" i="3"/>
  <c r="PQ94" i="3"/>
  <c r="PK94" i="3" s="1"/>
  <c r="FP95" i="3"/>
  <c r="GK95" i="3"/>
  <c r="FS95" i="3" s="1"/>
  <c r="LA95" i="3"/>
  <c r="MI95" i="3"/>
  <c r="X96" i="3"/>
  <c r="R96" i="3" s="1"/>
  <c r="BZ176" i="3"/>
  <c r="CO176" i="3"/>
  <c r="CI97" i="3"/>
  <c r="CK97" i="3" s="1"/>
  <c r="HS99" i="3"/>
  <c r="HS104" i="3" s="1"/>
  <c r="HR99" i="3"/>
  <c r="IW99" i="3"/>
  <c r="IW104" i="3" s="1"/>
  <c r="IB99" i="3"/>
  <c r="IV99" i="3"/>
  <c r="IT104" i="3"/>
  <c r="IB104" i="3" s="1"/>
  <c r="KZ101" i="3"/>
  <c r="X101" i="3" s="1"/>
  <c r="R101" i="3" s="1"/>
  <c r="LF104" i="3"/>
  <c r="KZ104" i="3" s="1"/>
  <c r="PH104" i="3"/>
  <c r="AM106" i="3"/>
  <c r="AS111" i="3"/>
  <c r="AM111" i="3" s="1"/>
  <c r="AU106" i="3"/>
  <c r="AU111" i="3" s="1"/>
  <c r="GP106" i="3"/>
  <c r="GW106" i="3"/>
  <c r="GV111" i="3"/>
  <c r="GP111" i="3" s="1"/>
  <c r="IM106" i="3"/>
  <c r="IV106" i="3"/>
  <c r="IU111" i="3"/>
  <c r="IW106" i="3"/>
  <c r="IW111" i="3" s="1"/>
  <c r="OU111" i="3"/>
  <c r="OO111" i="3" s="1"/>
  <c r="OQ111" i="3" s="1"/>
  <c r="OO106" i="3"/>
  <c r="OQ106" i="3" s="1"/>
  <c r="OW106" i="3"/>
  <c r="OW111" i="3" s="1"/>
  <c r="OV106" i="3"/>
  <c r="AK107" i="3"/>
  <c r="AK111" i="3" s="1"/>
  <c r="AH111" i="3"/>
  <c r="PH107" i="3"/>
  <c r="PQ107" i="3"/>
  <c r="PK107" i="3" s="1"/>
  <c r="J108" i="3"/>
  <c r="EN111" i="3"/>
  <c r="EH111" i="3" s="1"/>
  <c r="EH108" i="3"/>
  <c r="IK118" i="3"/>
  <c r="KZ115" i="3"/>
  <c r="LF118" i="3"/>
  <c r="KZ118" i="3" s="1"/>
  <c r="KF120" i="3"/>
  <c r="KO120" i="3"/>
  <c r="KL124" i="3"/>
  <c r="X121" i="3"/>
  <c r="PE126" i="3"/>
  <c r="PE130" i="3" s="1"/>
  <c r="PB130" i="3"/>
  <c r="CY127" i="3"/>
  <c r="CY130" i="3" s="1"/>
  <c r="CJ127" i="3"/>
  <c r="OD130" i="3"/>
  <c r="OG127" i="3"/>
  <c r="X129" i="3"/>
  <c r="AO133" i="3"/>
  <c r="U133" i="3"/>
  <c r="LM134" i="3"/>
  <c r="LA134" i="3" s="1"/>
  <c r="KX134" i="3"/>
  <c r="HC139" i="3"/>
  <c r="GQ139" i="3" s="1"/>
  <c r="GN139" i="3"/>
  <c r="GN140" i="3"/>
  <c r="GW140" i="3"/>
  <c r="GQ140" i="3" s="1"/>
  <c r="AN141" i="3"/>
  <c r="AW141" i="3"/>
  <c r="AQ141" i="3" s="1"/>
  <c r="FY54" i="3"/>
  <c r="FS54" i="3" s="1"/>
  <c r="IC54" i="3"/>
  <c r="PG57" i="3"/>
  <c r="AX66" i="3"/>
  <c r="AL66" i="3" s="1"/>
  <c r="AO66" i="3" s="1"/>
  <c r="E75" i="3"/>
  <c r="E89" i="3" s="1"/>
  <c r="AH75" i="3"/>
  <c r="DB75" i="3"/>
  <c r="ML75" i="3"/>
  <c r="MF75" i="3" s="1"/>
  <c r="OW68" i="3"/>
  <c r="OW75" i="3" s="1"/>
  <c r="OO68" i="3"/>
  <c r="OQ68" i="3" s="1"/>
  <c r="GN69" i="3"/>
  <c r="HI69" i="3"/>
  <c r="GQ69" i="3" s="1"/>
  <c r="JC69" i="3"/>
  <c r="LS69" i="3"/>
  <c r="GN70" i="3"/>
  <c r="HI70" i="3"/>
  <c r="GQ70" i="3" s="1"/>
  <c r="JC70" i="3"/>
  <c r="LS70" i="3"/>
  <c r="DO71" i="3"/>
  <c r="DG71" i="3"/>
  <c r="JH71" i="3"/>
  <c r="IZ71" i="3"/>
  <c r="JC71" i="3" s="1"/>
  <c r="MO71" i="3"/>
  <c r="MG71" i="3"/>
  <c r="MI71" i="3" s="1"/>
  <c r="X72" i="3"/>
  <c r="R72" i="3" s="1"/>
  <c r="IG72" i="3"/>
  <c r="BL73" i="3"/>
  <c r="CG73" i="3"/>
  <c r="BO73" i="3" s="1"/>
  <c r="X74" i="3"/>
  <c r="R74" i="3" s="1"/>
  <c r="DO74" i="3"/>
  <c r="DG74" i="3"/>
  <c r="NX74" i="3"/>
  <c r="NP74" i="3"/>
  <c r="NS74" i="3" s="1"/>
  <c r="DN77" i="3"/>
  <c r="DF77" i="3"/>
  <c r="HS77" i="3"/>
  <c r="HS78" i="3" s="1"/>
  <c r="KA77" i="3"/>
  <c r="KA78" i="3" s="1"/>
  <c r="DL78" i="3"/>
  <c r="FX78" i="3"/>
  <c r="FR78" i="3" s="1"/>
  <c r="LO78" i="3"/>
  <c r="LQ78" i="3" s="1"/>
  <c r="NH78" i="3"/>
  <c r="NB78" i="3" s="1"/>
  <c r="EC82" i="3"/>
  <c r="ER82" i="3"/>
  <c r="JI80" i="3"/>
  <c r="JI82" i="3" s="1"/>
  <c r="JA80" i="3"/>
  <c r="OQ80" i="3"/>
  <c r="ES81" i="3"/>
  <c r="HE82" i="3"/>
  <c r="HG81" i="3"/>
  <c r="OJ81" i="3"/>
  <c r="OM81" i="3" s="1"/>
  <c r="OM82" i="3" s="1"/>
  <c r="FC82" i="3"/>
  <c r="MG82" i="3"/>
  <c r="MI82" i="3" s="1"/>
  <c r="NZ82" i="3"/>
  <c r="CK84" i="3"/>
  <c r="PB85" i="3"/>
  <c r="PE84" i="3"/>
  <c r="PE85" i="3" s="1"/>
  <c r="PN84" i="3"/>
  <c r="PF84" i="3"/>
  <c r="PI84" i="3" s="1"/>
  <c r="MR85" i="3"/>
  <c r="MF85" i="3" s="1"/>
  <c r="MI85" i="3" s="1"/>
  <c r="AS88" i="3"/>
  <c r="AM88" i="3" s="1"/>
  <c r="AO88" i="3" s="1"/>
  <c r="AU87" i="3"/>
  <c r="AU88" i="3" s="1"/>
  <c r="AM87" i="3"/>
  <c r="BX88" i="3"/>
  <c r="BL88" i="3" s="1"/>
  <c r="CA87" i="3"/>
  <c r="CA88" i="3" s="1"/>
  <c r="DQ88" i="3"/>
  <c r="DK88" i="3" s="1"/>
  <c r="DK87" i="3"/>
  <c r="LA87" i="3"/>
  <c r="LG88" i="3"/>
  <c r="LA88" i="3" s="1"/>
  <c r="NU88" i="3"/>
  <c r="EE88" i="3"/>
  <c r="EG88" i="3" s="1"/>
  <c r="GP88" i="3"/>
  <c r="BB97" i="3"/>
  <c r="BB176" i="3" s="1"/>
  <c r="DF97" i="3"/>
  <c r="FZ97" i="3"/>
  <c r="GB92" i="3"/>
  <c r="HM92" i="3"/>
  <c r="HM97" i="3" s="1"/>
  <c r="HK97" i="3"/>
  <c r="JX97" i="3"/>
  <c r="JZ92" i="3"/>
  <c r="KM92" i="3"/>
  <c r="KM97" i="3" s="1"/>
  <c r="KL92" i="3"/>
  <c r="LB97" i="3"/>
  <c r="KV92" i="3"/>
  <c r="LO92" i="3"/>
  <c r="LQ92" i="3" s="1"/>
  <c r="MC92" i="3"/>
  <c r="MC97" i="3" s="1"/>
  <c r="PR176" i="3"/>
  <c r="GN94" i="3"/>
  <c r="GW94" i="3"/>
  <c r="GQ94" i="3" s="1"/>
  <c r="JI94" i="3"/>
  <c r="JH94" i="3"/>
  <c r="IZ94" i="3"/>
  <c r="JC94" i="3" s="1"/>
  <c r="LW94" i="3"/>
  <c r="LV94" i="3"/>
  <c r="LV97" i="3" s="1"/>
  <c r="NY94" i="3"/>
  <c r="NX94" i="3"/>
  <c r="NP94" i="3"/>
  <c r="NS94" i="3" s="1"/>
  <c r="R95" i="3"/>
  <c r="EI95" i="3"/>
  <c r="IU97" i="3"/>
  <c r="DF99" i="3"/>
  <c r="DL104" i="3"/>
  <c r="DF104" i="3" s="1"/>
  <c r="DN99" i="3"/>
  <c r="ER99" i="3"/>
  <c r="ED99" i="3"/>
  <c r="ME99" i="3"/>
  <c r="ME104" i="3" s="1"/>
  <c r="MB104" i="3"/>
  <c r="LP99" i="3"/>
  <c r="U100" i="3"/>
  <c r="O100" i="3" s="1"/>
  <c r="EG100" i="3"/>
  <c r="KF100" i="3"/>
  <c r="KO100" i="3"/>
  <c r="KI100" i="3" s="1"/>
  <c r="AN103" i="3"/>
  <c r="AW103" i="3"/>
  <c r="AQ103" i="3" s="1"/>
  <c r="BL106" i="3"/>
  <c r="DW106" i="3"/>
  <c r="DT111" i="3"/>
  <c r="JQ109" i="3"/>
  <c r="JB109" i="3"/>
  <c r="JG118" i="3"/>
  <c r="JA113" i="3"/>
  <c r="JI113" i="3"/>
  <c r="JI118" i="3" s="1"/>
  <c r="MN113" i="3"/>
  <c r="MF113" i="3"/>
  <c r="ML118" i="3"/>
  <c r="MF118" i="3" s="1"/>
  <c r="T114" i="3"/>
  <c r="MW114" i="3"/>
  <c r="MH114" i="3"/>
  <c r="NH130" i="3"/>
  <c r="NB130" i="3" s="1"/>
  <c r="NB126" i="3"/>
  <c r="GV143" i="3"/>
  <c r="GP143" i="3" s="1"/>
  <c r="GP138" i="3"/>
  <c r="KK143" i="3"/>
  <c r="KE143" i="3" s="1"/>
  <c r="KM138" i="3"/>
  <c r="KM143" i="3" s="1"/>
  <c r="KE138" i="3"/>
  <c r="DI142" i="3"/>
  <c r="T142" i="3"/>
  <c r="V142" i="3" s="1"/>
  <c r="U142" i="3"/>
  <c r="GO142" i="3"/>
  <c r="AW160" i="3"/>
  <c r="AQ160" i="3" s="1"/>
  <c r="AN160" i="3"/>
  <c r="NR160" i="3"/>
  <c r="OA160" i="3"/>
  <c r="NU160" i="3" s="1"/>
  <c r="CD75" i="3"/>
  <c r="IJ68" i="3"/>
  <c r="LM68" i="3"/>
  <c r="LM75" i="3" s="1"/>
  <c r="LJ75" i="3"/>
  <c r="MB68" i="3"/>
  <c r="OG68" i="3"/>
  <c r="OG75" i="3" s="1"/>
  <c r="OD75" i="3"/>
  <c r="OV68" i="3"/>
  <c r="BM69" i="3"/>
  <c r="BM70" i="3"/>
  <c r="DN71" i="3"/>
  <c r="DN75" i="3" s="1"/>
  <c r="AQ72" i="3"/>
  <c r="AQ74" i="3"/>
  <c r="MM75" i="3"/>
  <c r="MG75" i="3" s="1"/>
  <c r="MI75" i="3" s="1"/>
  <c r="BI77" i="3"/>
  <c r="BI78" i="3" s="1"/>
  <c r="BF78" i="3"/>
  <c r="DO77" i="3"/>
  <c r="DO78" i="3" s="1"/>
  <c r="DG77" i="3"/>
  <c r="EL77" i="3"/>
  <c r="ED77" i="3"/>
  <c r="FG77" i="3"/>
  <c r="FG78" i="3" s="1"/>
  <c r="IY77" i="3"/>
  <c r="IY78" i="3" s="1"/>
  <c r="KH77" i="3"/>
  <c r="KY77" i="3"/>
  <c r="LV77" i="3"/>
  <c r="LN77" i="3"/>
  <c r="MQ77" i="3"/>
  <c r="PN77" i="3"/>
  <c r="PF77" i="3"/>
  <c r="BN78" i="3"/>
  <c r="DM78" i="3"/>
  <c r="DG78" i="3" s="1"/>
  <c r="HX78" i="3"/>
  <c r="AL80" i="3"/>
  <c r="FR80" i="3"/>
  <c r="FX82" i="3"/>
  <c r="FR82" i="3" s="1"/>
  <c r="BM81" i="3"/>
  <c r="DT81" i="3"/>
  <c r="DW81" i="3" s="1"/>
  <c r="EH81" i="3"/>
  <c r="X81" i="3" s="1"/>
  <c r="R81" i="3" s="1"/>
  <c r="JU81" i="3"/>
  <c r="JA81" i="3"/>
  <c r="JC81" i="3" s="1"/>
  <c r="KU81" i="3"/>
  <c r="MX81" i="3"/>
  <c r="EQ82" i="3"/>
  <c r="FD82" i="3"/>
  <c r="HP82" i="3"/>
  <c r="KP82" i="3"/>
  <c r="AW84" i="3"/>
  <c r="AT85" i="3"/>
  <c r="BU85" i="3"/>
  <c r="BO84" i="3"/>
  <c r="DB85" i="3"/>
  <c r="DE84" i="3"/>
  <c r="DE85" i="3" s="1"/>
  <c r="DZ85" i="3"/>
  <c r="EC84" i="3"/>
  <c r="EC85" i="3" s="1"/>
  <c r="EL84" i="3"/>
  <c r="ED84" i="3"/>
  <c r="EG84" i="3" s="1"/>
  <c r="FD84" i="3"/>
  <c r="GU84" i="3"/>
  <c r="GU85" i="3" s="1"/>
  <c r="HX84" i="3"/>
  <c r="JN85" i="3"/>
  <c r="JQ84" i="3"/>
  <c r="JQ85" i="3" s="1"/>
  <c r="KR84" i="3"/>
  <c r="NY84" i="3"/>
  <c r="NY85" i="3" s="1"/>
  <c r="NQ84" i="3"/>
  <c r="NS84" i="3" s="1"/>
  <c r="BN85" i="3"/>
  <c r="EJ85" i="3"/>
  <c r="LT85" i="3"/>
  <c r="LN85" i="3" s="1"/>
  <c r="PS85" i="3"/>
  <c r="PG85" i="3" s="1"/>
  <c r="PI85" i="3" s="1"/>
  <c r="EX88" i="3"/>
  <c r="FA87" i="3"/>
  <c r="FA88" i="3" s="1"/>
  <c r="HF88" i="3"/>
  <c r="HI87" i="3"/>
  <c r="HI88" i="3" s="1"/>
  <c r="JC87" i="3"/>
  <c r="LY88" i="3"/>
  <c r="LS88" i="3" s="1"/>
  <c r="LS87" i="3"/>
  <c r="OD88" i="3"/>
  <c r="NR88" i="3" s="1"/>
  <c r="FC97" i="3"/>
  <c r="EE92" i="3"/>
  <c r="EG92" i="3" s="1"/>
  <c r="GC92" i="3"/>
  <c r="GC97" i="3" s="1"/>
  <c r="IL97" i="3"/>
  <c r="IF92" i="3"/>
  <c r="JN92" i="3"/>
  <c r="JB92" i="3" s="1"/>
  <c r="KH97" i="3"/>
  <c r="NN176" i="3"/>
  <c r="OC97" i="3"/>
  <c r="OE92" i="3"/>
  <c r="OE97" i="3" s="1"/>
  <c r="CJ93" i="3"/>
  <c r="CS93" i="3"/>
  <c r="CM93" i="3" s="1"/>
  <c r="KO93" i="3"/>
  <c r="KI93" i="3" s="1"/>
  <c r="KF93" i="3"/>
  <c r="GU94" i="3"/>
  <c r="NI94" i="3"/>
  <c r="NC94" i="3" s="1"/>
  <c r="PH95" i="3"/>
  <c r="PQ95" i="3"/>
  <c r="PK95" i="3" s="1"/>
  <c r="AN96" i="3"/>
  <c r="AW96" i="3"/>
  <c r="AQ96" i="3" s="1"/>
  <c r="EI96" i="3"/>
  <c r="OP96" i="3"/>
  <c r="HP176" i="3"/>
  <c r="LG99" i="3"/>
  <c r="KX99" i="3"/>
  <c r="OG99" i="3"/>
  <c r="OG104" i="3" s="1"/>
  <c r="OD104" i="3"/>
  <c r="OA100" i="3"/>
  <c r="NU100" i="3" s="1"/>
  <c r="NR100" i="3"/>
  <c r="BU103" i="3"/>
  <c r="BL103" i="3"/>
  <c r="DH103" i="3"/>
  <c r="DQ103" i="3"/>
  <c r="DK103" i="3" s="1"/>
  <c r="NX108" i="3"/>
  <c r="NQ108" i="3"/>
  <c r="NS108" i="3" s="1"/>
  <c r="NY108" i="3"/>
  <c r="J110" i="3"/>
  <c r="IB111" i="3"/>
  <c r="HK118" i="3"/>
  <c r="HM113" i="3"/>
  <c r="HM118" i="3" s="1"/>
  <c r="BM114" i="3"/>
  <c r="U114" i="3"/>
  <c r="W114" i="3" s="1"/>
  <c r="DK114" i="3"/>
  <c r="HF124" i="3"/>
  <c r="HI120" i="3"/>
  <c r="HI124" i="3" s="1"/>
  <c r="JZ124" i="3"/>
  <c r="KC120" i="3"/>
  <c r="KC124" i="3" s="1"/>
  <c r="JW121" i="3"/>
  <c r="JE121" i="3" s="1"/>
  <c r="JB121" i="3"/>
  <c r="AO126" i="3"/>
  <c r="BE130" i="3"/>
  <c r="AM130" i="3" s="1"/>
  <c r="BG126" i="3"/>
  <c r="BG130" i="3" s="1"/>
  <c r="EF128" i="3"/>
  <c r="EO128" i="3"/>
  <c r="EI128" i="3" s="1"/>
  <c r="JB129" i="3"/>
  <c r="JK129" i="3"/>
  <c r="JE129" i="3" s="1"/>
  <c r="FO138" i="3"/>
  <c r="GA143" i="3"/>
  <c r="GC138" i="3"/>
  <c r="GC143" i="3" s="1"/>
  <c r="PU138" i="3"/>
  <c r="PU143" i="3" s="1"/>
  <c r="PS143" i="3"/>
  <c r="PG143" i="3" s="1"/>
  <c r="PI143" i="3" s="1"/>
  <c r="PG138" i="3"/>
  <c r="BX154" i="3"/>
  <c r="CA149" i="3"/>
  <c r="BL149" i="3"/>
  <c r="EF149" i="3"/>
  <c r="EX154" i="3"/>
  <c r="FA149" i="3"/>
  <c r="FA154" i="3" s="1"/>
  <c r="MG57" i="3"/>
  <c r="FO58" i="3"/>
  <c r="FQ58" i="3" s="1"/>
  <c r="GM58" i="3"/>
  <c r="KE58" i="3"/>
  <c r="KG58" i="3" s="1"/>
  <c r="MY58" i="3"/>
  <c r="NA58" i="3" s="1"/>
  <c r="IC59" i="3"/>
  <c r="IE59" i="3" s="1"/>
  <c r="JA59" i="3"/>
  <c r="KW59" i="3"/>
  <c r="KY59" i="3" s="1"/>
  <c r="NQ59" i="3"/>
  <c r="NS59" i="3" s="1"/>
  <c r="OO59" i="3"/>
  <c r="OQ59" i="3" s="1"/>
  <c r="DG60" i="3"/>
  <c r="DI60" i="3" s="1"/>
  <c r="EE60" i="3"/>
  <c r="LO60" i="3"/>
  <c r="LQ60" i="3" s="1"/>
  <c r="PG60" i="3"/>
  <c r="PI60" i="3" s="1"/>
  <c r="EE63" i="3"/>
  <c r="EG63" i="3" s="1"/>
  <c r="FO63" i="3"/>
  <c r="FQ63" i="3" s="1"/>
  <c r="NP63" i="3"/>
  <c r="NS63" i="3" s="1"/>
  <c r="BJ65" i="3"/>
  <c r="BM65" i="3" s="1"/>
  <c r="AK68" i="3"/>
  <c r="AK75" i="3" s="1"/>
  <c r="BF75" i="3"/>
  <c r="CP75" i="3"/>
  <c r="CJ75" i="3" s="1"/>
  <c r="DE68" i="3"/>
  <c r="DE75" i="3" s="1"/>
  <c r="ES68" i="3"/>
  <c r="ES75" i="3" s="1"/>
  <c r="IC68" i="3"/>
  <c r="IE68" i="3" s="1"/>
  <c r="JJ75" i="3"/>
  <c r="JD75" i="3" s="1"/>
  <c r="KA68" i="3"/>
  <c r="KA75" i="3" s="1"/>
  <c r="KL68" i="3"/>
  <c r="KD68" i="3"/>
  <c r="LV75" i="3"/>
  <c r="MW68" i="3"/>
  <c r="MW75" i="3" s="1"/>
  <c r="U69" i="3"/>
  <c r="V69" i="3" s="1"/>
  <c r="Y69" i="3" s="1"/>
  <c r="EF69" i="3"/>
  <c r="U70" i="3"/>
  <c r="EF70" i="3"/>
  <c r="IE71" i="3"/>
  <c r="OA71" i="3"/>
  <c r="NU71" i="3" s="1"/>
  <c r="PK71" i="3"/>
  <c r="CJ72" i="3"/>
  <c r="FP72" i="3"/>
  <c r="PK73" i="3"/>
  <c r="MA75" i="3"/>
  <c r="LO75" i="3" s="1"/>
  <c r="LQ75" i="3" s="1"/>
  <c r="AT77" i="3"/>
  <c r="AL77" i="3"/>
  <c r="EA77" i="3"/>
  <c r="EA78" i="3" s="1"/>
  <c r="EM77" i="3"/>
  <c r="EM78" i="3" s="1"/>
  <c r="EE77" i="3"/>
  <c r="EG77" i="3" s="1"/>
  <c r="GE77" i="3"/>
  <c r="GE78" i="3" s="1"/>
  <c r="JH77" i="3"/>
  <c r="LK77" i="3"/>
  <c r="LK78" i="3" s="1"/>
  <c r="LW77" i="3"/>
  <c r="LW78" i="3" s="1"/>
  <c r="LO77" i="3"/>
  <c r="NO77" i="3"/>
  <c r="NO78" i="3" s="1"/>
  <c r="PC77" i="3"/>
  <c r="PC78" i="3" s="1"/>
  <c r="PO77" i="3"/>
  <c r="PO78" i="3" s="1"/>
  <c r="PG77" i="3"/>
  <c r="PI77" i="3" s="1"/>
  <c r="CL78" i="3"/>
  <c r="JY78" i="3"/>
  <c r="JA78" i="3" s="1"/>
  <c r="L82" i="3"/>
  <c r="AZ80" i="3"/>
  <c r="AN80" i="3" s="1"/>
  <c r="HU80" i="3"/>
  <c r="HU82" i="3" s="1"/>
  <c r="KN82" i="3"/>
  <c r="KH82" i="3" s="1"/>
  <c r="KH80" i="3"/>
  <c r="LD80" i="3"/>
  <c r="KV80" i="3"/>
  <c r="MB82" i="3"/>
  <c r="ME80" i="3"/>
  <c r="ME82" i="3" s="1"/>
  <c r="PE80" i="3"/>
  <c r="PT82" i="3"/>
  <c r="AZ81" i="3"/>
  <c r="BL81" i="3"/>
  <c r="DU81" i="3"/>
  <c r="EE81" i="3"/>
  <c r="FN81" i="3"/>
  <c r="FQ81" i="3" s="1"/>
  <c r="HS81" i="3"/>
  <c r="HQ82" i="3"/>
  <c r="HQ89" i="3" s="1"/>
  <c r="IP81" i="3"/>
  <c r="KG81" i="3"/>
  <c r="NA81" i="3"/>
  <c r="NM81" i="3"/>
  <c r="OD81" i="3"/>
  <c r="NP81" i="3"/>
  <c r="NS81" i="3" s="1"/>
  <c r="DS82" i="3"/>
  <c r="ET82" i="3"/>
  <c r="JR82" i="3"/>
  <c r="MJ82" i="3"/>
  <c r="OB82" i="3"/>
  <c r="BL84" i="3"/>
  <c r="DJ84" i="3"/>
  <c r="FO84" i="3"/>
  <c r="FQ84" i="3" s="1"/>
  <c r="GP84" i="3"/>
  <c r="HY84" i="3"/>
  <c r="HY85" i="3" s="1"/>
  <c r="IK84" i="3"/>
  <c r="IK85" i="3" s="1"/>
  <c r="IC84" i="3"/>
  <c r="IE84" i="3" s="1"/>
  <c r="LE84" i="3"/>
  <c r="LE85" i="3" s="1"/>
  <c r="KW84" i="3"/>
  <c r="KY84" i="3" s="1"/>
  <c r="NF84" i="3"/>
  <c r="MX84" i="3"/>
  <c r="NX84" i="3"/>
  <c r="PC84" i="3"/>
  <c r="PC85" i="3" s="1"/>
  <c r="PO84" i="3"/>
  <c r="PO85" i="3" s="1"/>
  <c r="AB85" i="3"/>
  <c r="DX85" i="3"/>
  <c r="FX85" i="3"/>
  <c r="FR85" i="3" s="1"/>
  <c r="LH85" i="3"/>
  <c r="KV85" i="3" s="1"/>
  <c r="AV88" i="3"/>
  <c r="AP88" i="3" s="1"/>
  <c r="AP87" i="3"/>
  <c r="X87" i="3" s="1"/>
  <c r="BM87" i="3"/>
  <c r="IA87" i="3"/>
  <c r="IA88" i="3" s="1"/>
  <c r="NS87" i="3"/>
  <c r="IC88" i="3"/>
  <c r="IE88" i="3" s="1"/>
  <c r="DN92" i="3"/>
  <c r="FE92" i="3"/>
  <c r="FE97" i="3" s="1"/>
  <c r="HZ176" i="3"/>
  <c r="JO92" i="3"/>
  <c r="JO97" i="3" s="1"/>
  <c r="KA92" i="3"/>
  <c r="KA97" i="3" s="1"/>
  <c r="KP97" i="3"/>
  <c r="KR92" i="3"/>
  <c r="KD92" i="3"/>
  <c r="LD92" i="3"/>
  <c r="MR97" i="3"/>
  <c r="MU92" i="3"/>
  <c r="MU97" i="3" s="1"/>
  <c r="MT92" i="3"/>
  <c r="OD92" i="3"/>
  <c r="ON97" i="3"/>
  <c r="PT92" i="3"/>
  <c r="EG94" i="3"/>
  <c r="EO94" i="3"/>
  <c r="EI94" i="3" s="1"/>
  <c r="T95" i="3"/>
  <c r="N95" i="3" s="1"/>
  <c r="MK95" i="3"/>
  <c r="L97" i="3"/>
  <c r="LC97" i="3"/>
  <c r="GK99" i="3"/>
  <c r="GK104" i="3" s="1"/>
  <c r="GH104" i="3"/>
  <c r="JD99" i="3"/>
  <c r="CP104" i="3"/>
  <c r="CJ101" i="3"/>
  <c r="CS101" i="3"/>
  <c r="CM101" i="3" s="1"/>
  <c r="OY102" i="3"/>
  <c r="OS102" i="3" s="1"/>
  <c r="OP102" i="3"/>
  <c r="OJ106" i="3"/>
  <c r="OI111" i="3"/>
  <c r="NQ106" i="3"/>
  <c r="NS106" i="3" s="1"/>
  <c r="OK106" i="3"/>
  <c r="OK111" i="3" s="1"/>
  <c r="IG107" i="3"/>
  <c r="JB107" i="3"/>
  <c r="JK107" i="3"/>
  <c r="JE107" i="3" s="1"/>
  <c r="AN108" i="3"/>
  <c r="AW108" i="3"/>
  <c r="AQ108" i="3" s="1"/>
  <c r="JB110" i="3"/>
  <c r="JK110" i="3"/>
  <c r="JE110" i="3" s="1"/>
  <c r="BE118" i="3"/>
  <c r="AM118" i="3" s="1"/>
  <c r="AO118" i="3" s="1"/>
  <c r="BG113" i="3"/>
  <c r="AM113" i="3"/>
  <c r="DW113" i="3"/>
  <c r="DW118" i="3" s="1"/>
  <c r="DT118" i="3"/>
  <c r="OP114" i="3"/>
  <c r="OY114" i="3"/>
  <c r="OS114" i="3" s="1"/>
  <c r="K115" i="3"/>
  <c r="J115" i="3"/>
  <c r="KF117" i="3"/>
  <c r="KO117" i="3"/>
  <c r="KI117" i="3" s="1"/>
  <c r="BN118" i="3"/>
  <c r="GB124" i="3"/>
  <c r="GE120" i="3"/>
  <c r="GE124" i="3" s="1"/>
  <c r="JB120" i="3"/>
  <c r="GQ122" i="3"/>
  <c r="LP122" i="3"/>
  <c r="LY122" i="3"/>
  <c r="LS122" i="3" s="1"/>
  <c r="DV130" i="3"/>
  <c r="DJ130" i="3" s="1"/>
  <c r="DJ126" i="3"/>
  <c r="FY126" i="3"/>
  <c r="U128" i="3"/>
  <c r="AO128" i="3"/>
  <c r="OA132" i="3"/>
  <c r="NR132" i="3"/>
  <c r="NX136" i="3"/>
  <c r="JZ136" i="3"/>
  <c r="PB143" i="3"/>
  <c r="PE138" i="3"/>
  <c r="MJ153" i="3"/>
  <c r="MP154" i="3"/>
  <c r="MJ154" i="3" s="1"/>
  <c r="GT88" i="3"/>
  <c r="GN88" i="3" s="1"/>
  <c r="MG88" i="3"/>
  <c r="MI88" i="3" s="1"/>
  <c r="DB97" i="3"/>
  <c r="DE92" i="3"/>
  <c r="JI92" i="3"/>
  <c r="JI97" i="3" s="1"/>
  <c r="JA92" i="3"/>
  <c r="JP176" i="3"/>
  <c r="LE92" i="3"/>
  <c r="LE97" i="3" s="1"/>
  <c r="KW92" i="3"/>
  <c r="KY92" i="3" s="1"/>
  <c r="OX97" i="3"/>
  <c r="OR92" i="3"/>
  <c r="PG92" i="3"/>
  <c r="PU92" i="3"/>
  <c r="PU97" i="3" s="1"/>
  <c r="BA93" i="3"/>
  <c r="AZ93" i="3"/>
  <c r="AM93" i="3"/>
  <c r="EF93" i="3"/>
  <c r="CM94" i="3"/>
  <c r="MQ94" i="3"/>
  <c r="MK94" i="3" s="1"/>
  <c r="BL95" i="3"/>
  <c r="BU95" i="3"/>
  <c r="BO95" i="3" s="1"/>
  <c r="ID95" i="3"/>
  <c r="FP96" i="3"/>
  <c r="GK96" i="3"/>
  <c r="FS96" i="3" s="1"/>
  <c r="JB96" i="3"/>
  <c r="JK96" i="3"/>
  <c r="JE96" i="3" s="1"/>
  <c r="NU96" i="3"/>
  <c r="OQ96" i="3"/>
  <c r="AM97" i="3"/>
  <c r="AR104" i="3"/>
  <c r="AL104" i="3" s="1"/>
  <c r="AL99" i="3"/>
  <c r="CD104" i="3"/>
  <c r="CM99" i="3"/>
  <c r="EO99" i="3"/>
  <c r="EF99" i="3"/>
  <c r="FZ104" i="3"/>
  <c r="GB99" i="3"/>
  <c r="GC99" i="3"/>
  <c r="GC104" i="3" s="1"/>
  <c r="HB104" i="3"/>
  <c r="HB176" i="3" s="1"/>
  <c r="HC99" i="3"/>
  <c r="HC104" i="3" s="1"/>
  <c r="JW99" i="3"/>
  <c r="JW104" i="3" s="1"/>
  <c r="OP100" i="3"/>
  <c r="OY100" i="3"/>
  <c r="OS100" i="3" s="1"/>
  <c r="K102" i="3"/>
  <c r="BP104" i="3"/>
  <c r="BJ104" i="3" s="1"/>
  <c r="BM104" i="3" s="1"/>
  <c r="MY102" i="3"/>
  <c r="NG102" i="3"/>
  <c r="GQ103" i="3"/>
  <c r="JQ111" i="3"/>
  <c r="U107" i="3"/>
  <c r="AO107" i="3"/>
  <c r="DH107" i="3"/>
  <c r="DW107" i="3"/>
  <c r="DK107" i="3" s="1"/>
  <c r="CJ109" i="3"/>
  <c r="CS109" i="3"/>
  <c r="CM109" i="3" s="1"/>
  <c r="HI109" i="3"/>
  <c r="GN109" i="3"/>
  <c r="CL111" i="3"/>
  <c r="JD111" i="3"/>
  <c r="FD113" i="3"/>
  <c r="FB118" i="3"/>
  <c r="GT113" i="3"/>
  <c r="GS118" i="3"/>
  <c r="GM113" i="3"/>
  <c r="GU113" i="3"/>
  <c r="GU118" i="3" s="1"/>
  <c r="JY118" i="3"/>
  <c r="JY176" i="3" s="1"/>
  <c r="KA113" i="3"/>
  <c r="KA118" i="3" s="1"/>
  <c r="JZ113" i="3"/>
  <c r="KE113" i="3"/>
  <c r="KS113" i="3"/>
  <c r="KS118" i="3" s="1"/>
  <c r="KO115" i="3"/>
  <c r="KI115" i="3" s="1"/>
  <c r="KF115" i="3"/>
  <c r="AN116" i="3"/>
  <c r="AW116" i="3"/>
  <c r="AQ116" i="3" s="1"/>
  <c r="JB116" i="3"/>
  <c r="JK116" i="3"/>
  <c r="JE116" i="3" s="1"/>
  <c r="CP124" i="3"/>
  <c r="CS120" i="3"/>
  <c r="CJ120" i="3"/>
  <c r="LV124" i="3"/>
  <c r="LP124" i="3" s="1"/>
  <c r="R121" i="3"/>
  <c r="DW122" i="3"/>
  <c r="DK122" i="3" s="1"/>
  <c r="DH122" i="3"/>
  <c r="IW126" i="3"/>
  <c r="IW130" i="3" s="1"/>
  <c r="IU130" i="3"/>
  <c r="JN130" i="3"/>
  <c r="JQ126" i="3"/>
  <c r="JQ130" i="3" s="1"/>
  <c r="NJ130" i="3"/>
  <c r="MX130" i="3" s="1"/>
  <c r="NL126" i="3"/>
  <c r="MX126" i="3"/>
  <c r="PW129" i="3"/>
  <c r="PK129" i="3" s="1"/>
  <c r="PH129" i="3"/>
  <c r="AH130" i="3"/>
  <c r="HF136" i="3"/>
  <c r="HI134" i="3"/>
  <c r="HI136" i="3" s="1"/>
  <c r="GN134" i="3"/>
  <c r="AH143" i="3"/>
  <c r="AK138" i="3"/>
  <c r="AK143" i="3" s="1"/>
  <c r="KW138" i="3"/>
  <c r="KY138" i="3" s="1"/>
  <c r="LE138" i="3"/>
  <c r="LE143" i="3" s="1"/>
  <c r="LD138" i="3"/>
  <c r="LC143" i="3"/>
  <c r="AE97" i="3"/>
  <c r="CQ176" i="3"/>
  <c r="EQ97" i="3"/>
  <c r="ES92" i="3"/>
  <c r="ES97" i="3" s="1"/>
  <c r="EZ176" i="3"/>
  <c r="HV97" i="3"/>
  <c r="HX92" i="3"/>
  <c r="LH176" i="3"/>
  <c r="NH97" i="3"/>
  <c r="LS93" i="3"/>
  <c r="BJ94" i="3"/>
  <c r="MI94" i="3"/>
  <c r="OP94" i="3"/>
  <c r="AN95" i="3"/>
  <c r="EF95" i="3"/>
  <c r="GN95" i="3"/>
  <c r="NR95" i="3"/>
  <c r="BL96" i="3"/>
  <c r="BU96" i="3"/>
  <c r="BO96" i="3" s="1"/>
  <c r="DH96" i="3"/>
  <c r="ID96" i="3"/>
  <c r="BK97" i="3"/>
  <c r="CR176" i="3"/>
  <c r="CL176" i="3" s="1"/>
  <c r="CL97" i="3"/>
  <c r="NE97" i="3"/>
  <c r="FQ99" i="3"/>
  <c r="GP99" i="3"/>
  <c r="GV104" i="3"/>
  <c r="JL104" i="3"/>
  <c r="IZ104" i="3" s="1"/>
  <c r="JN99" i="3"/>
  <c r="JB99" i="3" s="1"/>
  <c r="IZ99" i="3"/>
  <c r="NE104" i="3"/>
  <c r="MY104" i="3" s="1"/>
  <c r="NA104" i="3" s="1"/>
  <c r="NG99" i="3"/>
  <c r="NG104" i="3" s="1"/>
  <c r="MY99" i="3"/>
  <c r="NA99" i="3" s="1"/>
  <c r="MH100" i="3"/>
  <c r="MQ100" i="3"/>
  <c r="MK100" i="3" s="1"/>
  <c r="KX101" i="3"/>
  <c r="NI101" i="3"/>
  <c r="NC101" i="3" s="1"/>
  <c r="JB102" i="3"/>
  <c r="JQ102" i="3"/>
  <c r="PQ102" i="3"/>
  <c r="PK102" i="3" s="1"/>
  <c r="PH102" i="3"/>
  <c r="J103" i="3"/>
  <c r="N103" i="3"/>
  <c r="ME106" i="3"/>
  <c r="ME111" i="3" s="1"/>
  <c r="MB111" i="3"/>
  <c r="LA107" i="3"/>
  <c r="DO108" i="3"/>
  <c r="DF108" i="3"/>
  <c r="DI108" i="3" s="1"/>
  <c r="DN108" i="3"/>
  <c r="CG111" i="3"/>
  <c r="O110" i="3"/>
  <c r="DZ113" i="3"/>
  <c r="DY118" i="3"/>
  <c r="DY176" i="3" s="1"/>
  <c r="EA113" i="3"/>
  <c r="EA118" i="3" s="1"/>
  <c r="DG113" i="3"/>
  <c r="DI113" i="3" s="1"/>
  <c r="GY118" i="3"/>
  <c r="HA113" i="3"/>
  <c r="HA118" i="3" s="1"/>
  <c r="NW118" i="3"/>
  <c r="NQ113" i="3"/>
  <c r="NY113" i="3"/>
  <c r="NY118" i="3" s="1"/>
  <c r="OI118" i="3"/>
  <c r="OK113" i="3"/>
  <c r="OK118" i="3" s="1"/>
  <c r="BL114" i="3"/>
  <c r="CA114" i="3"/>
  <c r="CA118" i="3" s="1"/>
  <c r="FP114" i="3"/>
  <c r="FY114" i="3"/>
  <c r="FS114" i="3" s="1"/>
  <c r="CV118" i="3"/>
  <c r="CJ118" i="3" s="1"/>
  <c r="GE115" i="3"/>
  <c r="FP115" i="3"/>
  <c r="JA115" i="3"/>
  <c r="JI115" i="3"/>
  <c r="OP115" i="3"/>
  <c r="PE115" i="3"/>
  <c r="OS115" i="3" s="1"/>
  <c r="PH116" i="3"/>
  <c r="MW117" i="3"/>
  <c r="MK117" i="3" s="1"/>
  <c r="MH117" i="3"/>
  <c r="DF118" i="3"/>
  <c r="PB118" i="3"/>
  <c r="J122" i="3"/>
  <c r="K122" i="3"/>
  <c r="H126" i="3"/>
  <c r="AK130" i="3"/>
  <c r="CM126" i="3"/>
  <c r="PN130" i="3"/>
  <c r="PQ126" i="3"/>
  <c r="NU127" i="3"/>
  <c r="OP128" i="3"/>
  <c r="OY128" i="3"/>
  <c r="OS128" i="3" s="1"/>
  <c r="EG135" i="3"/>
  <c r="T135" i="3"/>
  <c r="IM135" i="3"/>
  <c r="IG135" i="3" s="1"/>
  <c r="ID135" i="3"/>
  <c r="BO138" i="3"/>
  <c r="CK138" i="3"/>
  <c r="II143" i="3"/>
  <c r="IC143" i="3" s="1"/>
  <c r="IE143" i="3" s="1"/>
  <c r="IK138" i="3"/>
  <c r="IK143" i="3" s="1"/>
  <c r="IJ138" i="3"/>
  <c r="MQ142" i="3"/>
  <c r="MK142" i="3" s="1"/>
  <c r="MH142" i="3"/>
  <c r="OA145" i="3"/>
  <c r="NR145" i="3"/>
  <c r="NX147" i="3"/>
  <c r="J146" i="3"/>
  <c r="K146" i="3"/>
  <c r="DO153" i="3"/>
  <c r="DG153" i="3"/>
  <c r="DI153" i="3" s="1"/>
  <c r="DM154" i="3"/>
  <c r="DG154" i="3" s="1"/>
  <c r="IJ153" i="3"/>
  <c r="IC153" i="3"/>
  <c r="IE153" i="3" s="1"/>
  <c r="IK153" i="3"/>
  <c r="MZ87" i="3"/>
  <c r="I97" i="3"/>
  <c r="AH97" i="3"/>
  <c r="AK92" i="3"/>
  <c r="AK97" i="3" s="1"/>
  <c r="BF97" i="3"/>
  <c r="BO92" i="3"/>
  <c r="DZ92" i="3"/>
  <c r="FB97" i="3"/>
  <c r="FD92" i="3"/>
  <c r="EF92" i="3" s="1"/>
  <c r="HN176" i="3"/>
  <c r="JL176" i="3"/>
  <c r="JV176" i="3"/>
  <c r="LT97" i="3"/>
  <c r="LW92" i="3"/>
  <c r="LW97" i="3" s="1"/>
  <c r="MP97" i="3"/>
  <c r="NJ97" i="3"/>
  <c r="NL92" i="3"/>
  <c r="NV97" i="3"/>
  <c r="MH94" i="3"/>
  <c r="O96" i="3"/>
  <c r="LA96" i="3"/>
  <c r="BR97" i="3"/>
  <c r="DX176" i="3"/>
  <c r="BR104" i="3"/>
  <c r="BL99" i="3"/>
  <c r="BU99" i="3"/>
  <c r="IL104" i="3"/>
  <c r="IF104" i="3" s="1"/>
  <c r="NF99" i="3"/>
  <c r="OR99" i="3"/>
  <c r="EE101" i="3"/>
  <c r="EG101" i="3" s="1"/>
  <c r="EL101" i="3"/>
  <c r="CY111" i="3"/>
  <c r="GT111" i="3"/>
  <c r="LI111" i="3"/>
  <c r="LK106" i="3"/>
  <c r="LK111" i="3" s="1"/>
  <c r="FN108" i="3"/>
  <c r="FT111" i="3"/>
  <c r="FN111" i="3" s="1"/>
  <c r="FV108" i="3"/>
  <c r="FV111" i="3" s="1"/>
  <c r="BN110" i="3"/>
  <c r="X110" i="3" s="1"/>
  <c r="BT111" i="3"/>
  <c r="BN111" i="3" s="1"/>
  <c r="EF110" i="3"/>
  <c r="EO110" i="3"/>
  <c r="EI110" i="3" s="1"/>
  <c r="HI110" i="3"/>
  <c r="GQ110" i="3" s="1"/>
  <c r="GN110" i="3"/>
  <c r="MS118" i="3"/>
  <c r="MT113" i="3"/>
  <c r="MU113" i="3"/>
  <c r="MU118" i="3" s="1"/>
  <c r="MG113" i="3"/>
  <c r="LP114" i="3"/>
  <c r="LY114" i="3"/>
  <c r="LS114" i="3" s="1"/>
  <c r="DO115" i="3"/>
  <c r="DG115" i="3"/>
  <c r="DI115" i="3" s="1"/>
  <c r="DN115" i="3"/>
  <c r="NR117" i="3"/>
  <c r="OG117" i="3"/>
  <c r="NU117" i="3" s="1"/>
  <c r="ET118" i="3"/>
  <c r="ET176" i="3" s="1"/>
  <c r="KQ118" i="3"/>
  <c r="H120" i="3"/>
  <c r="F124" i="3"/>
  <c r="IV124" i="3"/>
  <c r="ID124" i="3" s="1"/>
  <c r="IY120" i="3"/>
  <c r="IY124" i="3" s="1"/>
  <c r="CD124" i="3"/>
  <c r="CG121" i="3"/>
  <c r="CG124" i="3" s="1"/>
  <c r="GQ121" i="3"/>
  <c r="HC124" i="3"/>
  <c r="IA124" i="3"/>
  <c r="KX121" i="3"/>
  <c r="LG121" i="3"/>
  <c r="LA121" i="3" s="1"/>
  <c r="NR122" i="3"/>
  <c r="E124" i="3"/>
  <c r="HY126" i="3"/>
  <c r="HY130" i="3" s="1"/>
  <c r="HY176" i="3" s="1"/>
  <c r="HW130" i="3"/>
  <c r="H127" i="3"/>
  <c r="G130" i="3"/>
  <c r="KE130" i="3"/>
  <c r="FS132" i="3"/>
  <c r="KL136" i="3"/>
  <c r="KF136" i="3" s="1"/>
  <c r="KO132" i="3"/>
  <c r="G136" i="3"/>
  <c r="DE135" i="3"/>
  <c r="CJ135" i="3"/>
  <c r="GZ147" i="3"/>
  <c r="HC145" i="3"/>
  <c r="HC147" i="3" s="1"/>
  <c r="GN145" i="3"/>
  <c r="LV147" i="3"/>
  <c r="LP147" i="3" s="1"/>
  <c r="LY145" i="3"/>
  <c r="LP145" i="3"/>
  <c r="MQ145" i="3"/>
  <c r="MH145" i="3"/>
  <c r="MN147" i="3"/>
  <c r="NI145" i="3"/>
  <c r="NF147" i="3"/>
  <c r="MZ145" i="3"/>
  <c r="ID166" i="3"/>
  <c r="IM166" i="3"/>
  <c r="IG166" i="3" s="1"/>
  <c r="J167" i="3"/>
  <c r="OS96" i="3"/>
  <c r="AJ176" i="3"/>
  <c r="AJ178" i="3" s="1"/>
  <c r="BC104" i="3"/>
  <c r="DT99" i="3"/>
  <c r="GS104" i="3"/>
  <c r="GM99" i="3"/>
  <c r="GO99" i="3" s="1"/>
  <c r="GU99" i="3"/>
  <c r="GU104" i="3" s="1"/>
  <c r="KK104" i="3"/>
  <c r="KE104" i="3" s="1"/>
  <c r="KG104" i="3" s="1"/>
  <c r="KM99" i="3"/>
  <c r="KM104" i="3" s="1"/>
  <c r="KE99" i="3"/>
  <c r="KG99" i="3" s="1"/>
  <c r="KL99" i="3"/>
  <c r="MC104" i="3"/>
  <c r="OC104" i="3"/>
  <c r="NQ99" i="3"/>
  <c r="NS99" i="3" s="1"/>
  <c r="OE99" i="3"/>
  <c r="OE104" i="3" s="1"/>
  <c r="R100" i="3"/>
  <c r="LS100" i="3"/>
  <c r="IM101" i="3"/>
  <c r="IG101" i="3" s="1"/>
  <c r="AO102" i="3"/>
  <c r="BU102" i="3"/>
  <c r="BO102" i="3" s="1"/>
  <c r="IM102" i="3"/>
  <c r="IG102" i="3" s="1"/>
  <c r="MO102" i="3"/>
  <c r="K103" i="3"/>
  <c r="KN104" i="3"/>
  <c r="KH104" i="3" s="1"/>
  <c r="AT106" i="3"/>
  <c r="AL106" i="3"/>
  <c r="CM106" i="3"/>
  <c r="DM111" i="3"/>
  <c r="DG111" i="3" s="1"/>
  <c r="DG106" i="3"/>
  <c r="DI106" i="3" s="1"/>
  <c r="DO106" i="3"/>
  <c r="DO111" i="3" s="1"/>
  <c r="HX106" i="3"/>
  <c r="HW111" i="3"/>
  <c r="JZ106" i="3"/>
  <c r="JX111" i="3"/>
  <c r="IZ111" i="3" s="1"/>
  <c r="LJ106" i="3"/>
  <c r="NL106" i="3"/>
  <c r="NK111" i="3"/>
  <c r="NM106" i="3"/>
  <c r="NM111" i="3" s="1"/>
  <c r="X107" i="3"/>
  <c r="GN107" i="3"/>
  <c r="LY108" i="3"/>
  <c r="LS108" i="3" s="1"/>
  <c r="M109" i="3"/>
  <c r="JE109" i="3"/>
  <c r="CJ110" i="3"/>
  <c r="MZ110" i="3"/>
  <c r="JN111" i="3"/>
  <c r="CM113" i="3"/>
  <c r="IF113" i="3"/>
  <c r="IL118" i="3"/>
  <c r="IF118" i="3" s="1"/>
  <c r="NF113" i="3"/>
  <c r="NE118" i="3"/>
  <c r="MY118" i="3" s="1"/>
  <c r="MY113" i="3"/>
  <c r="NG113" i="3"/>
  <c r="NG118" i="3" s="1"/>
  <c r="NX113" i="3"/>
  <c r="BC114" i="3"/>
  <c r="AQ114" i="3" s="1"/>
  <c r="AN114" i="3"/>
  <c r="GN114" i="3"/>
  <c r="AN115" i="3"/>
  <c r="EM115" i="3"/>
  <c r="EJ118" i="3"/>
  <c r="EL115" i="3"/>
  <c r="JH115" i="3"/>
  <c r="IZ115" i="3"/>
  <c r="LN115" i="3"/>
  <c r="LT118" i="3"/>
  <c r="LN118" i="3" s="1"/>
  <c r="LQ118" i="3" s="1"/>
  <c r="AQ117" i="3"/>
  <c r="GN117" i="3"/>
  <c r="DB124" i="3"/>
  <c r="DE120" i="3"/>
  <c r="DE124" i="3" s="1"/>
  <c r="EF120" i="3"/>
  <c r="BR124" i="3"/>
  <c r="BU121" i="3"/>
  <c r="LP121" i="3"/>
  <c r="MH122" i="3"/>
  <c r="MQ122" i="3"/>
  <c r="MK122" i="3" s="1"/>
  <c r="BL123" i="3"/>
  <c r="FS123" i="3"/>
  <c r="NS124" i="3"/>
  <c r="EL130" i="3"/>
  <c r="EO126" i="3"/>
  <c r="ML130" i="3"/>
  <c r="MN126" i="3"/>
  <c r="MF126" i="3"/>
  <c r="NA126" i="3"/>
  <c r="NM126" i="3"/>
  <c r="NM130" i="3" s="1"/>
  <c r="NK130" i="3"/>
  <c r="LA127" i="3"/>
  <c r="GN128" i="3"/>
  <c r="HC128" i="3"/>
  <c r="GQ128" i="3" s="1"/>
  <c r="AW130" i="3"/>
  <c r="KT130" i="3"/>
  <c r="MY130" i="3"/>
  <c r="NA130" i="3" s="1"/>
  <c r="AK132" i="3"/>
  <c r="AK136" i="3" s="1"/>
  <c r="AH136" i="3"/>
  <c r="BF132" i="3"/>
  <c r="BD136" i="3"/>
  <c r="AL136" i="3" s="1"/>
  <c r="AL132" i="3"/>
  <c r="T132" i="3" s="1"/>
  <c r="IM136" i="3"/>
  <c r="MH132" i="3"/>
  <c r="MQ132" i="3"/>
  <c r="MN136" i="3"/>
  <c r="EP143" i="3"/>
  <c r="ER138" i="3"/>
  <c r="GG143" i="3"/>
  <c r="EL147" i="3"/>
  <c r="EF145" i="3"/>
  <c r="EO145" i="3"/>
  <c r="FG145" i="3"/>
  <c r="FG147" i="3" s="1"/>
  <c r="FD147" i="3"/>
  <c r="MZ149" i="3"/>
  <c r="AO100" i="3"/>
  <c r="T100" i="3"/>
  <c r="DN101" i="3"/>
  <c r="DG101" i="3"/>
  <c r="DI101" i="3" s="1"/>
  <c r="BT104" i="3"/>
  <c r="BN104" i="3" s="1"/>
  <c r="BN102" i="3"/>
  <c r="X102" i="3" s="1"/>
  <c r="R102" i="3" s="1"/>
  <c r="DG102" i="3"/>
  <c r="DO102" i="3"/>
  <c r="DN102" i="3"/>
  <c r="EG103" i="3"/>
  <c r="AE111" i="3"/>
  <c r="EQ111" i="3"/>
  <c r="ER106" i="3"/>
  <c r="FP106" i="3"/>
  <c r="FY106" i="3"/>
  <c r="KZ106" i="3"/>
  <c r="LL111" i="3"/>
  <c r="KZ111" i="3" s="1"/>
  <c r="OG106" i="3"/>
  <c r="OG111" i="3" s="1"/>
  <c r="OD111" i="3"/>
  <c r="OR106" i="3"/>
  <c r="PD111" i="3"/>
  <c r="OR111" i="3" s="1"/>
  <c r="K107" i="3"/>
  <c r="KI108" i="3"/>
  <c r="LX111" i="3"/>
  <c r="LR111" i="3" s="1"/>
  <c r="LR108" i="3"/>
  <c r="NU110" i="3"/>
  <c r="KN111" i="3"/>
  <c r="KH111" i="3" s="1"/>
  <c r="PF111" i="3"/>
  <c r="E118" i="3"/>
  <c r="CG118" i="3"/>
  <c r="EX113" i="3"/>
  <c r="EW118" i="3"/>
  <c r="EY113" i="3"/>
  <c r="EY118" i="3" s="1"/>
  <c r="FV113" i="3"/>
  <c r="FU118" i="3"/>
  <c r="FO113" i="3"/>
  <c r="GG118" i="3"/>
  <c r="GH113" i="3"/>
  <c r="HR113" i="3"/>
  <c r="HQ118" i="3"/>
  <c r="IA118" i="3"/>
  <c r="MX113" i="3"/>
  <c r="NL113" i="3"/>
  <c r="NJ118" i="3"/>
  <c r="MX118" i="3" s="1"/>
  <c r="NT113" i="3"/>
  <c r="NZ118" i="3"/>
  <c r="NT118" i="3" s="1"/>
  <c r="PQ113" i="3"/>
  <c r="GQ114" i="3"/>
  <c r="MK114" i="3"/>
  <c r="MZ114" i="3"/>
  <c r="NI114" i="3"/>
  <c r="NC114" i="3" s="1"/>
  <c r="CJ115" i="3"/>
  <c r="CS115" i="3"/>
  <c r="CM115" i="3" s="1"/>
  <c r="EH115" i="3"/>
  <c r="X115" i="3" s="1"/>
  <c r="R115" i="3" s="1"/>
  <c r="EN118" i="3"/>
  <c r="EH118" i="3" s="1"/>
  <c r="GP118" i="3"/>
  <c r="LP115" i="3"/>
  <c r="LY115" i="3"/>
  <c r="LS115" i="3" s="1"/>
  <c r="GQ116" i="3"/>
  <c r="BC117" i="3"/>
  <c r="AN117" i="3"/>
  <c r="X117" i="3"/>
  <c r="R117" i="3" s="1"/>
  <c r="BH118" i="3"/>
  <c r="JF118" i="3"/>
  <c r="IZ118" i="3" s="1"/>
  <c r="GW124" i="3"/>
  <c r="HR124" i="3"/>
  <c r="HU120" i="3"/>
  <c r="HU124" i="3" s="1"/>
  <c r="JQ124" i="3"/>
  <c r="ME124" i="3"/>
  <c r="CJ121" i="3"/>
  <c r="CS121" i="3"/>
  <c r="CM121" i="3" s="1"/>
  <c r="X122" i="3"/>
  <c r="R122" i="3" s="1"/>
  <c r="KX122" i="3"/>
  <c r="LG122" i="3"/>
  <c r="LA122" i="3" s="1"/>
  <c r="T123" i="3"/>
  <c r="N123" i="3" s="1"/>
  <c r="BO123" i="3"/>
  <c r="AM124" i="3"/>
  <c r="CK124" i="3"/>
  <c r="CG130" i="3"/>
  <c r="LM126" i="3"/>
  <c r="LM130" i="3" s="1"/>
  <c r="LJ130" i="3"/>
  <c r="J128" i="3"/>
  <c r="K128" i="3"/>
  <c r="AO129" i="3"/>
  <c r="EF129" i="3"/>
  <c r="EO129" i="3"/>
  <c r="EI129" i="3" s="1"/>
  <c r="FP129" i="3"/>
  <c r="FY129" i="3"/>
  <c r="FS129" i="3" s="1"/>
  <c r="AP132" i="3"/>
  <c r="X132" i="3" s="1"/>
  <c r="BH136" i="3"/>
  <c r="FJ136" i="3"/>
  <c r="FM133" i="3"/>
  <c r="FM136" i="3" s="1"/>
  <c r="AN134" i="3"/>
  <c r="AW134" i="3"/>
  <c r="AQ134" i="3" s="1"/>
  <c r="AE135" i="3"/>
  <c r="AE136" i="3" s="1"/>
  <c r="AB136" i="3"/>
  <c r="HE143" i="3"/>
  <c r="HE176" i="3" s="1"/>
  <c r="HG138" i="3"/>
  <c r="HG143" i="3" s="1"/>
  <c r="GM138" i="3"/>
  <c r="MS143" i="3"/>
  <c r="MG143" i="3" s="1"/>
  <c r="MU138" i="3"/>
  <c r="MU143" i="3" s="1"/>
  <c r="MT138" i="3"/>
  <c r="OZ143" i="3"/>
  <c r="OZ176" i="3" s="1"/>
  <c r="PC138" i="3"/>
  <c r="PC143" i="3" s="1"/>
  <c r="PP143" i="3"/>
  <c r="PJ143" i="3" s="1"/>
  <c r="PJ138" i="3"/>
  <c r="MH139" i="3"/>
  <c r="MW139" i="3"/>
  <c r="MK139" i="3" s="1"/>
  <c r="NR139" i="3"/>
  <c r="OG139" i="3"/>
  <c r="NU139" i="3" s="1"/>
  <c r="DZ147" i="3"/>
  <c r="EC145" i="3"/>
  <c r="EC147" i="3" s="1"/>
  <c r="NI149" i="3"/>
  <c r="OM149" i="3"/>
  <c r="OM154" i="3" s="1"/>
  <c r="D168" i="3"/>
  <c r="F163" i="3"/>
  <c r="JQ167" i="3"/>
  <c r="JE167" i="3" s="1"/>
  <c r="JB167" i="3"/>
  <c r="MG97" i="3"/>
  <c r="FW99" i="3"/>
  <c r="FW104" i="3" s="1"/>
  <c r="FV99" i="3"/>
  <c r="FT104" i="3"/>
  <c r="HF104" i="3"/>
  <c r="NH104" i="3"/>
  <c r="NB104" i="3" s="1"/>
  <c r="NB99" i="3"/>
  <c r="OK99" i="3"/>
  <c r="OK104" i="3" s="1"/>
  <c r="OH104" i="3"/>
  <c r="OJ99" i="3"/>
  <c r="PO99" i="3"/>
  <c r="PO104" i="3" s="1"/>
  <c r="PF99" i="3"/>
  <c r="PI99" i="3" s="1"/>
  <c r="KX100" i="3"/>
  <c r="DO101" i="3"/>
  <c r="KL101" i="3"/>
  <c r="KE101" i="3"/>
  <c r="KG101" i="3" s="1"/>
  <c r="KM101" i="3"/>
  <c r="LV101" i="3"/>
  <c r="LV104" i="3" s="1"/>
  <c r="LP104" i="3" s="1"/>
  <c r="LN101" i="3"/>
  <c r="NY101" i="3"/>
  <c r="NX101" i="3"/>
  <c r="AN102" i="3"/>
  <c r="JE102" i="3"/>
  <c r="EF103" i="3"/>
  <c r="FD104" i="3"/>
  <c r="JZ104" i="3"/>
  <c r="LZ104" i="3"/>
  <c r="PL104" i="3"/>
  <c r="PF104" i="3" s="1"/>
  <c r="EE106" i="3"/>
  <c r="ES106" i="3"/>
  <c r="ES111" i="3" s="1"/>
  <c r="GI106" i="3"/>
  <c r="GI111" i="3" s="1"/>
  <c r="KO106" i="3"/>
  <c r="PS111" i="3"/>
  <c r="PU106" i="3"/>
  <c r="PU111" i="3" s="1"/>
  <c r="PT106" i="3"/>
  <c r="AN107" i="3"/>
  <c r="AQ109" i="3"/>
  <c r="AR111" i="3"/>
  <c r="AL111" i="3" s="1"/>
  <c r="HR111" i="3"/>
  <c r="IF111" i="3"/>
  <c r="PM111" i="3"/>
  <c r="PG111" i="3" s="1"/>
  <c r="PI111" i="3" s="1"/>
  <c r="BF113" i="3"/>
  <c r="AN113" i="3" s="1"/>
  <c r="FJ118" i="3"/>
  <c r="FW113" i="3"/>
  <c r="FW118" i="3" s="1"/>
  <c r="GI113" i="3"/>
  <c r="GI118" i="3" s="1"/>
  <c r="GL113" i="3"/>
  <c r="GZ113" i="3"/>
  <c r="HS113" i="3"/>
  <c r="HS118" i="3" s="1"/>
  <c r="IP113" i="3"/>
  <c r="IO118" i="3"/>
  <c r="IQ113" i="3"/>
  <c r="IQ118" i="3" s="1"/>
  <c r="JH113" i="3"/>
  <c r="LP113" i="3"/>
  <c r="LY113" i="3"/>
  <c r="PA118" i="3"/>
  <c r="OO118" i="3" s="1"/>
  <c r="PC113" i="3"/>
  <c r="PC118" i="3" s="1"/>
  <c r="BO114" i="3"/>
  <c r="X114" i="3"/>
  <c r="R114" i="3" s="1"/>
  <c r="JE114" i="3"/>
  <c r="LM114" i="3"/>
  <c r="LA114" i="3" s="1"/>
  <c r="KX114" i="3"/>
  <c r="MN115" i="3"/>
  <c r="MG115" i="3"/>
  <c r="MI115" i="3" s="1"/>
  <c r="R116" i="3"/>
  <c r="IG116" i="3"/>
  <c r="MI116" i="3"/>
  <c r="JE117" i="3"/>
  <c r="JJ118" i="3"/>
  <c r="JD118" i="3" s="1"/>
  <c r="LV118" i="3"/>
  <c r="X120" i="3"/>
  <c r="AQ121" i="3"/>
  <c r="GK121" i="3"/>
  <c r="GK124" i="3" s="1"/>
  <c r="GH124" i="3"/>
  <c r="LS121" i="3"/>
  <c r="AW122" i="3"/>
  <c r="AQ122" i="3" s="1"/>
  <c r="AN122" i="3"/>
  <c r="FS122" i="3"/>
  <c r="U123" i="3"/>
  <c r="BP130" i="3"/>
  <c r="BJ130" i="3" s="1"/>
  <c r="BM130" i="3" s="1"/>
  <c r="BR128" i="3"/>
  <c r="BJ128" i="3"/>
  <c r="DG130" i="3"/>
  <c r="JK132" i="3"/>
  <c r="JH136" i="3"/>
  <c r="JB136" i="3" s="1"/>
  <c r="ME132" i="3"/>
  <c r="ME136" i="3" s="1"/>
  <c r="LP132" i="3"/>
  <c r="BL133" i="3"/>
  <c r="CA133" i="3"/>
  <c r="BO133" i="3" s="1"/>
  <c r="MB136" i="3"/>
  <c r="NS138" i="3"/>
  <c r="OH143" i="3"/>
  <c r="OJ138" i="3"/>
  <c r="M139" i="3"/>
  <c r="FA139" i="3"/>
  <c r="EI139" i="3" s="1"/>
  <c r="EF139" i="3"/>
  <c r="CP147" i="3"/>
  <c r="CJ147" i="3" s="1"/>
  <c r="CJ145" i="3"/>
  <c r="CS145" i="3"/>
  <c r="OA152" i="3"/>
  <c r="NU152" i="3" s="1"/>
  <c r="NR152" i="3"/>
  <c r="LJ168" i="3"/>
  <c r="LM163" i="3"/>
  <c r="LM168" i="3" s="1"/>
  <c r="KX163" i="3"/>
  <c r="AV104" i="3"/>
  <c r="AP104" i="3" s="1"/>
  <c r="EN104" i="3"/>
  <c r="EH104" i="3" s="1"/>
  <c r="EH99" i="3"/>
  <c r="FJ104" i="3"/>
  <c r="FX104" i="3"/>
  <c r="FR104" i="3" s="1"/>
  <c r="FR99" i="3"/>
  <c r="GZ104" i="3"/>
  <c r="HV104" i="3"/>
  <c r="HX99" i="3"/>
  <c r="IK99" i="3"/>
  <c r="IK104" i="3" s="1"/>
  <c r="IC99" i="3"/>
  <c r="IE99" i="3" s="1"/>
  <c r="II104" i="3"/>
  <c r="IC104" i="3" s="1"/>
  <c r="IJ99" i="3"/>
  <c r="JJ104" i="3"/>
  <c r="JD104" i="3" s="1"/>
  <c r="MT104" i="3"/>
  <c r="MW99" i="3"/>
  <c r="MW104" i="3" s="1"/>
  <c r="PB99" i="3"/>
  <c r="PH99" i="3"/>
  <c r="PQ99" i="3"/>
  <c r="FP101" i="3"/>
  <c r="FY101" i="3"/>
  <c r="FS101" i="3" s="1"/>
  <c r="ID101" i="3"/>
  <c r="FV102" i="3"/>
  <c r="FN102" i="3"/>
  <c r="FQ102" i="3" s="1"/>
  <c r="EI103" i="3"/>
  <c r="L104" i="3"/>
  <c r="AZ104" i="3"/>
  <c r="NZ104" i="3"/>
  <c r="NT104" i="3" s="1"/>
  <c r="BC111" i="3"/>
  <c r="EL106" i="3"/>
  <c r="ED106" i="3"/>
  <c r="FJ106" i="3"/>
  <c r="FH111" i="3"/>
  <c r="ED111" i="3" s="1"/>
  <c r="GK106" i="3"/>
  <c r="GK111" i="3" s="1"/>
  <c r="II111" i="3"/>
  <c r="IC111" i="3" s="1"/>
  <c r="IE111" i="3" s="1"/>
  <c r="IC106" i="3"/>
  <c r="IE106" i="3" s="1"/>
  <c r="IK106" i="3"/>
  <c r="IK111" i="3" s="1"/>
  <c r="JT106" i="3"/>
  <c r="JS111" i="3"/>
  <c r="JA111" i="3" s="1"/>
  <c r="LC111" i="3"/>
  <c r="KW111" i="3" s="1"/>
  <c r="KY111" i="3" s="1"/>
  <c r="LE106" i="3"/>
  <c r="LE111" i="3" s="1"/>
  <c r="LD106" i="3"/>
  <c r="LO106" i="3"/>
  <c r="LQ106" i="3" s="1"/>
  <c r="LU111" i="3"/>
  <c r="LO111" i="3" s="1"/>
  <c r="LQ111" i="3" s="1"/>
  <c r="LW106" i="3"/>
  <c r="LW111" i="3" s="1"/>
  <c r="NB106" i="3"/>
  <c r="NH111" i="3"/>
  <c r="NB111" i="3" s="1"/>
  <c r="NR109" i="3"/>
  <c r="BR110" i="3"/>
  <c r="DK110" i="3"/>
  <c r="OY110" i="3"/>
  <c r="OS110" i="3" s="1"/>
  <c r="X113" i="3"/>
  <c r="BX118" i="3"/>
  <c r="FN113" i="3"/>
  <c r="GB113" i="3"/>
  <c r="FZ118" i="3"/>
  <c r="FN118" i="3" s="1"/>
  <c r="HI118" i="3"/>
  <c r="IV113" i="3"/>
  <c r="LD113" i="3"/>
  <c r="MG118" i="3"/>
  <c r="MI118" i="3" s="1"/>
  <c r="PT113" i="3"/>
  <c r="PH113" i="3" s="1"/>
  <c r="AE114" i="3"/>
  <c r="AE118" i="3" s="1"/>
  <c r="AB118" i="3"/>
  <c r="ID114" i="3"/>
  <c r="IM114" i="3"/>
  <c r="IG114" i="3" s="1"/>
  <c r="KD115" i="3"/>
  <c r="KJ118" i="3"/>
  <c r="KD118" i="3" s="1"/>
  <c r="KM115" i="3"/>
  <c r="KO116" i="3"/>
  <c r="KI116" i="3" s="1"/>
  <c r="EF117" i="3"/>
  <c r="FP117" i="3"/>
  <c r="FY117" i="3"/>
  <c r="FS117" i="3" s="1"/>
  <c r="MZ117" i="3"/>
  <c r="NI117" i="3"/>
  <c r="NC117" i="3" s="1"/>
  <c r="IT118" i="3"/>
  <c r="IB118" i="3" s="1"/>
  <c r="PN118" i="3"/>
  <c r="FP120" i="3"/>
  <c r="FY120" i="3"/>
  <c r="FV124" i="3"/>
  <c r="M121" i="3"/>
  <c r="FP121" i="3"/>
  <c r="MZ121" i="3"/>
  <c r="NI121" i="3"/>
  <c r="NC121" i="3" s="1"/>
  <c r="PE121" i="3"/>
  <c r="OS121" i="3" s="1"/>
  <c r="PB124" i="3"/>
  <c r="CM122" i="3"/>
  <c r="JB122" i="3"/>
  <c r="JK122" i="3"/>
  <c r="JE122" i="3" s="1"/>
  <c r="J123" i="3"/>
  <c r="JK123" i="3"/>
  <c r="JE123" i="3" s="1"/>
  <c r="JB123" i="3"/>
  <c r="GC126" i="3"/>
  <c r="GC130" i="3" s="1"/>
  <c r="FO126" i="3"/>
  <c r="GX130" i="3"/>
  <c r="GZ126" i="3"/>
  <c r="HM126" i="3"/>
  <c r="HM130" i="3" s="1"/>
  <c r="HL126" i="3"/>
  <c r="GM126" i="3"/>
  <c r="GO126" i="3" s="1"/>
  <c r="HK130" i="3"/>
  <c r="KO126" i="3"/>
  <c r="KL130" i="3"/>
  <c r="NX130" i="3"/>
  <c r="OH130" i="3"/>
  <c r="OJ126" i="3"/>
  <c r="AE130" i="3"/>
  <c r="BS128" i="3"/>
  <c r="EC129" i="3"/>
  <c r="DK129" i="3" s="1"/>
  <c r="DH129" i="3"/>
  <c r="GN129" i="3"/>
  <c r="GW129" i="3"/>
  <c r="GQ129" i="3" s="1"/>
  <c r="GA130" i="3"/>
  <c r="FO130" i="3" s="1"/>
  <c r="BL138" i="3"/>
  <c r="HK143" i="3"/>
  <c r="HM138" i="3"/>
  <c r="HM143" i="3" s="1"/>
  <c r="HL138" i="3"/>
  <c r="BL140" i="3"/>
  <c r="BU140" i="3"/>
  <c r="BO140" i="3" s="1"/>
  <c r="EO140" i="3"/>
  <c r="EI140" i="3" s="1"/>
  <c r="EF140" i="3"/>
  <c r="M141" i="3"/>
  <c r="J142" i="3"/>
  <c r="N142" i="3"/>
  <c r="CJ142" i="3"/>
  <c r="CS142" i="3"/>
  <c r="CM142" i="3" s="1"/>
  <c r="GQ146" i="3"/>
  <c r="GT153" i="3"/>
  <c r="GL153" i="3"/>
  <c r="LY165" i="3"/>
  <c r="LS165" i="3" s="1"/>
  <c r="LP165" i="3"/>
  <c r="I104" i="3"/>
  <c r="AK104" i="3"/>
  <c r="AU99" i="3"/>
  <c r="AU104" i="3" s="1"/>
  <c r="AU176" i="3" s="1"/>
  <c r="JM104" i="3"/>
  <c r="JA104" i="3" s="1"/>
  <c r="JO99" i="3"/>
  <c r="JO104" i="3" s="1"/>
  <c r="MM104" i="3"/>
  <c r="MG104" i="3" s="1"/>
  <c r="PG104" i="3"/>
  <c r="PI104" i="3" s="1"/>
  <c r="LQ100" i="3"/>
  <c r="JC101" i="3"/>
  <c r="BM102" i="3"/>
  <c r="EL102" i="3"/>
  <c r="ED102" i="3"/>
  <c r="IE102" i="3"/>
  <c r="NF102" i="3"/>
  <c r="MX102" i="3"/>
  <c r="PI102" i="3"/>
  <c r="KX103" i="3"/>
  <c r="LG103" i="3"/>
  <c r="LA103" i="3" s="1"/>
  <c r="GF104" i="3"/>
  <c r="CJ106" i="3"/>
  <c r="GZ106" i="3"/>
  <c r="GY111" i="3"/>
  <c r="GM111" i="3" s="1"/>
  <c r="GO111" i="3" s="1"/>
  <c r="KR106" i="3"/>
  <c r="KQ111" i="3"/>
  <c r="IE107" i="3"/>
  <c r="K108" i="3"/>
  <c r="BR108" i="3"/>
  <c r="BJ108" i="3"/>
  <c r="BM108" i="3" s="1"/>
  <c r="CJ108" i="3"/>
  <c r="FW108" i="3"/>
  <c r="KD108" i="3"/>
  <c r="LQ108" i="3"/>
  <c r="PN108" i="3"/>
  <c r="PF108" i="3"/>
  <c r="PI108" i="3" s="1"/>
  <c r="JC109" i="3"/>
  <c r="PH109" i="3"/>
  <c r="AN110" i="3"/>
  <c r="FP110" i="3"/>
  <c r="GO110" i="3"/>
  <c r="BP111" i="3"/>
  <c r="BJ111" i="3" s="1"/>
  <c r="BM111" i="3" s="1"/>
  <c r="GG111" i="3"/>
  <c r="FO111" i="3" s="1"/>
  <c r="FQ111" i="3" s="1"/>
  <c r="BL113" i="3"/>
  <c r="BU113" i="3"/>
  <c r="HL113" i="3"/>
  <c r="JT113" i="3"/>
  <c r="KL113" i="3"/>
  <c r="KK118" i="3"/>
  <c r="KE118" i="3" s="1"/>
  <c r="KG118" i="3" s="1"/>
  <c r="LO113" i="3"/>
  <c r="LQ113" i="3" s="1"/>
  <c r="OJ113" i="3"/>
  <c r="PM118" i="3"/>
  <c r="PG118" i="3" s="1"/>
  <c r="PI118" i="3" s="1"/>
  <c r="LW115" i="3"/>
  <c r="NA116" i="3"/>
  <c r="HV118" i="3"/>
  <c r="GL118" i="3" s="1"/>
  <c r="AZ124" i="3"/>
  <c r="JK124" i="3"/>
  <c r="KR124" i="3"/>
  <c r="NF124" i="3"/>
  <c r="MZ124" i="3" s="1"/>
  <c r="MZ120" i="3"/>
  <c r="NI120" i="3"/>
  <c r="OV124" i="3"/>
  <c r="PH120" i="3"/>
  <c r="N121" i="3"/>
  <c r="U121" i="3"/>
  <c r="AO121" i="3"/>
  <c r="DH121" i="3"/>
  <c r="EF121" i="3"/>
  <c r="JC121" i="3"/>
  <c r="EE124" i="3"/>
  <c r="EG124" i="3" s="1"/>
  <c r="BD130" i="3"/>
  <c r="BF126" i="3"/>
  <c r="EC126" i="3"/>
  <c r="EC130" i="3" s="1"/>
  <c r="DZ130" i="3"/>
  <c r="FH130" i="3"/>
  <c r="FK126" i="3"/>
  <c r="FK130" i="3" s="1"/>
  <c r="HD130" i="3"/>
  <c r="HD176" i="3" s="1"/>
  <c r="HG126" i="3"/>
  <c r="HG130" i="3" s="1"/>
  <c r="HG176" i="3" s="1"/>
  <c r="U127" i="3"/>
  <c r="GN127" i="3"/>
  <c r="KO127" i="3"/>
  <c r="KI127" i="3" s="1"/>
  <c r="KF127" i="3"/>
  <c r="LP127" i="3"/>
  <c r="MH127" i="3"/>
  <c r="NR127" i="3"/>
  <c r="PH127" i="3"/>
  <c r="OM128" i="3"/>
  <c r="NU128" i="3" s="1"/>
  <c r="NR128" i="3"/>
  <c r="CS129" i="3"/>
  <c r="CM129" i="3" s="1"/>
  <c r="CJ129" i="3"/>
  <c r="IY129" i="3"/>
  <c r="ID129" i="3"/>
  <c r="LA129" i="3"/>
  <c r="CH130" i="3"/>
  <c r="CK130" i="3" s="1"/>
  <c r="DH132" i="3"/>
  <c r="LA132" i="3"/>
  <c r="LS132" i="3"/>
  <c r="MW133" i="3"/>
  <c r="MK133" i="3" s="1"/>
  <c r="MH133" i="3"/>
  <c r="MT136" i="3"/>
  <c r="OP134" i="3"/>
  <c r="BO135" i="3"/>
  <c r="GT136" i="3"/>
  <c r="ON136" i="3"/>
  <c r="OQ136" i="3" s="1"/>
  <c r="ND143" i="3"/>
  <c r="NG138" i="3"/>
  <c r="NG143" i="3" s="1"/>
  <c r="NF138" i="3"/>
  <c r="MX138" i="3"/>
  <c r="NV143" i="3"/>
  <c r="NP138" i="3"/>
  <c r="NX138" i="3"/>
  <c r="OP139" i="3"/>
  <c r="OY139" i="3"/>
  <c r="OS139" i="3" s="1"/>
  <c r="DH140" i="3"/>
  <c r="DW140" i="3"/>
  <c r="X140" i="3"/>
  <c r="R140" i="3" s="1"/>
  <c r="JB140" i="3"/>
  <c r="JK140" i="3"/>
  <c r="JE140" i="3" s="1"/>
  <c r="LP141" i="3"/>
  <c r="LY141" i="3"/>
  <c r="LS141" i="3" s="1"/>
  <c r="CG149" i="3"/>
  <c r="CG154" i="3" s="1"/>
  <c r="CD154" i="3"/>
  <c r="FG149" i="3"/>
  <c r="FG154" i="3" s="1"/>
  <c r="FD154" i="3"/>
  <c r="LP166" i="3"/>
  <c r="ME166" i="3"/>
  <c r="LS166" i="3" s="1"/>
  <c r="AG176" i="3"/>
  <c r="AG178" i="3" s="1"/>
  <c r="DE104" i="3"/>
  <c r="DO99" i="3"/>
  <c r="DO104" i="3" s="1"/>
  <c r="EE99" i="3"/>
  <c r="EG99" i="3" s="1"/>
  <c r="ES99" i="3"/>
  <c r="ES104" i="3" s="1"/>
  <c r="FU104" i="3"/>
  <c r="FO104" i="3" s="1"/>
  <c r="LI104" i="3"/>
  <c r="LI176" i="3" s="1"/>
  <c r="KW99" i="3"/>
  <c r="LK99" i="3"/>
  <c r="LK104" i="3" s="1"/>
  <c r="LK176" i="3" s="1"/>
  <c r="NO99" i="3"/>
  <c r="NO104" i="3" s="1"/>
  <c r="CJ100" i="3"/>
  <c r="EF100" i="3"/>
  <c r="EO100" i="3"/>
  <c r="EI100" i="3" s="1"/>
  <c r="JI102" i="3"/>
  <c r="JA102" i="3"/>
  <c r="JC102" i="3" s="1"/>
  <c r="LP102" i="3"/>
  <c r="BS103" i="3"/>
  <c r="BK103" i="3"/>
  <c r="LT104" i="3"/>
  <c r="LN104" i="3" s="1"/>
  <c r="OT104" i="3"/>
  <c r="ON104" i="3" s="1"/>
  <c r="FD106" i="3"/>
  <c r="FC111" i="3"/>
  <c r="MF106" i="3"/>
  <c r="MI106" i="3" s="1"/>
  <c r="MT106" i="3"/>
  <c r="NW111" i="3"/>
  <c r="FP107" i="3"/>
  <c r="PI107" i="3"/>
  <c r="CK109" i="3"/>
  <c r="GQ109" i="3"/>
  <c r="BM110" i="3"/>
  <c r="EG110" i="3"/>
  <c r="LP110" i="3"/>
  <c r="OQ110" i="3"/>
  <c r="CK111" i="3"/>
  <c r="EK111" i="3"/>
  <c r="FX111" i="3"/>
  <c r="FR111" i="3" s="1"/>
  <c r="I118" i="3"/>
  <c r="AW118" i="3"/>
  <c r="DM118" i="3"/>
  <c r="DG118" i="3" s="1"/>
  <c r="DI118" i="3" s="1"/>
  <c r="H114" i="3"/>
  <c r="EG115" i="3"/>
  <c r="NX115" i="3"/>
  <c r="NP115" i="3"/>
  <c r="NS115" i="3" s="1"/>
  <c r="K116" i="3"/>
  <c r="BR116" i="3"/>
  <c r="BJ116" i="3"/>
  <c r="T116" i="3" s="1"/>
  <c r="V116" i="3" s="1"/>
  <c r="Y116" i="3" s="1"/>
  <c r="FQ116" i="3"/>
  <c r="KG116" i="3"/>
  <c r="OP116" i="3"/>
  <c r="OY116" i="3"/>
  <c r="OS116" i="3" s="1"/>
  <c r="NV118" i="3"/>
  <c r="NP118" i="3" s="1"/>
  <c r="PV118" i="3"/>
  <c r="PJ118" i="3" s="1"/>
  <c r="AM120" i="3"/>
  <c r="BC124" i="3"/>
  <c r="IM124" i="3"/>
  <c r="IG124" i="3" s="1"/>
  <c r="IG120" i="3"/>
  <c r="OM124" i="3"/>
  <c r="OY124" i="3"/>
  <c r="OS120" i="3"/>
  <c r="ID121" i="3"/>
  <c r="NU121" i="3"/>
  <c r="NU122" i="3"/>
  <c r="DE130" i="3"/>
  <c r="FJ130" i="3"/>
  <c r="FM126" i="3"/>
  <c r="FM130" i="3" s="1"/>
  <c r="GW126" i="3"/>
  <c r="GT130" i="3"/>
  <c r="HF130" i="3"/>
  <c r="HI126" i="3"/>
  <c r="HI130" i="3" s="1"/>
  <c r="HU126" i="3"/>
  <c r="HU130" i="3" s="1"/>
  <c r="IH130" i="3"/>
  <c r="IB126" i="3"/>
  <c r="JI126" i="3"/>
  <c r="JI130" i="3" s="1"/>
  <c r="JA126" i="3"/>
  <c r="JC126" i="3" s="1"/>
  <c r="JG130" i="3"/>
  <c r="JA130" i="3" s="1"/>
  <c r="JR130" i="3"/>
  <c r="JT126" i="3"/>
  <c r="MB130" i="3"/>
  <c r="MR130" i="3"/>
  <c r="MU126" i="3"/>
  <c r="MU130" i="3" s="1"/>
  <c r="OT130" i="3"/>
  <c r="ON130" i="3" s="1"/>
  <c r="OV126" i="3"/>
  <c r="GQ127" i="3"/>
  <c r="LS127" i="3"/>
  <c r="MK127" i="3"/>
  <c r="NI127" i="3"/>
  <c r="NC127" i="3" s="1"/>
  <c r="MZ127" i="3"/>
  <c r="PK127" i="3"/>
  <c r="BT130" i="3"/>
  <c r="BN130" i="3" s="1"/>
  <c r="BN128" i="3"/>
  <c r="X128" i="3" s="1"/>
  <c r="R128" i="3" s="1"/>
  <c r="DQ128" i="3"/>
  <c r="DK128" i="3" s="1"/>
  <c r="DH128" i="3"/>
  <c r="JK128" i="3"/>
  <c r="JE128" i="3" s="1"/>
  <c r="JB128" i="3"/>
  <c r="R129" i="3"/>
  <c r="GW136" i="3"/>
  <c r="GQ132" i="3"/>
  <c r="IS136" i="3"/>
  <c r="EX136" i="3"/>
  <c r="FA133" i="3"/>
  <c r="EI133" i="3" s="1"/>
  <c r="EF133" i="3"/>
  <c r="GQ133" i="3"/>
  <c r="LP134" i="3"/>
  <c r="LY134" i="3"/>
  <c r="LS134" i="3" s="1"/>
  <c r="OS134" i="3"/>
  <c r="H138" i="3"/>
  <c r="DU138" i="3"/>
  <c r="DU143" i="3" s="1"/>
  <c r="DS143" i="3"/>
  <c r="DG143" i="3" s="1"/>
  <c r="DI143" i="3" s="1"/>
  <c r="DT138" i="3"/>
  <c r="EH138" i="3"/>
  <c r="EV143" i="3"/>
  <c r="EV176" i="3" s="1"/>
  <c r="EY138" i="3"/>
  <c r="EY143" i="3" s="1"/>
  <c r="EX138" i="3"/>
  <c r="ME138" i="3"/>
  <c r="ME143" i="3" s="1"/>
  <c r="MB143" i="3"/>
  <c r="MN143" i="3"/>
  <c r="MQ138" i="3"/>
  <c r="EI141" i="3"/>
  <c r="JE141" i="3"/>
  <c r="DK142" i="3"/>
  <c r="HO147" i="3"/>
  <c r="PN147" i="3"/>
  <c r="PH147" i="3" s="1"/>
  <c r="PQ145" i="3"/>
  <c r="PH145" i="3"/>
  <c r="HL147" i="3"/>
  <c r="EI149" i="3"/>
  <c r="FS149" i="3"/>
  <c r="HC166" i="3"/>
  <c r="GN166" i="3"/>
  <c r="Z176" i="3"/>
  <c r="BV176" i="3"/>
  <c r="BV178" i="3" s="1"/>
  <c r="CT176" i="3"/>
  <c r="CT178" i="3" s="1"/>
  <c r="LU104" i="3"/>
  <c r="LO104" i="3" s="1"/>
  <c r="GT101" i="3"/>
  <c r="GL101" i="3"/>
  <c r="GO101" i="3" s="1"/>
  <c r="AH104" i="3"/>
  <c r="CI104" i="3"/>
  <c r="CK104" i="3" s="1"/>
  <c r="OO104" i="3"/>
  <c r="EA106" i="3"/>
  <c r="EA111" i="3" s="1"/>
  <c r="EA176" i="3" s="1"/>
  <c r="FE106" i="3"/>
  <c r="FE111" i="3" s="1"/>
  <c r="HL106" i="3"/>
  <c r="IP106" i="3"/>
  <c r="ID106" i="3" s="1"/>
  <c r="JH106" i="3"/>
  <c r="KA106" i="3"/>
  <c r="KA111" i="3" s="1"/>
  <c r="KK111" i="3"/>
  <c r="NF106" i="3"/>
  <c r="NX106" i="3"/>
  <c r="PB106" i="3"/>
  <c r="PN106" i="3"/>
  <c r="PF106" i="3"/>
  <c r="PI106" i="3" s="1"/>
  <c r="GO107" i="3"/>
  <c r="IJ108" i="3"/>
  <c r="IJ111" i="3" s="1"/>
  <c r="IB108" i="3"/>
  <c r="IE108" i="3" s="1"/>
  <c r="DH109" i="3"/>
  <c r="DQ109" i="3"/>
  <c r="DK109" i="3" s="1"/>
  <c r="T110" i="3"/>
  <c r="V110" i="3" s="1"/>
  <c r="PI110" i="3"/>
  <c r="CD111" i="3"/>
  <c r="K113" i="3"/>
  <c r="DN113" i="3"/>
  <c r="ER113" i="3"/>
  <c r="GC113" i="3"/>
  <c r="GC118" i="3" s="1"/>
  <c r="IJ113" i="3"/>
  <c r="LJ113" i="3"/>
  <c r="LI118" i="3"/>
  <c r="KW118" i="3" s="1"/>
  <c r="KY118" i="3" s="1"/>
  <c r="MC113" i="3"/>
  <c r="MC118" i="3" s="1"/>
  <c r="MO113" i="3"/>
  <c r="MO118" i="3" s="1"/>
  <c r="OW113" i="3"/>
  <c r="OW118" i="3" s="1"/>
  <c r="BG114" i="3"/>
  <c r="LD115" i="3"/>
  <c r="AO116" i="3"/>
  <c r="DI116" i="3"/>
  <c r="KY116" i="3"/>
  <c r="H117" i="3"/>
  <c r="K117" i="3" s="1"/>
  <c r="LP117" i="3"/>
  <c r="LY117" i="3"/>
  <c r="LS117" i="3" s="1"/>
  <c r="OX118" i="3"/>
  <c r="OR118" i="3" s="1"/>
  <c r="LP120" i="3"/>
  <c r="LY120" i="3"/>
  <c r="IB124" i="3"/>
  <c r="K126" i="3"/>
  <c r="AT130" i="3"/>
  <c r="AN126" i="3"/>
  <c r="DR130" i="3"/>
  <c r="DR176" i="3" s="1"/>
  <c r="DT126" i="3"/>
  <c r="EG126" i="3"/>
  <c r="JH126" i="3"/>
  <c r="JU126" i="3"/>
  <c r="JU130" i="3" s="1"/>
  <c r="LE126" i="3"/>
  <c r="LE130" i="3" s="1"/>
  <c r="KW126" i="3"/>
  <c r="KY126" i="3" s="1"/>
  <c r="LC130" i="3"/>
  <c r="KW130" i="3" s="1"/>
  <c r="KY130" i="3" s="1"/>
  <c r="LD126" i="3"/>
  <c r="MD130" i="3"/>
  <c r="LR130" i="3" s="1"/>
  <c r="LR126" i="3"/>
  <c r="NI126" i="3"/>
  <c r="NF130" i="3"/>
  <c r="NP126" i="3"/>
  <c r="NV130" i="3"/>
  <c r="OW126" i="3"/>
  <c r="OW130" i="3" s="1"/>
  <c r="OO126" i="3"/>
  <c r="OQ126" i="3" s="1"/>
  <c r="OU130" i="3"/>
  <c r="OO130" i="3" s="1"/>
  <c r="OQ130" i="3" s="1"/>
  <c r="IZ130" i="3"/>
  <c r="J132" i="3"/>
  <c r="JB133" i="3"/>
  <c r="JQ133" i="3"/>
  <c r="JE133" i="3" s="1"/>
  <c r="BL134" i="3"/>
  <c r="CA134" i="3"/>
  <c r="BO134" i="3" s="1"/>
  <c r="N135" i="3"/>
  <c r="J135" i="3"/>
  <c r="JB135" i="3"/>
  <c r="JQ135" i="3"/>
  <c r="JE135" i="3" s="1"/>
  <c r="PI135" i="3"/>
  <c r="F136" i="3"/>
  <c r="BJ136" i="3"/>
  <c r="BM136" i="3" s="1"/>
  <c r="MY136" i="3"/>
  <c r="NA136" i="3" s="1"/>
  <c r="NP136" i="3"/>
  <c r="NS136" i="3" s="1"/>
  <c r="DV143" i="3"/>
  <c r="DJ143" i="3" s="1"/>
  <c r="DJ138" i="3"/>
  <c r="X138" i="3" s="1"/>
  <c r="JA138" i="3"/>
  <c r="JC138" i="3" s="1"/>
  <c r="NJ143" i="3"/>
  <c r="NL138" i="3"/>
  <c r="OW138" i="3"/>
  <c r="OW143" i="3" s="1"/>
  <c r="OU143" i="3"/>
  <c r="OO143" i="3" s="1"/>
  <c r="N139" i="3"/>
  <c r="K139" i="3"/>
  <c r="BH143" i="3"/>
  <c r="AP139" i="3"/>
  <c r="X139" i="3" s="1"/>
  <c r="R139" i="3" s="1"/>
  <c r="NC141" i="3"/>
  <c r="HW143" i="3"/>
  <c r="AA176" i="3"/>
  <c r="AA177" i="3" s="1"/>
  <c r="BW176" i="3"/>
  <c r="BW178" i="3" s="1"/>
  <c r="CE176" i="3"/>
  <c r="CU176" i="3"/>
  <c r="CU177" i="3" s="1"/>
  <c r="E104" i="3"/>
  <c r="EC99" i="3"/>
  <c r="EC104" i="3" s="1"/>
  <c r="FM104" i="3"/>
  <c r="HI104" i="3"/>
  <c r="JI99" i="3"/>
  <c r="JI104" i="3" s="1"/>
  <c r="JA99" i="3"/>
  <c r="JC99" i="3" s="1"/>
  <c r="KC104" i="3"/>
  <c r="MU104" i="3"/>
  <c r="OY99" i="3"/>
  <c r="PU104" i="3"/>
  <c r="AW100" i="3"/>
  <c r="AQ100" i="3" s="1"/>
  <c r="BO101" i="3"/>
  <c r="LG101" i="3"/>
  <c r="LA101" i="3" s="1"/>
  <c r="GT102" i="3"/>
  <c r="NY102" i="3"/>
  <c r="NQ102" i="3"/>
  <c r="NS102" i="3" s="1"/>
  <c r="X103" i="3"/>
  <c r="R103" i="3" s="1"/>
  <c r="NR103" i="3"/>
  <c r="OA103" i="3"/>
  <c r="NU103" i="3" s="1"/>
  <c r="PK103" i="3"/>
  <c r="DB104" i="3"/>
  <c r="NW104" i="3"/>
  <c r="OV104" i="3"/>
  <c r="EH106" i="3"/>
  <c r="X106" i="3" s="1"/>
  <c r="EX106" i="3"/>
  <c r="HF106" i="3"/>
  <c r="R107" i="3"/>
  <c r="T107" i="3"/>
  <c r="KM108" i="3"/>
  <c r="KE108" i="3"/>
  <c r="BL109" i="3"/>
  <c r="MK109" i="3"/>
  <c r="R110" i="3"/>
  <c r="DE118" i="3"/>
  <c r="II118" i="3"/>
  <c r="JN113" i="3"/>
  <c r="JM118" i="3"/>
  <c r="KD113" i="3"/>
  <c r="KR113" i="3"/>
  <c r="OD113" i="3"/>
  <c r="OC118" i="3"/>
  <c r="EI114" i="3"/>
  <c r="KF114" i="3"/>
  <c r="KO114" i="3"/>
  <c r="KI114" i="3" s="1"/>
  <c r="FY115" i="3"/>
  <c r="FS115" i="3" s="1"/>
  <c r="GQ115" i="3"/>
  <c r="KG115" i="3"/>
  <c r="EF116" i="3"/>
  <c r="EO116" i="3"/>
  <c r="EI116" i="3" s="1"/>
  <c r="GQ117" i="3"/>
  <c r="OS117" i="3"/>
  <c r="CK118" i="3"/>
  <c r="AB124" i="3"/>
  <c r="AE120" i="3"/>
  <c r="AE124" i="3" s="1"/>
  <c r="BF124" i="3"/>
  <c r="AN124" i="3" s="1"/>
  <c r="CV124" i="3"/>
  <c r="CY120" i="3"/>
  <c r="CY124" i="3" s="1"/>
  <c r="DZ124" i="3"/>
  <c r="DH124" i="3" s="1"/>
  <c r="FA124" i="3"/>
  <c r="HL124" i="3"/>
  <c r="HO120" i="3"/>
  <c r="HO124" i="3" s="1"/>
  <c r="PK120" i="3"/>
  <c r="PQ124" i="3"/>
  <c r="GN121" i="3"/>
  <c r="L130" i="3"/>
  <c r="ER130" i="3"/>
  <c r="FB130" i="3"/>
  <c r="FD126" i="3"/>
  <c r="EF126" i="3" s="1"/>
  <c r="FZ130" i="3"/>
  <c r="FN130" i="3" s="1"/>
  <c r="GB126" i="3"/>
  <c r="FP126" i="3" s="1"/>
  <c r="FN126" i="3"/>
  <c r="IT130" i="3"/>
  <c r="IV126" i="3"/>
  <c r="JJ130" i="3"/>
  <c r="JD130" i="3" s="1"/>
  <c r="JD126" i="3"/>
  <c r="KP130" i="3"/>
  <c r="KD130" i="3" s="1"/>
  <c r="KR126" i="3"/>
  <c r="LF130" i="3"/>
  <c r="KZ130" i="3" s="1"/>
  <c r="KZ126" i="3"/>
  <c r="LT130" i="3"/>
  <c r="LN130" i="3" s="1"/>
  <c r="LN126" i="3"/>
  <c r="LQ126" i="3" s="1"/>
  <c r="LV126" i="3"/>
  <c r="MT130" i="3"/>
  <c r="MW126" i="3"/>
  <c r="MW130" i="3" s="1"/>
  <c r="NY126" i="3"/>
  <c r="NY130" i="3" s="1"/>
  <c r="NQ126" i="3"/>
  <c r="NS126" i="3" s="1"/>
  <c r="OX130" i="3"/>
  <c r="OR130" i="3" s="1"/>
  <c r="OR126" i="3"/>
  <c r="EO127" i="3"/>
  <c r="EI127" i="3" s="1"/>
  <c r="EF127" i="3"/>
  <c r="OP129" i="3"/>
  <c r="OY129" i="3"/>
  <c r="OS129" i="3" s="1"/>
  <c r="BL136" i="3"/>
  <c r="DE132" i="3"/>
  <c r="DE136" i="3" s="1"/>
  <c r="DB136" i="3"/>
  <c r="DQ136" i="3"/>
  <c r="DK132" i="3"/>
  <c r="DW133" i="3"/>
  <c r="DH133" i="3"/>
  <c r="DT136" i="3"/>
  <c r="DH136" i="3" s="1"/>
  <c r="IJ136" i="3"/>
  <c r="ID136" i="3" s="1"/>
  <c r="CM135" i="3"/>
  <c r="KF135" i="3"/>
  <c r="KO135" i="3"/>
  <c r="KI135" i="3" s="1"/>
  <c r="JH143" i="3"/>
  <c r="FQ140" i="3"/>
  <c r="U140" i="3"/>
  <c r="W140" i="3" s="1"/>
  <c r="X141" i="3"/>
  <c r="R141" i="3" s="1"/>
  <c r="DO141" i="3"/>
  <c r="DF141" i="3"/>
  <c r="DI141" i="3" s="1"/>
  <c r="DN141" i="3"/>
  <c r="DN143" i="3" s="1"/>
  <c r="AP143" i="3"/>
  <c r="LO143" i="3"/>
  <c r="F145" i="3"/>
  <c r="D147" i="3"/>
  <c r="IJ151" i="3"/>
  <c r="IB151" i="3"/>
  <c r="IH154" i="3"/>
  <c r="IB154" i="3" s="1"/>
  <c r="IK151" i="3"/>
  <c r="GN157" i="3"/>
  <c r="HC157" i="3"/>
  <c r="GQ157" i="3" s="1"/>
  <c r="AS104" i="3"/>
  <c r="AM104" i="3" s="1"/>
  <c r="AO104" i="3" s="1"/>
  <c r="DM104" i="3"/>
  <c r="DG104" i="3" s="1"/>
  <c r="DI104" i="3" s="1"/>
  <c r="EK104" i="3"/>
  <c r="EE104" i="3" s="1"/>
  <c r="O116" i="3"/>
  <c r="D124" i="3"/>
  <c r="L124" i="3"/>
  <c r="BD124" i="3"/>
  <c r="AL124" i="3" s="1"/>
  <c r="GZ124" i="3"/>
  <c r="OJ124" i="3"/>
  <c r="PT124" i="3"/>
  <c r="PH124" i="3" s="1"/>
  <c r="T122" i="3"/>
  <c r="V122" i="3" s="1"/>
  <c r="EF122" i="3"/>
  <c r="GN122" i="3"/>
  <c r="AN123" i="3"/>
  <c r="X123" i="3"/>
  <c r="R123" i="3" s="1"/>
  <c r="DI123" i="3"/>
  <c r="FQ123" i="3"/>
  <c r="KG123" i="3"/>
  <c r="MH123" i="3"/>
  <c r="NS123" i="3"/>
  <c r="BR130" i="3"/>
  <c r="BU126" i="3"/>
  <c r="ED126" i="3"/>
  <c r="EX130" i="3"/>
  <c r="FA126" i="3"/>
  <c r="FA130" i="3" s="1"/>
  <c r="GP130" i="3"/>
  <c r="KG126" i="3"/>
  <c r="KH130" i="3"/>
  <c r="NZ130" i="3"/>
  <c r="NT130" i="3" s="1"/>
  <c r="NT126" i="3"/>
  <c r="OK126" i="3"/>
  <c r="OK130" i="3" s="1"/>
  <c r="PF126" i="3"/>
  <c r="PI126" i="3" s="1"/>
  <c r="BO127" i="3"/>
  <c r="JB127" i="3"/>
  <c r="AQ128" i="3"/>
  <c r="BM128" i="3"/>
  <c r="NC128" i="3"/>
  <c r="BS129" i="3"/>
  <c r="BR129" i="3"/>
  <c r="BJ129" i="3"/>
  <c r="IG129" i="3"/>
  <c r="KF129" i="3"/>
  <c r="KO129" i="3"/>
  <c r="KI129" i="3" s="1"/>
  <c r="BU136" i="3"/>
  <c r="BO132" i="3"/>
  <c r="GK136" i="3"/>
  <c r="KG132" i="3"/>
  <c r="KY132" i="3"/>
  <c r="NO136" i="3"/>
  <c r="OP132" i="3"/>
  <c r="OY132" i="3"/>
  <c r="OV136" i="3"/>
  <c r="OP136" i="3" s="1"/>
  <c r="X133" i="3"/>
  <c r="R133" i="3" s="1"/>
  <c r="CS133" i="3"/>
  <c r="CM133" i="3" s="1"/>
  <c r="CJ133" i="3"/>
  <c r="FP133" i="3"/>
  <c r="FY133" i="3"/>
  <c r="FS133" i="3" s="1"/>
  <c r="DK134" i="3"/>
  <c r="JE134" i="3"/>
  <c r="PK134" i="3"/>
  <c r="EF135" i="3"/>
  <c r="EO135" i="3"/>
  <c r="EI135" i="3" s="1"/>
  <c r="FP135" i="3"/>
  <c r="FY135" i="3"/>
  <c r="FS135" i="3" s="1"/>
  <c r="CH136" i="3"/>
  <c r="CK136" i="3" s="1"/>
  <c r="GM136" i="3"/>
  <c r="KZ136" i="3"/>
  <c r="GF143" i="3"/>
  <c r="GH138" i="3"/>
  <c r="GS143" i="3"/>
  <c r="GU138" i="3"/>
  <c r="GU143" i="3" s="1"/>
  <c r="LT143" i="3"/>
  <c r="LN143" i="3" s="1"/>
  <c r="LV138" i="3"/>
  <c r="LN138" i="3"/>
  <c r="LQ138" i="3" s="1"/>
  <c r="NH143" i="3"/>
  <c r="NB143" i="3" s="1"/>
  <c r="NB138" i="3"/>
  <c r="NQ143" i="3"/>
  <c r="JK139" i="3"/>
  <c r="JE139" i="3" s="1"/>
  <c r="JB139" i="3"/>
  <c r="NA139" i="3"/>
  <c r="F140" i="3"/>
  <c r="H140" i="3" s="1"/>
  <c r="CS140" i="3"/>
  <c r="CM140" i="3" s="1"/>
  <c r="CJ140" i="3"/>
  <c r="IA147" i="3"/>
  <c r="KR147" i="3"/>
  <c r="KU145" i="3"/>
  <c r="KU147" i="3" s="1"/>
  <c r="DQ146" i="3"/>
  <c r="DK146" i="3" s="1"/>
  <c r="DH146" i="3"/>
  <c r="JQ146" i="3"/>
  <c r="JQ147" i="3" s="1"/>
  <c r="JB146" i="3"/>
  <c r="GP147" i="3"/>
  <c r="IE147" i="3"/>
  <c r="JQ149" i="3"/>
  <c r="JN154" i="3"/>
  <c r="JB149" i="3"/>
  <c r="CJ150" i="3"/>
  <c r="CP154" i="3"/>
  <c r="CY153" i="3"/>
  <c r="CM153" i="3" s="1"/>
  <c r="CJ153" i="3"/>
  <c r="D161" i="3"/>
  <c r="F156" i="3"/>
  <c r="DQ161" i="3"/>
  <c r="KX157" i="3"/>
  <c r="LM157" i="3"/>
  <c r="PW157" i="3"/>
  <c r="PH157" i="3"/>
  <c r="M160" i="3"/>
  <c r="FG160" i="3"/>
  <c r="FG161" i="3" s="1"/>
  <c r="EF160" i="3"/>
  <c r="OP160" i="3"/>
  <c r="PE160" i="3"/>
  <c r="OS160" i="3" s="1"/>
  <c r="FM164" i="3"/>
  <c r="EI164" i="3" s="1"/>
  <c r="EF164" i="3"/>
  <c r="AN165" i="3"/>
  <c r="AW165" i="3"/>
  <c r="AQ165" i="3" s="1"/>
  <c r="NZ168" i="3"/>
  <c r="NT168" i="3" s="1"/>
  <c r="NT165" i="3"/>
  <c r="GL102" i="3"/>
  <c r="GO102" i="3" s="1"/>
  <c r="LN102" i="3"/>
  <c r="LQ102" i="3" s="1"/>
  <c r="MG102" i="3"/>
  <c r="MI102" i="3" s="1"/>
  <c r="FY110" i="3"/>
  <c r="FS110" i="3" s="1"/>
  <c r="KO110" i="3"/>
  <c r="KI110" i="3" s="1"/>
  <c r="LY110" i="3"/>
  <c r="LS110" i="3" s="1"/>
  <c r="NI110" i="3"/>
  <c r="NC110" i="3" s="1"/>
  <c r="FD124" i="3"/>
  <c r="JT124" i="3"/>
  <c r="LD124" i="3"/>
  <c r="KX124" i="3" s="1"/>
  <c r="MN124" i="3"/>
  <c r="MH124" i="3" s="1"/>
  <c r="NX124" i="3"/>
  <c r="PW124" i="3"/>
  <c r="DI122" i="3"/>
  <c r="FQ122" i="3"/>
  <c r="CJ123" i="3"/>
  <c r="KY123" i="3"/>
  <c r="DG124" i="3"/>
  <c r="DI124" i="3" s="1"/>
  <c r="IF124" i="3"/>
  <c r="EH126" i="3"/>
  <c r="EQ130" i="3"/>
  <c r="EE130" i="3" s="1"/>
  <c r="EG130" i="3" s="1"/>
  <c r="ES126" i="3"/>
  <c r="ES130" i="3" s="1"/>
  <c r="HA126" i="3"/>
  <c r="HA130" i="3" s="1"/>
  <c r="IP130" i="3"/>
  <c r="IS126" i="3"/>
  <c r="IS130" i="3" s="1"/>
  <c r="KS126" i="3"/>
  <c r="KS130" i="3" s="1"/>
  <c r="PJ126" i="3"/>
  <c r="PS130" i="3"/>
  <c r="PG130" i="3" s="1"/>
  <c r="PU126" i="3"/>
  <c r="PU130" i="3" s="1"/>
  <c r="IG127" i="3"/>
  <c r="CJ128" i="3"/>
  <c r="KF128" i="3"/>
  <c r="NQ129" i="3"/>
  <c r="NS129" i="3" s="1"/>
  <c r="GY130" i="3"/>
  <c r="AT136" i="3"/>
  <c r="CJ132" i="3"/>
  <c r="EC136" i="3"/>
  <c r="HC136" i="3"/>
  <c r="MI132" i="3"/>
  <c r="OJ136" i="3"/>
  <c r="OM132" i="3"/>
  <c r="OM136" i="3" s="1"/>
  <c r="PQ136" i="3"/>
  <c r="PK136" i="3" s="1"/>
  <c r="PK132" i="3"/>
  <c r="K133" i="3"/>
  <c r="LP133" i="3"/>
  <c r="LY133" i="3"/>
  <c r="LS133" i="3" s="1"/>
  <c r="H134" i="3"/>
  <c r="T134" i="3"/>
  <c r="GQ134" i="3"/>
  <c r="AQ135" i="3"/>
  <c r="OY135" i="3"/>
  <c r="OS135" i="3" s="1"/>
  <c r="ED136" i="3"/>
  <c r="EG136" i="3" s="1"/>
  <c r="FV136" i="3"/>
  <c r="FP136" i="3" s="1"/>
  <c r="IE136" i="3"/>
  <c r="EL143" i="3"/>
  <c r="EO138" i="3"/>
  <c r="FJ143" i="3"/>
  <c r="KH138" i="3"/>
  <c r="KN143" i="3"/>
  <c r="KH143" i="3" s="1"/>
  <c r="OB143" i="3"/>
  <c r="OB176" i="3" s="1"/>
  <c r="OE138" i="3"/>
  <c r="OE143" i="3" s="1"/>
  <c r="OD138" i="3"/>
  <c r="OT143" i="3"/>
  <c r="ON143" i="3" s="1"/>
  <c r="ON138" i="3"/>
  <c r="OQ138" i="3" s="1"/>
  <c r="OV138" i="3"/>
  <c r="CM139" i="3"/>
  <c r="LA140" i="3"/>
  <c r="AN142" i="3"/>
  <c r="BC142" i="3"/>
  <c r="AQ142" i="3" s="1"/>
  <c r="MY143" i="3"/>
  <c r="AL146" i="3"/>
  <c r="BG146" i="3"/>
  <c r="AB147" i="3"/>
  <c r="MH151" i="3"/>
  <c r="MQ151" i="3"/>
  <c r="MK151" i="3" s="1"/>
  <c r="JB153" i="3"/>
  <c r="KC153" i="3"/>
  <c r="JE153" i="3" s="1"/>
  <c r="IS161" i="3"/>
  <c r="JK163" i="3"/>
  <c r="JH168" i="3"/>
  <c r="JB163" i="3"/>
  <c r="PE168" i="3"/>
  <c r="OS163" i="3"/>
  <c r="AO167" i="3"/>
  <c r="R170" i="3"/>
  <c r="AM99" i="3"/>
  <c r="DG99" i="3"/>
  <c r="DI99" i="3" s="1"/>
  <c r="FN106" i="3"/>
  <c r="GL106" i="3"/>
  <c r="GO106" i="3" s="1"/>
  <c r="KD106" i="3"/>
  <c r="KG106" i="3" s="1"/>
  <c r="MX106" i="3"/>
  <c r="NA106" i="3" s="1"/>
  <c r="EE108" i="3"/>
  <c r="EG108" i="3" s="1"/>
  <c r="FO108" i="3"/>
  <c r="MF108" i="3"/>
  <c r="MI108" i="3" s="1"/>
  <c r="MY108" i="3"/>
  <c r="NA108" i="3" s="1"/>
  <c r="IC109" i="3"/>
  <c r="IE109" i="3" s="1"/>
  <c r="IB113" i="3"/>
  <c r="IZ113" i="3"/>
  <c r="KV113" i="3"/>
  <c r="KY113" i="3" s="1"/>
  <c r="NP113" i="3"/>
  <c r="ON113" i="3"/>
  <c r="OQ113" i="3" s="1"/>
  <c r="GM115" i="3"/>
  <c r="GO115" i="3" s="1"/>
  <c r="KV115" i="3"/>
  <c r="KY115" i="3" s="1"/>
  <c r="LO115" i="3"/>
  <c r="LQ115" i="3" s="1"/>
  <c r="BK117" i="3"/>
  <c r="AW120" i="3"/>
  <c r="BH124" i="3"/>
  <c r="AP124" i="3" s="1"/>
  <c r="ER124" i="3"/>
  <c r="EF124" i="3" s="1"/>
  <c r="FG120" i="3"/>
  <c r="FG124" i="3" s="1"/>
  <c r="HX124" i="3"/>
  <c r="JH124" i="3"/>
  <c r="JW120" i="3"/>
  <c r="LG120" i="3"/>
  <c r="MQ120" i="3"/>
  <c r="OA120" i="3"/>
  <c r="CJ122" i="3"/>
  <c r="BK124" i="3"/>
  <c r="BM124" i="3" s="1"/>
  <c r="IE124" i="3"/>
  <c r="JD124" i="3"/>
  <c r="KY124" i="3"/>
  <c r="AZ130" i="3"/>
  <c r="BC126" i="3"/>
  <c r="BC130" i="3" s="1"/>
  <c r="ED130" i="3"/>
  <c r="FE126" i="3"/>
  <c r="FE130" i="3" s="1"/>
  <c r="FC130" i="3"/>
  <c r="GH130" i="3"/>
  <c r="GK126" i="3"/>
  <c r="GK130" i="3" s="1"/>
  <c r="HV130" i="3"/>
  <c r="HX126" i="3"/>
  <c r="II130" i="3"/>
  <c r="IK126" i="3"/>
  <c r="IK130" i="3" s="1"/>
  <c r="IC126" i="3"/>
  <c r="JZ130" i="3"/>
  <c r="KC126" i="3"/>
  <c r="KC130" i="3" s="1"/>
  <c r="MA130" i="3"/>
  <c r="LO130" i="3" s="1"/>
  <c r="LQ130" i="3" s="1"/>
  <c r="MC126" i="3"/>
  <c r="MC130" i="3" s="1"/>
  <c r="MO126" i="3"/>
  <c r="MO130" i="3" s="1"/>
  <c r="MG126" i="3"/>
  <c r="MM130" i="3"/>
  <c r="MG130" i="3" s="1"/>
  <c r="OG126" i="3"/>
  <c r="PF130" i="3"/>
  <c r="T127" i="3"/>
  <c r="KI128" i="3"/>
  <c r="EG129" i="3"/>
  <c r="AL130" i="3"/>
  <c r="AW136" i="3"/>
  <c r="CG136" i="3"/>
  <c r="CV136" i="3"/>
  <c r="GE136" i="3"/>
  <c r="IA136" i="3"/>
  <c r="JW136" i="3"/>
  <c r="LV136" i="3"/>
  <c r="LP136" i="3" s="1"/>
  <c r="PE136" i="3"/>
  <c r="BC133" i="3"/>
  <c r="AZ136" i="3"/>
  <c r="LJ136" i="3"/>
  <c r="KX136" i="3" s="1"/>
  <c r="LM133" i="3"/>
  <c r="LA133" i="3" s="1"/>
  <c r="KX133" i="3"/>
  <c r="K134" i="3"/>
  <c r="X134" i="3"/>
  <c r="R134" i="3" s="1"/>
  <c r="EI134" i="3"/>
  <c r="KF134" i="3"/>
  <c r="KO134" i="3"/>
  <c r="KI134" i="3" s="1"/>
  <c r="AP136" i="3"/>
  <c r="GL136" i="3"/>
  <c r="NL136" i="3"/>
  <c r="E143" i="3"/>
  <c r="BC143" i="3"/>
  <c r="DQ138" i="3"/>
  <c r="DZ143" i="3"/>
  <c r="EC138" i="3"/>
  <c r="EC143" i="3" s="1"/>
  <c r="FB143" i="3"/>
  <c r="FD138" i="3"/>
  <c r="JG143" i="3"/>
  <c r="JA143" i="3" s="1"/>
  <c r="JC143" i="3" s="1"/>
  <c r="JI138" i="3"/>
  <c r="JI143" i="3" s="1"/>
  <c r="PQ138" i="3"/>
  <c r="PN143" i="3"/>
  <c r="NC139" i="3"/>
  <c r="PH139" i="3"/>
  <c r="PQ139" i="3"/>
  <c r="PK139" i="3" s="1"/>
  <c r="K140" i="3"/>
  <c r="PE140" i="3"/>
  <c r="OS140" i="3" s="1"/>
  <c r="OP140" i="3"/>
  <c r="ID141" i="3"/>
  <c r="IS141" i="3"/>
  <c r="IG141" i="3" s="1"/>
  <c r="FP142" i="3"/>
  <c r="EJ143" i="3"/>
  <c r="U145" i="3"/>
  <c r="AL145" i="3"/>
  <c r="BD147" i="3"/>
  <c r="BG145" i="3"/>
  <c r="BG147" i="3" s="1"/>
  <c r="BF145" i="3"/>
  <c r="X146" i="3"/>
  <c r="R146" i="3" s="1"/>
  <c r="BF146" i="3"/>
  <c r="CA146" i="3"/>
  <c r="CA147" i="3" s="1"/>
  <c r="BL146" i="3"/>
  <c r="LG146" i="3"/>
  <c r="LA146" i="3" s="1"/>
  <c r="KX146" i="3"/>
  <c r="AM147" i="3"/>
  <c r="HI149" i="3"/>
  <c r="HI154" i="3" s="1"/>
  <c r="HF154" i="3"/>
  <c r="KI149" i="3"/>
  <c r="GH154" i="3"/>
  <c r="U152" i="3"/>
  <c r="BM152" i="3"/>
  <c r="KX152" i="3"/>
  <c r="EF159" i="3"/>
  <c r="EO159" i="3"/>
  <c r="EI159" i="3" s="1"/>
  <c r="ID159" i="3"/>
  <c r="IM159" i="3"/>
  <c r="IG159" i="3" s="1"/>
  <c r="GN163" i="3"/>
  <c r="GW163" i="3"/>
  <c r="CP130" i="3"/>
  <c r="IE129" i="3"/>
  <c r="BL132" i="3"/>
  <c r="FQ132" i="3"/>
  <c r="GO133" i="3"/>
  <c r="U135" i="3"/>
  <c r="MZ135" i="3"/>
  <c r="NI135" i="3"/>
  <c r="NC135" i="3" s="1"/>
  <c r="HR136" i="3"/>
  <c r="MI136" i="3"/>
  <c r="AE143" i="3"/>
  <c r="DL143" i="3"/>
  <c r="DF143" i="3" s="1"/>
  <c r="HF138" i="3"/>
  <c r="ML143" i="3"/>
  <c r="MF143" i="3" s="1"/>
  <c r="MF138" i="3"/>
  <c r="DK140" i="3"/>
  <c r="OP142" i="3"/>
  <c r="CI143" i="3"/>
  <c r="CK143" i="3" s="1"/>
  <c r="LI143" i="3"/>
  <c r="L147" i="3"/>
  <c r="R145" i="3"/>
  <c r="HF147" i="3"/>
  <c r="HI145" i="3"/>
  <c r="HI147" i="3" s="1"/>
  <c r="KO145" i="3"/>
  <c r="KL147" i="3"/>
  <c r="KF147" i="3" s="1"/>
  <c r="KF145" i="3"/>
  <c r="DJ147" i="3"/>
  <c r="L154" i="3"/>
  <c r="AP150" i="3"/>
  <c r="X150" i="3" s="1"/>
  <c r="R150" i="3" s="1"/>
  <c r="BI150" i="3"/>
  <c r="BI154" i="3" s="1"/>
  <c r="OG154" i="3"/>
  <c r="LA152" i="3"/>
  <c r="EH154" i="3"/>
  <c r="AO157" i="3"/>
  <c r="U157" i="3"/>
  <c r="BT161" i="3"/>
  <c r="BN161" i="3" s="1"/>
  <c r="BN158" i="3"/>
  <c r="X158" i="3" s="1"/>
  <c r="R158" i="3" s="1"/>
  <c r="BU158" i="3"/>
  <c r="BO158" i="3" s="1"/>
  <c r="X160" i="3"/>
  <c r="R160" i="3" s="1"/>
  <c r="IC161" i="3"/>
  <c r="IE161" i="3" s="1"/>
  <c r="KF164" i="3"/>
  <c r="KO164" i="3"/>
  <c r="KI164" i="3" s="1"/>
  <c r="FG167" i="3"/>
  <c r="FG168" i="3" s="1"/>
  <c r="EF167" i="3"/>
  <c r="T170" i="3"/>
  <c r="FQ170" i="3"/>
  <c r="AB130" i="3"/>
  <c r="CV130" i="3"/>
  <c r="FV128" i="3"/>
  <c r="FV130" i="3" s="1"/>
  <c r="FN128" i="3"/>
  <c r="T128" i="3" s="1"/>
  <c r="GO129" i="3"/>
  <c r="AM132" i="3"/>
  <c r="BE136" i="3"/>
  <c r="AM136" i="3" s="1"/>
  <c r="BG132" i="3"/>
  <c r="BG136" i="3" s="1"/>
  <c r="HU136" i="3"/>
  <c r="IY136" i="3"/>
  <c r="KC136" i="3"/>
  <c r="U134" i="3"/>
  <c r="MZ134" i="3"/>
  <c r="NI134" i="3"/>
  <c r="NC134" i="3" s="1"/>
  <c r="LP135" i="3"/>
  <c r="LY135" i="3"/>
  <c r="LS135" i="3" s="1"/>
  <c r="DI136" i="3"/>
  <c r="PI136" i="3"/>
  <c r="NM138" i="3"/>
  <c r="NM143" i="3" s="1"/>
  <c r="MY138" i="3"/>
  <c r="FV141" i="3"/>
  <c r="FN141" i="3"/>
  <c r="FQ141" i="3" s="1"/>
  <c r="NC142" i="3"/>
  <c r="GN147" i="3"/>
  <c r="LM145" i="3"/>
  <c r="LM147" i="3" s="1"/>
  <c r="LJ147" i="3"/>
  <c r="MT147" i="3"/>
  <c r="MW145" i="3"/>
  <c r="MW147" i="3" s="1"/>
  <c r="AB154" i="3"/>
  <c r="AE149" i="3"/>
  <c r="AE154" i="3" s="1"/>
  <c r="AW149" i="3"/>
  <c r="AN149" i="3"/>
  <c r="AT154" i="3"/>
  <c r="FM154" i="3"/>
  <c r="DH150" i="3"/>
  <c r="FP150" i="3"/>
  <c r="GK150" i="3"/>
  <c r="GK154" i="3" s="1"/>
  <c r="KC150" i="3"/>
  <c r="JB150" i="3"/>
  <c r="FW151" i="3"/>
  <c r="FO151" i="3"/>
  <c r="FU154" i="3"/>
  <c r="FO154" i="3" s="1"/>
  <c r="J152" i="3"/>
  <c r="BF154" i="3"/>
  <c r="X159" i="3"/>
  <c r="R159" i="3" s="1"/>
  <c r="CA168" i="3"/>
  <c r="BO163" i="3"/>
  <c r="DK164" i="3"/>
  <c r="FP164" i="3"/>
  <c r="FY164" i="3"/>
  <c r="FS164" i="3" s="1"/>
  <c r="DN165" i="3"/>
  <c r="DF165" i="3"/>
  <c r="DL168" i="3"/>
  <c r="DF168" i="3" s="1"/>
  <c r="BX130" i="3"/>
  <c r="CJ126" i="3"/>
  <c r="F129" i="3"/>
  <c r="H129" i="3" s="1"/>
  <c r="MZ129" i="3"/>
  <c r="KU136" i="3"/>
  <c r="NA132" i="3"/>
  <c r="OG136" i="3"/>
  <c r="T133" i="3"/>
  <c r="V133" i="3" s="1"/>
  <c r="IE133" i="3"/>
  <c r="KF133" i="3"/>
  <c r="KO133" i="3"/>
  <c r="KI133" i="3" s="1"/>
  <c r="PI133" i="3"/>
  <c r="CK134" i="3"/>
  <c r="FP134" i="3"/>
  <c r="FY134" i="3"/>
  <c r="FS134" i="3" s="1"/>
  <c r="JB134" i="3"/>
  <c r="FO136" i="3"/>
  <c r="FQ136" i="3" s="1"/>
  <c r="JA136" i="3"/>
  <c r="JC136" i="3" s="1"/>
  <c r="DF138" i="3"/>
  <c r="EH143" i="3"/>
  <c r="FK138" i="3"/>
  <c r="FK143" i="3" s="1"/>
  <c r="OX143" i="3"/>
  <c r="OR143" i="3" s="1"/>
  <c r="OR138" i="3"/>
  <c r="PO138" i="3"/>
  <c r="PO143" i="3" s="1"/>
  <c r="PF138" i="3"/>
  <c r="MZ139" i="3"/>
  <c r="DI140" i="3"/>
  <c r="O142" i="3"/>
  <c r="NU142" i="3"/>
  <c r="NO147" i="3"/>
  <c r="OG145" i="3"/>
  <c r="OG147" i="3" s="1"/>
  <c r="OD147" i="3"/>
  <c r="LY149" i="3"/>
  <c r="LP149" i="3"/>
  <c r="NO154" i="3"/>
  <c r="PT154" i="3"/>
  <c r="PW149" i="3"/>
  <c r="PW154" i="3" s="1"/>
  <c r="DI151" i="3"/>
  <c r="CY152" i="3"/>
  <c r="CJ152" i="3"/>
  <c r="HC161" i="3"/>
  <c r="HR161" i="3"/>
  <c r="HU156" i="3"/>
  <c r="HU161" i="3" s="1"/>
  <c r="JC156" i="3"/>
  <c r="U156" i="3"/>
  <c r="O156" i="3" s="1"/>
  <c r="KF156" i="3"/>
  <c r="KO156" i="3"/>
  <c r="NL161" i="3"/>
  <c r="FQ161" i="3"/>
  <c r="DM168" i="3"/>
  <c r="DG168" i="3" s="1"/>
  <c r="DI168" i="3" s="1"/>
  <c r="DG165" i="3"/>
  <c r="DO165" i="3"/>
  <c r="T166" i="3"/>
  <c r="KX171" i="3"/>
  <c r="LG171" i="3"/>
  <c r="LD175" i="3"/>
  <c r="I136" i="3"/>
  <c r="CP143" i="3"/>
  <c r="IF143" i="3"/>
  <c r="JD143" i="3"/>
  <c r="KZ143" i="3"/>
  <c r="MO138" i="3"/>
  <c r="MO143" i="3" s="1"/>
  <c r="MG138" i="3"/>
  <c r="MI138" i="3" s="1"/>
  <c r="U139" i="3"/>
  <c r="BM139" i="3"/>
  <c r="EG139" i="3"/>
  <c r="GO139" i="3"/>
  <c r="AO140" i="3"/>
  <c r="IE140" i="3"/>
  <c r="K141" i="3"/>
  <c r="BR141" i="3"/>
  <c r="BJ141" i="3"/>
  <c r="T141" i="3" s="1"/>
  <c r="N141" i="3" s="1"/>
  <c r="CJ141" i="3"/>
  <c r="GN141" i="3"/>
  <c r="R142" i="3"/>
  <c r="EF142" i="3"/>
  <c r="JC142" i="3"/>
  <c r="IM145" i="3"/>
  <c r="ID145" i="3"/>
  <c r="IJ147" i="3"/>
  <c r="ID147" i="3" s="1"/>
  <c r="BM146" i="3"/>
  <c r="FS146" i="3"/>
  <c r="JC146" i="3"/>
  <c r="NC146" i="3"/>
  <c r="OA146" i="3"/>
  <c r="NU146" i="3" s="1"/>
  <c r="NR146" i="3"/>
  <c r="PK146" i="3"/>
  <c r="CI147" i="3"/>
  <c r="NL147" i="3"/>
  <c r="MQ149" i="3"/>
  <c r="AQ150" i="3"/>
  <c r="GO150" i="3"/>
  <c r="LB154" i="3"/>
  <c r="KV154" i="3" s="1"/>
  <c r="KY154" i="3" s="1"/>
  <c r="LD151" i="3"/>
  <c r="KV151" i="3"/>
  <c r="BL152" i="3"/>
  <c r="CK152" i="3"/>
  <c r="KM153" i="3"/>
  <c r="KE153" i="3"/>
  <c r="KG153" i="3" s="1"/>
  <c r="KL153" i="3"/>
  <c r="ND154" i="3"/>
  <c r="MX154" i="3" s="1"/>
  <c r="NA154" i="3" s="1"/>
  <c r="NF153" i="3"/>
  <c r="NF154" i="3" s="1"/>
  <c r="MX153" i="3"/>
  <c r="BF161" i="3"/>
  <c r="BI156" i="3"/>
  <c r="BI161" i="3" s="1"/>
  <c r="AN156" i="3"/>
  <c r="NO161" i="3"/>
  <c r="NC161" i="3" s="1"/>
  <c r="CY161" i="3"/>
  <c r="FS157" i="3"/>
  <c r="FY161" i="3"/>
  <c r="JW161" i="3"/>
  <c r="MW161" i="3"/>
  <c r="OP157" i="3"/>
  <c r="PK158" i="3"/>
  <c r="KI159" i="3"/>
  <c r="R163" i="3"/>
  <c r="FA168" i="3"/>
  <c r="K166" i="3"/>
  <c r="BC167" i="3"/>
  <c r="AN167" i="3"/>
  <c r="OA167" i="3"/>
  <c r="NU167" i="3" s="1"/>
  <c r="NR167" i="3"/>
  <c r="IG170" i="3"/>
  <c r="GN171" i="3"/>
  <c r="GW171" i="3"/>
  <c r="MH173" i="3"/>
  <c r="MQ173" i="3"/>
  <c r="MK173" i="3" s="1"/>
  <c r="MN175" i="3"/>
  <c r="MH175" i="3" s="1"/>
  <c r="LY129" i="3"/>
  <c r="LS129" i="3" s="1"/>
  <c r="NI129" i="3"/>
  <c r="NC129" i="3" s="1"/>
  <c r="CS132" i="3"/>
  <c r="BF133" i="3"/>
  <c r="BI133" i="3" s="1"/>
  <c r="AO134" i="3"/>
  <c r="AO135" i="3"/>
  <c r="AT143" i="3"/>
  <c r="BI138" i="3"/>
  <c r="CS138" i="3"/>
  <c r="DG138" i="3"/>
  <c r="DI138" i="3" s="1"/>
  <c r="EE138" i="3"/>
  <c r="EG138" i="3" s="1"/>
  <c r="EM138" i="3"/>
  <c r="EM143" i="3" s="1"/>
  <c r="FT143" i="3"/>
  <c r="FN143" i="3" s="1"/>
  <c r="GB138" i="3"/>
  <c r="GL143" i="3"/>
  <c r="GZ138" i="3"/>
  <c r="HX138" i="3"/>
  <c r="IF138" i="3"/>
  <c r="IV138" i="3"/>
  <c r="JD138" i="3"/>
  <c r="JT138" i="3"/>
  <c r="KD143" i="3"/>
  <c r="KR138" i="3"/>
  <c r="KZ138" i="3"/>
  <c r="LR143" i="3"/>
  <c r="NY138" i="3"/>
  <c r="NY143" i="3" s="1"/>
  <c r="DH139" i="3"/>
  <c r="FP140" i="3"/>
  <c r="PI140" i="3"/>
  <c r="HC141" i="3"/>
  <c r="GQ141" i="3" s="1"/>
  <c r="OP141" i="3"/>
  <c r="PW141" i="3"/>
  <c r="PK141" i="3" s="1"/>
  <c r="X142" i="3"/>
  <c r="ID142" i="3"/>
  <c r="CL143" i="3"/>
  <c r="BM145" i="3"/>
  <c r="CD147" i="3"/>
  <c r="CG145" i="3"/>
  <c r="CG147" i="3" s="1"/>
  <c r="FP145" i="3"/>
  <c r="GE145" i="3"/>
  <c r="GE147" i="3" s="1"/>
  <c r="OV147" i="3"/>
  <c r="OP147" i="3" s="1"/>
  <c r="OP145" i="3"/>
  <c r="BX147" i="3"/>
  <c r="DI147" i="3"/>
  <c r="JT147" i="3"/>
  <c r="BM149" i="3"/>
  <c r="CS154" i="3"/>
  <c r="JZ154" i="3"/>
  <c r="GN150" i="3"/>
  <c r="GW150" i="3"/>
  <c r="J151" i="3"/>
  <c r="KZ151" i="3"/>
  <c r="LF154" i="3"/>
  <c r="KZ154" i="3" s="1"/>
  <c r="ME152" i="3"/>
  <c r="ME154" i="3" s="1"/>
  <c r="LP152" i="3"/>
  <c r="BO153" i="3"/>
  <c r="FQ153" i="3"/>
  <c r="LG153" i="3"/>
  <c r="LA153" i="3" s="1"/>
  <c r="KX153" i="3"/>
  <c r="NH154" i="3"/>
  <c r="NB154" i="3" s="1"/>
  <c r="NB153" i="3"/>
  <c r="X153" i="3" s="1"/>
  <c r="R153" i="3" s="1"/>
  <c r="L161" i="3"/>
  <c r="R156" i="3"/>
  <c r="EC161" i="3"/>
  <c r="JK158" i="3"/>
  <c r="JE158" i="3" s="1"/>
  <c r="JB158" i="3"/>
  <c r="MY161" i="3"/>
  <c r="NA161" i="3" s="1"/>
  <c r="JQ168" i="3"/>
  <c r="GV168" i="3"/>
  <c r="GP168" i="3" s="1"/>
  <c r="GP165" i="3"/>
  <c r="IH168" i="3"/>
  <c r="IB168" i="3" s="1"/>
  <c r="IJ165" i="3"/>
  <c r="IB165" i="3"/>
  <c r="EG171" i="3"/>
  <c r="U171" i="3"/>
  <c r="GK173" i="3"/>
  <c r="FP173" i="3"/>
  <c r="GQ173" i="3"/>
  <c r="AW138" i="3"/>
  <c r="CJ138" i="3"/>
  <c r="FN138" i="3"/>
  <c r="FV138" i="3"/>
  <c r="GL138" i="3"/>
  <c r="GT138" i="3"/>
  <c r="HR138" i="3"/>
  <c r="IP138" i="3"/>
  <c r="JN138" i="3"/>
  <c r="JB138" i="3" s="1"/>
  <c r="KD138" i="3"/>
  <c r="KL138" i="3"/>
  <c r="LJ138" i="3"/>
  <c r="LR138" i="3"/>
  <c r="OK138" i="3"/>
  <c r="OK143" i="3" s="1"/>
  <c r="PT138" i="3"/>
  <c r="PH138" i="3" s="1"/>
  <c r="BF139" i="3"/>
  <c r="BF143" i="3" s="1"/>
  <c r="DW139" i="3"/>
  <c r="DK139" i="3" s="1"/>
  <c r="EG140" i="3"/>
  <c r="JC141" i="3"/>
  <c r="GN142" i="3"/>
  <c r="IS142" i="3"/>
  <c r="IG142" i="3" s="1"/>
  <c r="OI143" i="3"/>
  <c r="IS145" i="3"/>
  <c r="IS147" i="3" s="1"/>
  <c r="JZ147" i="3"/>
  <c r="KC145" i="3"/>
  <c r="KC147" i="3" s="1"/>
  <c r="LG145" i="3"/>
  <c r="KX145" i="3"/>
  <c r="LD147" i="3"/>
  <c r="OY145" i="3"/>
  <c r="JE146" i="3"/>
  <c r="LY146" i="3"/>
  <c r="LS146" i="3" s="1"/>
  <c r="U149" i="3"/>
  <c r="CV154" i="3"/>
  <c r="GZ154" i="3"/>
  <c r="HR154" i="3"/>
  <c r="IY149" i="3"/>
  <c r="IY154" i="3" s="1"/>
  <c r="IV154" i="3"/>
  <c r="MW154" i="3"/>
  <c r="OA149" i="3"/>
  <c r="OY154" i="3"/>
  <c r="OS154" i="3" s="1"/>
  <c r="BU150" i="3"/>
  <c r="BL150" i="3"/>
  <c r="AN153" i="3"/>
  <c r="AW153" i="3"/>
  <c r="AQ153" i="3" s="1"/>
  <c r="EO153" i="3"/>
  <c r="EI153" i="3" s="1"/>
  <c r="EF153" i="3"/>
  <c r="KK154" i="3"/>
  <c r="KE154" i="3" s="1"/>
  <c r="KG154" i="3" s="1"/>
  <c r="MB161" i="3"/>
  <c r="LP161" i="3" s="1"/>
  <c r="NX161" i="3"/>
  <c r="NR156" i="3"/>
  <c r="OA156" i="3"/>
  <c r="PT161" i="3"/>
  <c r="PH161" i="3" s="1"/>
  <c r="PH156" i="3"/>
  <c r="PW156" i="3"/>
  <c r="U160" i="3"/>
  <c r="AO160" i="3"/>
  <c r="JA161" i="3"/>
  <c r="JC161" i="3" s="1"/>
  <c r="I168" i="3"/>
  <c r="FM172" i="3"/>
  <c r="EI172" i="3" s="1"/>
  <c r="EF172" i="3"/>
  <c r="IE175" i="3"/>
  <c r="EG150" i="3"/>
  <c r="MI150" i="3"/>
  <c r="AK151" i="3"/>
  <c r="AK154" i="3" s="1"/>
  <c r="AH154" i="3"/>
  <c r="BP154" i="3"/>
  <c r="BJ154" i="3" s="1"/>
  <c r="BM154" i="3" s="1"/>
  <c r="BR151" i="3"/>
  <c r="BJ151" i="3"/>
  <c r="BM151" i="3" s="1"/>
  <c r="EK154" i="3"/>
  <c r="EE154" i="3" s="1"/>
  <c r="EM151" i="3"/>
  <c r="EE151" i="3"/>
  <c r="II154" i="3"/>
  <c r="IC154" i="3" s="1"/>
  <c r="IE154" i="3" s="1"/>
  <c r="IC151" i="3"/>
  <c r="EO152" i="3"/>
  <c r="EI152" i="3" s="1"/>
  <c r="EF152" i="3"/>
  <c r="FY152" i="3"/>
  <c r="FS152" i="3" s="1"/>
  <c r="FP152" i="3"/>
  <c r="BK153" i="3"/>
  <c r="GU153" i="3"/>
  <c r="GM153" i="3"/>
  <c r="GO153" i="3" s="1"/>
  <c r="FN154" i="3"/>
  <c r="AH161" i="3"/>
  <c r="AK156" i="3"/>
  <c r="AK161" i="3" s="1"/>
  <c r="BL156" i="3"/>
  <c r="BU156" i="3"/>
  <c r="NC156" i="3"/>
  <c r="PE161" i="3"/>
  <c r="KD157" i="3"/>
  <c r="KG157" i="3" s="1"/>
  <c r="LP157" i="3"/>
  <c r="GN158" i="3"/>
  <c r="GW158" i="3"/>
  <c r="GQ158" i="3" s="1"/>
  <c r="NR158" i="3"/>
  <c r="OA158" i="3"/>
  <c r="NU158" i="3" s="1"/>
  <c r="BS159" i="3"/>
  <c r="BJ159" i="3"/>
  <c r="AE168" i="3"/>
  <c r="EF163" i="3"/>
  <c r="EO163" i="3"/>
  <c r="BU165" i="3"/>
  <c r="BO165" i="3" s="1"/>
  <c r="BL165" i="3"/>
  <c r="NS165" i="3"/>
  <c r="X171" i="3"/>
  <c r="R171" i="3" s="1"/>
  <c r="FJ175" i="3"/>
  <c r="GQ174" i="3"/>
  <c r="LE151" i="3"/>
  <c r="KW151" i="3"/>
  <c r="CM152" i="3"/>
  <c r="GN152" i="3"/>
  <c r="KO152" i="3"/>
  <c r="KI152" i="3" s="1"/>
  <c r="KF152" i="3"/>
  <c r="H153" i="3"/>
  <c r="DN153" i="3"/>
  <c r="ER161" i="3"/>
  <c r="EU156" i="3"/>
  <c r="EU161" i="3" s="1"/>
  <c r="HX161" i="3"/>
  <c r="IA156" i="3"/>
  <c r="IA161" i="3" s="1"/>
  <c r="JH161" i="3"/>
  <c r="JB156" i="3"/>
  <c r="JK156" i="3"/>
  <c r="KC156" i="3"/>
  <c r="KC161" i="3" s="1"/>
  <c r="JZ161" i="3"/>
  <c r="ME161" i="3"/>
  <c r="AN158" i="3"/>
  <c r="AW158" i="3"/>
  <c r="AQ158" i="3" s="1"/>
  <c r="GH161" i="3"/>
  <c r="GK158" i="3"/>
  <c r="FS158" i="3" s="1"/>
  <c r="ID158" i="3"/>
  <c r="IM158" i="3"/>
  <c r="IG158" i="3" s="1"/>
  <c r="OP158" i="3"/>
  <c r="OY158" i="3"/>
  <c r="OS158" i="3" s="1"/>
  <c r="J159" i="3"/>
  <c r="K159" i="3"/>
  <c r="DE159" i="3"/>
  <c r="DE161" i="3" s="1"/>
  <c r="CJ159" i="3"/>
  <c r="AT161" i="3"/>
  <c r="AN161" i="3" s="1"/>
  <c r="FJ161" i="3"/>
  <c r="AZ168" i="3"/>
  <c r="BC163" i="3"/>
  <c r="BC168" i="3" s="1"/>
  <c r="AN163" i="3"/>
  <c r="FJ168" i="3"/>
  <c r="FM163" i="3"/>
  <c r="OD168" i="3"/>
  <c r="OG163" i="3"/>
  <c r="NR163" i="3"/>
  <c r="H164" i="3"/>
  <c r="CM164" i="3"/>
  <c r="LX168" i="3"/>
  <c r="LR168" i="3" s="1"/>
  <c r="LR165" i="3"/>
  <c r="OA165" i="3"/>
  <c r="NU165" i="3" s="1"/>
  <c r="NR165" i="3"/>
  <c r="KI170" i="3"/>
  <c r="DH172" i="3"/>
  <c r="DQ172" i="3"/>
  <c r="DK172" i="3" s="1"/>
  <c r="MZ172" i="3"/>
  <c r="NL175" i="3"/>
  <c r="JB174" i="3"/>
  <c r="JK174" i="3"/>
  <c r="JE174" i="3" s="1"/>
  <c r="KC174" i="3"/>
  <c r="JZ175" i="3"/>
  <c r="EU150" i="3"/>
  <c r="EI150" i="3" s="1"/>
  <c r="EF150" i="3"/>
  <c r="FS150" i="3"/>
  <c r="MT154" i="3"/>
  <c r="PH150" i="3"/>
  <c r="PQ150" i="3"/>
  <c r="PK150" i="3" s="1"/>
  <c r="LW151" i="3"/>
  <c r="LO151" i="3"/>
  <c r="LQ151" i="3" s="1"/>
  <c r="LV151" i="3"/>
  <c r="NP151" i="3"/>
  <c r="NS151" i="3" s="1"/>
  <c r="NX151" i="3"/>
  <c r="GW152" i="3"/>
  <c r="GQ152" i="3" s="1"/>
  <c r="JB152" i="3"/>
  <c r="LS152" i="3"/>
  <c r="MK152" i="3"/>
  <c r="NI152" i="3"/>
  <c r="NC152" i="3" s="1"/>
  <c r="MZ152" i="3"/>
  <c r="MI154" i="3"/>
  <c r="NG153" i="3"/>
  <c r="MY153" i="3"/>
  <c r="FP156" i="3"/>
  <c r="GB161" i="3"/>
  <c r="HI161" i="3"/>
  <c r="KU161" i="3"/>
  <c r="LJ161" i="3"/>
  <c r="OS156" i="3"/>
  <c r="AN157" i="3"/>
  <c r="BC157" i="3"/>
  <c r="AQ157" i="3" s="1"/>
  <c r="KL157" i="3"/>
  <c r="PQ157" i="3"/>
  <c r="FQ159" i="3"/>
  <c r="GQ159" i="3"/>
  <c r="KX159" i="3"/>
  <c r="LM159" i="3"/>
  <c r="LA159" i="3" s="1"/>
  <c r="GN160" i="3"/>
  <c r="GW160" i="3"/>
  <c r="GQ160" i="3" s="1"/>
  <c r="IP168" i="3"/>
  <c r="IS163" i="3"/>
  <c r="IS168" i="3" s="1"/>
  <c r="LV168" i="3"/>
  <c r="LY163" i="3"/>
  <c r="LP163" i="3"/>
  <c r="BU164" i="3"/>
  <c r="BO164" i="3" s="1"/>
  <c r="BL164" i="3"/>
  <c r="GS168" i="3"/>
  <c r="GM168" i="3" s="1"/>
  <c r="GO168" i="3" s="1"/>
  <c r="GM165" i="3"/>
  <c r="GU165" i="3"/>
  <c r="JJ168" i="3"/>
  <c r="JD168" i="3" s="1"/>
  <c r="JD165" i="3"/>
  <c r="LF168" i="3"/>
  <c r="KZ168" i="3" s="1"/>
  <c r="KZ165" i="3"/>
  <c r="X165" i="3" s="1"/>
  <c r="R165" i="3" s="1"/>
  <c r="U166" i="3"/>
  <c r="W166" i="3" s="1"/>
  <c r="BK167" i="3"/>
  <c r="BS167" i="3"/>
  <c r="GZ175" i="3"/>
  <c r="LV175" i="3"/>
  <c r="LP175" i="3" s="1"/>
  <c r="LY170" i="3"/>
  <c r="OG171" i="3"/>
  <c r="OD175" i="3"/>
  <c r="NR171" i="3"/>
  <c r="NO172" i="3"/>
  <c r="NC172" i="3" s="1"/>
  <c r="EU173" i="3"/>
  <c r="ER175" i="3"/>
  <c r="EF175" i="3" s="1"/>
  <c r="JH175" i="3"/>
  <c r="O140" i="3"/>
  <c r="X145" i="3"/>
  <c r="DN147" i="3"/>
  <c r="DH147" i="3" s="1"/>
  <c r="DQ145" i="3"/>
  <c r="JN147" i="3"/>
  <c r="PE147" i="3"/>
  <c r="U146" i="3"/>
  <c r="EF146" i="3"/>
  <c r="FA146" i="3"/>
  <c r="FA147" i="3" s="1"/>
  <c r="IG146" i="3"/>
  <c r="AL147" i="3"/>
  <c r="ED147" i="3"/>
  <c r="EG147" i="3" s="1"/>
  <c r="NQ147" i="3"/>
  <c r="NS147" i="3" s="1"/>
  <c r="AL149" i="3"/>
  <c r="BD154" i="3"/>
  <c r="AL154" i="3" s="1"/>
  <c r="AO154" i="3" s="1"/>
  <c r="GN149" i="3"/>
  <c r="HL154" i="3"/>
  <c r="IA154" i="3"/>
  <c r="OD154" i="3"/>
  <c r="PK149" i="3"/>
  <c r="DK150" i="3"/>
  <c r="NR150" i="3"/>
  <c r="K151" i="3"/>
  <c r="EJ154" i="3"/>
  <c r="ED154" i="3" s="1"/>
  <c r="EL151" i="3"/>
  <c r="ED151" i="3"/>
  <c r="GR154" i="3"/>
  <c r="GL154" i="3" s="1"/>
  <c r="GO154" i="3" s="1"/>
  <c r="MI151" i="3"/>
  <c r="BO152" i="3"/>
  <c r="GT161" i="3"/>
  <c r="GN156" i="3"/>
  <c r="HL161" i="3"/>
  <c r="IV161" i="3"/>
  <c r="IY156" i="3"/>
  <c r="IY161" i="3" s="1"/>
  <c r="F157" i="3"/>
  <c r="H157" i="3" s="1"/>
  <c r="KH157" i="3"/>
  <c r="LP159" i="3"/>
  <c r="BR160" i="3"/>
  <c r="BS160" i="3"/>
  <c r="T163" i="3"/>
  <c r="DZ168" i="3"/>
  <c r="EC163" i="3"/>
  <c r="EC168" i="3" s="1"/>
  <c r="FP163" i="3"/>
  <c r="GZ168" i="3"/>
  <c r="HC163" i="3"/>
  <c r="HC168" i="3" s="1"/>
  <c r="HR168" i="3"/>
  <c r="HU163" i="3"/>
  <c r="HU168" i="3" s="1"/>
  <c r="KU168" i="3"/>
  <c r="PH163" i="3"/>
  <c r="ON168" i="3"/>
  <c r="CJ166" i="3"/>
  <c r="CS166" i="3"/>
  <c r="CM166" i="3" s="1"/>
  <c r="PI166" i="3"/>
  <c r="OV168" i="3"/>
  <c r="BI170" i="3"/>
  <c r="BI175" i="3" s="1"/>
  <c r="BF175" i="3"/>
  <c r="KC175" i="3"/>
  <c r="ID171" i="3"/>
  <c r="IM171" i="3"/>
  <c r="IG171" i="3" s="1"/>
  <c r="DH173" i="3"/>
  <c r="DQ173" i="3"/>
  <c r="DK173" i="3" s="1"/>
  <c r="I188" i="3"/>
  <c r="BT143" i="3"/>
  <c r="BN143" i="3" s="1"/>
  <c r="AT147" i="3"/>
  <c r="AW145" i="3"/>
  <c r="GW147" i="3"/>
  <c r="MK146" i="3"/>
  <c r="D154" i="3"/>
  <c r="X149" i="3"/>
  <c r="GQ149" i="3"/>
  <c r="HO154" i="3"/>
  <c r="IS154" i="3"/>
  <c r="U150" i="3"/>
  <c r="IE150" i="3"/>
  <c r="MH150" i="3"/>
  <c r="NU150" i="3"/>
  <c r="BN151" i="3"/>
  <c r="BT154" i="3"/>
  <c r="BN154" i="3" s="1"/>
  <c r="DL154" i="3"/>
  <c r="DF154" i="3" s="1"/>
  <c r="FV151" i="3"/>
  <c r="FN151" i="3"/>
  <c r="PK151" i="3"/>
  <c r="IG152" i="3"/>
  <c r="T153" i="3"/>
  <c r="FY153" i="3"/>
  <c r="FS153" i="3" s="1"/>
  <c r="FP153" i="3"/>
  <c r="KY153" i="3"/>
  <c r="MN153" i="3"/>
  <c r="MF153" i="3"/>
  <c r="MI153" i="3" s="1"/>
  <c r="E161" i="3"/>
  <c r="CJ156" i="3"/>
  <c r="CP161" i="3"/>
  <c r="DT161" i="3"/>
  <c r="DW156" i="3"/>
  <c r="DW161" i="3" s="1"/>
  <c r="EL161" i="3"/>
  <c r="FD161" i="3"/>
  <c r="LS156" i="3"/>
  <c r="LY161" i="3"/>
  <c r="MN161" i="3"/>
  <c r="MH161" i="3" s="1"/>
  <c r="MQ156" i="3"/>
  <c r="JB157" i="3"/>
  <c r="JK157" i="3"/>
  <c r="JE157" i="3" s="1"/>
  <c r="T158" i="3"/>
  <c r="N158" i="3" s="1"/>
  <c r="KM158" i="3"/>
  <c r="KM161" i="3" s="1"/>
  <c r="KD158" i="3"/>
  <c r="KG158" i="3" s="1"/>
  <c r="KL158" i="3"/>
  <c r="NR159" i="3"/>
  <c r="OG159" i="3"/>
  <c r="NU159" i="3" s="1"/>
  <c r="PI159" i="3"/>
  <c r="T160" i="3"/>
  <c r="DK160" i="3"/>
  <c r="EI160" i="3"/>
  <c r="KX160" i="3"/>
  <c r="LG160" i="3"/>
  <c r="LA160" i="3" s="1"/>
  <c r="MI160" i="3"/>
  <c r="PH160" i="3"/>
  <c r="PQ160" i="3"/>
  <c r="PK160" i="3" s="1"/>
  <c r="HX168" i="3"/>
  <c r="JT168" i="3"/>
  <c r="MT168" i="3"/>
  <c r="MW163" i="3"/>
  <c r="MH163" i="3"/>
  <c r="PT168" i="3"/>
  <c r="JE164" i="3"/>
  <c r="K165" i="3"/>
  <c r="BQ168" i="3"/>
  <c r="BK168" i="3" s="1"/>
  <c r="BS165" i="3"/>
  <c r="BK165" i="3"/>
  <c r="DE165" i="3"/>
  <c r="CM165" i="3" s="1"/>
  <c r="CJ165" i="3"/>
  <c r="EK168" i="3"/>
  <c r="EE168" i="3" s="1"/>
  <c r="EG168" i="3" s="1"/>
  <c r="EL165" i="3"/>
  <c r="LU168" i="3"/>
  <c r="LO168" i="3" s="1"/>
  <c r="LO165" i="3"/>
  <c r="LW165" i="3"/>
  <c r="BM166" i="3"/>
  <c r="FM166" i="3"/>
  <c r="EI166" i="3" s="1"/>
  <c r="EF166" i="3"/>
  <c r="FP170" i="3"/>
  <c r="FV175" i="3"/>
  <c r="JQ170" i="3"/>
  <c r="JN175" i="3"/>
  <c r="CA171" i="3"/>
  <c r="CA175" i="3" s="1"/>
  <c r="BX175" i="3"/>
  <c r="T174" i="3"/>
  <c r="AK145" i="3"/>
  <c r="AK147" i="3" s="1"/>
  <c r="DH145" i="3"/>
  <c r="FY145" i="3"/>
  <c r="CJ146" i="3"/>
  <c r="CH147" i="3"/>
  <c r="FN147" i="3"/>
  <c r="FQ147" i="3" s="1"/>
  <c r="JA147" i="3"/>
  <c r="JC147" i="3" s="1"/>
  <c r="F149" i="3"/>
  <c r="BH154" i="3"/>
  <c r="AP154" i="3" s="1"/>
  <c r="DK149" i="3"/>
  <c r="KR154" i="3"/>
  <c r="LD154" i="3"/>
  <c r="KX154" i="3" s="1"/>
  <c r="LG149" i="3"/>
  <c r="KX150" i="3"/>
  <c r="MK150" i="3"/>
  <c r="AN151" i="3"/>
  <c r="CJ151" i="3"/>
  <c r="DE151" i="3"/>
  <c r="CM151" i="3" s="1"/>
  <c r="DN151" i="3"/>
  <c r="DN154" i="3" s="1"/>
  <c r="DH154" i="3" s="1"/>
  <c r="GO151" i="3"/>
  <c r="JI151" i="3"/>
  <c r="JA151" i="3"/>
  <c r="JC151" i="3" s="1"/>
  <c r="T152" i="3"/>
  <c r="V152" i="3" s="1"/>
  <c r="Y152" i="3" s="1"/>
  <c r="DH152" i="3"/>
  <c r="OS152" i="3"/>
  <c r="MO153" i="3"/>
  <c r="AB161" i="3"/>
  <c r="AE156" i="3"/>
  <c r="AE161" i="3" s="1"/>
  <c r="CD161" i="3"/>
  <c r="CS156" i="3"/>
  <c r="DI156" i="3"/>
  <c r="EO156" i="3"/>
  <c r="FV161" i="3"/>
  <c r="KJ161" i="3"/>
  <c r="KD161" i="3" s="1"/>
  <c r="KG161" i="3" s="1"/>
  <c r="PB161" i="3"/>
  <c r="BM157" i="3"/>
  <c r="EF157" i="3"/>
  <c r="NC157" i="3"/>
  <c r="NU157" i="3"/>
  <c r="K158" i="3"/>
  <c r="CK158" i="3"/>
  <c r="KX158" i="3"/>
  <c r="LG158" i="3"/>
  <c r="LA158" i="3" s="1"/>
  <c r="PQ159" i="3"/>
  <c r="PK159" i="3" s="1"/>
  <c r="PH159" i="3"/>
  <c r="CJ160" i="3"/>
  <c r="MQ160" i="3"/>
  <c r="MK160" i="3" s="1"/>
  <c r="MH160" i="3"/>
  <c r="CI161" i="3"/>
  <c r="CK161" i="3" s="1"/>
  <c r="EE161" i="3"/>
  <c r="EG161" i="3" s="1"/>
  <c r="LG161" i="3"/>
  <c r="AT168" i="3"/>
  <c r="DB168" i="3"/>
  <c r="DE163" i="3"/>
  <c r="IA168" i="3"/>
  <c r="JW163" i="3"/>
  <c r="JW168" i="3" s="1"/>
  <c r="KI163" i="3"/>
  <c r="PW163" i="3"/>
  <c r="PW168" i="3" s="1"/>
  <c r="AN164" i="3"/>
  <c r="KX164" i="3"/>
  <c r="FV165" i="3"/>
  <c r="FV168" i="3" s="1"/>
  <c r="FP168" i="3" s="1"/>
  <c r="FU168" i="3"/>
  <c r="FO168" i="3" s="1"/>
  <c r="FW165" i="3"/>
  <c r="FO165" i="3"/>
  <c r="FQ165" i="3" s="1"/>
  <c r="GQ166" i="3"/>
  <c r="R167" i="3"/>
  <c r="DK167" i="3"/>
  <c r="FY170" i="3"/>
  <c r="JT175" i="3"/>
  <c r="JW170" i="3"/>
  <c r="JW175" i="3" s="1"/>
  <c r="OS170" i="3"/>
  <c r="JE172" i="3"/>
  <c r="EF174" i="3"/>
  <c r="FA174" i="3"/>
  <c r="PE174" i="3"/>
  <c r="PE175" i="3" s="1"/>
  <c r="OP174" i="3"/>
  <c r="MB154" i="3"/>
  <c r="NL154" i="3"/>
  <c r="OV154" i="3"/>
  <c r="OP154" i="3" s="1"/>
  <c r="AO156" i="3"/>
  <c r="CV161" i="3"/>
  <c r="IE156" i="3"/>
  <c r="CJ157" i="3"/>
  <c r="CS157" i="3"/>
  <c r="CM157" i="3" s="1"/>
  <c r="MZ159" i="3"/>
  <c r="DI160" i="3"/>
  <c r="ID160" i="3"/>
  <c r="IM160" i="3"/>
  <c r="IG160" i="3" s="1"/>
  <c r="CY168" i="3"/>
  <c r="ME163" i="3"/>
  <c r="MB168" i="3"/>
  <c r="OJ168" i="3"/>
  <c r="T164" i="3"/>
  <c r="V164" i="3" s="1"/>
  <c r="ID164" i="3"/>
  <c r="IM164" i="3"/>
  <c r="IG164" i="3" s="1"/>
  <c r="KG164" i="3"/>
  <c r="IK165" i="3"/>
  <c r="IC165" i="3"/>
  <c r="IE165" i="3" s="1"/>
  <c r="MH166" i="3"/>
  <c r="II168" i="3"/>
  <c r="IC168" i="3" s="1"/>
  <c r="IE168" i="3" s="1"/>
  <c r="FM175" i="3"/>
  <c r="HI175" i="3"/>
  <c r="JC170" i="3"/>
  <c r="MQ170" i="3"/>
  <c r="MH170" i="3"/>
  <c r="GE172" i="3"/>
  <c r="FS172" i="3" s="1"/>
  <c r="FP172" i="3"/>
  <c r="KO173" i="3"/>
  <c r="KI173" i="3" s="1"/>
  <c r="KF173" i="3"/>
  <c r="CJ174" i="3"/>
  <c r="CS174" i="3"/>
  <c r="CM174" i="3" s="1"/>
  <c r="GN174" i="3"/>
  <c r="ER154" i="3"/>
  <c r="JH154" i="3"/>
  <c r="BX161" i="3"/>
  <c r="DB161" i="3"/>
  <c r="DH156" i="3"/>
  <c r="GO156" i="3"/>
  <c r="JN161" i="3"/>
  <c r="NR157" i="3"/>
  <c r="U158" i="3"/>
  <c r="AO158" i="3"/>
  <c r="BP161" i="3"/>
  <c r="BJ161" i="3" s="1"/>
  <c r="CJ158" i="3"/>
  <c r="MH158" i="3"/>
  <c r="MQ158" i="3"/>
  <c r="MK158" i="3" s="1"/>
  <c r="AN159" i="3"/>
  <c r="FP159" i="3"/>
  <c r="KY160" i="3"/>
  <c r="NS160" i="3"/>
  <c r="CP168" i="3"/>
  <c r="IY168" i="3"/>
  <c r="PN168" i="3"/>
  <c r="PQ163" i="3"/>
  <c r="O164" i="3"/>
  <c r="K164" i="3"/>
  <c r="NS164" i="3"/>
  <c r="J165" i="3"/>
  <c r="BT168" i="3"/>
  <c r="BN168" i="3" s="1"/>
  <c r="KK168" i="3"/>
  <c r="KE168" i="3" s="1"/>
  <c r="KG168" i="3" s="1"/>
  <c r="KE165" i="3"/>
  <c r="KG165" i="3" s="1"/>
  <c r="KL165" i="3"/>
  <c r="NV168" i="3"/>
  <c r="NP168" i="3" s="1"/>
  <c r="NY165" i="3"/>
  <c r="LG167" i="3"/>
  <c r="LA167" i="3" s="1"/>
  <c r="KX167" i="3"/>
  <c r="AP168" i="3"/>
  <c r="CS170" i="3"/>
  <c r="CP175" i="3"/>
  <c r="GH175" i="3"/>
  <c r="KL175" i="3"/>
  <c r="KF175" i="3" s="1"/>
  <c r="OA170" i="3"/>
  <c r="NX175" i="3"/>
  <c r="NR170" i="3"/>
  <c r="LM171" i="3"/>
  <c r="LJ175" i="3"/>
  <c r="NR173" i="3"/>
  <c r="PH173" i="3"/>
  <c r="PW173" i="3"/>
  <c r="PK173" i="3" s="1"/>
  <c r="CH175" i="3"/>
  <c r="CK175" i="3" s="1"/>
  <c r="HX175" i="3"/>
  <c r="PN154" i="3"/>
  <c r="PH154" i="3" s="1"/>
  <c r="EG156" i="3"/>
  <c r="EX161" i="3"/>
  <c r="IJ161" i="3"/>
  <c r="LD161" i="3"/>
  <c r="MZ161" i="3"/>
  <c r="OJ161" i="3"/>
  <c r="OV161" i="3"/>
  <c r="OP161" i="3" s="1"/>
  <c r="X157" i="3"/>
  <c r="ID157" i="3"/>
  <c r="PI157" i="3"/>
  <c r="U159" i="3"/>
  <c r="KF159" i="3"/>
  <c r="O160" i="3"/>
  <c r="K160" i="3"/>
  <c r="BQ161" i="3"/>
  <c r="BK161" i="3" s="1"/>
  <c r="BM161" i="3" s="1"/>
  <c r="L168" i="3"/>
  <c r="U163" i="3"/>
  <c r="AO163" i="3"/>
  <c r="BF168" i="3"/>
  <c r="DH163" i="3"/>
  <c r="GO163" i="3"/>
  <c r="HF168" i="3"/>
  <c r="IJ168" i="3"/>
  <c r="IM163" i="3"/>
  <c r="NO168" i="3"/>
  <c r="LA164" i="3"/>
  <c r="JK165" i="3"/>
  <c r="JE165" i="3" s="1"/>
  <c r="KM165" i="3"/>
  <c r="PH165" i="3"/>
  <c r="X166" i="3"/>
  <c r="R166" i="3" s="1"/>
  <c r="JE166" i="3"/>
  <c r="LQ166" i="3"/>
  <c r="NC166" i="3"/>
  <c r="GQ167" i="3"/>
  <c r="MI168" i="3"/>
  <c r="EG173" i="3"/>
  <c r="U173" i="3"/>
  <c r="NR174" i="3"/>
  <c r="OG174" i="3"/>
  <c r="NU174" i="3" s="1"/>
  <c r="OQ175" i="3"/>
  <c r="OP156" i="3"/>
  <c r="GZ161" i="3"/>
  <c r="CD168" i="3"/>
  <c r="IV168" i="3"/>
  <c r="KY163" i="3"/>
  <c r="NS163" i="3"/>
  <c r="GT165" i="3"/>
  <c r="GT168" i="3" s="1"/>
  <c r="JC165" i="3"/>
  <c r="NE168" i="3"/>
  <c r="MY168" i="3" s="1"/>
  <c r="NA168" i="3" s="1"/>
  <c r="NF165" i="3"/>
  <c r="NF168" i="3" s="1"/>
  <c r="MZ168" i="3" s="1"/>
  <c r="OR165" i="3"/>
  <c r="EG166" i="3"/>
  <c r="GO166" i="3"/>
  <c r="KX166" i="3"/>
  <c r="FN168" i="3"/>
  <c r="NQ168" i="3"/>
  <c r="NS168" i="3" s="1"/>
  <c r="AN170" i="3"/>
  <c r="DE175" i="3"/>
  <c r="DT175" i="3"/>
  <c r="EF170" i="3"/>
  <c r="FA170" i="3"/>
  <c r="EX175" i="3"/>
  <c r="HL175" i="3"/>
  <c r="NF175" i="3"/>
  <c r="MZ170" i="3"/>
  <c r="OJ175" i="3"/>
  <c r="AN172" i="3"/>
  <c r="CS172" i="3"/>
  <c r="CM172" i="3" s="1"/>
  <c r="CJ172" i="3"/>
  <c r="KI172" i="3"/>
  <c r="JK173" i="3"/>
  <c r="JE173" i="3" s="1"/>
  <c r="JB173" i="3"/>
  <c r="KX174" i="3"/>
  <c r="LM174" i="3"/>
  <c r="LA174" i="3" s="1"/>
  <c r="DZ161" i="3"/>
  <c r="IP161" i="3"/>
  <c r="E168" i="3"/>
  <c r="AH168" i="3"/>
  <c r="CG168" i="3"/>
  <c r="ER168" i="3"/>
  <c r="GH168" i="3"/>
  <c r="JZ168" i="3"/>
  <c r="KC163" i="3"/>
  <c r="KC168" i="3" s="1"/>
  <c r="KL168" i="3"/>
  <c r="KF168" i="3" s="1"/>
  <c r="LQ163" i="3"/>
  <c r="X164" i="3"/>
  <c r="R164" i="3" s="1"/>
  <c r="DI164" i="3"/>
  <c r="GN164" i="3"/>
  <c r="GW164" i="3"/>
  <c r="GQ164" i="3" s="1"/>
  <c r="LQ164" i="3"/>
  <c r="PH164" i="3"/>
  <c r="PQ164" i="3"/>
  <c r="PK164" i="3" s="1"/>
  <c r="OW165" i="3"/>
  <c r="AQ167" i="3"/>
  <c r="FS167" i="3"/>
  <c r="GO167" i="3"/>
  <c r="AW175" i="3"/>
  <c r="AQ170" i="3"/>
  <c r="CD175" i="3"/>
  <c r="CG170" i="3"/>
  <c r="FD175" i="3"/>
  <c r="FG170" i="3"/>
  <c r="FG175" i="3" s="1"/>
  <c r="NC170" i="3"/>
  <c r="OM175" i="3"/>
  <c r="PH175" i="3"/>
  <c r="CM171" i="3"/>
  <c r="EU171" i="3"/>
  <c r="EI171" i="3" s="1"/>
  <c r="EF171" i="3"/>
  <c r="K172" i="3"/>
  <c r="J172" i="3"/>
  <c r="N172" i="3"/>
  <c r="AQ172" i="3"/>
  <c r="U172" i="3"/>
  <c r="V172" i="3" s="1"/>
  <c r="T173" i="3"/>
  <c r="N173" i="3" s="1"/>
  <c r="AO173" i="3"/>
  <c r="CA173" i="3"/>
  <c r="BL173" i="3"/>
  <c r="OR175" i="3"/>
  <c r="BC156" i="3"/>
  <c r="BC161" i="3" s="1"/>
  <c r="G168" i="3"/>
  <c r="AK168" i="3"/>
  <c r="CV168" i="3"/>
  <c r="EU168" i="3"/>
  <c r="HL168" i="3"/>
  <c r="LD168" i="3"/>
  <c r="KX168" i="3" s="1"/>
  <c r="MI163" i="3"/>
  <c r="NX168" i="3"/>
  <c r="PB168" i="3"/>
  <c r="MI164" i="3"/>
  <c r="NU164" i="3"/>
  <c r="BJ168" i="3"/>
  <c r="JF168" i="3"/>
  <c r="IZ168" i="3" s="1"/>
  <c r="JC168" i="3" s="1"/>
  <c r="JI165" i="3"/>
  <c r="LD165" i="3"/>
  <c r="MN165" i="3"/>
  <c r="F166" i="3"/>
  <c r="H166" i="3" s="1"/>
  <c r="BR166" i="3"/>
  <c r="GE166" i="3"/>
  <c r="FS166" i="3" s="1"/>
  <c r="IE166" i="3"/>
  <c r="NR166" i="3"/>
  <c r="PK166" i="3"/>
  <c r="K167" i="3"/>
  <c r="BR167" i="3"/>
  <c r="GN167" i="3"/>
  <c r="AO168" i="3"/>
  <c r="PB175" i="3"/>
  <c r="OP175" i="3" s="1"/>
  <c r="BU171" i="3"/>
  <c r="BO171" i="3" s="1"/>
  <c r="BL171" i="3"/>
  <c r="DH171" i="3"/>
  <c r="T171" i="3"/>
  <c r="FS173" i="3"/>
  <c r="IE173" i="3"/>
  <c r="DJ175" i="3"/>
  <c r="IZ175" i="3"/>
  <c r="JC175" i="3" s="1"/>
  <c r="MI175" i="3"/>
  <c r="JN168" i="3"/>
  <c r="F175" i="3"/>
  <c r="H170" i="3"/>
  <c r="AK175" i="3"/>
  <c r="DW175" i="3"/>
  <c r="GT175" i="3"/>
  <c r="IA175" i="3"/>
  <c r="NO175" i="3"/>
  <c r="PK170" i="3"/>
  <c r="AN171" i="3"/>
  <c r="DK171" i="3"/>
  <c r="JB171" i="3"/>
  <c r="JK171" i="3"/>
  <c r="JE171" i="3" s="1"/>
  <c r="NR172" i="3"/>
  <c r="OA172" i="3"/>
  <c r="NU172" i="3" s="1"/>
  <c r="PK172" i="3"/>
  <c r="BO173" i="3"/>
  <c r="LQ173" i="3"/>
  <c r="J174" i="3"/>
  <c r="K174" i="3"/>
  <c r="EI174" i="3"/>
  <c r="MK174" i="3"/>
  <c r="BM175" i="3"/>
  <c r="CL175" i="3"/>
  <c r="FQ175" i="3"/>
  <c r="ID167" i="3"/>
  <c r="LT168" i="3"/>
  <c r="LN168" i="3" s="1"/>
  <c r="OU168" i="3"/>
  <c r="OO168" i="3" s="1"/>
  <c r="OQ168" i="3" s="1"/>
  <c r="U170" i="3"/>
  <c r="BC175" i="3"/>
  <c r="GQ170" i="3"/>
  <c r="HO175" i="3"/>
  <c r="NU171" i="3"/>
  <c r="X172" i="3"/>
  <c r="R172" i="3" s="1"/>
  <c r="GQ172" i="3"/>
  <c r="NA173" i="3"/>
  <c r="IF175" i="3"/>
  <c r="NP175" i="3"/>
  <c r="PI175" i="3"/>
  <c r="GL165" i="3"/>
  <c r="LN165" i="3"/>
  <c r="MG165" i="3"/>
  <c r="MI165" i="3" s="1"/>
  <c r="OO165" i="3"/>
  <c r="OQ165" i="3" s="1"/>
  <c r="BJ167" i="3"/>
  <c r="T167" i="3" s="1"/>
  <c r="N167" i="3" s="1"/>
  <c r="IM167" i="3"/>
  <c r="IG167" i="3" s="1"/>
  <c r="JC167" i="3"/>
  <c r="CL168" i="3"/>
  <c r="BU175" i="3"/>
  <c r="DB175" i="3"/>
  <c r="DN175" i="3"/>
  <c r="DH175" i="3" s="1"/>
  <c r="DQ170" i="3"/>
  <c r="LA170" i="3"/>
  <c r="GK171" i="3"/>
  <c r="FS171" i="3" s="1"/>
  <c r="MI171" i="3"/>
  <c r="NA171" i="3"/>
  <c r="IG172" i="3"/>
  <c r="K173" i="3"/>
  <c r="J173" i="3"/>
  <c r="ID173" i="3"/>
  <c r="IS173" i="3"/>
  <c r="LY173" i="3"/>
  <c r="LS173" i="3" s="1"/>
  <c r="AO174" i="3"/>
  <c r="DK174" i="3"/>
  <c r="GN170" i="3"/>
  <c r="PH170" i="3"/>
  <c r="BL172" i="3"/>
  <c r="MH172" i="3"/>
  <c r="MQ172" i="3"/>
  <c r="MK172" i="3" s="1"/>
  <c r="BM173" i="3"/>
  <c r="OQ174" i="3"/>
  <c r="AO175" i="3"/>
  <c r="KY175" i="3"/>
  <c r="JC171" i="3"/>
  <c r="KY171" i="3"/>
  <c r="JB172" i="3"/>
  <c r="KX172" i="3"/>
  <c r="LG172" i="3"/>
  <c r="LA172" i="3" s="1"/>
  <c r="EF173" i="3"/>
  <c r="BL174" i="3"/>
  <c r="BU174" i="3"/>
  <c r="BO174" i="3" s="1"/>
  <c r="FP174" i="3"/>
  <c r="DI175" i="3"/>
  <c r="PH171" i="3"/>
  <c r="PQ171" i="3"/>
  <c r="PK171" i="3" s="1"/>
  <c r="GN173" i="3"/>
  <c r="CK174" i="3"/>
  <c r="MZ174" i="3"/>
  <c r="EE175" i="3"/>
  <c r="EG175" i="3" s="1"/>
  <c r="NS175" i="3"/>
  <c r="E188" i="3"/>
  <c r="F184" i="3"/>
  <c r="EO173" i="3"/>
  <c r="EI173" i="3" s="1"/>
  <c r="OY173" i="3"/>
  <c r="OS173" i="3" s="1"/>
  <c r="FY174" i="3"/>
  <c r="FS174" i="3" s="1"/>
  <c r="KO174" i="3"/>
  <c r="KI174" i="3" s="1"/>
  <c r="LY174" i="3"/>
  <c r="LS174" i="3" s="1"/>
  <c r="NI174" i="3"/>
  <c r="NC174" i="3" s="1"/>
  <c r="F22" i="4" l="1"/>
  <c r="D22" i="4" s="1"/>
  <c r="D20" i="4"/>
  <c r="N23" i="4"/>
  <c r="H13" i="4"/>
  <c r="G13" i="4" s="1"/>
  <c r="Q20" i="4"/>
  <c r="H17" i="4"/>
  <c r="G17" i="4" s="1"/>
  <c r="I23" i="4"/>
  <c r="U50" i="3"/>
  <c r="O50" i="3" s="1"/>
  <c r="O48" i="3"/>
  <c r="KY85" i="3"/>
  <c r="ET177" i="3"/>
  <c r="HT177" i="3"/>
  <c r="HT178" i="3"/>
  <c r="J150" i="3"/>
  <c r="K150" i="3"/>
  <c r="N150" i="3"/>
  <c r="BY177" i="3"/>
  <c r="BY178" i="3"/>
  <c r="IX177" i="3"/>
  <c r="IX178" i="3"/>
  <c r="FQ128" i="3"/>
  <c r="GO138" i="3"/>
  <c r="BH176" i="3"/>
  <c r="NM176" i="3"/>
  <c r="DO176" i="3"/>
  <c r="BU97" i="3"/>
  <c r="NS113" i="3"/>
  <c r="BC118" i="3"/>
  <c r="KW143" i="3"/>
  <c r="KY143" i="3" s="1"/>
  <c r="LE176" i="3"/>
  <c r="OI176" i="3"/>
  <c r="AO130" i="3"/>
  <c r="AR176" i="3"/>
  <c r="AP85" i="3"/>
  <c r="FZ176" i="3"/>
  <c r="EF88" i="3"/>
  <c r="X99" i="3"/>
  <c r="KD82" i="3"/>
  <c r="KG82" i="3" s="1"/>
  <c r="HP89" i="3"/>
  <c r="EM176" i="3"/>
  <c r="FH176" i="3"/>
  <c r="FH178" i="3" s="1"/>
  <c r="LQ101" i="3"/>
  <c r="X58" i="3"/>
  <c r="R58" i="3" s="1"/>
  <c r="FQ75" i="3"/>
  <c r="PF66" i="3"/>
  <c r="LQ66" i="3"/>
  <c r="KH66" i="3"/>
  <c r="EW176" i="3"/>
  <c r="NA80" i="3"/>
  <c r="EE66" i="3"/>
  <c r="IC55" i="3"/>
  <c r="MW82" i="3"/>
  <c r="FS121" i="3"/>
  <c r="JR89" i="3"/>
  <c r="NO66" i="3"/>
  <c r="IP66" i="3"/>
  <c r="NS92" i="3"/>
  <c r="LS59" i="3"/>
  <c r="X80" i="3"/>
  <c r="D89" i="3"/>
  <c r="GN43" i="3"/>
  <c r="JX89" i="3"/>
  <c r="T19" i="3"/>
  <c r="T65" i="3"/>
  <c r="V65" i="3" s="1"/>
  <c r="Y65" i="3" s="1"/>
  <c r="FF178" i="3"/>
  <c r="BZ178" i="3"/>
  <c r="HF66" i="3"/>
  <c r="LP50" i="3"/>
  <c r="O29" i="3"/>
  <c r="GM36" i="3"/>
  <c r="GO36" i="3" s="1"/>
  <c r="HS89" i="3"/>
  <c r="CW89" i="3"/>
  <c r="CZ178" i="3"/>
  <c r="CY15" i="3"/>
  <c r="CS50" i="3"/>
  <c r="CM50" i="3" s="1"/>
  <c r="W28" i="3"/>
  <c r="W95" i="3"/>
  <c r="FA66" i="3"/>
  <c r="BM41" i="3"/>
  <c r="N28" i="3"/>
  <c r="MZ18" i="3"/>
  <c r="X9" i="3"/>
  <c r="T9" i="3"/>
  <c r="CX178" i="3"/>
  <c r="NO82" i="3"/>
  <c r="OE25" i="3"/>
  <c r="CA89" i="3"/>
  <c r="X50" i="3"/>
  <c r="R50" i="3" s="1"/>
  <c r="MY25" i="3"/>
  <c r="KJ89" i="3"/>
  <c r="KY15" i="3"/>
  <c r="HG36" i="3"/>
  <c r="GO175" i="3"/>
  <c r="OY165" i="3"/>
  <c r="OP165" i="3"/>
  <c r="BM147" i="3"/>
  <c r="GW151" i="3"/>
  <c r="GQ151" i="3" s="1"/>
  <c r="GN151" i="3"/>
  <c r="AO143" i="3"/>
  <c r="GO147" i="3"/>
  <c r="IE138" i="3"/>
  <c r="KL111" i="3"/>
  <c r="MB118" i="3"/>
  <c r="LP118" i="3" s="1"/>
  <c r="ME113" i="3"/>
  <c r="ME118" i="3" s="1"/>
  <c r="CM107" i="3"/>
  <c r="PH101" i="3"/>
  <c r="PQ101" i="3"/>
  <c r="PK101" i="3" s="1"/>
  <c r="OQ88" i="3"/>
  <c r="KX81" i="3"/>
  <c r="LM81" i="3"/>
  <c r="MQ71" i="3"/>
  <c r="MK71" i="3" s="1"/>
  <c r="MH71" i="3"/>
  <c r="LJ78" i="3"/>
  <c r="LM77" i="3"/>
  <c r="LM78" i="3" s="1"/>
  <c r="CY43" i="3"/>
  <c r="CM43" i="3" s="1"/>
  <c r="PI20" i="3"/>
  <c r="CM27" i="3"/>
  <c r="U11" i="3"/>
  <c r="O11" i="3" s="1"/>
  <c r="EX25" i="3"/>
  <c r="Y172" i="3"/>
  <c r="AQ175" i="3"/>
  <c r="LM175" i="3"/>
  <c r="CJ168" i="3"/>
  <c r="LQ165" i="3"/>
  <c r="OG161" i="3"/>
  <c r="OG175" i="3"/>
  <c r="KL161" i="3"/>
  <c r="KF161" i="3" s="1"/>
  <c r="KY151" i="3"/>
  <c r="JB147" i="3"/>
  <c r="BL147" i="3"/>
  <c r="AQ163" i="3"/>
  <c r="FQ154" i="3"/>
  <c r="GN124" i="3"/>
  <c r="LQ104" i="3"/>
  <c r="FQ130" i="3"/>
  <c r="FN104" i="3"/>
  <c r="FO118" i="3"/>
  <c r="NG176" i="3"/>
  <c r="NK176" i="3"/>
  <c r="G176" i="3"/>
  <c r="EL104" i="3"/>
  <c r="FB176" i="3"/>
  <c r="F130" i="3"/>
  <c r="JC115" i="3"/>
  <c r="GG176" i="3"/>
  <c r="CJ124" i="3"/>
  <c r="X126" i="3"/>
  <c r="N110" i="3"/>
  <c r="Q110" i="3" s="1"/>
  <c r="JC113" i="3"/>
  <c r="GL97" i="3"/>
  <c r="MZ136" i="3"/>
  <c r="GR176" i="3"/>
  <c r="CJ85" i="3"/>
  <c r="BL75" i="3"/>
  <c r="LZ176" i="3"/>
  <c r="U109" i="3"/>
  <c r="MA176" i="3"/>
  <c r="DK81" i="3"/>
  <c r="OZ89" i="3"/>
  <c r="FO78" i="3"/>
  <c r="FQ78" i="3" s="1"/>
  <c r="OQ75" i="3"/>
  <c r="T58" i="3"/>
  <c r="GO92" i="3"/>
  <c r="IE82" i="3"/>
  <c r="EI81" i="3"/>
  <c r="IF66" i="3"/>
  <c r="V62" i="3"/>
  <c r="Y62" i="3" s="1"/>
  <c r="DW82" i="3"/>
  <c r="CV89" i="3"/>
  <c r="CM36" i="3"/>
  <c r="AN104" i="3"/>
  <c r="EG78" i="3"/>
  <c r="GL75" i="3"/>
  <c r="AH89" i="3"/>
  <c r="MZ50" i="3"/>
  <c r="IV25" i="3"/>
  <c r="EZ177" i="3"/>
  <c r="BV177" i="3"/>
  <c r="GO52" i="3"/>
  <c r="W33" i="3"/>
  <c r="FQ92" i="3"/>
  <c r="IN89" i="3"/>
  <c r="LH89" i="3"/>
  <c r="CO178" i="3"/>
  <c r="AE89" i="3"/>
  <c r="MI78" i="3"/>
  <c r="MQ43" i="3"/>
  <c r="W122" i="3"/>
  <c r="DF75" i="3"/>
  <c r="CE177" i="3"/>
  <c r="EE55" i="3"/>
  <c r="W32" i="3"/>
  <c r="AY89" i="3"/>
  <c r="AY177" i="3" s="1"/>
  <c r="Q14" i="3"/>
  <c r="W42" i="3"/>
  <c r="KS89" i="3"/>
  <c r="IH89" i="3"/>
  <c r="AN15" i="3"/>
  <c r="AO150" i="3"/>
  <c r="NR129" i="3"/>
  <c r="OA129" i="3"/>
  <c r="MZ108" i="3"/>
  <c r="NI108" i="3"/>
  <c r="NC108" i="3" s="1"/>
  <c r="NI115" i="3"/>
  <c r="NC115" i="3" s="1"/>
  <c r="MZ115" i="3"/>
  <c r="MZ81" i="3"/>
  <c r="DZ78" i="3"/>
  <c r="EC77" i="3"/>
  <c r="EC78" i="3" s="1"/>
  <c r="AW43" i="3"/>
  <c r="AQ43" i="3" s="1"/>
  <c r="AQ38" i="3"/>
  <c r="ME20" i="3"/>
  <c r="LS20" i="3" s="1"/>
  <c r="LP20" i="3"/>
  <c r="MW18" i="3"/>
  <c r="MK18" i="3" s="1"/>
  <c r="MH18" i="3"/>
  <c r="KB177" i="3"/>
  <c r="IM34" i="3"/>
  <c r="IG34" i="3" s="1"/>
  <c r="ID34" i="3"/>
  <c r="EI170" i="3"/>
  <c r="X161" i="3"/>
  <c r="JB154" i="3"/>
  <c r="LS161" i="3"/>
  <c r="OP168" i="3"/>
  <c r="CS168" i="3"/>
  <c r="NA153" i="3"/>
  <c r="GW161" i="3"/>
  <c r="GQ161" i="3" s="1"/>
  <c r="IM175" i="3"/>
  <c r="T138" i="3"/>
  <c r="T165" i="3"/>
  <c r="EU175" i="3"/>
  <c r="T113" i="3"/>
  <c r="DK161" i="3"/>
  <c r="BD176" i="3"/>
  <c r="AB176" i="3"/>
  <c r="KG108" i="3"/>
  <c r="OQ143" i="3"/>
  <c r="GL130" i="3"/>
  <c r="JC111" i="3"/>
  <c r="KW104" i="3"/>
  <c r="LM136" i="3"/>
  <c r="LA136" i="3" s="1"/>
  <c r="BL124" i="3"/>
  <c r="ED118" i="3"/>
  <c r="HW176" i="3"/>
  <c r="HA176" i="3"/>
  <c r="EK176" i="3"/>
  <c r="CJ104" i="3"/>
  <c r="LQ77" i="3"/>
  <c r="FC176" i="3"/>
  <c r="LL176" i="3"/>
  <c r="PE124" i="3"/>
  <c r="X108" i="3"/>
  <c r="R108" i="3" s="1"/>
  <c r="BI75" i="3"/>
  <c r="JQ136" i="3"/>
  <c r="BL82" i="3"/>
  <c r="JM176" i="3"/>
  <c r="JM178" i="3" s="1"/>
  <c r="DF85" i="3"/>
  <c r="DI85" i="3" s="1"/>
  <c r="GF176" i="3"/>
  <c r="ED97" i="3"/>
  <c r="DJ104" i="3"/>
  <c r="HU66" i="3"/>
  <c r="V96" i="3"/>
  <c r="X68" i="3"/>
  <c r="PC89" i="3"/>
  <c r="KP89" i="3"/>
  <c r="S61" i="3"/>
  <c r="DN66" i="3"/>
  <c r="PV89" i="3"/>
  <c r="N33" i="3"/>
  <c r="KS176" i="3"/>
  <c r="V64" i="3"/>
  <c r="U27" i="3"/>
  <c r="IA25" i="3"/>
  <c r="X6" i="3"/>
  <c r="KY80" i="3"/>
  <c r="T57" i="3"/>
  <c r="DR89" i="3"/>
  <c r="KF50" i="3"/>
  <c r="EB177" i="3"/>
  <c r="AR89" i="3"/>
  <c r="AR178" i="3" s="1"/>
  <c r="NE89" i="3"/>
  <c r="KA36" i="3"/>
  <c r="KA89" i="3" s="1"/>
  <c r="KA178" i="3" s="1"/>
  <c r="FZ89" i="3"/>
  <c r="CV176" i="3"/>
  <c r="JE58" i="3"/>
  <c r="NS52" i="3"/>
  <c r="JA55" i="3"/>
  <c r="JC55" i="3" s="1"/>
  <c r="EW89" i="3"/>
  <c r="JC18" i="3"/>
  <c r="OB89" i="3"/>
  <c r="DX89" i="3"/>
  <c r="FQ27" i="3"/>
  <c r="FT89" i="3"/>
  <c r="CT177" i="3"/>
  <c r="DF36" i="3"/>
  <c r="DE15" i="3"/>
  <c r="GG89" i="3"/>
  <c r="BM36" i="3"/>
  <c r="N42" i="3"/>
  <c r="DJ15" i="3"/>
  <c r="JB151" i="3"/>
  <c r="JK151" i="3"/>
  <c r="ON118" i="3"/>
  <c r="OQ118" i="3" s="1"/>
  <c r="OV118" i="3"/>
  <c r="OP118" i="3" s="1"/>
  <c r="OY113" i="3"/>
  <c r="OP113" i="3"/>
  <c r="BU117" i="3"/>
  <c r="BO117" i="3" s="1"/>
  <c r="BL117" i="3"/>
  <c r="PI115" i="3"/>
  <c r="HF85" i="3"/>
  <c r="HI84" i="3"/>
  <c r="HI85" i="3" s="1"/>
  <c r="H87" i="3"/>
  <c r="F88" i="3"/>
  <c r="IG87" i="3"/>
  <c r="IV75" i="3"/>
  <c r="IY68" i="3"/>
  <c r="K74" i="3"/>
  <c r="J74" i="3"/>
  <c r="M74" i="3" s="1"/>
  <c r="NS58" i="3"/>
  <c r="K61" i="3"/>
  <c r="CK55" i="3"/>
  <c r="OQ20" i="3"/>
  <c r="FQ9" i="3"/>
  <c r="IE9" i="3"/>
  <c r="OA10" i="3"/>
  <c r="NU10" i="3" s="1"/>
  <c r="NR10" i="3"/>
  <c r="EO175" i="3"/>
  <c r="EI167" i="3"/>
  <c r="NR175" i="3"/>
  <c r="PH168" i="3"/>
  <c r="W158" i="3"/>
  <c r="Y164" i="3"/>
  <c r="BL175" i="3"/>
  <c r="DH161" i="3"/>
  <c r="X151" i="3"/>
  <c r="R151" i="3" s="1"/>
  <c r="EG154" i="3"/>
  <c r="OY161" i="3"/>
  <c r="O166" i="3"/>
  <c r="CK147" i="3"/>
  <c r="EU154" i="3"/>
  <c r="BO145" i="3"/>
  <c r="BO147" i="3"/>
  <c r="ED143" i="3"/>
  <c r="CJ136" i="3"/>
  <c r="PI130" i="3"/>
  <c r="JE147" i="3"/>
  <c r="GO136" i="3"/>
  <c r="OP124" i="3"/>
  <c r="T102" i="3"/>
  <c r="FQ126" i="3"/>
  <c r="MI143" i="3"/>
  <c r="EF147" i="3"/>
  <c r="IG136" i="3"/>
  <c r="N122" i="3"/>
  <c r="GM118" i="3"/>
  <c r="JO176" i="3"/>
  <c r="FO143" i="3"/>
  <c r="Y142" i="3"/>
  <c r="AO111" i="3"/>
  <c r="PP176" i="3"/>
  <c r="JS176" i="3"/>
  <c r="HI75" i="3"/>
  <c r="PI66" i="3"/>
  <c r="GA176" i="3"/>
  <c r="GL104" i="3"/>
  <c r="FX176" i="3"/>
  <c r="FR176" i="3" s="1"/>
  <c r="Y72" i="3"/>
  <c r="FQ66" i="3"/>
  <c r="T59" i="3"/>
  <c r="IQ176" i="3"/>
  <c r="KG68" i="3"/>
  <c r="FC89" i="3"/>
  <c r="EY176" i="3"/>
  <c r="V70" i="3"/>
  <c r="Y70" i="3" s="1"/>
  <c r="EG102" i="3"/>
  <c r="NJ89" i="3"/>
  <c r="EI87" i="3"/>
  <c r="X57" i="3"/>
  <c r="V73" i="3"/>
  <c r="Y73" i="3" s="1"/>
  <c r="CJ66" i="3"/>
  <c r="DG82" i="3"/>
  <c r="NQ66" i="3"/>
  <c r="NS66" i="3" s="1"/>
  <c r="T52" i="3"/>
  <c r="JC20" i="3"/>
  <c r="IC66" i="3"/>
  <c r="V48" i="3"/>
  <c r="Y48" i="3" s="1"/>
  <c r="NS36" i="3"/>
  <c r="P28" i="3"/>
  <c r="AQ58" i="3"/>
  <c r="FO82" i="3"/>
  <c r="FQ82" i="3" s="1"/>
  <c r="KF59" i="3"/>
  <c r="IY25" i="3"/>
  <c r="AS89" i="3"/>
  <c r="GL82" i="3"/>
  <c r="NZ89" i="3"/>
  <c r="LB89" i="3"/>
  <c r="Z177" i="3"/>
  <c r="AO85" i="3"/>
  <c r="NQ55" i="3"/>
  <c r="NS55" i="3" s="1"/>
  <c r="KC25" i="3"/>
  <c r="DZ82" i="3"/>
  <c r="GO27" i="3"/>
  <c r="ED36" i="3"/>
  <c r="PR89" i="3"/>
  <c r="PR177" i="3" s="1"/>
  <c r="N32" i="3"/>
  <c r="Q32" i="3" s="1"/>
  <c r="GS89" i="3"/>
  <c r="JZ25" i="3"/>
  <c r="V23" i="3"/>
  <c r="BT89" i="3"/>
  <c r="MH55" i="3"/>
  <c r="DP89" i="3"/>
  <c r="DL89" i="3"/>
  <c r="LR118" i="3"/>
  <c r="N87" i="3"/>
  <c r="GE84" i="3"/>
  <c r="GE85" i="3" s="1"/>
  <c r="GB85" i="3"/>
  <c r="MW50" i="3"/>
  <c r="MK50" i="3" s="1"/>
  <c r="MK45" i="3"/>
  <c r="KR82" i="3"/>
  <c r="K33" i="3"/>
  <c r="J33" i="3"/>
  <c r="EF20" i="3"/>
  <c r="EO20" i="3"/>
  <c r="EI20" i="3" s="1"/>
  <c r="OM25" i="3"/>
  <c r="BU30" i="3"/>
  <c r="BO30" i="3" s="1"/>
  <c r="BL30" i="3"/>
  <c r="BU11" i="3"/>
  <c r="BO11" i="3" s="1"/>
  <c r="BL11" i="3"/>
  <c r="X130" i="3"/>
  <c r="R130" i="3" s="1"/>
  <c r="R126" i="3"/>
  <c r="MV177" i="3"/>
  <c r="MV178" i="3"/>
  <c r="OZ177" i="3"/>
  <c r="OZ178" i="3"/>
  <c r="N58" i="3"/>
  <c r="N54" i="3"/>
  <c r="FB177" i="3"/>
  <c r="FB178" i="3"/>
  <c r="IN177" i="3"/>
  <c r="IN178" i="3"/>
  <c r="LH177" i="3"/>
  <c r="LH178" i="3"/>
  <c r="N165" i="3"/>
  <c r="DY178" i="3"/>
  <c r="DY177" i="3"/>
  <c r="OL177" i="3"/>
  <c r="OL178" i="3"/>
  <c r="NN177" i="3"/>
  <c r="NN178" i="3"/>
  <c r="OB177" i="3"/>
  <c r="OB178" i="3"/>
  <c r="T55" i="3"/>
  <c r="FC177" i="3"/>
  <c r="FC178" i="3"/>
  <c r="HH177" i="3"/>
  <c r="HH178" i="3"/>
  <c r="X66" i="3"/>
  <c r="R57" i="3"/>
  <c r="X36" i="3"/>
  <c r="R36" i="3" s="1"/>
  <c r="R27" i="3"/>
  <c r="KV89" i="3"/>
  <c r="V128" i="3"/>
  <c r="Y128" i="3" s="1"/>
  <c r="N128" i="3"/>
  <c r="X82" i="3"/>
  <c r="R80" i="3"/>
  <c r="N59" i="3"/>
  <c r="X104" i="3"/>
  <c r="R104" i="3" s="1"/>
  <c r="R99" i="3"/>
  <c r="X15" i="3"/>
  <c r="R9" i="3"/>
  <c r="LI177" i="3"/>
  <c r="LI178" i="3"/>
  <c r="HB177" i="3"/>
  <c r="HB178" i="3"/>
  <c r="JV177" i="3"/>
  <c r="JV178" i="3"/>
  <c r="GD177" i="3"/>
  <c r="GD178" i="3"/>
  <c r="CV177" i="3"/>
  <c r="CV178" i="3"/>
  <c r="N102" i="3"/>
  <c r="HN177" i="3"/>
  <c r="HN178" i="3"/>
  <c r="HP177" i="3"/>
  <c r="HP178" i="3"/>
  <c r="T143" i="3"/>
  <c r="X75" i="3"/>
  <c r="R75" i="3" s="1"/>
  <c r="R68" i="3"/>
  <c r="O27" i="3"/>
  <c r="R6" i="3"/>
  <c r="N57" i="3"/>
  <c r="DR177" i="3"/>
  <c r="DR178" i="3"/>
  <c r="G177" i="3"/>
  <c r="G178" i="3"/>
  <c r="G183" i="3" s="1"/>
  <c r="G186" i="3" s="1"/>
  <c r="FZ177" i="3"/>
  <c r="FZ178" i="3"/>
  <c r="EW177" i="3"/>
  <c r="EW178" i="3"/>
  <c r="DX177" i="3"/>
  <c r="DX178" i="3"/>
  <c r="X154" i="3"/>
  <c r="U153" i="3"/>
  <c r="BM153" i="3"/>
  <c r="IP143" i="3"/>
  <c r="IS138" i="3"/>
  <c r="IS143" i="3" s="1"/>
  <c r="GQ171" i="3"/>
  <c r="GW175" i="3"/>
  <c r="GQ175" i="3" s="1"/>
  <c r="LG124" i="3"/>
  <c r="LA124" i="3" s="1"/>
  <c r="LA120" i="3"/>
  <c r="KU113" i="3"/>
  <c r="KU118" i="3" s="1"/>
  <c r="KR118" i="3"/>
  <c r="NR106" i="3"/>
  <c r="NX111" i="3"/>
  <c r="OA106" i="3"/>
  <c r="NP143" i="3"/>
  <c r="IY113" i="3"/>
  <c r="IY118" i="3" s="1"/>
  <c r="IV118" i="3"/>
  <c r="R106" i="3"/>
  <c r="X111" i="3"/>
  <c r="R111" i="3" s="1"/>
  <c r="EU138" i="3"/>
  <c r="EU143" i="3" s="1"/>
  <c r="ER143" i="3"/>
  <c r="EF138" i="3"/>
  <c r="MZ147" i="3"/>
  <c r="MP176" i="3"/>
  <c r="MJ176" i="3" s="1"/>
  <c r="MJ97" i="3"/>
  <c r="ES176" i="3"/>
  <c r="GO118" i="3"/>
  <c r="MR176" i="3"/>
  <c r="IS81" i="3"/>
  <c r="IS82" i="3" s="1"/>
  <c r="ID81" i="3"/>
  <c r="P110" i="3"/>
  <c r="M110" i="3"/>
  <c r="KO124" i="3"/>
  <c r="KI124" i="3" s="1"/>
  <c r="KI120" i="3"/>
  <c r="IH176" i="3"/>
  <c r="IH178" i="3" s="1"/>
  <c r="IB97" i="3"/>
  <c r="HO99" i="3"/>
  <c r="HO104" i="3" s="1"/>
  <c r="HL104" i="3"/>
  <c r="K77" i="3"/>
  <c r="H78" i="3"/>
  <c r="J77" i="3"/>
  <c r="FV78" i="3"/>
  <c r="FP78" i="3" s="1"/>
  <c r="FP77" i="3"/>
  <c r="FY77" i="3"/>
  <c r="OY97" i="3"/>
  <c r="EF71" i="3"/>
  <c r="EO71" i="3"/>
  <c r="EI71" i="3" s="1"/>
  <c r="PB25" i="3"/>
  <c r="PE17" i="3"/>
  <c r="BD177" i="3"/>
  <c r="I89" i="3"/>
  <c r="JK17" i="3"/>
  <c r="JB17" i="3"/>
  <c r="JH25" i="3"/>
  <c r="EF63" i="3"/>
  <c r="EO63" i="3"/>
  <c r="EI63" i="3" s="1"/>
  <c r="FQ36" i="3"/>
  <c r="JN75" i="3"/>
  <c r="JQ68" i="3"/>
  <c r="JQ75" i="3" s="1"/>
  <c r="N46" i="3"/>
  <c r="Q46" i="3" s="1"/>
  <c r="K46" i="3"/>
  <c r="J46" i="3"/>
  <c r="IJ36" i="3"/>
  <c r="ID27" i="3"/>
  <c r="IM27" i="3"/>
  <c r="PN15" i="3"/>
  <c r="PQ9" i="3"/>
  <c r="PH9" i="3"/>
  <c r="R66" i="3"/>
  <c r="NI19" i="3"/>
  <c r="NC19" i="3" s="1"/>
  <c r="MZ19" i="3"/>
  <c r="KD89" i="3"/>
  <c r="LT89" i="3"/>
  <c r="OA175" i="3"/>
  <c r="NU175" i="3" s="1"/>
  <c r="NU170" i="3"/>
  <c r="FP161" i="3"/>
  <c r="GN161" i="3"/>
  <c r="R157" i="3"/>
  <c r="BO156" i="3"/>
  <c r="M151" i="3"/>
  <c r="O139" i="3"/>
  <c r="Q139" i="3" s="1"/>
  <c r="W139" i="3"/>
  <c r="Q142" i="3"/>
  <c r="AW168" i="3"/>
  <c r="AQ168" i="3" s="1"/>
  <c r="JE120" i="3"/>
  <c r="JW124" i="3"/>
  <c r="JQ154" i="3"/>
  <c r="JE149" i="3"/>
  <c r="T129" i="3"/>
  <c r="BM129" i="3"/>
  <c r="DT130" i="3"/>
  <c r="DW126" i="3"/>
  <c r="DW130" i="3" s="1"/>
  <c r="MZ106" i="3"/>
  <c r="NF111" i="3"/>
  <c r="NI106" i="3"/>
  <c r="N114" i="3"/>
  <c r="K114" i="3"/>
  <c r="J114" i="3"/>
  <c r="BU110" i="3"/>
  <c r="BO110" i="3" s="1"/>
  <c r="BL110" i="3"/>
  <c r="IS113" i="3"/>
  <c r="IS118" i="3" s="1"/>
  <c r="IP118" i="3"/>
  <c r="EO147" i="3"/>
  <c r="EI147" i="3" s="1"/>
  <c r="EI145" i="3"/>
  <c r="NI99" i="3"/>
  <c r="MZ99" i="3"/>
  <c r="NF104" i="3"/>
  <c r="MZ104" i="3" s="1"/>
  <c r="FT176" i="3"/>
  <c r="FN176" i="3" s="1"/>
  <c r="P122" i="3"/>
  <c r="M122" i="3"/>
  <c r="LD143" i="3"/>
  <c r="KX138" i="3"/>
  <c r="LG138" i="3"/>
  <c r="DH92" i="3"/>
  <c r="DQ92" i="3"/>
  <c r="DN97" i="3"/>
  <c r="BC80" i="3"/>
  <c r="AZ82" i="3"/>
  <c r="AN82" i="3" s="1"/>
  <c r="BO103" i="3"/>
  <c r="EL85" i="3"/>
  <c r="EF84" i="3"/>
  <c r="EO84" i="3"/>
  <c r="AW85" i="3"/>
  <c r="IU176" i="3"/>
  <c r="MC176" i="3"/>
  <c r="JX176" i="3"/>
  <c r="JX177" i="3" s="1"/>
  <c r="DL176" i="3"/>
  <c r="DF176" i="3" s="1"/>
  <c r="PN85" i="3"/>
  <c r="PH85" i="3" s="1"/>
  <c r="PQ84" i="3"/>
  <c r="PH84" i="3"/>
  <c r="HU99" i="3"/>
  <c r="HU104" i="3" s="1"/>
  <c r="HR104" i="3"/>
  <c r="LV85" i="3"/>
  <c r="LY84" i="3"/>
  <c r="LP84" i="3"/>
  <c r="FY80" i="3"/>
  <c r="FV82" i="3"/>
  <c r="FP80" i="3"/>
  <c r="EU84" i="3"/>
  <c r="EU85" i="3" s="1"/>
  <c r="ER85" i="3"/>
  <c r="KL78" i="3"/>
  <c r="KF78" i="3" s="1"/>
  <c r="KO77" i="3"/>
  <c r="KF77" i="3"/>
  <c r="MK68" i="3"/>
  <c r="MQ75" i="3"/>
  <c r="MK75" i="3" s="1"/>
  <c r="DN130" i="3"/>
  <c r="DH130" i="3" s="1"/>
  <c r="DQ126" i="3"/>
  <c r="DH126" i="3"/>
  <c r="MH106" i="3"/>
  <c r="MN111" i="3"/>
  <c r="MQ106" i="3"/>
  <c r="BT176" i="3"/>
  <c r="BN176" i="3" s="1"/>
  <c r="KD75" i="3"/>
  <c r="KG75" i="3" s="1"/>
  <c r="EG143" i="3"/>
  <c r="OA78" i="3"/>
  <c r="IM59" i="3"/>
  <c r="IG59" i="3" s="1"/>
  <c r="ID59" i="3"/>
  <c r="BR111" i="3"/>
  <c r="BL111" i="3" s="1"/>
  <c r="MQ99" i="3"/>
  <c r="MH99" i="3"/>
  <c r="MN104" i="3"/>
  <c r="MH104" i="3" s="1"/>
  <c r="FN97" i="3"/>
  <c r="GP66" i="3"/>
  <c r="BL115" i="3"/>
  <c r="BU115" i="3"/>
  <c r="BO115" i="3" s="1"/>
  <c r="BR118" i="3"/>
  <c r="BL118" i="3" s="1"/>
  <c r="HJ176" i="3"/>
  <c r="MB85" i="3"/>
  <c r="ME84" i="3"/>
  <c r="ME85" i="3" s="1"/>
  <c r="NA82" i="3"/>
  <c r="FM58" i="3"/>
  <c r="FM66" i="3" s="1"/>
  <c r="FJ66" i="3"/>
  <c r="GU176" i="3"/>
  <c r="JK59" i="3"/>
  <c r="JE59" i="3" s="1"/>
  <c r="JB59" i="3"/>
  <c r="IM77" i="3"/>
  <c r="ID77" i="3"/>
  <c r="IJ78" i="3"/>
  <c r="ID78" i="3" s="1"/>
  <c r="NY176" i="3"/>
  <c r="EI88" i="3"/>
  <c r="JH82" i="3"/>
  <c r="JK80" i="3"/>
  <c r="JB80" i="3"/>
  <c r="AQ69" i="3"/>
  <c r="IM63" i="3"/>
  <c r="IG63" i="3" s="1"/>
  <c r="ID63" i="3"/>
  <c r="PQ60" i="3"/>
  <c r="PK60" i="3" s="1"/>
  <c r="PH60" i="3"/>
  <c r="GZ66" i="3"/>
  <c r="HC57" i="3"/>
  <c r="HC66" i="3" s="1"/>
  <c r="ME77" i="3"/>
  <c r="ME78" i="3" s="1"/>
  <c r="MB78" i="3"/>
  <c r="CS75" i="3"/>
  <c r="CM75" i="3" s="1"/>
  <c r="GW36" i="3"/>
  <c r="PH19" i="3"/>
  <c r="PW19" i="3"/>
  <c r="PK19" i="3" s="1"/>
  <c r="OA17" i="3"/>
  <c r="NR17" i="3"/>
  <c r="NX25" i="3"/>
  <c r="AV89" i="3"/>
  <c r="AA178" i="3"/>
  <c r="LG94" i="3"/>
  <c r="LA94" i="3" s="1"/>
  <c r="KX94" i="3"/>
  <c r="KQ176" i="3"/>
  <c r="KQ178" i="3" s="1"/>
  <c r="M65" i="3"/>
  <c r="S65" i="3" s="1"/>
  <c r="P65" i="3"/>
  <c r="NC57" i="3"/>
  <c r="MG25" i="3"/>
  <c r="MI25" i="3" s="1"/>
  <c r="MO25" i="3"/>
  <c r="MO89" i="3" s="1"/>
  <c r="IU177" i="3"/>
  <c r="PR178" i="3"/>
  <c r="EZ178" i="3"/>
  <c r="DI94" i="3"/>
  <c r="U94" i="3"/>
  <c r="GW60" i="3"/>
  <c r="GQ60" i="3" s="1"/>
  <c r="GN60" i="3"/>
  <c r="LG43" i="3"/>
  <c r="LA43" i="3" s="1"/>
  <c r="LA38" i="3"/>
  <c r="P23" i="3"/>
  <c r="M23" i="3"/>
  <c r="M21" i="3"/>
  <c r="GW10" i="3"/>
  <c r="GN10" i="3"/>
  <c r="LY58" i="3"/>
  <c r="LS58" i="3" s="1"/>
  <c r="LP58" i="3"/>
  <c r="IV55" i="3"/>
  <c r="IY52" i="3"/>
  <c r="IY55" i="3" s="1"/>
  <c r="T63" i="3"/>
  <c r="FY92" i="3"/>
  <c r="FP92" i="3"/>
  <c r="FV97" i="3"/>
  <c r="F75" i="3"/>
  <c r="H68" i="3"/>
  <c r="BS25" i="3"/>
  <c r="BK25" i="3"/>
  <c r="BM25" i="3" s="1"/>
  <c r="HE89" i="3"/>
  <c r="HG15" i="3"/>
  <c r="HG89" i="3" s="1"/>
  <c r="HG177" i="3" s="1"/>
  <c r="JT15" i="3"/>
  <c r="JW9" i="3"/>
  <c r="JW15" i="3" s="1"/>
  <c r="T81" i="3"/>
  <c r="DI81" i="3"/>
  <c r="M62" i="3"/>
  <c r="S62" i="3" s="1"/>
  <c r="P62" i="3"/>
  <c r="NC45" i="3"/>
  <c r="NI50" i="3"/>
  <c r="NC50" i="3" s="1"/>
  <c r="FY43" i="3"/>
  <c r="FS43" i="3" s="1"/>
  <c r="OP15" i="3"/>
  <c r="DQ63" i="3"/>
  <c r="DK63" i="3" s="1"/>
  <c r="DH63" i="3"/>
  <c r="MQ19" i="3"/>
  <c r="MK19" i="3" s="1"/>
  <c r="MH19" i="3"/>
  <c r="T74" i="3"/>
  <c r="NA68" i="3"/>
  <c r="EX66" i="3"/>
  <c r="EL55" i="3"/>
  <c r="EO52" i="3"/>
  <c r="EF52" i="3"/>
  <c r="OS45" i="3"/>
  <c r="OY50" i="3"/>
  <c r="OS50" i="3" s="1"/>
  <c r="IZ36" i="3"/>
  <c r="JI36" i="3"/>
  <c r="P32" i="3"/>
  <c r="M32" i="3"/>
  <c r="S32" i="3" s="1"/>
  <c r="MW20" i="3"/>
  <c r="MK20" i="3" s="1"/>
  <c r="MH20" i="3"/>
  <c r="OA19" i="3"/>
  <c r="NU19" i="3" s="1"/>
  <c r="NR19" i="3"/>
  <c r="DE25" i="3"/>
  <c r="CM17" i="3"/>
  <c r="GU89" i="3"/>
  <c r="GU177" i="3" s="1"/>
  <c r="BW177" i="3"/>
  <c r="FJ15" i="3"/>
  <c r="FM9" i="3"/>
  <c r="FM15" i="3" s="1"/>
  <c r="J9" i="3"/>
  <c r="N9" i="3"/>
  <c r="MW6" i="3"/>
  <c r="W174" i="3"/>
  <c r="O174" i="3"/>
  <c r="NZ176" i="3"/>
  <c r="NT176" i="3" s="1"/>
  <c r="NT97" i="3"/>
  <c r="NR68" i="3"/>
  <c r="NX75" i="3"/>
  <c r="NR75" i="3" s="1"/>
  <c r="OA68" i="3"/>
  <c r="BL66" i="3"/>
  <c r="JK60" i="3"/>
  <c r="JE60" i="3" s="1"/>
  <c r="JB60" i="3"/>
  <c r="EG55" i="3"/>
  <c r="HC27" i="3"/>
  <c r="HC36" i="3" s="1"/>
  <c r="GZ36" i="3"/>
  <c r="GN27" i="3"/>
  <c r="PO25" i="3"/>
  <c r="PG25" i="3"/>
  <c r="PI25" i="3" s="1"/>
  <c r="OT89" i="3"/>
  <c r="ON15" i="3"/>
  <c r="OQ15" i="3" s="1"/>
  <c r="JK10" i="3"/>
  <c r="JE10" i="3" s="1"/>
  <c r="JB10" i="3"/>
  <c r="IK89" i="3"/>
  <c r="FO25" i="3"/>
  <c r="KN89" i="3"/>
  <c r="EV89" i="3"/>
  <c r="EM36" i="3"/>
  <c r="L89" i="3"/>
  <c r="X25" i="3"/>
  <c r="R25" i="3" s="1"/>
  <c r="JY89" i="3"/>
  <c r="M34" i="3"/>
  <c r="NA25" i="3"/>
  <c r="NQ25" i="3"/>
  <c r="NH89" i="3"/>
  <c r="EH15" i="3"/>
  <c r="N48" i="3"/>
  <c r="Q48" i="3" s="1"/>
  <c r="PL89" i="3"/>
  <c r="M42" i="3"/>
  <c r="S42" i="3" s="1"/>
  <c r="P42" i="3"/>
  <c r="AW25" i="3"/>
  <c r="AQ25" i="3" s="1"/>
  <c r="OX89" i="3"/>
  <c r="BC15" i="3"/>
  <c r="DJ89" i="3"/>
  <c r="H184" i="3"/>
  <c r="F188" i="3"/>
  <c r="PQ175" i="3"/>
  <c r="N170" i="3"/>
  <c r="K170" i="3"/>
  <c r="H175" i="3"/>
  <c r="J170" i="3"/>
  <c r="V171" i="3"/>
  <c r="N171" i="3"/>
  <c r="BU166" i="3"/>
  <c r="BO166" i="3" s="1"/>
  <c r="BL166" i="3"/>
  <c r="NI175" i="3"/>
  <c r="NC175" i="3" s="1"/>
  <c r="FA175" i="3"/>
  <c r="EI175" i="3" s="1"/>
  <c r="GW165" i="3"/>
  <c r="GQ165" i="3" s="1"/>
  <c r="GN165" i="3"/>
  <c r="KX161" i="3"/>
  <c r="O158" i="3"/>
  <c r="Q158" i="3" s="1"/>
  <c r="EI156" i="3"/>
  <c r="EO161" i="3"/>
  <c r="EI161" i="3" s="1"/>
  <c r="FY147" i="3"/>
  <c r="FS147" i="3" s="1"/>
  <c r="FS145" i="3"/>
  <c r="GK175" i="3"/>
  <c r="LQ168" i="3"/>
  <c r="V160" i="3"/>
  <c r="N160" i="3"/>
  <c r="Q160" i="3" s="1"/>
  <c r="GK161" i="3"/>
  <c r="O146" i="3"/>
  <c r="JB175" i="3"/>
  <c r="LP168" i="3"/>
  <c r="JB161" i="3"/>
  <c r="DH153" i="3"/>
  <c r="DQ153" i="3"/>
  <c r="DK153" i="3" s="1"/>
  <c r="OS174" i="3"/>
  <c r="EI163" i="3"/>
  <c r="T151" i="3"/>
  <c r="W160" i="3"/>
  <c r="BO146" i="3"/>
  <c r="GT143" i="3"/>
  <c r="GN138" i="3"/>
  <c r="GW138" i="3"/>
  <c r="OA168" i="3"/>
  <c r="GQ150" i="3"/>
  <c r="IV143" i="3"/>
  <c r="IY138" i="3"/>
  <c r="IY143" i="3" s="1"/>
  <c r="CS136" i="3"/>
  <c r="CM136" i="3" s="1"/>
  <c r="CM132" i="3"/>
  <c r="BL141" i="3"/>
  <c r="BU141" i="3"/>
  <c r="KX175" i="3"/>
  <c r="K129" i="3"/>
  <c r="J129" i="3"/>
  <c r="JE150" i="3"/>
  <c r="KC154" i="3"/>
  <c r="AO136" i="3"/>
  <c r="V170" i="3"/>
  <c r="T175" i="3"/>
  <c r="R154" i="3"/>
  <c r="BI146" i="3"/>
  <c r="AQ146" i="3" s="1"/>
  <c r="AN146" i="3"/>
  <c r="JB124" i="3"/>
  <c r="GM130" i="3"/>
  <c r="GO130" i="3" s="1"/>
  <c r="NR124" i="3"/>
  <c r="GM143" i="3"/>
  <c r="GO143" i="3" s="1"/>
  <c r="BL129" i="3"/>
  <c r="BU129" i="3"/>
  <c r="BO129" i="3" s="1"/>
  <c r="F147" i="3"/>
  <c r="H145" i="3"/>
  <c r="U115" i="3"/>
  <c r="OY104" i="3"/>
  <c r="NL143" i="3"/>
  <c r="NO138" i="3"/>
  <c r="NO143" i="3" s="1"/>
  <c r="LD130" i="3"/>
  <c r="KX130" i="3" s="1"/>
  <c r="LG126" i="3"/>
  <c r="KX126" i="3"/>
  <c r="ER118" i="3"/>
  <c r="EU113" i="3"/>
  <c r="EU118" i="3" s="1"/>
  <c r="KE111" i="3"/>
  <c r="KG111" i="3" s="1"/>
  <c r="F143" i="3"/>
  <c r="NQ111" i="3"/>
  <c r="NS111" i="3" s="1"/>
  <c r="NF143" i="3"/>
  <c r="NI138" i="3"/>
  <c r="MZ138" i="3"/>
  <c r="NC120" i="3"/>
  <c r="NI124" i="3"/>
  <c r="NC124" i="3" s="1"/>
  <c r="BO113" i="3"/>
  <c r="T108" i="3"/>
  <c r="MZ102" i="3"/>
  <c r="NI102" i="3"/>
  <c r="NC102" i="3" s="1"/>
  <c r="MI104" i="3"/>
  <c r="W164" i="3"/>
  <c r="KO130" i="3"/>
  <c r="FP124" i="3"/>
  <c r="JE132" i="3"/>
  <c r="JK136" i="3"/>
  <c r="JE136" i="3" s="1"/>
  <c r="X124" i="3"/>
  <c r="R120" i="3"/>
  <c r="KO111" i="3"/>
  <c r="PQ118" i="3"/>
  <c r="V100" i="3"/>
  <c r="N100" i="3"/>
  <c r="Q100" i="3" s="1"/>
  <c r="MF130" i="3"/>
  <c r="NO106" i="3"/>
  <c r="NO111" i="3" s="1"/>
  <c r="NL111" i="3"/>
  <c r="DI111" i="3"/>
  <c r="MH147" i="3"/>
  <c r="FY136" i="3"/>
  <c r="FS136" i="3" s="1"/>
  <c r="LW176" i="3"/>
  <c r="FG92" i="3"/>
  <c r="FG97" i="3" s="1"/>
  <c r="FD97" i="3"/>
  <c r="NR147" i="3"/>
  <c r="V135" i="3"/>
  <c r="Y135" i="3" s="1"/>
  <c r="CS130" i="3"/>
  <c r="CM130" i="3" s="1"/>
  <c r="W110" i="3"/>
  <c r="JQ99" i="3"/>
  <c r="JQ104" i="3" s="1"/>
  <c r="JN104" i="3"/>
  <c r="NH176" i="3"/>
  <c r="NB176" i="3" s="1"/>
  <c r="NB97" i="3"/>
  <c r="AP118" i="3"/>
  <c r="KG113" i="3"/>
  <c r="AN93" i="3"/>
  <c r="BC93" i="3"/>
  <c r="AQ93" i="3" s="1"/>
  <c r="OJ111" i="3"/>
  <c r="OM106" i="3"/>
  <c r="OM111" i="3" s="1"/>
  <c r="PT97" i="3"/>
  <c r="PW92" i="3"/>
  <c r="PW97" i="3" s="1"/>
  <c r="R87" i="3"/>
  <c r="X88" i="3"/>
  <c r="R88" i="3" s="1"/>
  <c r="NR84" i="3"/>
  <c r="NX85" i="3"/>
  <c r="NR85" i="3" s="1"/>
  <c r="OA84" i="3"/>
  <c r="U80" i="3"/>
  <c r="EG60" i="3"/>
  <c r="JA97" i="3"/>
  <c r="KN176" i="3"/>
  <c r="KR85" i="3"/>
  <c r="KU84" i="3"/>
  <c r="KU85" i="3" s="1"/>
  <c r="GQ81" i="3"/>
  <c r="AO80" i="3"/>
  <c r="T80" i="3"/>
  <c r="MQ78" i="3"/>
  <c r="EL78" i="3"/>
  <c r="EF77" i="3"/>
  <c r="EO77" i="3"/>
  <c r="DH71" i="3"/>
  <c r="DQ71" i="3"/>
  <c r="DK71" i="3" s="1"/>
  <c r="W142" i="3"/>
  <c r="CA136" i="3"/>
  <c r="JA118" i="3"/>
  <c r="JC118" i="3" s="1"/>
  <c r="JK94" i="3"/>
  <c r="JE94" i="3" s="1"/>
  <c r="JB94" i="3"/>
  <c r="HK176" i="3"/>
  <c r="DN78" i="3"/>
  <c r="DH77" i="3"/>
  <c r="DQ77" i="3"/>
  <c r="PI57" i="3"/>
  <c r="W133" i="3"/>
  <c r="O133" i="3"/>
  <c r="M108" i="3"/>
  <c r="MO176" i="3"/>
  <c r="DU176" i="3"/>
  <c r="LJ85" i="3"/>
  <c r="KX85" i="3" s="1"/>
  <c r="LM84" i="3"/>
  <c r="LM85" i="3" s="1"/>
  <c r="U74" i="3"/>
  <c r="BM74" i="3"/>
  <c r="NI68" i="3"/>
  <c r="NF75" i="3"/>
  <c r="MZ68" i="3"/>
  <c r="EN176" i="3"/>
  <c r="EH176" i="3" s="1"/>
  <c r="JF176" i="3"/>
  <c r="IZ97" i="3"/>
  <c r="EO97" i="3"/>
  <c r="JB84" i="3"/>
  <c r="JH85" i="3"/>
  <c r="JK84" i="3"/>
  <c r="X77" i="3"/>
  <c r="JN66" i="3"/>
  <c r="DJ66" i="3"/>
  <c r="T126" i="3"/>
  <c r="FA99" i="3"/>
  <c r="FA104" i="3" s="1"/>
  <c r="EX104" i="3"/>
  <c r="HS176" i="3"/>
  <c r="HS177" i="3" s="1"/>
  <c r="FJ97" i="3"/>
  <c r="FM92" i="3"/>
  <c r="FM97" i="3" s="1"/>
  <c r="NO84" i="3"/>
  <c r="NO85" i="3" s="1"/>
  <c r="NL85" i="3"/>
  <c r="CY85" i="3"/>
  <c r="CM85" i="3" s="1"/>
  <c r="CM84" i="3"/>
  <c r="NB55" i="3"/>
  <c r="DH106" i="3"/>
  <c r="DN111" i="3"/>
  <c r="DH111" i="3" s="1"/>
  <c r="DQ106" i="3"/>
  <c r="IV97" i="3"/>
  <c r="IY92" i="3"/>
  <c r="IY97" i="3" s="1"/>
  <c r="DN85" i="3"/>
  <c r="DQ84" i="3"/>
  <c r="DH84" i="3"/>
  <c r="GK81" i="3"/>
  <c r="GK82" i="3" s="1"/>
  <c r="GH82" i="3"/>
  <c r="MX66" i="3"/>
  <c r="NA66" i="3" s="1"/>
  <c r="DF66" i="3"/>
  <c r="H104" i="3"/>
  <c r="K99" i="3"/>
  <c r="J99" i="3"/>
  <c r="IP97" i="3"/>
  <c r="IS92" i="3"/>
  <c r="IS97" i="3" s="1"/>
  <c r="T84" i="3"/>
  <c r="HL75" i="3"/>
  <c r="HO68" i="3"/>
  <c r="HO75" i="3" s="1"/>
  <c r="NA59" i="3"/>
  <c r="MJ66" i="3"/>
  <c r="LQ85" i="3"/>
  <c r="FQ77" i="3"/>
  <c r="GB75" i="3"/>
  <c r="FP75" i="3" s="1"/>
  <c r="GE68" i="3"/>
  <c r="GE75" i="3" s="1"/>
  <c r="M60" i="3"/>
  <c r="MZ58" i="3"/>
  <c r="NI58" i="3"/>
  <c r="NC58" i="3" s="1"/>
  <c r="DT55" i="3"/>
  <c r="DW52" i="3"/>
  <c r="DW55" i="3" s="1"/>
  <c r="IY75" i="3"/>
  <c r="NA84" i="3"/>
  <c r="IV82" i="3"/>
  <c r="IY81" i="3"/>
  <c r="IY82" i="3" s="1"/>
  <c r="W65" i="3"/>
  <c r="NU58" i="3"/>
  <c r="MF66" i="3"/>
  <c r="DH53" i="3"/>
  <c r="DQ53" i="3"/>
  <c r="DK53" i="3" s="1"/>
  <c r="N116" i="3"/>
  <c r="Q116" i="3" s="1"/>
  <c r="W96" i="3"/>
  <c r="NW176" i="3"/>
  <c r="NQ97" i="3"/>
  <c r="DW84" i="3"/>
  <c r="DW85" i="3" s="1"/>
  <c r="DT85" i="3"/>
  <c r="GT78" i="3"/>
  <c r="GN77" i="3"/>
  <c r="GW77" i="3"/>
  <c r="MH60" i="3"/>
  <c r="MW66" i="3"/>
  <c r="JH55" i="3"/>
  <c r="JB52" i="3"/>
  <c r="JK52" i="3"/>
  <c r="LG85" i="3"/>
  <c r="LA85" i="3" s="1"/>
  <c r="W62" i="3"/>
  <c r="J66" i="3"/>
  <c r="M57" i="3"/>
  <c r="BM55" i="3"/>
  <c r="LD55" i="3"/>
  <c r="LG52" i="3"/>
  <c r="KX52" i="3"/>
  <c r="F50" i="3"/>
  <c r="H45" i="3"/>
  <c r="BU24" i="3"/>
  <c r="BO24" i="3" s="1"/>
  <c r="BL24" i="3"/>
  <c r="BR25" i="3"/>
  <c r="BL25" i="3" s="1"/>
  <c r="O21" i="3"/>
  <c r="Q21" i="3" s="1"/>
  <c r="FY19" i="3"/>
  <c r="FS19" i="3" s="1"/>
  <c r="FP19" i="3"/>
  <c r="NP25" i="3"/>
  <c r="EL25" i="3"/>
  <c r="EO17" i="3"/>
  <c r="EF17" i="3"/>
  <c r="GU178" i="3"/>
  <c r="DC178" i="3"/>
  <c r="N65" i="3"/>
  <c r="Q65" i="3" s="1"/>
  <c r="OY60" i="3"/>
  <c r="OS60" i="3" s="1"/>
  <c r="OP60" i="3"/>
  <c r="CS66" i="3"/>
  <c r="CM58" i="3"/>
  <c r="NF66" i="3"/>
  <c r="MZ66" i="3" s="1"/>
  <c r="JO25" i="3"/>
  <c r="JO89" i="3" s="1"/>
  <c r="HX25" i="3"/>
  <c r="HW89" i="3"/>
  <c r="GN20" i="3"/>
  <c r="M102" i="3"/>
  <c r="AW104" i="3"/>
  <c r="AQ104" i="3" s="1"/>
  <c r="AQ99" i="3"/>
  <c r="GK57" i="3"/>
  <c r="GK66" i="3" s="1"/>
  <c r="GH66" i="3"/>
  <c r="FP66" i="3" s="1"/>
  <c r="FP57" i="3"/>
  <c r="JC52" i="3"/>
  <c r="BU50" i="3"/>
  <c r="BO50" i="3" s="1"/>
  <c r="BO45" i="3"/>
  <c r="JW27" i="3"/>
  <c r="JW36" i="3" s="1"/>
  <c r="JT36" i="3"/>
  <c r="FQ19" i="3"/>
  <c r="NS17" i="3"/>
  <c r="BU25" i="3"/>
  <c r="BO25" i="3" s="1"/>
  <c r="BO17" i="3"/>
  <c r="NL15" i="3"/>
  <c r="MZ15" i="3" s="1"/>
  <c r="NO9" i="3"/>
  <c r="NO15" i="3" s="1"/>
  <c r="MZ9" i="3"/>
  <c r="GE6" i="3"/>
  <c r="FP6" i="3"/>
  <c r="AF178" i="3"/>
  <c r="IE113" i="3"/>
  <c r="HI66" i="3"/>
  <c r="OA43" i="3"/>
  <c r="NU43" i="3" s="1"/>
  <c r="NU38" i="3"/>
  <c r="DI18" i="3"/>
  <c r="CN177" i="3"/>
  <c r="CH177" i="3" s="1"/>
  <c r="CH89" i="3"/>
  <c r="AO6" i="3"/>
  <c r="U6" i="3"/>
  <c r="MT25" i="3"/>
  <c r="MW17" i="3"/>
  <c r="MW25" i="3" s="1"/>
  <c r="JA75" i="3"/>
  <c r="JC75" i="3" s="1"/>
  <c r="BU63" i="3"/>
  <c r="BO63" i="3" s="1"/>
  <c r="BL63" i="3"/>
  <c r="AN58" i="3"/>
  <c r="LS45" i="3"/>
  <c r="LY50" i="3"/>
  <c r="LS50" i="3" s="1"/>
  <c r="AG177" i="3"/>
  <c r="EB178" i="3"/>
  <c r="FW176" i="3"/>
  <c r="KG84" i="3"/>
  <c r="U77" i="3"/>
  <c r="AO77" i="3"/>
  <c r="MB55" i="3"/>
  <c r="ME52" i="3"/>
  <c r="ME55" i="3" s="1"/>
  <c r="O40" i="3"/>
  <c r="Q40" i="3" s="1"/>
  <c r="V38" i="3"/>
  <c r="T43" i="3"/>
  <c r="EU17" i="3"/>
  <c r="EU25" i="3" s="1"/>
  <c r="ER25" i="3"/>
  <c r="FI89" i="3"/>
  <c r="FK15" i="3"/>
  <c r="FK89" i="3" s="1"/>
  <c r="IM13" i="3"/>
  <c r="ID13" i="3"/>
  <c r="EU68" i="3"/>
  <c r="EU75" i="3" s="1"/>
  <c r="ER75" i="3"/>
  <c r="BL54" i="3"/>
  <c r="BU54" i="3"/>
  <c r="BO54" i="3" s="1"/>
  <c r="JH36" i="3"/>
  <c r="JB27" i="3"/>
  <c r="JK27" i="3"/>
  <c r="KR25" i="3"/>
  <c r="OF89" i="3"/>
  <c r="NT89" i="3" s="1"/>
  <c r="CK6" i="3"/>
  <c r="PA89" i="3"/>
  <c r="DQ74" i="3"/>
  <c r="DK74" i="3" s="1"/>
  <c r="DH74" i="3"/>
  <c r="MY75" i="3"/>
  <c r="NA75" i="3" s="1"/>
  <c r="NI55" i="3"/>
  <c r="KI38" i="3"/>
  <c r="KF18" i="3"/>
  <c r="GM15" i="3"/>
  <c r="GO15" i="3" s="1"/>
  <c r="AI177" i="3"/>
  <c r="JZ15" i="3"/>
  <c r="KC9" i="3"/>
  <c r="KC15" i="3" s="1"/>
  <c r="EL15" i="3"/>
  <c r="EO9" i="3"/>
  <c r="EF9" i="3"/>
  <c r="GW74" i="3"/>
  <c r="GQ74" i="3" s="1"/>
  <c r="GN74" i="3"/>
  <c r="NS75" i="3"/>
  <c r="DI52" i="3"/>
  <c r="EL36" i="3"/>
  <c r="EO27" i="3"/>
  <c r="EF27" i="3"/>
  <c r="PH17" i="3"/>
  <c r="PN25" i="3"/>
  <c r="PQ17" i="3"/>
  <c r="NV89" i="3"/>
  <c r="NP15" i="3"/>
  <c r="DI57" i="3"/>
  <c r="U57" i="3"/>
  <c r="V57" i="3" s="1"/>
  <c r="P57" i="3" s="1"/>
  <c r="PD89" i="3"/>
  <c r="U9" i="3"/>
  <c r="II89" i="3"/>
  <c r="W48" i="3"/>
  <c r="GI15" i="3"/>
  <c r="V21" i="3"/>
  <c r="Y21" i="3" s="1"/>
  <c r="LL89" i="3"/>
  <c r="HY89" i="3"/>
  <c r="HY177" i="3" s="1"/>
  <c r="AC178" i="3"/>
  <c r="OS27" i="3"/>
  <c r="OY36" i="3"/>
  <c r="OS36" i="3" s="1"/>
  <c r="U10" i="3"/>
  <c r="V10" i="3" s="1"/>
  <c r="Y10" i="3" s="1"/>
  <c r="KX15" i="3"/>
  <c r="NG25" i="3"/>
  <c r="NY25" i="3"/>
  <c r="NY89" i="3" s="1"/>
  <c r="EN89" i="3"/>
  <c r="NW89" i="3"/>
  <c r="ND89" i="3"/>
  <c r="KK89" i="3"/>
  <c r="M11" i="3"/>
  <c r="OK89" i="3"/>
  <c r="LE89" i="3"/>
  <c r="BO6" i="3"/>
  <c r="W173" i="3"/>
  <c r="O173" i="3"/>
  <c r="Q173" i="3" s="1"/>
  <c r="DQ151" i="3"/>
  <c r="DH151" i="3"/>
  <c r="V153" i="3"/>
  <c r="Y153" i="3" s="1"/>
  <c r="GN168" i="3"/>
  <c r="U117" i="3"/>
  <c r="BM117" i="3"/>
  <c r="LY124" i="3"/>
  <c r="LS124" i="3" s="1"/>
  <c r="LS120" i="3"/>
  <c r="O127" i="3"/>
  <c r="W127" i="3"/>
  <c r="FE176" i="3"/>
  <c r="PS176" i="3"/>
  <c r="OP106" i="3"/>
  <c r="OV111" i="3"/>
  <c r="OY106" i="3"/>
  <c r="HI77" i="3"/>
  <c r="HI78" i="3" s="1"/>
  <c r="HF78" i="3"/>
  <c r="T124" i="3"/>
  <c r="PT130" i="3"/>
  <c r="PW126" i="3"/>
  <c r="PW130" i="3" s="1"/>
  <c r="OH176" i="3"/>
  <c r="OH177" i="3" s="1"/>
  <c r="GN71" i="3"/>
  <c r="GW71" i="3"/>
  <c r="GQ71" i="3" s="1"/>
  <c r="GT97" i="3"/>
  <c r="GW92" i="3"/>
  <c r="GN92" i="3"/>
  <c r="P73" i="3"/>
  <c r="M73" i="3"/>
  <c r="S73" i="3" s="1"/>
  <c r="NX55" i="3"/>
  <c r="NR52" i="3"/>
  <c r="OA52" i="3"/>
  <c r="BU88" i="3"/>
  <c r="BO88" i="3" s="1"/>
  <c r="BO87" i="3"/>
  <c r="CM68" i="3"/>
  <c r="AI178" i="3"/>
  <c r="JS177" i="3"/>
  <c r="PN36" i="3"/>
  <c r="PH36" i="3" s="1"/>
  <c r="PQ27" i="3"/>
  <c r="PH27" i="3"/>
  <c r="KX102" i="3"/>
  <c r="LG102" i="3"/>
  <c r="LA102" i="3" s="1"/>
  <c r="KI45" i="3"/>
  <c r="KO50" i="3"/>
  <c r="KI50" i="3" s="1"/>
  <c r="FD15" i="3"/>
  <c r="FG9" i="3"/>
  <c r="FG15" i="3" s="1"/>
  <c r="LU89" i="3"/>
  <c r="LW15" i="3"/>
  <c r="LO15" i="3"/>
  <c r="LQ15" i="3" s="1"/>
  <c r="LF176" i="3"/>
  <c r="KZ176" i="3" s="1"/>
  <c r="KZ97" i="3"/>
  <c r="EO58" i="3"/>
  <c r="EF58" i="3"/>
  <c r="MK43" i="3"/>
  <c r="OC89" i="3"/>
  <c r="M29" i="3"/>
  <c r="Y23" i="3"/>
  <c r="KS177" i="3"/>
  <c r="PF15" i="3"/>
  <c r="JA89" i="3"/>
  <c r="HC55" i="3"/>
  <c r="M40" i="3"/>
  <c r="M172" i="3"/>
  <c r="S172" i="3" s="1"/>
  <c r="P172" i="3"/>
  <c r="OY175" i="3"/>
  <c r="OS175" i="3" s="1"/>
  <c r="JQ175" i="3"/>
  <c r="JE170" i="3"/>
  <c r="V158" i="3"/>
  <c r="LY168" i="3"/>
  <c r="LS163" i="3"/>
  <c r="OA151" i="3"/>
  <c r="NU151" i="3" s="1"/>
  <c r="NR151" i="3"/>
  <c r="FM168" i="3"/>
  <c r="NR161" i="3"/>
  <c r="HR143" i="3"/>
  <c r="HU138" i="3"/>
  <c r="HU143" i="3" s="1"/>
  <c r="OS161" i="3"/>
  <c r="EI146" i="3"/>
  <c r="DH165" i="3"/>
  <c r="DQ165" i="3"/>
  <c r="AQ149" i="3"/>
  <c r="AW154" i="3"/>
  <c r="AQ154" i="3" s="1"/>
  <c r="R149" i="3"/>
  <c r="HF143" i="3"/>
  <c r="HI138" i="3"/>
  <c r="HI143" i="3" s="1"/>
  <c r="KX115" i="3"/>
  <c r="LG115" i="3"/>
  <c r="LA115" i="3" s="1"/>
  <c r="EX143" i="3"/>
  <c r="FA138" i="3"/>
  <c r="FA143" i="3" s="1"/>
  <c r="H143" i="3"/>
  <c r="N138" i="3"/>
  <c r="K138" i="3"/>
  <c r="J138" i="3"/>
  <c r="P142" i="3"/>
  <c r="M142" i="3"/>
  <c r="S142" i="3" s="1"/>
  <c r="KX106" i="3"/>
  <c r="LD111" i="3"/>
  <c r="LG106" i="3"/>
  <c r="JC104" i="3"/>
  <c r="FP113" i="3"/>
  <c r="FV118" i="3"/>
  <c r="FY113" i="3"/>
  <c r="T136" i="3"/>
  <c r="N132" i="3"/>
  <c r="MN130" i="3"/>
  <c r="MH130" i="3" s="1"/>
  <c r="MH126" i="3"/>
  <c r="MQ126" i="3"/>
  <c r="MZ113" i="3"/>
  <c r="NI113" i="3"/>
  <c r="NF118" i="3"/>
  <c r="NI147" i="3"/>
  <c r="NC147" i="3" s="1"/>
  <c r="NC145" i="3"/>
  <c r="BO97" i="3"/>
  <c r="LD97" i="3"/>
  <c r="LG92" i="3"/>
  <c r="KX92" i="3"/>
  <c r="M173" i="3"/>
  <c r="LG175" i="3"/>
  <c r="LA175" i="3" s="1"/>
  <c r="J166" i="3"/>
  <c r="N166" i="3"/>
  <c r="Q166" i="3" s="1"/>
  <c r="ID161" i="3"/>
  <c r="PK163" i="3"/>
  <c r="PQ168" i="3"/>
  <c r="PK168" i="3" s="1"/>
  <c r="FQ168" i="3"/>
  <c r="EF165" i="3"/>
  <c r="EO165" i="3"/>
  <c r="EI165" i="3" s="1"/>
  <c r="J153" i="3"/>
  <c r="N153" i="3"/>
  <c r="K153" i="3"/>
  <c r="BU151" i="3"/>
  <c r="BO151" i="3" s="1"/>
  <c r="BL151" i="3"/>
  <c r="BR154" i="3"/>
  <c r="BL154" i="3" s="1"/>
  <c r="OS145" i="3"/>
  <c r="OY147" i="3"/>
  <c r="OS147" i="3" s="1"/>
  <c r="W171" i="3"/>
  <c r="O171" i="3"/>
  <c r="Q171" i="3" s="1"/>
  <c r="GE168" i="3"/>
  <c r="LA171" i="3"/>
  <c r="GQ156" i="3"/>
  <c r="AO99" i="3"/>
  <c r="U99" i="3"/>
  <c r="ID108" i="3"/>
  <c r="IM108" i="3"/>
  <c r="IG108" i="3" s="1"/>
  <c r="OQ104" i="3"/>
  <c r="JT130" i="3"/>
  <c r="JW126" i="3"/>
  <c r="JW130" i="3" s="1"/>
  <c r="MT111" i="3"/>
  <c r="MW106" i="3"/>
  <c r="MW111" i="3" s="1"/>
  <c r="BM103" i="3"/>
  <c r="U103" i="3"/>
  <c r="FY124" i="3"/>
  <c r="FS124" i="3" s="1"/>
  <c r="FS120" i="3"/>
  <c r="FJ111" i="3"/>
  <c r="FM106" i="3"/>
  <c r="FM111" i="3" s="1"/>
  <c r="U101" i="3"/>
  <c r="NC149" i="3"/>
  <c r="DH102" i="3"/>
  <c r="DQ102" i="3"/>
  <c r="DK102" i="3" s="1"/>
  <c r="BI132" i="3"/>
  <c r="BF136" i="3"/>
  <c r="AN136" i="3" s="1"/>
  <c r="AN132" i="3"/>
  <c r="GM104" i="3"/>
  <c r="GO104" i="3" s="1"/>
  <c r="FG113" i="3"/>
  <c r="FG118" i="3" s="1"/>
  <c r="FD118" i="3"/>
  <c r="AS176" i="3"/>
  <c r="W128" i="3"/>
  <c r="O128" i="3"/>
  <c r="KR97" i="3"/>
  <c r="KU92" i="3"/>
  <c r="KU97" i="3" s="1"/>
  <c r="GO58" i="3"/>
  <c r="DE154" i="3"/>
  <c r="JG176" i="3"/>
  <c r="JA176" i="3" s="1"/>
  <c r="IJ75" i="3"/>
  <c r="IM68" i="3"/>
  <c r="ID68" i="3"/>
  <c r="V114" i="3"/>
  <c r="Y114" i="3" s="1"/>
  <c r="HM176" i="3"/>
  <c r="IE54" i="3"/>
  <c r="DS176" i="3"/>
  <c r="IP85" i="3"/>
  <c r="IS84" i="3"/>
  <c r="J70" i="3"/>
  <c r="N70" i="3"/>
  <c r="K70" i="3"/>
  <c r="BM116" i="3"/>
  <c r="IJ97" i="3"/>
  <c r="IM92" i="3"/>
  <c r="ID92" i="3"/>
  <c r="IA66" i="3"/>
  <c r="EE118" i="3"/>
  <c r="EG118" i="3" s="1"/>
  <c r="FK176" i="3"/>
  <c r="GQ87" i="3"/>
  <c r="DW124" i="3"/>
  <c r="DK124" i="3" s="1"/>
  <c r="DK120" i="3"/>
  <c r="IT176" i="3"/>
  <c r="NS85" i="3"/>
  <c r="U58" i="3"/>
  <c r="AO58" i="3"/>
  <c r="T71" i="3"/>
  <c r="AN66" i="3"/>
  <c r="M95" i="3"/>
  <c r="LQ84" i="3"/>
  <c r="NC77" i="3"/>
  <c r="NI78" i="3"/>
  <c r="NC78" i="3" s="1"/>
  <c r="EG80" i="3"/>
  <c r="GL66" i="3"/>
  <c r="PN55" i="3"/>
  <c r="PQ52" i="3"/>
  <c r="PH52" i="3"/>
  <c r="M93" i="3"/>
  <c r="CM87" i="3"/>
  <c r="CY88" i="3"/>
  <c r="CM88" i="3" s="1"/>
  <c r="MK60" i="3"/>
  <c r="CJ50" i="3"/>
  <c r="BU53" i="3"/>
  <c r="BL53" i="3"/>
  <c r="CU178" i="3"/>
  <c r="CI178" i="3" s="1"/>
  <c r="PB97" i="3"/>
  <c r="OP97" i="3" s="1"/>
  <c r="PE92" i="3"/>
  <c r="PE97" i="3" s="1"/>
  <c r="AQ68" i="3"/>
  <c r="AW75" i="3"/>
  <c r="AQ75" i="3" s="1"/>
  <c r="MQ27" i="3"/>
  <c r="MN36" i="3"/>
  <c r="MH27" i="3"/>
  <c r="GW18" i="3"/>
  <c r="GQ18" i="3" s="1"/>
  <c r="GN18" i="3"/>
  <c r="MN15" i="3"/>
  <c r="MQ9" i="3"/>
  <c r="MH9" i="3"/>
  <c r="N53" i="3"/>
  <c r="JE38" i="3"/>
  <c r="JK43" i="3"/>
  <c r="JE43" i="3" s="1"/>
  <c r="JB68" i="3"/>
  <c r="JH75" i="3"/>
  <c r="JK68" i="3"/>
  <c r="KR66" i="3"/>
  <c r="KF66" i="3" s="1"/>
  <c r="KU57" i="3"/>
  <c r="KU66" i="3" s="1"/>
  <c r="IY27" i="3"/>
  <c r="IY36" i="3" s="1"/>
  <c r="IV36" i="3"/>
  <c r="OP25" i="3"/>
  <c r="EK89" i="3"/>
  <c r="EM15" i="3"/>
  <c r="EM89" i="3" s="1"/>
  <c r="EM177" i="3" s="1"/>
  <c r="EE15" i="3"/>
  <c r="EG15" i="3" s="1"/>
  <c r="HX15" i="3"/>
  <c r="IA9" i="3"/>
  <c r="IA15" i="3" s="1"/>
  <c r="BD178" i="3"/>
  <c r="BO77" i="3"/>
  <c r="PO36" i="3"/>
  <c r="PG36" i="3"/>
  <c r="PI36" i="3" s="1"/>
  <c r="HR25" i="3"/>
  <c r="HU17" i="3"/>
  <c r="HU25" i="3" s="1"/>
  <c r="CD176" i="3"/>
  <c r="DN55" i="3"/>
  <c r="DQ52" i="3"/>
  <c r="DH52" i="3"/>
  <c r="IS20" i="3"/>
  <c r="IG20" i="3" s="1"/>
  <c r="ID20" i="3"/>
  <c r="HF25" i="3"/>
  <c r="HI17" i="3"/>
  <c r="HI25" i="3" s="1"/>
  <c r="FQ15" i="3"/>
  <c r="ET178" i="3"/>
  <c r="AN175" i="3"/>
  <c r="W47" i="3"/>
  <c r="HM25" i="3"/>
  <c r="DZ55" i="3"/>
  <c r="EC52" i="3"/>
  <c r="EC55" i="3" s="1"/>
  <c r="K9" i="3"/>
  <c r="PK6" i="3"/>
  <c r="JM177" i="3"/>
  <c r="N34" i="3"/>
  <c r="JH15" i="3"/>
  <c r="OY15" i="3"/>
  <c r="PU15" i="3"/>
  <c r="PU89" i="3" s="1"/>
  <c r="JA36" i="3"/>
  <c r="JC36" i="3" s="1"/>
  <c r="LC89" i="3"/>
  <c r="JK175" i="3"/>
  <c r="JE175" i="3" s="1"/>
  <c r="MH165" i="3"/>
  <c r="MQ165" i="3"/>
  <c r="MN168" i="3"/>
  <c r="MH168" i="3" s="1"/>
  <c r="CJ175" i="3"/>
  <c r="ME168" i="3"/>
  <c r="FS170" i="3"/>
  <c r="FY175" i="3"/>
  <c r="FP165" i="3"/>
  <c r="FY165" i="3"/>
  <c r="CM156" i="3"/>
  <c r="CS161" i="3"/>
  <c r="CM161" i="3" s="1"/>
  <c r="H149" i="3"/>
  <c r="F154" i="3"/>
  <c r="EF161" i="3"/>
  <c r="MQ153" i="3"/>
  <c r="MK153" i="3" s="1"/>
  <c r="MH153" i="3"/>
  <c r="FY151" i="3"/>
  <c r="FP151" i="3"/>
  <c r="FV154" i="3"/>
  <c r="FP154" i="3" s="1"/>
  <c r="GQ145" i="3"/>
  <c r="J157" i="3"/>
  <c r="K157" i="3"/>
  <c r="GO165" i="3"/>
  <c r="PK157" i="3"/>
  <c r="PQ161" i="3"/>
  <c r="PK161" i="3" s="1"/>
  <c r="IG156" i="3"/>
  <c r="EL168" i="3"/>
  <c r="EF168" i="3" s="1"/>
  <c r="PW161" i="3"/>
  <c r="PK156" i="3"/>
  <c r="BO150" i="3"/>
  <c r="BU154" i="3"/>
  <c r="KX147" i="3"/>
  <c r="LJ143" i="3"/>
  <c r="LM138" i="3"/>
  <c r="LM143" i="3" s="1"/>
  <c r="FV143" i="3"/>
  <c r="FP138" i="3"/>
  <c r="FY138" i="3"/>
  <c r="DK163" i="3"/>
  <c r="HX143" i="3"/>
  <c r="IA138" i="3"/>
  <c r="IA143" i="3" s="1"/>
  <c r="CM138" i="3"/>
  <c r="CS143" i="3"/>
  <c r="CM143" i="3" s="1"/>
  <c r="MK149" i="3"/>
  <c r="AW161" i="3"/>
  <c r="AQ161" i="3" s="1"/>
  <c r="N152" i="3"/>
  <c r="NA138" i="3"/>
  <c r="BF147" i="3"/>
  <c r="BI145" i="3"/>
  <c r="BI147" i="3" s="1"/>
  <c r="AN145" i="3"/>
  <c r="FQ108" i="3"/>
  <c r="X175" i="3"/>
  <c r="R175" i="3" s="1"/>
  <c r="JK168" i="3"/>
  <c r="JE168" i="3" s="1"/>
  <c r="JE163" i="3"/>
  <c r="EO143" i="3"/>
  <c r="V134" i="3"/>
  <c r="Y134" i="3" s="1"/>
  <c r="LA157" i="3"/>
  <c r="LM161" i="3"/>
  <c r="BL130" i="3"/>
  <c r="KR130" i="3"/>
  <c r="KF130" i="3" s="1"/>
  <c r="KU126" i="3"/>
  <c r="KU130" i="3" s="1"/>
  <c r="KF126" i="3"/>
  <c r="GB130" i="3"/>
  <c r="FP130" i="3" s="1"/>
  <c r="GE126" i="3"/>
  <c r="GE130" i="3" s="1"/>
  <c r="IC118" i="3"/>
  <c r="IE118" i="3" s="1"/>
  <c r="NQ104" i="3"/>
  <c r="GN102" i="3"/>
  <c r="GW102" i="3"/>
  <c r="GQ102" i="3" s="1"/>
  <c r="MS176" i="3"/>
  <c r="NP130" i="3"/>
  <c r="NS130" i="3" s="1"/>
  <c r="JB106" i="3"/>
  <c r="JH111" i="3"/>
  <c r="JK106" i="3"/>
  <c r="MQ143" i="3"/>
  <c r="AO120" i="3"/>
  <c r="U120" i="3"/>
  <c r="BL116" i="3"/>
  <c r="BU116" i="3"/>
  <c r="BO116" i="3" s="1"/>
  <c r="BE176" i="3"/>
  <c r="BE177" i="3" s="1"/>
  <c r="MX143" i="3"/>
  <c r="MW136" i="3"/>
  <c r="OM113" i="3"/>
  <c r="OM118" i="3" s="1"/>
  <c r="OJ118" i="3"/>
  <c r="GN153" i="3"/>
  <c r="GW153" i="3"/>
  <c r="GQ153" i="3" s="1"/>
  <c r="GT154" i="3"/>
  <c r="GN154" i="3" s="1"/>
  <c r="O114" i="3"/>
  <c r="Q114" i="3" s="1"/>
  <c r="PQ104" i="3"/>
  <c r="PK104" i="3" s="1"/>
  <c r="PK99" i="3"/>
  <c r="IE104" i="3"/>
  <c r="LY118" i="3"/>
  <c r="LS118" i="3" s="1"/>
  <c r="LS113" i="3"/>
  <c r="U129" i="3"/>
  <c r="PE118" i="3"/>
  <c r="HU113" i="3"/>
  <c r="HU118" i="3" s="1"/>
  <c r="HR118" i="3"/>
  <c r="FA113" i="3"/>
  <c r="FA118" i="3" s="1"/>
  <c r="EX118" i="3"/>
  <c r="T157" i="3"/>
  <c r="N157" i="3" s="1"/>
  <c r="CM127" i="3"/>
  <c r="EO130" i="3"/>
  <c r="T115" i="3"/>
  <c r="T118" i="3" s="1"/>
  <c r="CS118" i="3"/>
  <c r="CS111" i="3"/>
  <c r="CM111" i="3" s="1"/>
  <c r="DW99" i="3"/>
  <c r="DW104" i="3" s="1"/>
  <c r="DT104" i="3"/>
  <c r="MK145" i="3"/>
  <c r="MQ147" i="3"/>
  <c r="MK147" i="3" s="1"/>
  <c r="KG130" i="3"/>
  <c r="MI113" i="3"/>
  <c r="AK176" i="3"/>
  <c r="DI154" i="3"/>
  <c r="OA147" i="3"/>
  <c r="NU147" i="3" s="1"/>
  <c r="NU145" i="3"/>
  <c r="U138" i="3"/>
  <c r="DQ108" i="3"/>
  <c r="DK108" i="3" s="1"/>
  <c r="DH108" i="3"/>
  <c r="M103" i="3"/>
  <c r="GP104" i="3"/>
  <c r="BQ176" i="3"/>
  <c r="BK176" i="3" s="1"/>
  <c r="HX97" i="3"/>
  <c r="IA92" i="3"/>
  <c r="IA97" i="3" s="1"/>
  <c r="CS104" i="3"/>
  <c r="CM104" i="3" s="1"/>
  <c r="PU176" i="3"/>
  <c r="JI176" i="3"/>
  <c r="PE143" i="3"/>
  <c r="BG118" i="3"/>
  <c r="BG176" i="3" s="1"/>
  <c r="BG177" i="3" s="1"/>
  <c r="LC176" i="3"/>
  <c r="KW176" i="3" s="1"/>
  <c r="KW97" i="3"/>
  <c r="OT176" i="3"/>
  <c r="ON176" i="3" s="1"/>
  <c r="KP176" i="3"/>
  <c r="KP177" i="3" s="1"/>
  <c r="NF85" i="3"/>
  <c r="NI84" i="3"/>
  <c r="MZ84" i="3"/>
  <c r="OG81" i="3"/>
  <c r="OD82" i="3"/>
  <c r="EG81" i="3"/>
  <c r="R82" i="3"/>
  <c r="AT78" i="3"/>
  <c r="AN78" i="3" s="1"/>
  <c r="AN77" i="3"/>
  <c r="AW77" i="3"/>
  <c r="FQ138" i="3"/>
  <c r="NR108" i="3"/>
  <c r="OA108" i="3"/>
  <c r="NU108" i="3" s="1"/>
  <c r="OE176" i="3"/>
  <c r="LV78" i="3"/>
  <c r="LP78" i="3" s="1"/>
  <c r="LP77" i="3"/>
  <c r="LY77" i="3"/>
  <c r="EU99" i="3"/>
  <c r="EU104" i="3" s="1"/>
  <c r="ER104" i="3"/>
  <c r="EF104" i="3" s="1"/>
  <c r="U87" i="3"/>
  <c r="AO87" i="3"/>
  <c r="OA74" i="3"/>
  <c r="NU74" i="3" s="1"/>
  <c r="NR74" i="3"/>
  <c r="CI176" i="3"/>
  <c r="MN97" i="3"/>
  <c r="MQ92" i="3"/>
  <c r="MH92" i="3"/>
  <c r="IW176" i="3"/>
  <c r="X84" i="3"/>
  <c r="NR81" i="3"/>
  <c r="P133" i="3"/>
  <c r="M133" i="3"/>
  <c r="EF136" i="3"/>
  <c r="W116" i="3"/>
  <c r="AV176" i="3"/>
  <c r="AP176" i="3" s="1"/>
  <c r="PV176" i="3"/>
  <c r="PV178" i="3" s="1"/>
  <c r="IE92" i="3"/>
  <c r="JC84" i="3"/>
  <c r="KF80" i="3"/>
  <c r="KL82" i="3"/>
  <c r="KF82" i="3" s="1"/>
  <c r="KO80" i="3"/>
  <c r="EO80" i="3"/>
  <c r="EF80" i="3"/>
  <c r="EL82" i="3"/>
  <c r="GO75" i="3"/>
  <c r="GT75" i="3"/>
  <c r="DF130" i="3"/>
  <c r="V109" i="3"/>
  <c r="N109" i="3"/>
  <c r="JB104" i="3"/>
  <c r="GQ88" i="3"/>
  <c r="W73" i="3"/>
  <c r="O73" i="3"/>
  <c r="OG66" i="3"/>
  <c r="AM55" i="3"/>
  <c r="AO55" i="3" s="1"/>
  <c r="GW108" i="3"/>
  <c r="GQ108" i="3" s="1"/>
  <c r="GN108" i="3"/>
  <c r="HU92" i="3"/>
  <c r="HU97" i="3" s="1"/>
  <c r="HR97" i="3"/>
  <c r="F97" i="3"/>
  <c r="H92" i="3"/>
  <c r="F82" i="3"/>
  <c r="H80" i="3"/>
  <c r="IM130" i="3"/>
  <c r="OU176" i="3"/>
  <c r="OO97" i="3"/>
  <c r="OQ97" i="3" s="1"/>
  <c r="IO176" i="3"/>
  <c r="IO178" i="3" s="1"/>
  <c r="ER97" i="3"/>
  <c r="EU92" i="3"/>
  <c r="EU97" i="3" s="1"/>
  <c r="IP82" i="3"/>
  <c r="ID82" i="3" s="1"/>
  <c r="JB63" i="3"/>
  <c r="JK63" i="3"/>
  <c r="JE63" i="3" s="1"/>
  <c r="BC59" i="3"/>
  <c r="AQ59" i="3" s="1"/>
  <c r="AN59" i="3"/>
  <c r="LQ57" i="3"/>
  <c r="MQ82" i="3"/>
  <c r="MK82" i="3" s="1"/>
  <c r="MK80" i="3"/>
  <c r="OV66" i="3"/>
  <c r="OP66" i="3" s="1"/>
  <c r="OY57" i="3"/>
  <c r="OP57" i="3"/>
  <c r="JT55" i="3"/>
  <c r="JW52" i="3"/>
  <c r="JW55" i="3" s="1"/>
  <c r="BF55" i="3"/>
  <c r="AN55" i="3" s="1"/>
  <c r="BI52" i="3"/>
  <c r="AN52" i="3"/>
  <c r="M107" i="3"/>
  <c r="JH97" i="3"/>
  <c r="AW88" i="3"/>
  <c r="AQ88" i="3" s="1"/>
  <c r="AQ87" i="3"/>
  <c r="CM81" i="3"/>
  <c r="CY82" i="3"/>
  <c r="CY89" i="3" s="1"/>
  <c r="EE82" i="3"/>
  <c r="EG82" i="3" s="1"/>
  <c r="EO75" i="3"/>
  <c r="EI75" i="3" s="1"/>
  <c r="EI68" i="3"/>
  <c r="EC66" i="3"/>
  <c r="PG55" i="3"/>
  <c r="PI55" i="3" s="1"/>
  <c r="EI120" i="3"/>
  <c r="LS99" i="3"/>
  <c r="N93" i="3"/>
  <c r="KO88" i="3"/>
  <c r="KI88" i="3" s="1"/>
  <c r="KI87" i="3"/>
  <c r="MH84" i="3"/>
  <c r="MQ84" i="3"/>
  <c r="MN85" i="3"/>
  <c r="MH85" i="3" s="1"/>
  <c r="MN66" i="3"/>
  <c r="MH57" i="3"/>
  <c r="MQ57" i="3"/>
  <c r="CY118" i="3"/>
  <c r="N96" i="3"/>
  <c r="Q96" i="3" s="1"/>
  <c r="JT97" i="3"/>
  <c r="JW92" i="3"/>
  <c r="JW97" i="3" s="1"/>
  <c r="OP82" i="3"/>
  <c r="EX82" i="3"/>
  <c r="KX84" i="3"/>
  <c r="ID25" i="3"/>
  <c r="CE178" i="3"/>
  <c r="PC176" i="3"/>
  <c r="PC177" i="3" s="1"/>
  <c r="GW55" i="3"/>
  <c r="V35" i="3"/>
  <c r="LG19" i="3"/>
  <c r="LA19" i="3" s="1"/>
  <c r="KX19" i="3"/>
  <c r="OI89" i="3"/>
  <c r="GA89" i="3"/>
  <c r="EX55" i="3"/>
  <c r="FA52" i="3"/>
  <c r="FA55" i="3" s="1"/>
  <c r="N39" i="3"/>
  <c r="Q39" i="3" s="1"/>
  <c r="MQ102" i="3"/>
  <c r="MK102" i="3" s="1"/>
  <c r="MH102" i="3"/>
  <c r="HO84" i="3"/>
  <c r="HO85" i="3" s="1"/>
  <c r="HL85" i="3"/>
  <c r="DH80" i="3"/>
  <c r="DN82" i="3"/>
  <c r="DQ80" i="3"/>
  <c r="NL75" i="3"/>
  <c r="NO68" i="3"/>
  <c r="NO75" i="3" s="1"/>
  <c r="AN75" i="3"/>
  <c r="U60" i="3"/>
  <c r="AO60" i="3"/>
  <c r="IY58" i="3"/>
  <c r="IG58" i="3" s="1"/>
  <c r="ID58" i="3"/>
  <c r="OS38" i="3"/>
  <c r="OY43" i="3"/>
  <c r="OS43" i="3" s="1"/>
  <c r="FS38" i="3"/>
  <c r="MI27" i="3"/>
  <c r="GK18" i="3"/>
  <c r="GK25" i="3" s="1"/>
  <c r="GH25" i="3"/>
  <c r="MN25" i="3"/>
  <c r="MQ17" i="3"/>
  <c r="MH17" i="3"/>
  <c r="GZ25" i="3"/>
  <c r="HC17" i="3"/>
  <c r="HC25" i="3" s="1"/>
  <c r="AO17" i="3"/>
  <c r="U17" i="3"/>
  <c r="AO9" i="3"/>
  <c r="KR15" i="3"/>
  <c r="KU9" i="3"/>
  <c r="KF9" i="3"/>
  <c r="OM6" i="3"/>
  <c r="NU6" i="3" s="1"/>
  <c r="JW6" i="3"/>
  <c r="FG6" i="3"/>
  <c r="KO60" i="3"/>
  <c r="KI60" i="3" s="1"/>
  <c r="KF60" i="3"/>
  <c r="M53" i="3"/>
  <c r="FJ36" i="3"/>
  <c r="FM27" i="3"/>
  <c r="FM36" i="3" s="1"/>
  <c r="KG19" i="3"/>
  <c r="BP89" i="3"/>
  <c r="BJ15" i="3"/>
  <c r="EM178" i="3"/>
  <c r="JC68" i="3"/>
  <c r="CM60" i="3"/>
  <c r="N113" i="3"/>
  <c r="J113" i="3"/>
  <c r="H118" i="3"/>
  <c r="FU176" i="3"/>
  <c r="FO176" i="3" s="1"/>
  <c r="FQ176" i="3" s="1"/>
  <c r="FO97" i="3"/>
  <c r="FQ97" i="3" s="1"/>
  <c r="GO78" i="3"/>
  <c r="IM60" i="3"/>
  <c r="IG60" i="3" s="1"/>
  <c r="ID60" i="3"/>
  <c r="KX58" i="3"/>
  <c r="IP55" i="3"/>
  <c r="IS52" i="3"/>
  <c r="IS55" i="3" s="1"/>
  <c r="DM89" i="3"/>
  <c r="DO15" i="3"/>
  <c r="DG15" i="3"/>
  <c r="DI15" i="3" s="1"/>
  <c r="PQ10" i="3"/>
  <c r="PK10" i="3" s="1"/>
  <c r="PH10" i="3"/>
  <c r="HC6" i="3"/>
  <c r="GN6" i="3"/>
  <c r="T68" i="3"/>
  <c r="W61" i="3"/>
  <c r="U53" i="3"/>
  <c r="LW36" i="3"/>
  <c r="LO36" i="3"/>
  <c r="LQ36" i="3" s="1"/>
  <c r="IA27" i="3"/>
  <c r="IA36" i="3" s="1"/>
  <c r="HX36" i="3"/>
  <c r="OW25" i="3"/>
  <c r="OO25" i="3"/>
  <c r="OQ25" i="3" s="1"/>
  <c r="IR89" i="3"/>
  <c r="PI9" i="3"/>
  <c r="IG6" i="3"/>
  <c r="HJ89" i="3"/>
  <c r="FY15" i="3"/>
  <c r="PN97" i="3"/>
  <c r="PH92" i="3"/>
  <c r="PQ92" i="3"/>
  <c r="FU89" i="3"/>
  <c r="CP176" i="3"/>
  <c r="AZ85" i="3"/>
  <c r="AN85" i="3" s="1"/>
  <c r="BC84" i="3"/>
  <c r="BC85" i="3" s="1"/>
  <c r="EF60" i="3"/>
  <c r="EO60" i="3"/>
  <c r="EI60" i="3" s="1"/>
  <c r="KC57" i="3"/>
  <c r="KC66" i="3" s="1"/>
  <c r="JZ66" i="3"/>
  <c r="LV55" i="3"/>
  <c r="LP55" i="3" s="1"/>
  <c r="LY52" i="3"/>
  <c r="LP52" i="3"/>
  <c r="N49" i="3"/>
  <c r="J49" i="3"/>
  <c r="FS45" i="3"/>
  <c r="FY50" i="3"/>
  <c r="FS50" i="3" s="1"/>
  <c r="V40" i="3"/>
  <c r="Y40" i="3" s="1"/>
  <c r="DQ43" i="3"/>
  <c r="DK43" i="3" s="1"/>
  <c r="DK38" i="3"/>
  <c r="GT25" i="3"/>
  <c r="GN17" i="3"/>
  <c r="GW17" i="3"/>
  <c r="OE89" i="3"/>
  <c r="OE177" i="3" s="1"/>
  <c r="DN15" i="3"/>
  <c r="DQ9" i="3"/>
  <c r="DH9" i="3"/>
  <c r="BB178" i="3"/>
  <c r="BL78" i="3"/>
  <c r="BM63" i="3"/>
  <c r="U63" i="3"/>
  <c r="EF59" i="3"/>
  <c r="NU50" i="3"/>
  <c r="GE27" i="3"/>
  <c r="GE36" i="3" s="1"/>
  <c r="FP27" i="3"/>
  <c r="GB36" i="3"/>
  <c r="T27" i="3"/>
  <c r="W27" i="3" s="1"/>
  <c r="LQ17" i="3"/>
  <c r="LA68" i="3"/>
  <c r="LG75" i="3"/>
  <c r="LA75" i="3" s="1"/>
  <c r="JK50" i="3"/>
  <c r="JE50" i="3" s="1"/>
  <c r="LK25" i="3"/>
  <c r="LK89" i="3" s="1"/>
  <c r="LK177" i="3" s="1"/>
  <c r="U13" i="3"/>
  <c r="MC89" i="3"/>
  <c r="FX89" i="3"/>
  <c r="NM89" i="3"/>
  <c r="NM177" i="3" s="1"/>
  <c r="GR89" i="3"/>
  <c r="N31" i="3"/>
  <c r="HM15" i="3"/>
  <c r="M41" i="3"/>
  <c r="S41" i="3" s="1"/>
  <c r="P41" i="3"/>
  <c r="GC89" i="3"/>
  <c r="MT66" i="3"/>
  <c r="FW89" i="3"/>
  <c r="FW177" i="3" s="1"/>
  <c r="KE25" i="3"/>
  <c r="KG25" i="3" s="1"/>
  <c r="PS89" i="3"/>
  <c r="JJ89" i="3"/>
  <c r="JF89" i="3"/>
  <c r="DI36" i="3"/>
  <c r="IF15" i="3"/>
  <c r="BU15" i="3"/>
  <c r="BO10" i="3"/>
  <c r="FL177" i="3"/>
  <c r="W46" i="3"/>
  <c r="U34" i="3"/>
  <c r="V34" i="3" s="1"/>
  <c r="GI36" i="3"/>
  <c r="OU89" i="3"/>
  <c r="JT143" i="3"/>
  <c r="JW138" i="3"/>
  <c r="JW143" i="3" s="1"/>
  <c r="U147" i="3"/>
  <c r="O145" i="3"/>
  <c r="IV130" i="3"/>
  <c r="ID130" i="3" s="1"/>
  <c r="IY126" i="3"/>
  <c r="IY130" i="3" s="1"/>
  <c r="ID126" i="3"/>
  <c r="HF111" i="3"/>
  <c r="HF176" i="3" s="1"/>
  <c r="HI106" i="3"/>
  <c r="HI111" i="3" s="1"/>
  <c r="X143" i="3"/>
  <c r="R143" i="3" s="1"/>
  <c r="R138" i="3"/>
  <c r="JW113" i="3"/>
  <c r="JW118" i="3" s="1"/>
  <c r="JT118" i="3"/>
  <c r="OM99" i="3"/>
  <c r="OM104" i="3" s="1"/>
  <c r="OJ104" i="3"/>
  <c r="FQ118" i="3"/>
  <c r="BL97" i="3"/>
  <c r="ID138" i="3"/>
  <c r="IM138" i="3"/>
  <c r="IJ143" i="3"/>
  <c r="PQ130" i="3"/>
  <c r="PK130" i="3" s="1"/>
  <c r="PK126" i="3"/>
  <c r="JZ97" i="3"/>
  <c r="KC92" i="3"/>
  <c r="KC97" i="3" s="1"/>
  <c r="U71" i="3"/>
  <c r="DI71" i="3"/>
  <c r="J69" i="3"/>
  <c r="N69" i="3"/>
  <c r="K69" i="3"/>
  <c r="FV85" i="3"/>
  <c r="FY84" i="3"/>
  <c r="FP84" i="3"/>
  <c r="IP75" i="3"/>
  <c r="IS68" i="3"/>
  <c r="IS75" i="3" s="1"/>
  <c r="MK123" i="3"/>
  <c r="MW124" i="3"/>
  <c r="W109" i="3"/>
  <c r="O109" i="3"/>
  <c r="Q109" i="3" s="1"/>
  <c r="GH97" i="3"/>
  <c r="GK92" i="3"/>
  <c r="GK97" i="3" s="1"/>
  <c r="FP63" i="3"/>
  <c r="FY63" i="3"/>
  <c r="FS63" i="3" s="1"/>
  <c r="HL97" i="3"/>
  <c r="HO92" i="3"/>
  <c r="HO97" i="3" s="1"/>
  <c r="KC81" i="3"/>
  <c r="KC82" i="3" s="1"/>
  <c r="JZ82" i="3"/>
  <c r="GN99" i="3"/>
  <c r="BU31" i="3"/>
  <c r="BL31" i="3"/>
  <c r="LK178" i="3"/>
  <c r="HS178" i="3"/>
  <c r="IM25" i="3"/>
  <c r="IG17" i="3"/>
  <c r="DQ94" i="3"/>
  <c r="DK94" i="3" s="1"/>
  <c r="DH94" i="3"/>
  <c r="KW82" i="3"/>
  <c r="KY82" i="3" s="1"/>
  <c r="ER66" i="3"/>
  <c r="EU57" i="3"/>
  <c r="EU66" i="3" s="1"/>
  <c r="NO27" i="3"/>
  <c r="NO36" i="3" s="1"/>
  <c r="NL36" i="3"/>
  <c r="MZ36" i="3" s="1"/>
  <c r="NM178" i="3"/>
  <c r="MQ6" i="3"/>
  <c r="MH6" i="3"/>
  <c r="LM18" i="3"/>
  <c r="KX18" i="3"/>
  <c r="CS15" i="3"/>
  <c r="CM9" i="3"/>
  <c r="U19" i="3"/>
  <c r="V19" i="3" s="1"/>
  <c r="Y19" i="3" s="1"/>
  <c r="FY59" i="3"/>
  <c r="FS59" i="3" s="1"/>
  <c r="FP59" i="3"/>
  <c r="AS177" i="3"/>
  <c r="AM89" i="3"/>
  <c r="KO36" i="3"/>
  <c r="GH36" i="3"/>
  <c r="FP36" i="3" s="1"/>
  <c r="GK27" i="3"/>
  <c r="GK36" i="3" s="1"/>
  <c r="OG18" i="3"/>
  <c r="NU18" i="3" s="1"/>
  <c r="NR18" i="3"/>
  <c r="AJ177" i="3"/>
  <c r="KR55" i="3"/>
  <c r="KF55" i="3" s="1"/>
  <c r="KU52" i="3"/>
  <c r="DN25" i="3"/>
  <c r="DH17" i="3"/>
  <c r="DQ17" i="3"/>
  <c r="OQ55" i="3"/>
  <c r="AO15" i="3"/>
  <c r="AB177" i="3"/>
  <c r="M20" i="3"/>
  <c r="LS6" i="3"/>
  <c r="M13" i="3"/>
  <c r="BT177" i="3"/>
  <c r="BN89" i="3"/>
  <c r="NS15" i="3"/>
  <c r="IG173" i="3"/>
  <c r="IS175" i="3"/>
  <c r="BM168" i="3"/>
  <c r="BL160" i="3"/>
  <c r="BU160" i="3"/>
  <c r="BO160" i="3" s="1"/>
  <c r="BR161" i="3"/>
  <c r="BL161" i="3" s="1"/>
  <c r="LY175" i="3"/>
  <c r="LS175" i="3" s="1"/>
  <c r="LS170" i="3"/>
  <c r="PW138" i="3"/>
  <c r="PW143" i="3" s="1"/>
  <c r="PT143" i="3"/>
  <c r="KF153" i="3"/>
  <c r="KO153" i="3"/>
  <c r="KL154" i="3"/>
  <c r="KF154" i="3" s="1"/>
  <c r="FD143" i="3"/>
  <c r="FG138" i="3"/>
  <c r="FG143" i="3" s="1"/>
  <c r="EX111" i="3"/>
  <c r="FA106" i="3"/>
  <c r="FA111" i="3" s="1"/>
  <c r="IB130" i="3"/>
  <c r="HO113" i="3"/>
  <c r="HO118" i="3" s="1"/>
  <c r="HL118" i="3"/>
  <c r="GZ111" i="3"/>
  <c r="HC106" i="3"/>
  <c r="HC111" i="3" s="1"/>
  <c r="GN106" i="3"/>
  <c r="HL143" i="3"/>
  <c r="HO138" i="3"/>
  <c r="HO143" i="3" s="1"/>
  <c r="O123" i="3"/>
  <c r="Q123" i="3" s="1"/>
  <c r="W123" i="3"/>
  <c r="DQ101" i="3"/>
  <c r="DK101" i="3" s="1"/>
  <c r="DH101" i="3"/>
  <c r="MD176" i="3"/>
  <c r="M146" i="3"/>
  <c r="PH130" i="3"/>
  <c r="PM176" i="3"/>
  <c r="PG176" i="3" s="1"/>
  <c r="EQ176" i="3"/>
  <c r="EE97" i="3"/>
  <c r="EG97" i="3" s="1"/>
  <c r="GN113" i="3"/>
  <c r="GW113" i="3"/>
  <c r="GT118" i="3"/>
  <c r="CH176" i="3"/>
  <c r="AO93" i="3"/>
  <c r="U93" i="3"/>
  <c r="V93" i="3" s="1"/>
  <c r="Y93" i="3" s="1"/>
  <c r="OA136" i="3"/>
  <c r="NU136" i="3" s="1"/>
  <c r="NU132" i="3"/>
  <c r="BU167" i="3"/>
  <c r="BO167" i="3" s="1"/>
  <c r="BL167" i="3"/>
  <c r="KF165" i="3"/>
  <c r="KO165" i="3"/>
  <c r="O159" i="3"/>
  <c r="DE168" i="3"/>
  <c r="FP175" i="3"/>
  <c r="W150" i="3"/>
  <c r="O150" i="3"/>
  <c r="Q150" i="3" s="1"/>
  <c r="LA163" i="3"/>
  <c r="T149" i="3"/>
  <c r="AO149" i="3"/>
  <c r="LP151" i="3"/>
  <c r="LY151" i="3"/>
  <c r="LS151" i="3" s="1"/>
  <c r="M159" i="3"/>
  <c r="IM161" i="3"/>
  <c r="IG161" i="3" s="1"/>
  <c r="IG175" i="3"/>
  <c r="IG145" i="3"/>
  <c r="IM147" i="3"/>
  <c r="IG147" i="3" s="1"/>
  <c r="KI156" i="3"/>
  <c r="FP141" i="3"/>
  <c r="FY141" i="3"/>
  <c r="FS141" i="3" s="1"/>
  <c r="AO132" i="3"/>
  <c r="U132" i="3"/>
  <c r="V132" i="3" s="1"/>
  <c r="P132" i="3" s="1"/>
  <c r="V127" i="3"/>
  <c r="Y127" i="3" s="1"/>
  <c r="JB168" i="3"/>
  <c r="OV143" i="3"/>
  <c r="OP143" i="3" s="1"/>
  <c r="OY138" i="3"/>
  <c r="OP138" i="3"/>
  <c r="NS143" i="3"/>
  <c r="GH143" i="3"/>
  <c r="GK138" i="3"/>
  <c r="GK143" i="3" s="1"/>
  <c r="FA136" i="3"/>
  <c r="BO126" i="3"/>
  <c r="R124" i="3"/>
  <c r="LQ143" i="3"/>
  <c r="V139" i="3"/>
  <c r="JN118" i="3"/>
  <c r="JQ113" i="3"/>
  <c r="JQ118" i="3" s="1"/>
  <c r="DH113" i="3"/>
  <c r="DN118" i="3"/>
  <c r="DQ113" i="3"/>
  <c r="BL108" i="3"/>
  <c r="BU108" i="3"/>
  <c r="GB118" i="3"/>
  <c r="GE113" i="3"/>
  <c r="GE118" i="3" s="1"/>
  <c r="IM99" i="3"/>
  <c r="IJ104" i="3"/>
  <c r="ID99" i="3"/>
  <c r="DI130" i="3"/>
  <c r="MH115" i="3"/>
  <c r="MQ115" i="3"/>
  <c r="MK115" i="3" s="1"/>
  <c r="GZ118" i="3"/>
  <c r="HC113" i="3"/>
  <c r="HC118" i="3" s="1"/>
  <c r="KF101" i="3"/>
  <c r="KO101" i="3"/>
  <c r="KI101" i="3" s="1"/>
  <c r="MM176" i="3"/>
  <c r="MG176" i="3" s="1"/>
  <c r="AO124" i="3"/>
  <c r="LJ111" i="3"/>
  <c r="LM106" i="3"/>
  <c r="LM111" i="3" s="1"/>
  <c r="M167" i="3"/>
  <c r="BU104" i="3"/>
  <c r="BO104" i="3" s="1"/>
  <c r="BO99" i="3"/>
  <c r="LT176" i="3"/>
  <c r="LN176" i="3" s="1"/>
  <c r="LN97" i="3"/>
  <c r="LQ97" i="3" s="1"/>
  <c r="ID153" i="3"/>
  <c r="IM153" i="3"/>
  <c r="IG153" i="3" s="1"/>
  <c r="BM97" i="3"/>
  <c r="JZ118" i="3"/>
  <c r="KC113" i="3"/>
  <c r="KC118" i="3" s="1"/>
  <c r="NA102" i="3"/>
  <c r="JC92" i="3"/>
  <c r="U113" i="3"/>
  <c r="V113" i="3" s="1"/>
  <c r="AO113" i="3"/>
  <c r="T77" i="3"/>
  <c r="N77" i="3" s="1"/>
  <c r="KL75" i="3"/>
  <c r="KO68" i="3"/>
  <c r="KF68" i="3"/>
  <c r="FQ143" i="3"/>
  <c r="JQ92" i="3"/>
  <c r="JQ97" i="3" s="1"/>
  <c r="JN97" i="3"/>
  <c r="DI77" i="3"/>
  <c r="GW111" i="3"/>
  <c r="JJ176" i="3"/>
  <c r="JD176" i="3" s="1"/>
  <c r="JD97" i="3"/>
  <c r="OJ82" i="3"/>
  <c r="GW75" i="3"/>
  <c r="OP59" i="3"/>
  <c r="OY59" i="3"/>
  <c r="OS59" i="3" s="1"/>
  <c r="DE66" i="3"/>
  <c r="DE89" i="3" s="1"/>
  <c r="CM57" i="3"/>
  <c r="FQ106" i="3"/>
  <c r="LP60" i="3"/>
  <c r="LY60" i="3"/>
  <c r="LS60" i="3" s="1"/>
  <c r="PJ66" i="3"/>
  <c r="BX176" i="3"/>
  <c r="MH75" i="3"/>
  <c r="PH63" i="3"/>
  <c r="PQ63" i="3"/>
  <c r="PK63" i="3" s="1"/>
  <c r="EP176" i="3"/>
  <c r="EP178" i="3" s="1"/>
  <c r="OQ85" i="3"/>
  <c r="NI80" i="3"/>
  <c r="MZ80" i="3"/>
  <c r="NF82" i="3"/>
  <c r="MZ82" i="3" s="1"/>
  <c r="JC57" i="3"/>
  <c r="GT66" i="3"/>
  <c r="Y96" i="3"/>
  <c r="M71" i="3"/>
  <c r="JC60" i="3"/>
  <c r="P116" i="3"/>
  <c r="M116" i="3"/>
  <c r="S116" i="3" s="1"/>
  <c r="P72" i="3"/>
  <c r="M72" i="3"/>
  <c r="S72" i="3" s="1"/>
  <c r="LV36" i="3"/>
  <c r="LY27" i="3"/>
  <c r="LP27" i="3"/>
  <c r="FY36" i="3"/>
  <c r="FS27" i="3"/>
  <c r="J24" i="3"/>
  <c r="N24" i="3"/>
  <c r="ID18" i="3"/>
  <c r="IS18" i="3"/>
  <c r="IG18" i="3" s="1"/>
  <c r="T17" i="3"/>
  <c r="NR153" i="3"/>
  <c r="OA153" i="3"/>
  <c r="NU153" i="3" s="1"/>
  <c r="GY89" i="3"/>
  <c r="CH178" i="3"/>
  <c r="PE81" i="3"/>
  <c r="OS81" i="3" s="1"/>
  <c r="OP81" i="3"/>
  <c r="BC60" i="3"/>
  <c r="AQ60" i="3" s="1"/>
  <c r="AN60" i="3"/>
  <c r="MI6" i="3"/>
  <c r="NI36" i="3"/>
  <c r="BX89" i="3"/>
  <c r="LD66" i="3"/>
  <c r="KX66" i="3" s="1"/>
  <c r="LG57" i="3"/>
  <c r="KX57" i="3"/>
  <c r="DZ25" i="3"/>
  <c r="EC17" i="3"/>
  <c r="EC25" i="3" s="1"/>
  <c r="F185" i="3"/>
  <c r="H12" i="3"/>
  <c r="MR89" i="3"/>
  <c r="JS178" i="3"/>
  <c r="NI15" i="3"/>
  <c r="DI53" i="3"/>
  <c r="CJ97" i="3"/>
  <c r="U84" i="3"/>
  <c r="AO84" i="3"/>
  <c r="F25" i="3"/>
  <c r="H17" i="3"/>
  <c r="JB9" i="3"/>
  <c r="W39" i="3"/>
  <c r="KF15" i="3"/>
  <c r="GT85" i="3"/>
  <c r="GW84" i="3"/>
  <c r="GN84" i="3"/>
  <c r="Q33" i="3"/>
  <c r="GG177" i="3"/>
  <c r="KI6" i="3"/>
  <c r="OP17" i="3"/>
  <c r="JP89" i="3"/>
  <c r="M18" i="3"/>
  <c r="P14" i="3"/>
  <c r="M14" i="3"/>
  <c r="S14" i="3" s="1"/>
  <c r="MU36" i="3"/>
  <c r="MP89" i="3"/>
  <c r="OW15" i="3"/>
  <c r="DQ175" i="3"/>
  <c r="DK175" i="3" s="1"/>
  <c r="DK170" i="3"/>
  <c r="W170" i="3"/>
  <c r="U175" i="3"/>
  <c r="O170" i="3"/>
  <c r="Q170" i="3" s="1"/>
  <c r="LG165" i="3"/>
  <c r="KX165" i="3"/>
  <c r="NR168" i="3"/>
  <c r="V173" i="3"/>
  <c r="Y173" i="3" s="1"/>
  <c r="IG163" i="3"/>
  <c r="W163" i="3"/>
  <c r="CS175" i="3"/>
  <c r="CM175" i="3" s="1"/>
  <c r="CM170" i="3"/>
  <c r="MQ175" i="3"/>
  <c r="MK175" i="3" s="1"/>
  <c r="MK170" i="3"/>
  <c r="AN168" i="3"/>
  <c r="V174" i="3"/>
  <c r="Y174" i="3" s="1"/>
  <c r="N174" i="3"/>
  <c r="GQ147" i="3"/>
  <c r="CM163" i="3"/>
  <c r="PQ154" i="3"/>
  <c r="PK154" i="3" s="1"/>
  <c r="DQ147" i="3"/>
  <c r="DK147" i="3" s="1"/>
  <c r="DK145" i="3"/>
  <c r="BM167" i="3"/>
  <c r="KF157" i="3"/>
  <c r="KO157" i="3"/>
  <c r="KI157" i="3" s="1"/>
  <c r="KO175" i="3"/>
  <c r="KI175" i="3" s="1"/>
  <c r="J164" i="3"/>
  <c r="N164" i="3"/>
  <c r="Q164" i="3" s="1"/>
  <c r="IE151" i="3"/>
  <c r="KL143" i="3"/>
  <c r="KF138" i="3"/>
  <c r="KO138" i="3"/>
  <c r="R161" i="3"/>
  <c r="GZ143" i="3"/>
  <c r="HC138" i="3"/>
  <c r="HC143" i="3" s="1"/>
  <c r="BU168" i="3"/>
  <c r="BO168" i="3" s="1"/>
  <c r="MN154" i="3"/>
  <c r="MH154" i="3" s="1"/>
  <c r="V166" i="3"/>
  <c r="Y166" i="3" s="1"/>
  <c r="AQ156" i="3"/>
  <c r="JE145" i="3"/>
  <c r="Y133" i="3"/>
  <c r="M152" i="3"/>
  <c r="S152" i="3" s="1"/>
  <c r="P152" i="3"/>
  <c r="W134" i="3"/>
  <c r="O134" i="3"/>
  <c r="O157" i="3"/>
  <c r="W157" i="3"/>
  <c r="CJ130" i="3"/>
  <c r="AO147" i="3"/>
  <c r="PH143" i="3"/>
  <c r="AN133" i="3"/>
  <c r="OG130" i="3"/>
  <c r="IE126" i="3"/>
  <c r="AO146" i="3"/>
  <c r="T146" i="3"/>
  <c r="W146" i="3" s="1"/>
  <c r="EF143" i="3"/>
  <c r="N134" i="3"/>
  <c r="J134" i="3"/>
  <c r="CJ154" i="3"/>
  <c r="OY136" i="3"/>
  <c r="OS136" i="3" s="1"/>
  <c r="OS132" i="3"/>
  <c r="DQ141" i="3"/>
  <c r="DK141" i="3" s="1"/>
  <c r="DH141" i="3"/>
  <c r="DW136" i="3"/>
  <c r="DK133" i="3"/>
  <c r="V107" i="3"/>
  <c r="Y107" i="3" s="1"/>
  <c r="H136" i="3"/>
  <c r="N136" i="3" s="1"/>
  <c r="N117" i="3"/>
  <c r="J117" i="3"/>
  <c r="IP111" i="3"/>
  <c r="IS106" i="3"/>
  <c r="IS111" i="3" s="1"/>
  <c r="PK145" i="3"/>
  <c r="PQ147" i="3"/>
  <c r="PK147" i="3" s="1"/>
  <c r="DW138" i="3"/>
  <c r="DW143" i="3" s="1"/>
  <c r="DT143" i="3"/>
  <c r="DH138" i="3"/>
  <c r="GQ136" i="3"/>
  <c r="OV130" i="3"/>
  <c r="OP130" i="3" s="1"/>
  <c r="OP126" i="3"/>
  <c r="OY126" i="3"/>
  <c r="JC130" i="3"/>
  <c r="K118" i="3"/>
  <c r="KY99" i="3"/>
  <c r="LY136" i="3"/>
  <c r="LS136" i="3" s="1"/>
  <c r="PH108" i="3"/>
  <c r="PQ108" i="3"/>
  <c r="PK108" i="3" s="1"/>
  <c r="EF102" i="3"/>
  <c r="EO102" i="3"/>
  <c r="EI102" i="3" s="1"/>
  <c r="BR143" i="3"/>
  <c r="BL143" i="3" s="1"/>
  <c r="OJ130" i="3"/>
  <c r="NR130" i="3" s="1"/>
  <c r="OM126" i="3"/>
  <c r="HL130" i="3"/>
  <c r="HO126" i="3"/>
  <c r="HO130" i="3" s="1"/>
  <c r="PH118" i="3"/>
  <c r="PT118" i="3"/>
  <c r="PW113" i="3"/>
  <c r="PW118" i="3" s="1"/>
  <c r="JW106" i="3"/>
  <c r="JW111" i="3" s="1"/>
  <c r="JT111" i="3"/>
  <c r="EF106" i="3"/>
  <c r="EL111" i="3"/>
  <c r="EO106" i="3"/>
  <c r="BU128" i="3"/>
  <c r="BO128" i="3" s="1"/>
  <c r="BL128" i="3"/>
  <c r="EG106" i="3"/>
  <c r="OA101" i="3"/>
  <c r="NU101" i="3" s="1"/>
  <c r="NR101" i="3"/>
  <c r="X136" i="3"/>
  <c r="R136" i="3" s="1"/>
  <c r="R132" i="3"/>
  <c r="V123" i="3"/>
  <c r="Y123" i="3" s="1"/>
  <c r="GK113" i="3"/>
  <c r="GK118" i="3" s="1"/>
  <c r="GH118" i="3"/>
  <c r="U102" i="3"/>
  <c r="V102" i="3" s="1"/>
  <c r="Y102" i="3" s="1"/>
  <c r="DI102" i="3"/>
  <c r="MH136" i="3"/>
  <c r="JB115" i="3"/>
  <c r="JK115" i="3"/>
  <c r="JE115" i="3" s="1"/>
  <c r="NX118" i="3"/>
  <c r="NR113" i="3"/>
  <c r="OA113" i="3"/>
  <c r="KC106" i="3"/>
  <c r="KC111" i="3" s="1"/>
  <c r="JZ111" i="3"/>
  <c r="T106" i="3"/>
  <c r="KO99" i="3"/>
  <c r="KL104" i="3"/>
  <c r="KF104" i="3" s="1"/>
  <c r="KF99" i="3"/>
  <c r="BL104" i="3"/>
  <c r="NV176" i="3"/>
  <c r="NP97" i="3"/>
  <c r="EJ176" i="3"/>
  <c r="ED176" i="3" s="1"/>
  <c r="AH176" i="3"/>
  <c r="AH177" i="3" s="1"/>
  <c r="H130" i="3"/>
  <c r="J126" i="3"/>
  <c r="N126" i="3"/>
  <c r="DZ118" i="3"/>
  <c r="EC113" i="3"/>
  <c r="EC118" i="3" s="1"/>
  <c r="HV176" i="3"/>
  <c r="HV177" i="3" s="1"/>
  <c r="AE176" i="3"/>
  <c r="AE178" i="3" s="1"/>
  <c r="NL130" i="3"/>
  <c r="NO126" i="3"/>
  <c r="NO130" i="3" s="1"/>
  <c r="MZ126" i="3"/>
  <c r="PI92" i="3"/>
  <c r="DE97" i="3"/>
  <c r="CM92" i="3"/>
  <c r="M115" i="3"/>
  <c r="L176" i="3"/>
  <c r="OD97" i="3"/>
  <c r="OG92" i="3"/>
  <c r="OG97" i="3" s="1"/>
  <c r="KA176" i="3"/>
  <c r="LD82" i="3"/>
  <c r="KX82" i="3" s="1"/>
  <c r="LG80" i="3"/>
  <c r="KX80" i="3"/>
  <c r="JC78" i="3"/>
  <c r="O70" i="3"/>
  <c r="Q70" i="3" s="1"/>
  <c r="W70" i="3"/>
  <c r="MI57" i="3"/>
  <c r="CA154" i="3"/>
  <c r="BO149" i="3"/>
  <c r="U108" i="3"/>
  <c r="BP176" i="3"/>
  <c r="BJ176" i="3" s="1"/>
  <c r="OC176" i="3"/>
  <c r="IL176" i="3"/>
  <c r="IF176" i="3" s="1"/>
  <c r="IF97" i="3"/>
  <c r="ED85" i="3"/>
  <c r="EG85" i="3" s="1"/>
  <c r="IA84" i="3"/>
  <c r="IA85" i="3" s="1"/>
  <c r="HX85" i="3"/>
  <c r="OP68" i="3"/>
  <c r="OV75" i="3"/>
  <c r="OY68" i="3"/>
  <c r="KG138" i="3"/>
  <c r="DN104" i="3"/>
  <c r="DH104" i="3" s="1"/>
  <c r="DQ99" i="3"/>
  <c r="DH99" i="3"/>
  <c r="NR94" i="3"/>
  <c r="OA94" i="3"/>
  <c r="NU94" i="3" s="1"/>
  <c r="LB176" i="3"/>
  <c r="KV176" i="3" s="1"/>
  <c r="KV97" i="3"/>
  <c r="GB97" i="3"/>
  <c r="GE92" i="3"/>
  <c r="GE97" i="3" s="1"/>
  <c r="NT82" i="3"/>
  <c r="DI74" i="3"/>
  <c r="V140" i="3"/>
  <c r="Y140" i="3" s="1"/>
  <c r="ML176" i="3"/>
  <c r="MF176" i="3" s="1"/>
  <c r="MF97" i="3"/>
  <c r="MI97" i="3" s="1"/>
  <c r="PQ80" i="3"/>
  <c r="PN82" i="3"/>
  <c r="PH82" i="3" s="1"/>
  <c r="PH80" i="3"/>
  <c r="LO82" i="3"/>
  <c r="LQ82" i="3" s="1"/>
  <c r="N133" i="3"/>
  <c r="EO136" i="3"/>
  <c r="EI136" i="3" s="1"/>
  <c r="EI132" i="3"/>
  <c r="NF176" i="3"/>
  <c r="IK176" i="3"/>
  <c r="T92" i="3"/>
  <c r="IG80" i="3"/>
  <c r="IM82" i="3"/>
  <c r="NA77" i="3"/>
  <c r="GE106" i="3"/>
  <c r="GE111" i="3" s="1"/>
  <c r="GB111" i="3"/>
  <c r="FP111" i="3" s="1"/>
  <c r="H106" i="3"/>
  <c r="F111" i="3"/>
  <c r="JK104" i="3"/>
  <c r="JE104" i="3" s="1"/>
  <c r="OK176" i="3"/>
  <c r="E176" i="3"/>
  <c r="E177" i="3" s="1"/>
  <c r="PE68" i="3"/>
  <c r="PE75" i="3" s="1"/>
  <c r="PB75" i="3"/>
  <c r="PB89" i="3" s="1"/>
  <c r="Q64" i="3"/>
  <c r="OQ60" i="3"/>
  <c r="MB97" i="3"/>
  <c r="MB176" i="3" s="1"/>
  <c r="ME92" i="3"/>
  <c r="ME97" i="3" s="1"/>
  <c r="ME176" i="3" s="1"/>
  <c r="HQ176" i="3"/>
  <c r="HQ177" i="3" s="1"/>
  <c r="D176" i="3"/>
  <c r="D177" i="3" s="1"/>
  <c r="BU75" i="3"/>
  <c r="KG59" i="3"/>
  <c r="OA99" i="3"/>
  <c r="NR99" i="3"/>
  <c r="NX104" i="3"/>
  <c r="NR104" i="3" s="1"/>
  <c r="GI176" i="3"/>
  <c r="MT78" i="3"/>
  <c r="MH78" i="3" s="1"/>
  <c r="MW77" i="3"/>
  <c r="MW78" i="3" s="1"/>
  <c r="MH77" i="3"/>
  <c r="GO68" i="3"/>
  <c r="KF58" i="3"/>
  <c r="KO58" i="3"/>
  <c r="KI58" i="3" s="1"/>
  <c r="JA66" i="3"/>
  <c r="ID115" i="3"/>
  <c r="IM115" i="3"/>
  <c r="IG115" i="3" s="1"/>
  <c r="KJ176" i="3"/>
  <c r="KD176" i="3" s="1"/>
  <c r="KD97" i="3"/>
  <c r="KZ82" i="3"/>
  <c r="IE55" i="3"/>
  <c r="N107" i="3"/>
  <c r="PH81" i="3"/>
  <c r="EL75" i="3"/>
  <c r="EF75" i="3" s="1"/>
  <c r="NR59" i="3"/>
  <c r="OA59" i="3"/>
  <c r="NU59" i="3" s="1"/>
  <c r="DZ66" i="3"/>
  <c r="EI124" i="3"/>
  <c r="T60" i="3"/>
  <c r="P96" i="3"/>
  <c r="M96" i="3"/>
  <c r="JR176" i="3"/>
  <c r="JR178" i="3" s="1"/>
  <c r="AN88" i="3"/>
  <c r="OS80" i="3"/>
  <c r="OY82" i="3"/>
  <c r="FJ78" i="3"/>
  <c r="FM77" i="3"/>
  <c r="FM78" i="3" s="1"/>
  <c r="LY71" i="3"/>
  <c r="LS71" i="3" s="1"/>
  <c r="LP71" i="3"/>
  <c r="PQ58" i="3"/>
  <c r="PK58" i="3" s="1"/>
  <c r="PH58" i="3"/>
  <c r="HL66" i="3"/>
  <c r="HO57" i="3"/>
  <c r="HO66" i="3" s="1"/>
  <c r="KY55" i="3"/>
  <c r="JK88" i="3"/>
  <c r="JE88" i="3" s="1"/>
  <c r="JE87" i="3"/>
  <c r="EH82" i="3"/>
  <c r="FP50" i="3"/>
  <c r="NI43" i="3"/>
  <c r="NC43" i="3" s="1"/>
  <c r="Q28" i="3"/>
  <c r="LA27" i="3"/>
  <c r="LG36" i="3"/>
  <c r="LY19" i="3"/>
  <c r="LS19" i="3" s="1"/>
  <c r="LP19" i="3"/>
  <c r="JN25" i="3"/>
  <c r="JN89" i="3" s="1"/>
  <c r="JQ17" i="3"/>
  <c r="JQ25" i="3" s="1"/>
  <c r="JG178" i="3"/>
  <c r="PA176" i="3"/>
  <c r="LP82" i="3"/>
  <c r="CS55" i="3"/>
  <c r="CM55" i="3" s="1"/>
  <c r="CM52" i="3"/>
  <c r="W35" i="3"/>
  <c r="O35" i="3"/>
  <c r="DI27" i="3"/>
  <c r="DF25" i="3"/>
  <c r="DI25" i="3" s="1"/>
  <c r="KL25" i="3"/>
  <c r="KO17" i="3"/>
  <c r="KF17" i="3"/>
  <c r="NK89" i="3"/>
  <c r="HZ178" i="3"/>
  <c r="OY25" i="3"/>
  <c r="AB178" i="3"/>
  <c r="M101" i="3"/>
  <c r="KE97" i="3"/>
  <c r="PI80" i="3"/>
  <c r="K66" i="3"/>
  <c r="NX66" i="3"/>
  <c r="OA57" i="3"/>
  <c r="NR57" i="3"/>
  <c r="M22" i="3"/>
  <c r="JK20" i="3"/>
  <c r="JE20" i="3" s="1"/>
  <c r="JB20" i="3"/>
  <c r="LW25" i="3"/>
  <c r="LO25" i="3"/>
  <c r="LQ25" i="3" s="1"/>
  <c r="GO17" i="3"/>
  <c r="KS178" i="3"/>
  <c r="IV15" i="3"/>
  <c r="IY9" i="3"/>
  <c r="IJ66" i="3"/>
  <c r="IM57" i="3"/>
  <c r="ID57" i="3"/>
  <c r="BH89" i="3"/>
  <c r="LA6" i="3"/>
  <c r="DB89" i="3"/>
  <c r="IE78" i="3"/>
  <c r="KV66" i="3"/>
  <c r="KY66" i="3" s="1"/>
  <c r="JE45" i="3"/>
  <c r="GO77" i="3"/>
  <c r="LA58" i="3"/>
  <c r="DI55" i="3"/>
  <c r="X52" i="3"/>
  <c r="EI38" i="3"/>
  <c r="EO43" i="3"/>
  <c r="EI43" i="3" s="1"/>
  <c r="FE36" i="3"/>
  <c r="EE36" i="3"/>
  <c r="EG36" i="3" s="1"/>
  <c r="LY17" i="3"/>
  <c r="LP17" i="3"/>
  <c r="LV25" i="3"/>
  <c r="LP25" i="3" s="1"/>
  <c r="LY10" i="3"/>
  <c r="LS10" i="3" s="1"/>
  <c r="LP10" i="3"/>
  <c r="KX75" i="3"/>
  <c r="DT75" i="3"/>
  <c r="DH75" i="3" s="1"/>
  <c r="DH68" i="3"/>
  <c r="DW68" i="3"/>
  <c r="DW75" i="3" s="1"/>
  <c r="OJ55" i="3"/>
  <c r="OM52" i="3"/>
  <c r="OM55" i="3" s="1"/>
  <c r="JA25" i="3"/>
  <c r="JC25" i="3" s="1"/>
  <c r="ID15" i="3"/>
  <c r="OA15" i="3"/>
  <c r="U24" i="3"/>
  <c r="LG17" i="3"/>
  <c r="KX17" i="3"/>
  <c r="LD25" i="3"/>
  <c r="KX25" i="3" s="1"/>
  <c r="CD89" i="3"/>
  <c r="PO176" i="3"/>
  <c r="MI77" i="3"/>
  <c r="AW97" i="3"/>
  <c r="FP71" i="3"/>
  <c r="FY71" i="3"/>
  <c r="FS71" i="3" s="1"/>
  <c r="JZ75" i="3"/>
  <c r="KC68" i="3"/>
  <c r="KC75" i="3" s="1"/>
  <c r="DH59" i="3"/>
  <c r="LQ55" i="3"/>
  <c r="HL55" i="3"/>
  <c r="HO52" i="3"/>
  <c r="HO55" i="3" s="1"/>
  <c r="U30" i="3"/>
  <c r="EY25" i="3"/>
  <c r="EY89" i="3" s="1"/>
  <c r="EY177" i="3" s="1"/>
  <c r="GN19" i="3"/>
  <c r="NL25" i="3"/>
  <c r="NO17" i="3"/>
  <c r="NO25" i="3" s="1"/>
  <c r="NA15" i="3"/>
  <c r="EA89" i="3"/>
  <c r="EA177" i="3" s="1"/>
  <c r="T13" i="3"/>
  <c r="MT15" i="3"/>
  <c r="MW9" i="3"/>
  <c r="MW15" i="3" s="1"/>
  <c r="HF15" i="3"/>
  <c r="HI9" i="3"/>
  <c r="HI15" i="3" s="1"/>
  <c r="AW6" i="3"/>
  <c r="AN6" i="3"/>
  <c r="EI59" i="3"/>
  <c r="FP52" i="3"/>
  <c r="FV55" i="3"/>
  <c r="FP55" i="3" s="1"/>
  <c r="FY52" i="3"/>
  <c r="EF50" i="3"/>
  <c r="AT36" i="3"/>
  <c r="AW27" i="3"/>
  <c r="AN27" i="3"/>
  <c r="IP89" i="3"/>
  <c r="FJ85" i="3"/>
  <c r="FM84" i="3"/>
  <c r="FM85" i="3" s="1"/>
  <c r="PT55" i="3"/>
  <c r="PW52" i="3"/>
  <c r="PW55" i="3" s="1"/>
  <c r="T11" i="3"/>
  <c r="MA89" i="3"/>
  <c r="ES89" i="3"/>
  <c r="FE89" i="3"/>
  <c r="FE177" i="3" s="1"/>
  <c r="CM6" i="3"/>
  <c r="M31" i="3"/>
  <c r="HK89" i="3"/>
  <c r="KM25" i="3"/>
  <c r="KM89" i="3" s="1"/>
  <c r="W12" i="3"/>
  <c r="LX89" i="3"/>
  <c r="IT89" i="3"/>
  <c r="IB89" i="3" s="1"/>
  <c r="GM25" i="3"/>
  <c r="GO25" i="3" s="1"/>
  <c r="DO36" i="3"/>
  <c r="IL89" i="3"/>
  <c r="MF15" i="3"/>
  <c r="K6" i="3"/>
  <c r="J6" i="3"/>
  <c r="DL177" i="3"/>
  <c r="DF177" i="3" s="1"/>
  <c r="DF89" i="3"/>
  <c r="JK161" i="3"/>
  <c r="JE161" i="3" s="1"/>
  <c r="JE156" i="3"/>
  <c r="BI139" i="3"/>
  <c r="AQ139" i="3" s="1"/>
  <c r="AN139" i="3"/>
  <c r="U151" i="3"/>
  <c r="U154" i="3" s="1"/>
  <c r="W135" i="3"/>
  <c r="O135" i="3"/>
  <c r="Q135" i="3" s="1"/>
  <c r="HX130" i="3"/>
  <c r="IA126" i="3"/>
  <c r="IA130" i="3" s="1"/>
  <c r="H156" i="3"/>
  <c r="F161" i="3"/>
  <c r="ID113" i="3"/>
  <c r="IM113" i="3"/>
  <c r="IJ118" i="3"/>
  <c r="BI113" i="3"/>
  <c r="BF118" i="3"/>
  <c r="AN118" i="3" s="1"/>
  <c r="LP101" i="3"/>
  <c r="LY101" i="3"/>
  <c r="GQ120" i="3"/>
  <c r="NL118" i="3"/>
  <c r="NO113" i="3"/>
  <c r="NO118" i="3" s="1"/>
  <c r="NA118" i="3"/>
  <c r="H124" i="3"/>
  <c r="N120" i="3"/>
  <c r="K120" i="3"/>
  <c r="J120" i="3"/>
  <c r="CS124" i="3"/>
  <c r="CM124" i="3" s="1"/>
  <c r="CM120" i="3"/>
  <c r="EE176" i="3"/>
  <c r="ND176" i="3"/>
  <c r="PH77" i="3"/>
  <c r="PN78" i="3"/>
  <c r="PH78" i="3" s="1"/>
  <c r="PQ77" i="3"/>
  <c r="ME68" i="3"/>
  <c r="ME75" i="3" s="1"/>
  <c r="LP68" i="3"/>
  <c r="MB75" i="3"/>
  <c r="LP75" i="3" s="1"/>
  <c r="PJ176" i="3"/>
  <c r="EF113" i="3"/>
  <c r="EO113" i="3"/>
  <c r="EL118" i="3"/>
  <c r="EF118" i="3" s="1"/>
  <c r="OS87" i="3"/>
  <c r="OY88" i="3"/>
  <c r="OS88" i="3" s="1"/>
  <c r="LM99" i="3"/>
  <c r="LM104" i="3" s="1"/>
  <c r="LJ104" i="3"/>
  <c r="LJ176" i="3" s="1"/>
  <c r="HR78" i="3"/>
  <c r="HU77" i="3"/>
  <c r="HU78" i="3" s="1"/>
  <c r="GN175" i="3"/>
  <c r="W172" i="3"/>
  <c r="O172" i="3"/>
  <c r="Q172" i="3" s="1"/>
  <c r="BO170" i="3"/>
  <c r="CG175" i="3"/>
  <c r="BO175" i="3" s="1"/>
  <c r="ID168" i="3"/>
  <c r="LA161" i="3"/>
  <c r="LA149" i="3"/>
  <c r="KO158" i="3"/>
  <c r="KI158" i="3" s="1"/>
  <c r="KF158" i="3"/>
  <c r="MK156" i="3"/>
  <c r="MQ161" i="3"/>
  <c r="MK161" i="3" s="1"/>
  <c r="AW147" i="3"/>
  <c r="AQ147" i="3" s="1"/>
  <c r="AQ145" i="3"/>
  <c r="CM168" i="3"/>
  <c r="EL154" i="3"/>
  <c r="EF154" i="3" s="1"/>
  <c r="EO151" i="3"/>
  <c r="EF151" i="3"/>
  <c r="BM159" i="3"/>
  <c r="T159" i="3"/>
  <c r="NU149" i="3"/>
  <c r="OA154" i="3"/>
  <c r="NU154" i="3" s="1"/>
  <c r="LG147" i="3"/>
  <c r="LA147" i="3" s="1"/>
  <c r="LA145" i="3"/>
  <c r="IM165" i="3"/>
  <c r="IG165" i="3" s="1"/>
  <c r="ID165" i="3"/>
  <c r="KR143" i="3"/>
  <c r="KU138" i="3"/>
  <c r="KU143" i="3" s="1"/>
  <c r="AN143" i="3"/>
  <c r="FS161" i="3"/>
  <c r="W156" i="3"/>
  <c r="U161" i="3"/>
  <c r="LS149" i="3"/>
  <c r="FP128" i="3"/>
  <c r="FY128" i="3"/>
  <c r="FS128" i="3" s="1"/>
  <c r="KO147" i="3"/>
  <c r="KI147" i="3" s="1"/>
  <c r="KI145" i="3"/>
  <c r="GQ163" i="3"/>
  <c r="PK138" i="3"/>
  <c r="PQ143" i="3"/>
  <c r="PK143" i="3" s="1"/>
  <c r="DH143" i="3"/>
  <c r="BC136" i="3"/>
  <c r="AQ133" i="3"/>
  <c r="MI130" i="3"/>
  <c r="OA124" i="3"/>
  <c r="NU124" i="3" s="1"/>
  <c r="NU120" i="3"/>
  <c r="NA143" i="3"/>
  <c r="OD143" i="3"/>
  <c r="OG138" i="3"/>
  <c r="OG143" i="3" s="1"/>
  <c r="J140" i="3"/>
  <c r="N140" i="3"/>
  <c r="Q140" i="3" s="1"/>
  <c r="Y122" i="3"/>
  <c r="FD130" i="3"/>
  <c r="EF130" i="3" s="1"/>
  <c r="FG126" i="3"/>
  <c r="FG130" i="3" s="1"/>
  <c r="PK124" i="3"/>
  <c r="M132" i="3"/>
  <c r="J136" i="3"/>
  <c r="MZ130" i="3"/>
  <c r="PH106" i="3"/>
  <c r="PQ106" i="3"/>
  <c r="PN111" i="3"/>
  <c r="HL111" i="3"/>
  <c r="HO106" i="3"/>
  <c r="HO111" i="3" s="1"/>
  <c r="GW130" i="3"/>
  <c r="FG106" i="3"/>
  <c r="FG111" i="3" s="1"/>
  <c r="FD111" i="3"/>
  <c r="OA138" i="3"/>
  <c r="NR138" i="3"/>
  <c r="NX143" i="3"/>
  <c r="GN136" i="3"/>
  <c r="W121" i="3"/>
  <c r="O121" i="3"/>
  <c r="Q121" i="3" s="1"/>
  <c r="JE124" i="3"/>
  <c r="P123" i="3"/>
  <c r="M123" i="3"/>
  <c r="S123" i="3" s="1"/>
  <c r="X118" i="3"/>
  <c r="R118" i="3" s="1"/>
  <c r="FP102" i="3"/>
  <c r="FY102" i="3"/>
  <c r="FS102" i="3" s="1"/>
  <c r="PE99" i="3"/>
  <c r="PE104" i="3" s="1"/>
  <c r="PB104" i="3"/>
  <c r="OP104" i="3" s="1"/>
  <c r="OP99" i="3"/>
  <c r="CS147" i="3"/>
  <c r="CM147" i="3" s="1"/>
  <c r="CM145" i="3"/>
  <c r="JB113" i="3"/>
  <c r="JK113" i="3"/>
  <c r="JH118" i="3"/>
  <c r="F168" i="3"/>
  <c r="H163" i="3"/>
  <c r="MW138" i="3"/>
  <c r="MW143" i="3" s="1"/>
  <c r="MT143" i="3"/>
  <c r="MH143" i="3" s="1"/>
  <c r="MH138" i="3"/>
  <c r="M128" i="3"/>
  <c r="S128" i="3" s="1"/>
  <c r="P128" i="3"/>
  <c r="EU106" i="3"/>
  <c r="EU111" i="3" s="1"/>
  <c r="ER111" i="3"/>
  <c r="MZ154" i="3"/>
  <c r="MQ136" i="3"/>
  <c r="MK132" i="3"/>
  <c r="EO115" i="3"/>
  <c r="EI115" i="3" s="1"/>
  <c r="EF115" i="3"/>
  <c r="AN106" i="3"/>
  <c r="AW106" i="3"/>
  <c r="AT111" i="3"/>
  <c r="AN111" i="3" s="1"/>
  <c r="LS145" i="3"/>
  <c r="LY147" i="3"/>
  <c r="LS147" i="3" s="1"/>
  <c r="KO136" i="3"/>
  <c r="KI136" i="3" s="1"/>
  <c r="KI132" i="3"/>
  <c r="DQ115" i="3"/>
  <c r="DK115" i="3" s="1"/>
  <c r="DH115" i="3"/>
  <c r="MW113" i="3"/>
  <c r="MW118" i="3" s="1"/>
  <c r="MT118" i="3"/>
  <c r="EF101" i="3"/>
  <c r="EO101" i="3"/>
  <c r="EI101" i="3" s="1"/>
  <c r="NL97" i="3"/>
  <c r="MZ97" i="3" s="1"/>
  <c r="NO92" i="3"/>
  <c r="NO97" i="3" s="1"/>
  <c r="MZ92" i="3"/>
  <c r="DZ97" i="3"/>
  <c r="DZ176" i="3" s="1"/>
  <c r="EC92" i="3"/>
  <c r="EC97" i="3" s="1"/>
  <c r="EC176" i="3" s="1"/>
  <c r="W107" i="3"/>
  <c r="O107" i="3"/>
  <c r="Q107" i="3" s="1"/>
  <c r="GE99" i="3"/>
  <c r="GE104" i="3" s="1"/>
  <c r="GB104" i="3"/>
  <c r="T99" i="3"/>
  <c r="N99" i="3" s="1"/>
  <c r="DB176" i="3"/>
  <c r="MT97" i="3"/>
  <c r="MW92" i="3"/>
  <c r="MW97" i="3" s="1"/>
  <c r="JK77" i="3"/>
  <c r="JB77" i="3"/>
  <c r="JH78" i="3"/>
  <c r="V156" i="3"/>
  <c r="U126" i="3"/>
  <c r="GC176" i="3"/>
  <c r="GC178" i="3" s="1"/>
  <c r="U81" i="3"/>
  <c r="KL97" i="3"/>
  <c r="KO92" i="3"/>
  <c r="KF92" i="3"/>
  <c r="JC80" i="3"/>
  <c r="DF78" i="3"/>
  <c r="DI78" i="3" s="1"/>
  <c r="IY106" i="3"/>
  <c r="IY111" i="3" s="1"/>
  <c r="IV111" i="3"/>
  <c r="IV104" i="3"/>
  <c r="IY99" i="3"/>
  <c r="IY104" i="3" s="1"/>
  <c r="HC92" i="3"/>
  <c r="HC97" i="3" s="1"/>
  <c r="GZ97" i="3"/>
  <c r="JQ82" i="3"/>
  <c r="IE75" i="3"/>
  <c r="NI136" i="3"/>
  <c r="NC136" i="3" s="1"/>
  <c r="NC132" i="3"/>
  <c r="IM94" i="3"/>
  <c r="IG94" i="3" s="1"/>
  <c r="ID94" i="3"/>
  <c r="NC92" i="3"/>
  <c r="NI97" i="3"/>
  <c r="AZ97" i="3"/>
  <c r="BC92" i="3"/>
  <c r="O72" i="3"/>
  <c r="Q72" i="3" s="1"/>
  <c r="W72" i="3"/>
  <c r="MQ101" i="3"/>
  <c r="MK101" i="3" s="1"/>
  <c r="MH101" i="3"/>
  <c r="GN80" i="3"/>
  <c r="GW80" i="3"/>
  <c r="GT82" i="3"/>
  <c r="GN82" i="3" s="1"/>
  <c r="LP106" i="3"/>
  <c r="LV111" i="3"/>
  <c r="LP111" i="3" s="1"/>
  <c r="LY106" i="3"/>
  <c r="NP104" i="3"/>
  <c r="DP176" i="3"/>
  <c r="DJ97" i="3"/>
  <c r="OW176" i="3"/>
  <c r="CG75" i="3"/>
  <c r="M81" i="3"/>
  <c r="CM77" i="3"/>
  <c r="CS78" i="3"/>
  <c r="CM78" i="3" s="1"/>
  <c r="IV66" i="3"/>
  <c r="IY57" i="3"/>
  <c r="IY66" i="3" s="1"/>
  <c r="HX55" i="3"/>
  <c r="IA52" i="3"/>
  <c r="IA55" i="3" s="1"/>
  <c r="F55" i="3"/>
  <c r="H52" i="3"/>
  <c r="PK81" i="3"/>
  <c r="NX82" i="3"/>
  <c r="NR82" i="3" s="1"/>
  <c r="OA80" i="3"/>
  <c r="NR80" i="3"/>
  <c r="LY75" i="3"/>
  <c r="U141" i="3"/>
  <c r="BM141" i="3"/>
  <c r="X92" i="3"/>
  <c r="LG77" i="3"/>
  <c r="KX77" i="3"/>
  <c r="LD78" i="3"/>
  <c r="KX78" i="3" s="1"/>
  <c r="DI75" i="3"/>
  <c r="DQ60" i="3"/>
  <c r="DK60" i="3" s="1"/>
  <c r="DH60" i="3"/>
  <c r="AO18" i="3"/>
  <c r="U18" i="3"/>
  <c r="V18" i="3" s="1"/>
  <c r="Y18" i="3" s="1"/>
  <c r="GO66" i="3"/>
  <c r="DI66" i="3"/>
  <c r="PW59" i="3"/>
  <c r="PK59" i="3" s="1"/>
  <c r="PH59" i="3"/>
  <c r="DT66" i="3"/>
  <c r="DW57" i="3"/>
  <c r="DW66" i="3" s="1"/>
  <c r="BO38" i="3"/>
  <c r="OA36" i="3"/>
  <c r="NU36" i="3" s="1"/>
  <c r="JZ36" i="3"/>
  <c r="KC27" i="3"/>
  <c r="KC36" i="3" s="1"/>
  <c r="CR177" i="3"/>
  <c r="CL177" i="3" s="1"/>
  <c r="CL89" i="3"/>
  <c r="N84" i="3"/>
  <c r="J84" i="3"/>
  <c r="H85" i="3"/>
  <c r="LY82" i="3"/>
  <c r="LS82" i="3" s="1"/>
  <c r="LS80" i="3"/>
  <c r="MI66" i="3"/>
  <c r="M63" i="3"/>
  <c r="FY58" i="3"/>
  <c r="FS58" i="3" s="1"/>
  <c r="FP58" i="3"/>
  <c r="U54" i="3"/>
  <c r="V54" i="3" s="1"/>
  <c r="JZ55" i="3"/>
  <c r="KC52" i="3"/>
  <c r="KC55" i="3" s="1"/>
  <c r="OM27" i="3"/>
  <c r="OM36" i="3" s="1"/>
  <c r="OJ36" i="3"/>
  <c r="NR36" i="3" s="1"/>
  <c r="J27" i="3"/>
  <c r="H36" i="3"/>
  <c r="K36" i="3" s="1"/>
  <c r="N27" i="3"/>
  <c r="CQ177" i="3"/>
  <c r="KK176" i="3"/>
  <c r="KE176" i="3" s="1"/>
  <c r="KG176" i="3" s="1"/>
  <c r="OP85" i="3"/>
  <c r="DI82" i="3"/>
  <c r="N47" i="3"/>
  <c r="Q47" i="3" s="1"/>
  <c r="K47" i="3"/>
  <c r="J47" i="3"/>
  <c r="H43" i="3"/>
  <c r="N38" i="3"/>
  <c r="Q38" i="3" s="1"/>
  <c r="J38" i="3"/>
  <c r="K38" i="3"/>
  <c r="BM31" i="3"/>
  <c r="U31" i="3"/>
  <c r="V31" i="3" s="1"/>
  <c r="MB36" i="3"/>
  <c r="ME27" i="3"/>
  <c r="ME36" i="3" s="1"/>
  <c r="DQ18" i="3"/>
  <c r="DK18" i="3" s="1"/>
  <c r="DH18" i="3"/>
  <c r="KU25" i="3"/>
  <c r="OK178" i="3"/>
  <c r="GZ15" i="3"/>
  <c r="HC9" i="3"/>
  <c r="GN9" i="3"/>
  <c r="NO6" i="3"/>
  <c r="MZ6" i="3"/>
  <c r="LU176" i="3"/>
  <c r="LO176" i="3" s="1"/>
  <c r="DW19" i="3"/>
  <c r="DK19" i="3" s="1"/>
  <c r="DH19" i="3"/>
  <c r="HD89" i="3"/>
  <c r="AR177" i="3"/>
  <c r="CQ178" i="3"/>
  <c r="IE77" i="3"/>
  <c r="DQ20" i="3"/>
  <c r="DK20" i="3" s="1"/>
  <c r="DH20" i="3"/>
  <c r="GY176" i="3"/>
  <c r="FQ80" i="3"/>
  <c r="NL55" i="3"/>
  <c r="MZ55" i="3" s="1"/>
  <c r="NO52" i="3"/>
  <c r="NO55" i="3" s="1"/>
  <c r="GN52" i="3"/>
  <c r="BL41" i="3"/>
  <c r="BU41" i="3"/>
  <c r="BO41" i="3" s="1"/>
  <c r="MZ27" i="3"/>
  <c r="PM89" i="3"/>
  <c r="PO15" i="3"/>
  <c r="PO89" i="3" s="1"/>
  <c r="PG15" i="3"/>
  <c r="PI15" i="3" s="1"/>
  <c r="CO177" i="3"/>
  <c r="CI177" i="3" s="1"/>
  <c r="CI89" i="3"/>
  <c r="CK89" i="3" s="1"/>
  <c r="HF36" i="3"/>
  <c r="HI27" i="3"/>
  <c r="HI36" i="3" s="1"/>
  <c r="ER89" i="3"/>
  <c r="LG15" i="3"/>
  <c r="LA9" i="3"/>
  <c r="OS6" i="3"/>
  <c r="KV25" i="3"/>
  <c r="KY25" i="3" s="1"/>
  <c r="PL176" i="3"/>
  <c r="PF176" i="3" s="1"/>
  <c r="PF97" i="3"/>
  <c r="PI97" i="3" s="1"/>
  <c r="JH66" i="3"/>
  <c r="IJ55" i="3"/>
  <c r="IJ89" i="3" s="1"/>
  <c r="IM52" i="3"/>
  <c r="ID52" i="3"/>
  <c r="K27" i="3"/>
  <c r="OD78" i="3"/>
  <c r="OD89" i="3" s="1"/>
  <c r="OG77" i="3"/>
  <c r="OG78" i="3" s="1"/>
  <c r="DK59" i="3"/>
  <c r="LM52" i="3"/>
  <c r="LM55" i="3" s="1"/>
  <c r="LJ55" i="3"/>
  <c r="LJ89" i="3" s="1"/>
  <c r="BR55" i="3"/>
  <c r="BL55" i="3" s="1"/>
  <c r="ON36" i="3"/>
  <c r="OQ36" i="3" s="1"/>
  <c r="OW36" i="3"/>
  <c r="DU25" i="3"/>
  <c r="DU89" i="3" s="1"/>
  <c r="GE18" i="3"/>
  <c r="FP18" i="3"/>
  <c r="LV15" i="3"/>
  <c r="LY9" i="3"/>
  <c r="LP9" i="3"/>
  <c r="CG15" i="3"/>
  <c r="BO9" i="3"/>
  <c r="DQ6" i="3"/>
  <c r="DH6" i="3"/>
  <c r="T6" i="3"/>
  <c r="IC97" i="3"/>
  <c r="IE97" i="3" s="1"/>
  <c r="BO61" i="3"/>
  <c r="BU66" i="3"/>
  <c r="BO66" i="3" s="1"/>
  <c r="U59" i="3"/>
  <c r="AO59" i="3"/>
  <c r="EO50" i="3"/>
  <c r="EI50" i="3" s="1"/>
  <c r="EI45" i="3"/>
  <c r="FV25" i="3"/>
  <c r="FY17" i="3"/>
  <c r="FP17" i="3"/>
  <c r="GT15" i="3"/>
  <c r="GW59" i="3"/>
  <c r="GQ59" i="3" s="1"/>
  <c r="GN59" i="3"/>
  <c r="M54" i="3"/>
  <c r="EQ89" i="3"/>
  <c r="LZ89" i="3"/>
  <c r="NG89" i="3"/>
  <c r="NG177" i="3" s="1"/>
  <c r="JU89" i="3"/>
  <c r="N41" i="3"/>
  <c r="AK89" i="3"/>
  <c r="IQ89" i="3"/>
  <c r="IQ177" i="3" s="1"/>
  <c r="BL15" i="3"/>
  <c r="BR89" i="3"/>
  <c r="DS89" i="3"/>
  <c r="V22" i="3"/>
  <c r="Y22" i="3" s="1"/>
  <c r="ML177" i="3"/>
  <c r="MF89" i="3"/>
  <c r="EJ89" i="3"/>
  <c r="MI36" i="3"/>
  <c r="CS25" i="3"/>
  <c r="CM25" i="3" s="1"/>
  <c r="HA89" i="3"/>
  <c r="HA177" i="3" s="1"/>
  <c r="FH177" i="3"/>
  <c r="M174" i="3"/>
  <c r="S174" i="3" s="1"/>
  <c r="P174" i="3"/>
  <c r="GE175" i="3"/>
  <c r="BR168" i="3"/>
  <c r="BL168" i="3" s="1"/>
  <c r="MZ175" i="3"/>
  <c r="MZ165" i="3"/>
  <c r="NI165" i="3"/>
  <c r="DN168" i="3"/>
  <c r="DH168" i="3" s="1"/>
  <c r="IJ154" i="3"/>
  <c r="ID154" i="3" s="1"/>
  <c r="M165" i="3"/>
  <c r="BM165" i="3"/>
  <c r="U165" i="3"/>
  <c r="V165" i="3" s="1"/>
  <c r="Y165" i="3" s="1"/>
  <c r="MW168" i="3"/>
  <c r="MK163" i="3"/>
  <c r="CJ161" i="3"/>
  <c r="AN147" i="3"/>
  <c r="PW175" i="3"/>
  <c r="T168" i="3"/>
  <c r="V163" i="3"/>
  <c r="X147" i="3"/>
  <c r="R147" i="3" s="1"/>
  <c r="OG168" i="3"/>
  <c r="NU163" i="3"/>
  <c r="EG151" i="3"/>
  <c r="O163" i="3"/>
  <c r="NU156" i="3"/>
  <c r="OA161" i="3"/>
  <c r="NU161" i="3" s="1"/>
  <c r="NX154" i="3"/>
  <c r="NR154" i="3" s="1"/>
  <c r="W149" i="3"/>
  <c r="O149" i="3"/>
  <c r="JN143" i="3"/>
  <c r="JQ138" i="3"/>
  <c r="AQ138" i="3"/>
  <c r="AW143" i="3"/>
  <c r="GB143" i="3"/>
  <c r="GE138" i="3"/>
  <c r="GE143" i="3" s="1"/>
  <c r="X168" i="3"/>
  <c r="R168" i="3" s="1"/>
  <c r="MZ153" i="3"/>
  <c r="NI153" i="3"/>
  <c r="NC153" i="3" s="1"/>
  <c r="KX151" i="3"/>
  <c r="LG151" i="3"/>
  <c r="LA151" i="3" s="1"/>
  <c r="IG149" i="3"/>
  <c r="CJ143" i="3"/>
  <c r="DI165" i="3"/>
  <c r="CY154" i="3"/>
  <c r="CM154" i="3" s="1"/>
  <c r="LV154" i="3"/>
  <c r="LP154" i="3" s="1"/>
  <c r="FQ151" i="3"/>
  <c r="AN154" i="3"/>
  <c r="M150" i="3"/>
  <c r="P150" i="3"/>
  <c r="O152" i="3"/>
  <c r="Q152" i="3" s="1"/>
  <c r="W152" i="3"/>
  <c r="T145" i="3"/>
  <c r="W145" i="3" s="1"/>
  <c r="AO145" i="3"/>
  <c r="MI126" i="3"/>
  <c r="IC130" i="3"/>
  <c r="MQ124" i="3"/>
  <c r="MK124" i="3" s="1"/>
  <c r="MK120" i="3"/>
  <c r="AW124" i="3"/>
  <c r="AQ124" i="3" s="1"/>
  <c r="AQ120" i="3"/>
  <c r="U167" i="3"/>
  <c r="V167" i="3" s="1"/>
  <c r="Y167" i="3" s="1"/>
  <c r="DK156" i="3"/>
  <c r="LV143" i="3"/>
  <c r="LP143" i="3" s="1"/>
  <c r="LP138" i="3"/>
  <c r="LY138" i="3"/>
  <c r="EG104" i="3"/>
  <c r="IM151" i="3"/>
  <c r="ID151" i="3"/>
  <c r="DK136" i="3"/>
  <c r="LV130" i="3"/>
  <c r="LP130" i="3" s="1"/>
  <c r="LY126" i="3"/>
  <c r="LP126" i="3"/>
  <c r="OD118" i="3"/>
  <c r="OG113" i="3"/>
  <c r="OG118" i="3" s="1"/>
  <c r="R113" i="3"/>
  <c r="MY111" i="3"/>
  <c r="NA111" i="3" s="1"/>
  <c r="T101" i="3"/>
  <c r="M135" i="3"/>
  <c r="S135" i="3" s="1"/>
  <c r="P135" i="3"/>
  <c r="NI130" i="3"/>
  <c r="JH130" i="3"/>
  <c r="JB130" i="3" s="1"/>
  <c r="JB126" i="3"/>
  <c r="JK126" i="3"/>
  <c r="LJ118" i="3"/>
  <c r="LM113" i="3"/>
  <c r="LM118" i="3" s="1"/>
  <c r="Y110" i="3"/>
  <c r="PE106" i="3"/>
  <c r="PE111" i="3" s="1"/>
  <c r="PB111" i="3"/>
  <c r="GN101" i="3"/>
  <c r="GW101" i="3"/>
  <c r="GQ101" i="3" s="1"/>
  <c r="OS124" i="3"/>
  <c r="NR115" i="3"/>
  <c r="OA115" i="3"/>
  <c r="NU115" i="3" s="1"/>
  <c r="EE111" i="3"/>
  <c r="EG111" i="3" s="1"/>
  <c r="FQ104" i="3"/>
  <c r="BF130" i="3"/>
  <c r="AN130" i="3" s="1"/>
  <c r="BI126" i="3"/>
  <c r="KF113" i="3"/>
  <c r="KL118" i="3"/>
  <c r="KO113" i="3"/>
  <c r="KU106" i="3"/>
  <c r="KU111" i="3" s="1"/>
  <c r="KR111" i="3"/>
  <c r="KF111" i="3" s="1"/>
  <c r="KF106" i="3"/>
  <c r="K104" i="3"/>
  <c r="NR126" i="3"/>
  <c r="GZ130" i="3"/>
  <c r="GN130" i="3" s="1"/>
  <c r="HC126" i="3"/>
  <c r="HC130" i="3" s="1"/>
  <c r="GN126" i="3"/>
  <c r="KX113" i="3"/>
  <c r="LG113" i="3"/>
  <c r="LD118" i="3"/>
  <c r="HX104" i="3"/>
  <c r="IA99" i="3"/>
  <c r="IA104" i="3" s="1"/>
  <c r="OJ143" i="3"/>
  <c r="OM138" i="3"/>
  <c r="OM143" i="3" s="1"/>
  <c r="PT111" i="3"/>
  <c r="PW106" i="3"/>
  <c r="PW111" i="3" s="1"/>
  <c r="FY99" i="3"/>
  <c r="FP99" i="3"/>
  <c r="FV104" i="3"/>
  <c r="GQ124" i="3"/>
  <c r="FQ113" i="3"/>
  <c r="JK143" i="3"/>
  <c r="BO121" i="3"/>
  <c r="BU124" i="3"/>
  <c r="BO124" i="3" s="1"/>
  <c r="NA113" i="3"/>
  <c r="HX111" i="3"/>
  <c r="IA106" i="3"/>
  <c r="IA111" i="3" s="1"/>
  <c r="J127" i="3"/>
  <c r="K127" i="3"/>
  <c r="N127" i="3"/>
  <c r="FP108" i="3"/>
  <c r="FY108" i="3"/>
  <c r="FS108" i="3" s="1"/>
  <c r="NJ176" i="3"/>
  <c r="NJ178" i="3" s="1"/>
  <c r="CS97" i="3"/>
  <c r="I176" i="3"/>
  <c r="PH126" i="3"/>
  <c r="NQ118" i="3"/>
  <c r="NS118" i="3" s="1"/>
  <c r="NE176" i="3"/>
  <c r="MY176" i="3" s="1"/>
  <c r="MY97" i="3"/>
  <c r="T94" i="3"/>
  <c r="BM94" i="3"/>
  <c r="V150" i="3"/>
  <c r="Y150" i="3" s="1"/>
  <c r="GO113" i="3"/>
  <c r="OX176" i="3"/>
  <c r="OR97" i="3"/>
  <c r="NR136" i="3"/>
  <c r="FY130" i="3"/>
  <c r="FS130" i="3" s="1"/>
  <c r="FS126" i="3"/>
  <c r="V95" i="3"/>
  <c r="Y95" i="3" s="1"/>
  <c r="MU176" i="3"/>
  <c r="BC81" i="3"/>
  <c r="AQ81" i="3" s="1"/>
  <c r="AN81" i="3"/>
  <c r="O69" i="3"/>
  <c r="Q69" i="3" s="1"/>
  <c r="W69" i="3"/>
  <c r="JC59" i="3"/>
  <c r="PI138" i="3"/>
  <c r="LD104" i="3"/>
  <c r="KX104" i="3" s="1"/>
  <c r="MX97" i="3"/>
  <c r="FD85" i="3"/>
  <c r="FG84" i="3"/>
  <c r="FG85" i="3" s="1"/>
  <c r="BO85" i="3"/>
  <c r="KU82" i="3"/>
  <c r="KI81" i="3"/>
  <c r="KG143" i="3"/>
  <c r="V121" i="3"/>
  <c r="MH113" i="3"/>
  <c r="MN118" i="3"/>
  <c r="MQ113" i="3"/>
  <c r="DW111" i="3"/>
  <c r="W100" i="3"/>
  <c r="LP94" i="3"/>
  <c r="LY94" i="3"/>
  <c r="LS94" i="3" s="1"/>
  <c r="PD176" i="3"/>
  <c r="KM176" i="3"/>
  <c r="DV176" i="3"/>
  <c r="DV177" i="3" s="1"/>
  <c r="JK71" i="3"/>
  <c r="JE71" i="3" s="1"/>
  <c r="JB71" i="3"/>
  <c r="KF124" i="3"/>
  <c r="IM111" i="3"/>
  <c r="AO106" i="3"/>
  <c r="U106" i="3"/>
  <c r="LX176" i="3"/>
  <c r="LR176" i="3" s="1"/>
  <c r="GX176" i="3"/>
  <c r="GX177" i="3" s="1"/>
  <c r="OQ82" i="3"/>
  <c r="NS80" i="3"/>
  <c r="Q62" i="3"/>
  <c r="JU176" i="3"/>
  <c r="GV176" i="3"/>
  <c r="GP176" i="3" s="1"/>
  <c r="GP97" i="3"/>
  <c r="AX176" i="3"/>
  <c r="AL176" i="3" s="1"/>
  <c r="AL97" i="3"/>
  <c r="AO97" i="3" s="1"/>
  <c r="KL85" i="3"/>
  <c r="KF85" i="3" s="1"/>
  <c r="KO84" i="3"/>
  <c r="KF84" i="3"/>
  <c r="LV66" i="3"/>
  <c r="OQ57" i="3"/>
  <c r="LM66" i="3"/>
  <c r="FS57" i="3"/>
  <c r="OJ97" i="3"/>
  <c r="OJ176" i="3" s="1"/>
  <c r="OM92" i="3"/>
  <c r="OM97" i="3" s="1"/>
  <c r="HR85" i="3"/>
  <c r="HU84" i="3"/>
  <c r="HU85" i="3" s="1"/>
  <c r="BU82" i="3"/>
  <c r="BO82" i="3" s="1"/>
  <c r="BO80" i="3"/>
  <c r="MZ71" i="3"/>
  <c r="NI71" i="3"/>
  <c r="NC71" i="3" s="1"/>
  <c r="NS60" i="3"/>
  <c r="GE66" i="3"/>
  <c r="JZ143" i="3"/>
  <c r="KC138" i="3"/>
  <c r="KC143" i="3" s="1"/>
  <c r="O95" i="3"/>
  <c r="Q95" i="3" s="1"/>
  <c r="KT176" i="3"/>
  <c r="KT178" i="3" s="1"/>
  <c r="GM82" i="3"/>
  <c r="GO82" i="3" s="1"/>
  <c r="NR78" i="3"/>
  <c r="LA60" i="3"/>
  <c r="PK57" i="3"/>
  <c r="ED66" i="3"/>
  <c r="EG66" i="3" s="1"/>
  <c r="CM159" i="3"/>
  <c r="LS92" i="3"/>
  <c r="U92" i="3"/>
  <c r="JZ85" i="3"/>
  <c r="KC84" i="3"/>
  <c r="KC85" i="3" s="1"/>
  <c r="DH81" i="3"/>
  <c r="PN75" i="3"/>
  <c r="PH75" i="3" s="1"/>
  <c r="PH68" i="3"/>
  <c r="PQ68" i="3"/>
  <c r="KX59" i="3"/>
  <c r="LG59" i="3"/>
  <c r="LA59" i="3" s="1"/>
  <c r="IB66" i="3"/>
  <c r="IE66" i="3" s="1"/>
  <c r="KO94" i="3"/>
  <c r="KI94" i="3" s="1"/>
  <c r="KF94" i="3"/>
  <c r="GH85" i="3"/>
  <c r="GK84" i="3"/>
  <c r="GK85" i="3" s="1"/>
  <c r="OY77" i="3"/>
  <c r="OP77" i="3"/>
  <c r="OV78" i="3"/>
  <c r="OP78" i="3" s="1"/>
  <c r="KC77" i="3"/>
  <c r="KC78" i="3" s="1"/>
  <c r="JZ78" i="3"/>
  <c r="GN58" i="3"/>
  <c r="GW58" i="3"/>
  <c r="GQ58" i="3" s="1"/>
  <c r="OP92" i="3"/>
  <c r="GS176" i="3"/>
  <c r="GM97" i="3"/>
  <c r="GO97" i="3" s="1"/>
  <c r="NP82" i="3"/>
  <c r="NS82" i="3" s="1"/>
  <c r="U68" i="3"/>
  <c r="ON66" i="3"/>
  <c r="OQ66" i="3" s="1"/>
  <c r="IM54" i="3"/>
  <c r="IG54" i="3" s="1"/>
  <c r="ID54" i="3"/>
  <c r="OV55" i="3"/>
  <c r="OP55" i="3" s="1"/>
  <c r="OP52" i="3"/>
  <c r="OY52" i="3"/>
  <c r="ID84" i="3"/>
  <c r="KR75" i="3"/>
  <c r="KU68" i="3"/>
  <c r="KU75" i="3" s="1"/>
  <c r="OA60" i="3"/>
  <c r="NU60" i="3" s="1"/>
  <c r="NR60" i="3"/>
  <c r="IZ66" i="3"/>
  <c r="AO20" i="3"/>
  <c r="U20" i="3"/>
  <c r="PW17" i="3"/>
  <c r="PT25" i="3"/>
  <c r="GT104" i="3"/>
  <c r="NX97" i="3"/>
  <c r="OA92" i="3"/>
  <c r="NR92" i="3"/>
  <c r="IZ82" i="3"/>
  <c r="JC82" i="3" s="1"/>
  <c r="DW77" i="3"/>
  <c r="DW78" i="3" s="1"/>
  <c r="DT78" i="3"/>
  <c r="N73" i="3"/>
  <c r="P61" i="3"/>
  <c r="LP59" i="3"/>
  <c r="DQ58" i="3"/>
  <c r="DK58" i="3" s="1"/>
  <c r="DH58" i="3"/>
  <c r="M94" i="3"/>
  <c r="DT82" i="3"/>
  <c r="JW75" i="3"/>
  <c r="MB66" i="3"/>
  <c r="ME57" i="3"/>
  <c r="ME66" i="3" s="1"/>
  <c r="MT36" i="3"/>
  <c r="MW27" i="3"/>
  <c r="MW36" i="3" s="1"/>
  <c r="EG27" i="3"/>
  <c r="CB177" i="3"/>
  <c r="AY178" i="3"/>
  <c r="KG92" i="3"/>
  <c r="PT66" i="3"/>
  <c r="PH66" i="3" s="1"/>
  <c r="IA43" i="3"/>
  <c r="GQ43" i="3" s="1"/>
  <c r="GQ38" i="3"/>
  <c r="N35" i="3"/>
  <c r="N19" i="3"/>
  <c r="J19" i="3"/>
  <c r="NF25" i="3"/>
  <c r="MZ25" i="3" s="1"/>
  <c r="NI17" i="3"/>
  <c r="MZ17" i="3"/>
  <c r="KQ177" i="3"/>
  <c r="CK15" i="3"/>
  <c r="Z178" i="3"/>
  <c r="KV104" i="3"/>
  <c r="KY104" i="3" s="1"/>
  <c r="DM176" i="3"/>
  <c r="DG176" i="3" s="1"/>
  <c r="DI176" i="3" s="1"/>
  <c r="DG97" i="3"/>
  <c r="DI97" i="3" s="1"/>
  <c r="OS84" i="3"/>
  <c r="OY85" i="3"/>
  <c r="OS85" i="3" s="1"/>
  <c r="PI82" i="3"/>
  <c r="EX78" i="3"/>
  <c r="FA77" i="3"/>
  <c r="FA78" i="3" s="1"/>
  <c r="GZ75" i="3"/>
  <c r="HC68" i="3"/>
  <c r="HC75" i="3" s="1"/>
  <c r="FD66" i="3"/>
  <c r="EF66" i="3" s="1"/>
  <c r="FG57" i="3"/>
  <c r="FG66" i="3" s="1"/>
  <c r="AW55" i="3"/>
  <c r="KU27" i="3"/>
  <c r="KU36" i="3" s="1"/>
  <c r="KR36" i="3"/>
  <c r="KF36" i="3" s="1"/>
  <c r="KO19" i="3"/>
  <c r="KI19" i="3" s="1"/>
  <c r="KF19" i="3"/>
  <c r="BZ177" i="3"/>
  <c r="JU178" i="3"/>
  <c r="GB15" i="3"/>
  <c r="GE9" i="3"/>
  <c r="GE15" i="3" s="1"/>
  <c r="FP9" i="3"/>
  <c r="IA6" i="3"/>
  <c r="CR178" i="3"/>
  <c r="CL178" i="3" s="1"/>
  <c r="MG55" i="3"/>
  <c r="MI55" i="3" s="1"/>
  <c r="IC36" i="3"/>
  <c r="IE36" i="3" s="1"/>
  <c r="GF89" i="3"/>
  <c r="FN89" i="3" s="1"/>
  <c r="IU178" i="3"/>
  <c r="EX85" i="3"/>
  <c r="FA84" i="3"/>
  <c r="FA85" i="3" s="1"/>
  <c r="KI59" i="3"/>
  <c r="OJ66" i="3"/>
  <c r="OM57" i="3"/>
  <c r="OM66" i="3" s="1"/>
  <c r="W49" i="3"/>
  <c r="O49" i="3"/>
  <c r="Q41" i="3"/>
  <c r="V29" i="3"/>
  <c r="Y29" i="3" s="1"/>
  <c r="LM36" i="3"/>
  <c r="IW25" i="3"/>
  <c r="IW89" i="3" s="1"/>
  <c r="MS89" i="3"/>
  <c r="MU15" i="3"/>
  <c r="MU89" i="3" s="1"/>
  <c r="MU177" i="3" s="1"/>
  <c r="MG15" i="3"/>
  <c r="MI15" i="3" s="1"/>
  <c r="BQ89" i="3"/>
  <c r="BS15" i="3"/>
  <c r="BS89" i="3" s="1"/>
  <c r="BS177" i="3" s="1"/>
  <c r="BK15" i="3"/>
  <c r="OJ15" i="3"/>
  <c r="OM9" i="3"/>
  <c r="OM15" i="3" s="1"/>
  <c r="NT66" i="3"/>
  <c r="K19" i="3"/>
  <c r="AX89" i="3"/>
  <c r="Q122" i="3"/>
  <c r="GL85" i="3"/>
  <c r="GO85" i="3" s="1"/>
  <c r="JB58" i="3"/>
  <c r="AO52" i="3"/>
  <c r="U52" i="3"/>
  <c r="V52" i="3" s="1"/>
  <c r="V45" i="3"/>
  <c r="T50" i="3"/>
  <c r="W50" i="3" s="1"/>
  <c r="P39" i="3"/>
  <c r="M39" i="3"/>
  <c r="S39" i="3" s="1"/>
  <c r="M10" i="3"/>
  <c r="GH15" i="3"/>
  <c r="GK9" i="3"/>
  <c r="GK15" i="3" s="1"/>
  <c r="AQ9" i="3"/>
  <c r="AW15" i="3"/>
  <c r="AD178" i="3"/>
  <c r="II176" i="3"/>
  <c r="IC176" i="3" s="1"/>
  <c r="OQ52" i="3"/>
  <c r="GQ50" i="3"/>
  <c r="FG27" i="3"/>
  <c r="FG36" i="3" s="1"/>
  <c r="FD36" i="3"/>
  <c r="FN25" i="3"/>
  <c r="EX89" i="3"/>
  <c r="GG178" i="3"/>
  <c r="IV85" i="3"/>
  <c r="ID85" i="3" s="1"/>
  <c r="IY84" i="3"/>
  <c r="IY85" i="3" s="1"/>
  <c r="MZ52" i="3"/>
  <c r="DN36" i="3"/>
  <c r="DH36" i="3" s="1"/>
  <c r="DQ27" i="3"/>
  <c r="DH27" i="3"/>
  <c r="N29" i="3"/>
  <c r="Q29" i="3" s="1"/>
  <c r="JL89" i="3"/>
  <c r="BA89" i="3"/>
  <c r="U43" i="3"/>
  <c r="CM11" i="3"/>
  <c r="GV89" i="3"/>
  <c r="CP89" i="3"/>
  <c r="W41" i="3"/>
  <c r="NR6" i="3"/>
  <c r="N20" i="3"/>
  <c r="Q42" i="3"/>
  <c r="LF89" i="3"/>
  <c r="M48" i="3"/>
  <c r="S48" i="3" s="1"/>
  <c r="P48" i="3"/>
  <c r="HL25" i="3"/>
  <c r="MQ55" i="3"/>
  <c r="MK55" i="3" s="1"/>
  <c r="MK52" i="3"/>
  <c r="AU36" i="3"/>
  <c r="AU89" i="3" s="1"/>
  <c r="PP89" i="3"/>
  <c r="JI89" i="3"/>
  <c r="F23" i="4" l="1"/>
  <c r="D23" i="4" s="1"/>
  <c r="Q22" i="4"/>
  <c r="H20" i="4"/>
  <c r="G20" i="4" s="1"/>
  <c r="Y54" i="3"/>
  <c r="P54" i="3"/>
  <c r="Y34" i="3"/>
  <c r="P34" i="3"/>
  <c r="IW177" i="3"/>
  <c r="IW178" i="3"/>
  <c r="S10" i="3"/>
  <c r="LP66" i="3"/>
  <c r="FA89" i="3"/>
  <c r="PT89" i="3"/>
  <c r="KX118" i="3"/>
  <c r="JB143" i="3"/>
  <c r="S165" i="3"/>
  <c r="PW66" i="3"/>
  <c r="NU27" i="3"/>
  <c r="GL176" i="3"/>
  <c r="LG154" i="3"/>
  <c r="LA154" i="3" s="1"/>
  <c r="HU89" i="3"/>
  <c r="OG176" i="3"/>
  <c r="F89" i="3"/>
  <c r="GQ75" i="3"/>
  <c r="GQ111" i="3"/>
  <c r="KI36" i="3"/>
  <c r="ER176" i="3"/>
  <c r="EI138" i="3"/>
  <c r="BF176" i="3"/>
  <c r="BO154" i="3"/>
  <c r="JB75" i="3"/>
  <c r="MH36" i="3"/>
  <c r="KU176" i="3"/>
  <c r="S40" i="3"/>
  <c r="JG177" i="3"/>
  <c r="P29" i="3"/>
  <c r="JB36" i="3"/>
  <c r="GN78" i="3"/>
  <c r="KH176" i="3"/>
  <c r="PK118" i="3"/>
  <c r="KI130" i="3"/>
  <c r="MZ143" i="3"/>
  <c r="OS104" i="3"/>
  <c r="S34" i="3"/>
  <c r="Q174" i="3"/>
  <c r="JT89" i="3"/>
  <c r="GQ27" i="3"/>
  <c r="AE177" i="3"/>
  <c r="DL178" i="3"/>
  <c r="JX178" i="3"/>
  <c r="H88" i="3"/>
  <c r="J87" i="3"/>
  <c r="K87" i="3"/>
  <c r="NU129" i="3"/>
  <c r="OA130" i="3"/>
  <c r="KT177" i="3"/>
  <c r="LS57" i="3"/>
  <c r="GQ126" i="3"/>
  <c r="MT89" i="3"/>
  <c r="HA178" i="3"/>
  <c r="Q35" i="3"/>
  <c r="DH66" i="3"/>
  <c r="ID111" i="3"/>
  <c r="DK138" i="3"/>
  <c r="S133" i="3"/>
  <c r="CK176" i="3"/>
  <c r="EI143" i="3"/>
  <c r="IA89" i="3"/>
  <c r="KJ178" i="3"/>
  <c r="FA176" i="3"/>
  <c r="HI176" i="3"/>
  <c r="LS168" i="3"/>
  <c r="GQ52" i="3"/>
  <c r="S29" i="3"/>
  <c r="LW89" i="3"/>
  <c r="LW177" i="3" s="1"/>
  <c r="CG176" i="3"/>
  <c r="EI57" i="3"/>
  <c r="EX176" i="3"/>
  <c r="Q133" i="3"/>
  <c r="EF78" i="3"/>
  <c r="KI106" i="3"/>
  <c r="EO168" i="3"/>
  <c r="EI168" i="3" s="1"/>
  <c r="PK175" i="3"/>
  <c r="GN36" i="3"/>
  <c r="FM89" i="3"/>
  <c r="KJ177" i="3"/>
  <c r="OS92" i="3"/>
  <c r="NR111" i="3"/>
  <c r="ME25" i="3"/>
  <c r="CW177" i="3"/>
  <c r="CW178" i="3"/>
  <c r="OR176" i="3"/>
  <c r="MB89" i="3"/>
  <c r="IQ178" i="3"/>
  <c r="HC176" i="3"/>
  <c r="HO89" i="3"/>
  <c r="NU9" i="3"/>
  <c r="OW89" i="3"/>
  <c r="JN176" i="3"/>
  <c r="MI176" i="3"/>
  <c r="DH118" i="3"/>
  <c r="JZ176" i="3"/>
  <c r="DO89" i="3"/>
  <c r="DO177" i="3" s="1"/>
  <c r="DK57" i="3"/>
  <c r="P107" i="3"/>
  <c r="DT176" i="3"/>
  <c r="FS106" i="3"/>
  <c r="JB111" i="3"/>
  <c r="IO177" i="3"/>
  <c r="CK178" i="3"/>
  <c r="ME89" i="3"/>
  <c r="EI92" i="3"/>
  <c r="DH78" i="3"/>
  <c r="MK78" i="3"/>
  <c r="PT176" i="3"/>
  <c r="S21" i="3"/>
  <c r="NI66" i="3"/>
  <c r="NC66" i="3" s="1"/>
  <c r="AQ84" i="3"/>
  <c r="V129" i="3"/>
  <c r="Y129" i="3" s="1"/>
  <c r="ML178" i="3"/>
  <c r="BE178" i="3"/>
  <c r="BT178" i="3"/>
  <c r="BN178" i="3" s="1"/>
  <c r="GX178" i="3"/>
  <c r="NJ177" i="3"/>
  <c r="M33" i="3"/>
  <c r="S33" i="3" s="1"/>
  <c r="P33" i="3"/>
  <c r="JE151" i="3"/>
  <c r="JK154" i="3"/>
  <c r="JE154" i="3" s="1"/>
  <c r="LM176" i="3"/>
  <c r="HF89" i="3"/>
  <c r="GN55" i="3"/>
  <c r="KA177" i="3"/>
  <c r="EF111" i="3"/>
  <c r="S18" i="3"/>
  <c r="GN85" i="3"/>
  <c r="GQ68" i="3"/>
  <c r="KO161" i="3"/>
  <c r="KI161" i="3" s="1"/>
  <c r="GN111" i="3"/>
  <c r="BN177" i="3"/>
  <c r="DH82" i="3"/>
  <c r="CY176" i="3"/>
  <c r="DW176" i="3"/>
  <c r="MK138" i="3"/>
  <c r="EC89" i="3"/>
  <c r="OE178" i="3"/>
  <c r="FG89" i="3"/>
  <c r="NR55" i="3"/>
  <c r="GW66" i="3"/>
  <c r="FJ176" i="3"/>
  <c r="CA176" i="3"/>
  <c r="BU118" i="3"/>
  <c r="BO118" i="3" s="1"/>
  <c r="OS99" i="3"/>
  <c r="FQ25" i="3"/>
  <c r="P21" i="3"/>
  <c r="LG104" i="3"/>
  <c r="PV177" i="3"/>
  <c r="JR177" i="3"/>
  <c r="EP177" i="3"/>
  <c r="OS113" i="3"/>
  <c r="OY118" i="3"/>
  <c r="OS118" i="3" s="1"/>
  <c r="Y64" i="3"/>
  <c r="S64" i="3" s="1"/>
  <c r="P64" i="3"/>
  <c r="LA81" i="3"/>
  <c r="LM82" i="3"/>
  <c r="OS165" i="3"/>
  <c r="OY168" i="3"/>
  <c r="OS168" i="3" s="1"/>
  <c r="CY177" i="3"/>
  <c r="CY178" i="3"/>
  <c r="MO177" i="3"/>
  <c r="MO178" i="3"/>
  <c r="O154" i="3"/>
  <c r="EC177" i="3"/>
  <c r="EC178" i="3"/>
  <c r="ME177" i="3"/>
  <c r="ME178" i="3"/>
  <c r="Y31" i="3"/>
  <c r="P31" i="3"/>
  <c r="KM177" i="3"/>
  <c r="KM178" i="3"/>
  <c r="JO177" i="3"/>
  <c r="JO178" i="3"/>
  <c r="CA177" i="3"/>
  <c r="CA178" i="3"/>
  <c r="FA177" i="3"/>
  <c r="FA178" i="3"/>
  <c r="Y113" i="3"/>
  <c r="JL177" i="3"/>
  <c r="JL178" i="3"/>
  <c r="W20" i="3"/>
  <c r="O20" i="3"/>
  <c r="Q20" i="3" s="1"/>
  <c r="JQ143" i="3"/>
  <c r="JE143" i="3" s="1"/>
  <c r="JE138" i="3"/>
  <c r="AK177" i="3"/>
  <c r="AK178" i="3"/>
  <c r="DK6" i="3"/>
  <c r="H168" i="3"/>
  <c r="J163" i="3"/>
  <c r="N163" i="3"/>
  <c r="Q163" i="3" s="1"/>
  <c r="K163" i="3"/>
  <c r="OA104" i="3"/>
  <c r="NU104" i="3" s="1"/>
  <c r="NU99" i="3"/>
  <c r="PQ82" i="3"/>
  <c r="PK82" i="3" s="1"/>
  <c r="PK80" i="3"/>
  <c r="KI99" i="3"/>
  <c r="KO104" i="3"/>
  <c r="KI104" i="3" s="1"/>
  <c r="BI55" i="3"/>
  <c r="BI89" i="3" s="1"/>
  <c r="AQ52" i="3"/>
  <c r="OS15" i="3"/>
  <c r="NI118" i="3"/>
  <c r="NC118" i="3" s="1"/>
  <c r="NC113" i="3"/>
  <c r="Y158" i="3"/>
  <c r="S158" i="3" s="1"/>
  <c r="P158" i="3"/>
  <c r="NV177" i="3"/>
  <c r="NP177" i="3" s="1"/>
  <c r="NP89" i="3"/>
  <c r="NV178" i="3"/>
  <c r="IG13" i="3"/>
  <c r="IM15" i="3"/>
  <c r="N175" i="3"/>
  <c r="K175" i="3"/>
  <c r="MQ111" i="3"/>
  <c r="MK111" i="3" s="1"/>
  <c r="MK106" i="3"/>
  <c r="P114" i="3"/>
  <c r="M114" i="3"/>
  <c r="S114" i="3" s="1"/>
  <c r="OS97" i="3"/>
  <c r="LJ177" i="3"/>
  <c r="LJ178" i="3"/>
  <c r="BQ177" i="3"/>
  <c r="BK177" i="3" s="1"/>
  <c r="BK89" i="3"/>
  <c r="BQ178" i="3"/>
  <c r="BK178" i="3" s="1"/>
  <c r="PQ75" i="3"/>
  <c r="PK75" i="3" s="1"/>
  <c r="PK68" i="3"/>
  <c r="LY97" i="3"/>
  <c r="DS177" i="3"/>
  <c r="DS178" i="3"/>
  <c r="NU80" i="3"/>
  <c r="OA82" i="3"/>
  <c r="PK77" i="3"/>
  <c r="PQ78" i="3"/>
  <c r="PK78" i="3" s="1"/>
  <c r="H161" i="3"/>
  <c r="N156" i="3"/>
  <c r="Q156" i="3" s="1"/>
  <c r="J156" i="3"/>
  <c r="K156" i="3"/>
  <c r="NR66" i="3"/>
  <c r="OP75" i="3"/>
  <c r="OM130" i="3"/>
  <c r="NU130" i="3" s="1"/>
  <c r="NU126" i="3"/>
  <c r="JP177" i="3"/>
  <c r="JP178" i="3"/>
  <c r="KI153" i="3"/>
  <c r="KO154" i="3"/>
  <c r="KI154" i="3" s="1"/>
  <c r="W71" i="3"/>
  <c r="O71" i="3"/>
  <c r="BO15" i="3"/>
  <c r="JN177" i="3"/>
  <c r="JN178" i="3"/>
  <c r="W63" i="3"/>
  <c r="O63" i="3"/>
  <c r="PN176" i="3"/>
  <c r="PH176" i="3" s="1"/>
  <c r="PH97" i="3"/>
  <c r="IR177" i="3"/>
  <c r="IR178" i="3"/>
  <c r="KU15" i="3"/>
  <c r="KI9" i="3"/>
  <c r="MK17" i="3"/>
  <c r="MQ25" i="3"/>
  <c r="MK25" i="3" s="1"/>
  <c r="Y35" i="3"/>
  <c r="S35" i="3" s="1"/>
  <c r="P35" i="3"/>
  <c r="MH66" i="3"/>
  <c r="J92" i="3"/>
  <c r="H97" i="3"/>
  <c r="N92" i="3"/>
  <c r="K92" i="3"/>
  <c r="Q73" i="3"/>
  <c r="Y109" i="3"/>
  <c r="S109" i="3" s="1"/>
  <c r="P109" i="3"/>
  <c r="MQ97" i="3"/>
  <c r="MK92" i="3"/>
  <c r="FY111" i="3"/>
  <c r="FS111" i="3" s="1"/>
  <c r="W120" i="3"/>
  <c r="O120" i="3"/>
  <c r="Q120" i="3" s="1"/>
  <c r="U124" i="3"/>
  <c r="JH89" i="3"/>
  <c r="JB15" i="3"/>
  <c r="HX89" i="3"/>
  <c r="W58" i="3"/>
  <c r="O58" i="3"/>
  <c r="Q58" i="3" s="1"/>
  <c r="KR176" i="3"/>
  <c r="LG97" i="3"/>
  <c r="LA92" i="3"/>
  <c r="FP118" i="3"/>
  <c r="FD89" i="3"/>
  <c r="LE177" i="3"/>
  <c r="LE178" i="3"/>
  <c r="PK17" i="3"/>
  <c r="PQ25" i="3"/>
  <c r="FK177" i="3"/>
  <c r="KX55" i="3"/>
  <c r="JK55" i="3"/>
  <c r="JE55" i="3" s="1"/>
  <c r="JE52" i="3"/>
  <c r="AT176" i="3"/>
  <c r="GQ57" i="3"/>
  <c r="IP176" i="3"/>
  <c r="IP178" i="3" s="1"/>
  <c r="IZ176" i="3"/>
  <c r="DK77" i="3"/>
  <c r="DQ78" i="3"/>
  <c r="DK78" i="3" s="1"/>
  <c r="V80" i="3"/>
  <c r="T82" i="3"/>
  <c r="U82" i="3"/>
  <c r="W80" i="3"/>
  <c r="O80" i="3"/>
  <c r="FD176" i="3"/>
  <c r="KI111" i="3"/>
  <c r="V175" i="3"/>
  <c r="Y170" i="3"/>
  <c r="BO141" i="3"/>
  <c r="BU143" i="3"/>
  <c r="BO143" i="3" s="1"/>
  <c r="NU168" i="3"/>
  <c r="FJ89" i="3"/>
  <c r="EO55" i="3"/>
  <c r="EI55" i="3" s="1"/>
  <c r="EI52" i="3"/>
  <c r="FY97" i="3"/>
  <c r="FS92" i="3"/>
  <c r="PC178" i="3"/>
  <c r="GQ36" i="3"/>
  <c r="MH111" i="3"/>
  <c r="FP82" i="3"/>
  <c r="AQ85" i="3"/>
  <c r="BC82" i="3"/>
  <c r="AQ82" i="3" s="1"/>
  <c r="AQ80" i="3"/>
  <c r="KD177" i="3"/>
  <c r="P46" i="3"/>
  <c r="M46" i="3"/>
  <c r="S46" i="3" s="1"/>
  <c r="JE81" i="3"/>
  <c r="W153" i="3"/>
  <c r="O153" i="3"/>
  <c r="Q153" i="3" s="1"/>
  <c r="DF178" i="3"/>
  <c r="Y52" i="3"/>
  <c r="AH178" i="3"/>
  <c r="DT89" i="3"/>
  <c r="HL89" i="3"/>
  <c r="AQ15" i="3"/>
  <c r="AX177" i="3"/>
  <c r="AX178" i="3"/>
  <c r="AL178" i="3" s="1"/>
  <c r="Q49" i="3"/>
  <c r="FY66" i="3"/>
  <c r="FS66" i="3" s="1"/>
  <c r="MQ118" i="3"/>
  <c r="MK118" i="3" s="1"/>
  <c r="MK113" i="3"/>
  <c r="KO118" i="3"/>
  <c r="KI118" i="3" s="1"/>
  <c r="KI113" i="3"/>
  <c r="V101" i="3"/>
  <c r="N101" i="3"/>
  <c r="W167" i="3"/>
  <c r="O167" i="3"/>
  <c r="Q167" i="3" s="1"/>
  <c r="NC165" i="3"/>
  <c r="NI168" i="3"/>
  <c r="NC168" i="3" s="1"/>
  <c r="JU177" i="3"/>
  <c r="W59" i="3"/>
  <c r="O59" i="3"/>
  <c r="Q59" i="3" s="1"/>
  <c r="BF89" i="3"/>
  <c r="LQ176" i="3"/>
  <c r="J43" i="3"/>
  <c r="P38" i="3"/>
  <c r="M38" i="3"/>
  <c r="EY178" i="3"/>
  <c r="W18" i="3"/>
  <c r="O18" i="3"/>
  <c r="Q18" i="3" s="1"/>
  <c r="O81" i="3"/>
  <c r="W81" i="3"/>
  <c r="MW176" i="3"/>
  <c r="AW111" i="3"/>
  <c r="AQ111" i="3" s="1"/>
  <c r="AQ106" i="3"/>
  <c r="JB118" i="3"/>
  <c r="GQ130" i="3"/>
  <c r="P140" i="3"/>
  <c r="M140" i="3"/>
  <c r="S140" i="3" s="1"/>
  <c r="EO118" i="3"/>
  <c r="EI118" i="3" s="1"/>
  <c r="EI113" i="3"/>
  <c r="ES177" i="3"/>
  <c r="ES178" i="3"/>
  <c r="V6" i="3"/>
  <c r="CD177" i="3"/>
  <c r="CD178" i="3"/>
  <c r="ID66" i="3"/>
  <c r="NK177" i="3"/>
  <c r="NK178" i="3"/>
  <c r="NG178" i="3"/>
  <c r="BO75" i="3"/>
  <c r="M117" i="3"/>
  <c r="V146" i="3"/>
  <c r="N146" i="3"/>
  <c r="Q146" i="3" s="1"/>
  <c r="P164" i="3"/>
  <c r="M164" i="3"/>
  <c r="S164" i="3" s="1"/>
  <c r="MR177" i="3"/>
  <c r="MF177" i="3" s="1"/>
  <c r="MR178" i="3"/>
  <c r="MF178" i="3" s="1"/>
  <c r="BX177" i="3"/>
  <c r="BX178" i="3"/>
  <c r="LP36" i="3"/>
  <c r="ID104" i="3"/>
  <c r="BU130" i="3"/>
  <c r="BO130" i="3" s="1"/>
  <c r="JE9" i="3"/>
  <c r="KI27" i="3"/>
  <c r="CS89" i="3"/>
  <c r="CM15" i="3"/>
  <c r="HO176" i="3"/>
  <c r="HO177" i="3" s="1"/>
  <c r="FS84" i="3"/>
  <c r="FY85" i="3"/>
  <c r="FS85" i="3" s="1"/>
  <c r="KC176" i="3"/>
  <c r="W34" i="3"/>
  <c r="O34" i="3"/>
  <c r="Q34" i="3" s="1"/>
  <c r="GC177" i="3"/>
  <c r="FX177" i="3"/>
  <c r="FR177" i="3" s="1"/>
  <c r="FR89" i="3"/>
  <c r="FX178" i="3"/>
  <c r="FR178" i="3" s="1"/>
  <c r="GQ17" i="3"/>
  <c r="GW25" i="3"/>
  <c r="GQ25" i="3" s="1"/>
  <c r="P49" i="3"/>
  <c r="M49" i="3"/>
  <c r="S49" i="3" s="1"/>
  <c r="FS9" i="3"/>
  <c r="T75" i="3"/>
  <c r="V68" i="3"/>
  <c r="DM177" i="3"/>
  <c r="DG89" i="3"/>
  <c r="DI89" i="3" s="1"/>
  <c r="DM178" i="3"/>
  <c r="DG178" i="3" s="1"/>
  <c r="DI178" i="3" s="1"/>
  <c r="BP177" i="3"/>
  <c r="BJ177" i="3" s="1"/>
  <c r="BJ89" i="3"/>
  <c r="BP178" i="3"/>
  <c r="BJ178" i="3" s="1"/>
  <c r="KR89" i="3"/>
  <c r="MH25" i="3"/>
  <c r="DQ66" i="3"/>
  <c r="DK66" i="3" s="1"/>
  <c r="DK80" i="3"/>
  <c r="DQ82" i="3"/>
  <c r="DK82" i="3" s="1"/>
  <c r="GQ55" i="3"/>
  <c r="FS81" i="3"/>
  <c r="F176" i="3"/>
  <c r="F177" i="3" s="1"/>
  <c r="MN176" i="3"/>
  <c r="MH97" i="3"/>
  <c r="AQ77" i="3"/>
  <c r="AW78" i="3"/>
  <c r="AQ78" i="3" s="1"/>
  <c r="NC84" i="3"/>
  <c r="NI85" i="3"/>
  <c r="NC85" i="3" s="1"/>
  <c r="CM118" i="3"/>
  <c r="FS175" i="3"/>
  <c r="JK75" i="3"/>
  <c r="JE75" i="3" s="1"/>
  <c r="JE68" i="3"/>
  <c r="MQ36" i="3"/>
  <c r="MK36" i="3" s="1"/>
  <c r="MK27" i="3"/>
  <c r="P93" i="3"/>
  <c r="M70" i="3"/>
  <c r="S70" i="3" s="1"/>
  <c r="P70" i="3"/>
  <c r="IM75" i="3"/>
  <c r="IG75" i="3" s="1"/>
  <c r="IG68" i="3"/>
  <c r="Q128" i="3"/>
  <c r="LD176" i="3"/>
  <c r="KX176" i="3" s="1"/>
  <c r="KX97" i="3"/>
  <c r="MK126" i="3"/>
  <c r="MQ130" i="3"/>
  <c r="MK130" i="3" s="1"/>
  <c r="J143" i="3"/>
  <c r="M138" i="3"/>
  <c r="OC177" i="3"/>
  <c r="OC178" i="3"/>
  <c r="Q127" i="3"/>
  <c r="DK151" i="3"/>
  <c r="DQ154" i="3"/>
  <c r="DK154" i="3" s="1"/>
  <c r="OK177" i="3"/>
  <c r="W9" i="3"/>
  <c r="U15" i="3"/>
  <c r="O9" i="3"/>
  <c r="Q9" i="3" s="1"/>
  <c r="PH25" i="3"/>
  <c r="PA177" i="3"/>
  <c r="PA178" i="3"/>
  <c r="FI177" i="3"/>
  <c r="FI178" i="3"/>
  <c r="W6" i="3"/>
  <c r="O6" i="3"/>
  <c r="EO66" i="3"/>
  <c r="EI66" i="3" s="1"/>
  <c r="FM176" i="3"/>
  <c r="X78" i="3"/>
  <c r="R78" i="3" s="1"/>
  <c r="R77" i="3"/>
  <c r="OA85" i="3"/>
  <c r="NU85" i="3" s="1"/>
  <c r="NU84" i="3"/>
  <c r="FG176" i="3"/>
  <c r="FG178" i="3" s="1"/>
  <c r="W115" i="3"/>
  <c r="O115" i="3"/>
  <c r="GW143" i="3"/>
  <c r="GQ143" i="3" s="1"/>
  <c r="GQ138" i="3"/>
  <c r="OX177" i="3"/>
  <c r="OR89" i="3"/>
  <c r="OX178" i="3"/>
  <c r="NH177" i="3"/>
  <c r="NB177" i="3" s="1"/>
  <c r="NB89" i="3"/>
  <c r="NH178" i="3"/>
  <c r="NB178" i="3" s="1"/>
  <c r="JY177" i="3"/>
  <c r="JY178" i="3"/>
  <c r="JA178" i="3" s="1"/>
  <c r="IK177" i="3"/>
  <c r="IK178" i="3"/>
  <c r="OT177" i="3"/>
  <c r="ON177" i="3" s="1"/>
  <c r="ON89" i="3"/>
  <c r="OT178" i="3"/>
  <c r="ON178" i="3" s="1"/>
  <c r="EF55" i="3"/>
  <c r="HE177" i="3"/>
  <c r="HE178" i="3"/>
  <c r="V63" i="3"/>
  <c r="N63" i="3"/>
  <c r="S23" i="3"/>
  <c r="AV177" i="3"/>
  <c r="AP89" i="3"/>
  <c r="AV178" i="3"/>
  <c r="FY82" i="3"/>
  <c r="FS82" i="3" s="1"/>
  <c r="FS80" i="3"/>
  <c r="PQ85" i="3"/>
  <c r="PK85" i="3" s="1"/>
  <c r="PK84" i="3"/>
  <c r="EO85" i="3"/>
  <c r="EI85" i="3" s="1"/>
  <c r="EI84" i="3"/>
  <c r="PE82" i="3"/>
  <c r="OS82" i="3" s="1"/>
  <c r="KX143" i="3"/>
  <c r="PK9" i="3"/>
  <c r="PQ15" i="3"/>
  <c r="JB25" i="3"/>
  <c r="EA178" i="3"/>
  <c r="FS77" i="3"/>
  <c r="FY78" i="3"/>
  <c r="FS78" i="3" s="1"/>
  <c r="Q27" i="3"/>
  <c r="MM178" i="3"/>
  <c r="LB178" i="3"/>
  <c r="KV178" i="3" s="1"/>
  <c r="E178" i="3"/>
  <c r="E183" i="3" s="1"/>
  <c r="E186" i="3" s="1"/>
  <c r="V58" i="3"/>
  <c r="OY55" i="3"/>
  <c r="OS55" i="3" s="1"/>
  <c r="OS52" i="3"/>
  <c r="ER177" i="3"/>
  <c r="ER178" i="3"/>
  <c r="M27" i="3"/>
  <c r="J36" i="3"/>
  <c r="J124" i="3"/>
  <c r="M120" i="3"/>
  <c r="OY75" i="3"/>
  <c r="OS75" i="3" s="1"/>
  <c r="OS68" i="3"/>
  <c r="BI143" i="3"/>
  <c r="AQ143" i="3" s="1"/>
  <c r="NI82" i="3"/>
  <c r="NC82" i="3" s="1"/>
  <c r="NC80" i="3"/>
  <c r="W19" i="3"/>
  <c r="O19" i="3"/>
  <c r="Q19" i="3" s="1"/>
  <c r="IM143" i="3"/>
  <c r="IG143" i="3" s="1"/>
  <c r="IG138" i="3"/>
  <c r="W53" i="3"/>
  <c r="O53" i="3"/>
  <c r="Q53" i="3" s="1"/>
  <c r="W101" i="3"/>
  <c r="O101" i="3"/>
  <c r="Q101" i="3" s="1"/>
  <c r="FY118" i="3"/>
  <c r="FS118" i="3" s="1"/>
  <c r="FS113" i="3"/>
  <c r="FS6" i="3"/>
  <c r="IS176" i="3"/>
  <c r="V20" i="3"/>
  <c r="IM78" i="3"/>
  <c r="IG78" i="3" s="1"/>
  <c r="IG77" i="3"/>
  <c r="NC99" i="3"/>
  <c r="NI104" i="3"/>
  <c r="NC104" i="3" s="1"/>
  <c r="EX177" i="3"/>
  <c r="EX178" i="3"/>
  <c r="OY78" i="3"/>
  <c r="OS78" i="3" s="1"/>
  <c r="OS77" i="3"/>
  <c r="LG78" i="3"/>
  <c r="LA78" i="3" s="1"/>
  <c r="LA77" i="3"/>
  <c r="KL176" i="3"/>
  <c r="KF176" i="3" s="1"/>
  <c r="KF97" i="3"/>
  <c r="V13" i="3"/>
  <c r="N13" i="3"/>
  <c r="IG57" i="3"/>
  <c r="IM66" i="3"/>
  <c r="IG66" i="3" s="1"/>
  <c r="V106" i="3"/>
  <c r="T111" i="3"/>
  <c r="LS27" i="3"/>
  <c r="LY36" i="3"/>
  <c r="LS36" i="3" s="1"/>
  <c r="JQ176" i="3"/>
  <c r="DQ118" i="3"/>
  <c r="DK118" i="3" s="1"/>
  <c r="DK113" i="3"/>
  <c r="OS138" i="3"/>
  <c r="OY143" i="3"/>
  <c r="OS143" i="3" s="1"/>
  <c r="DK27" i="3"/>
  <c r="DQ36" i="3"/>
  <c r="DK36" i="3" s="1"/>
  <c r="MH118" i="3"/>
  <c r="KF118" i="3"/>
  <c r="GT89" i="3"/>
  <c r="GN15" i="3"/>
  <c r="CG89" i="3"/>
  <c r="X97" i="3"/>
  <c r="R92" i="3"/>
  <c r="LY111" i="3"/>
  <c r="LS111" i="3" s="1"/>
  <c r="LS106" i="3"/>
  <c r="JK118" i="3"/>
  <c r="JE118" i="3" s="1"/>
  <c r="JE113" i="3"/>
  <c r="N124" i="3"/>
  <c r="K124" i="3"/>
  <c r="IL177" i="3"/>
  <c r="IF89" i="3"/>
  <c r="IL178" i="3"/>
  <c r="IF178" i="3" s="1"/>
  <c r="AQ27" i="3"/>
  <c r="AW36" i="3"/>
  <c r="AQ36" i="3" s="1"/>
  <c r="LA165" i="3"/>
  <c r="LG168" i="3"/>
  <c r="LA168" i="3" s="1"/>
  <c r="W84" i="3"/>
  <c r="U85" i="3"/>
  <c r="O84" i="3"/>
  <c r="Q84" i="3" s="1"/>
  <c r="GN66" i="3"/>
  <c r="IM104" i="3"/>
  <c r="IG104" i="3" s="1"/>
  <c r="IG99" i="3"/>
  <c r="KI165" i="3"/>
  <c r="KO168" i="3"/>
  <c r="KI168" i="3" s="1"/>
  <c r="PI176" i="3"/>
  <c r="HL176" i="3"/>
  <c r="FP85" i="3"/>
  <c r="BR176" i="3"/>
  <c r="BL176" i="3" s="1"/>
  <c r="O147" i="3"/>
  <c r="MC177" i="3"/>
  <c r="MC178" i="3"/>
  <c r="HR176" i="3"/>
  <c r="GN75" i="3"/>
  <c r="LS77" i="3"/>
  <c r="LY78" i="3"/>
  <c r="LS78" i="3" s="1"/>
  <c r="MZ85" i="3"/>
  <c r="FY143" i="3"/>
  <c r="FS143" i="3" s="1"/>
  <c r="FS138" i="3"/>
  <c r="LC177" i="3"/>
  <c r="KW177" i="3" s="1"/>
  <c r="KW89" i="3"/>
  <c r="KY89" i="3" s="1"/>
  <c r="LC178" i="3"/>
  <c r="KW178" i="3" s="1"/>
  <c r="KY178" i="3" s="1"/>
  <c r="HR89" i="3"/>
  <c r="S93" i="3"/>
  <c r="IS85" i="3"/>
  <c r="IG85" i="3" s="1"/>
  <c r="IG84" i="3"/>
  <c r="JA177" i="3"/>
  <c r="T15" i="3"/>
  <c r="OY111" i="3"/>
  <c r="OS111" i="3" s="1"/>
  <c r="OS106" i="3"/>
  <c r="NO89" i="3"/>
  <c r="NS97" i="3"/>
  <c r="DQ85" i="3"/>
  <c r="DK85" i="3" s="1"/>
  <c r="DK84" i="3"/>
  <c r="DO178" i="3"/>
  <c r="LP97" i="3"/>
  <c r="S122" i="3"/>
  <c r="PN89" i="3"/>
  <c r="PH15" i="3"/>
  <c r="S110" i="3"/>
  <c r="GV177" i="3"/>
  <c r="GP177" i="3" s="1"/>
  <c r="GP89" i="3"/>
  <c r="GV178" i="3"/>
  <c r="GP178" i="3" s="1"/>
  <c r="GK89" i="3"/>
  <c r="U55" i="3"/>
  <c r="O52" i="3"/>
  <c r="Q52" i="3" s="1"/>
  <c r="W52" i="3"/>
  <c r="MS177" i="3"/>
  <c r="MS178" i="3"/>
  <c r="GF177" i="3"/>
  <c r="GF178" i="3"/>
  <c r="GB89" i="3"/>
  <c r="FP15" i="3"/>
  <c r="AQ55" i="3"/>
  <c r="NX176" i="3"/>
  <c r="NR97" i="3"/>
  <c r="CM82" i="3"/>
  <c r="W106" i="3"/>
  <c r="O106" i="3"/>
  <c r="U111" i="3"/>
  <c r="M127" i="3"/>
  <c r="S127" i="3" s="1"/>
  <c r="P127" i="3"/>
  <c r="IG151" i="3"/>
  <c r="IM154" i="3"/>
  <c r="IG154" i="3" s="1"/>
  <c r="W165" i="3"/>
  <c r="O165" i="3"/>
  <c r="Q165" i="3" s="1"/>
  <c r="LZ177" i="3"/>
  <c r="LZ178" i="3"/>
  <c r="CK177" i="3"/>
  <c r="NC6" i="3"/>
  <c r="N43" i="3"/>
  <c r="K43" i="3"/>
  <c r="MG89" i="3"/>
  <c r="MI89" i="3" s="1"/>
  <c r="H55" i="3"/>
  <c r="N52" i="3"/>
  <c r="K52" i="3"/>
  <c r="J52" i="3"/>
  <c r="NR143" i="3"/>
  <c r="LY154" i="3"/>
  <c r="LS154" i="3" s="1"/>
  <c r="V159" i="3"/>
  <c r="N159" i="3"/>
  <c r="Q159" i="3" s="1"/>
  <c r="MX176" i="3"/>
  <c r="NA176" i="3" s="1"/>
  <c r="HK177" i="3"/>
  <c r="HK178" i="3"/>
  <c r="V11" i="3"/>
  <c r="W11" i="3"/>
  <c r="N11" i="3"/>
  <c r="Q11" i="3" s="1"/>
  <c r="AN36" i="3"/>
  <c r="AT89" i="3"/>
  <c r="DB177" i="3"/>
  <c r="DB178" i="3"/>
  <c r="IY15" i="3"/>
  <c r="IY89" i="3" s="1"/>
  <c r="IG9" i="3"/>
  <c r="KG97" i="3"/>
  <c r="KO25" i="3"/>
  <c r="KI17" i="3"/>
  <c r="S96" i="3"/>
  <c r="IG82" i="3"/>
  <c r="NP176" i="3"/>
  <c r="NU113" i="3"/>
  <c r="OA118" i="3"/>
  <c r="NU118" i="3" s="1"/>
  <c r="W102" i="3"/>
  <c r="O102" i="3"/>
  <c r="Q102" i="3" s="1"/>
  <c r="U168" i="3"/>
  <c r="NC27" i="3"/>
  <c r="GY177" i="3"/>
  <c r="GY178" i="3"/>
  <c r="KO75" i="3"/>
  <c r="KI75" i="3" s="1"/>
  <c r="KI68" i="3"/>
  <c r="P167" i="3"/>
  <c r="T154" i="3"/>
  <c r="W154" i="3" s="1"/>
  <c r="V149" i="3"/>
  <c r="AM177" i="3"/>
  <c r="LA18" i="3"/>
  <c r="LM25" i="3"/>
  <c r="LM89" i="3" s="1"/>
  <c r="JF177" i="3"/>
  <c r="IZ177" i="3" s="1"/>
  <c r="IZ89" i="3"/>
  <c r="JC89" i="3" s="1"/>
  <c r="JF178" i="3"/>
  <c r="W13" i="3"/>
  <c r="O13" i="3"/>
  <c r="GN25" i="3"/>
  <c r="HJ177" i="3"/>
  <c r="HJ178" i="3"/>
  <c r="GQ6" i="3"/>
  <c r="J118" i="3"/>
  <c r="M113" i="3"/>
  <c r="P113" i="3"/>
  <c r="JE6" i="3"/>
  <c r="U25" i="3"/>
  <c r="W17" i="3"/>
  <c r="O17" i="3"/>
  <c r="JT176" i="3"/>
  <c r="JT177" i="3" s="1"/>
  <c r="MK84" i="3"/>
  <c r="MQ85" i="3"/>
  <c r="MK85" i="3" s="1"/>
  <c r="JH176" i="3"/>
  <c r="JB176" i="3" s="1"/>
  <c r="JB97" i="3"/>
  <c r="IG130" i="3"/>
  <c r="HU176" i="3"/>
  <c r="HU177" i="3" s="1"/>
  <c r="EF97" i="3"/>
  <c r="EI126" i="3"/>
  <c r="MK143" i="3"/>
  <c r="MQ154" i="3"/>
  <c r="MK154" i="3" s="1"/>
  <c r="M157" i="3"/>
  <c r="EK177" i="3"/>
  <c r="EE89" i="3"/>
  <c r="EK178" i="3"/>
  <c r="MN89" i="3"/>
  <c r="MH15" i="3"/>
  <c r="P95" i="3"/>
  <c r="JC176" i="3"/>
  <c r="AM176" i="3"/>
  <c r="AO176" i="3" s="1"/>
  <c r="AS178" i="3"/>
  <c r="AM178" i="3" s="1"/>
  <c r="AO178" i="3" s="1"/>
  <c r="M153" i="3"/>
  <c r="S153" i="3" s="1"/>
  <c r="P153" i="3"/>
  <c r="P166" i="3"/>
  <c r="M166" i="3"/>
  <c r="S166" i="3" s="1"/>
  <c r="LG111" i="3"/>
  <c r="LA111" i="3" s="1"/>
  <c r="LA106" i="3"/>
  <c r="K136" i="3"/>
  <c r="V9" i="3"/>
  <c r="P9" i="3" s="1"/>
  <c r="LU177" i="3"/>
  <c r="LO89" i="3"/>
  <c r="LU178" i="3"/>
  <c r="OP111" i="3"/>
  <c r="LL177" i="3"/>
  <c r="LL178" i="3"/>
  <c r="W57" i="3"/>
  <c r="U66" i="3"/>
  <c r="O57" i="3"/>
  <c r="Q57" i="3" s="1"/>
  <c r="EI9" i="3"/>
  <c r="EO15" i="3"/>
  <c r="NC55" i="3"/>
  <c r="EU89" i="3"/>
  <c r="FK178" i="3"/>
  <c r="NL89" i="3"/>
  <c r="S102" i="3"/>
  <c r="CM66" i="3"/>
  <c r="EO25" i="3"/>
  <c r="EI25" i="3" s="1"/>
  <c r="EI17" i="3"/>
  <c r="M66" i="3"/>
  <c r="NQ176" i="3"/>
  <c r="JE92" i="3"/>
  <c r="DH85" i="3"/>
  <c r="DK68" i="3"/>
  <c r="JB85" i="3"/>
  <c r="MZ75" i="3"/>
  <c r="EI77" i="3"/>
  <c r="EO78" i="3"/>
  <c r="EI78" i="3" s="1"/>
  <c r="Y100" i="3"/>
  <c r="S100" i="3" s="1"/>
  <c r="P100" i="3"/>
  <c r="NI143" i="3"/>
  <c r="NC143" i="3" s="1"/>
  <c r="NC138" i="3"/>
  <c r="LA126" i="3"/>
  <c r="LG130" i="3"/>
  <c r="LA130" i="3" s="1"/>
  <c r="K145" i="3"/>
  <c r="H147" i="3"/>
  <c r="J145" i="3"/>
  <c r="N145" i="3"/>
  <c r="Q145" i="3" s="1"/>
  <c r="GN143" i="3"/>
  <c r="NS25" i="3"/>
  <c r="L177" i="3"/>
  <c r="L178" i="3"/>
  <c r="IS25" i="3"/>
  <c r="IS89" i="3" s="1"/>
  <c r="OA75" i="3"/>
  <c r="NU75" i="3" s="1"/>
  <c r="NU68" i="3"/>
  <c r="LW178" i="3"/>
  <c r="GQ10" i="3"/>
  <c r="GW15" i="3"/>
  <c r="GQ99" i="3"/>
  <c r="LV176" i="3"/>
  <c r="LP176" i="3" s="1"/>
  <c r="NU78" i="3"/>
  <c r="DQ130" i="3"/>
  <c r="DK130" i="3" s="1"/>
  <c r="DK126" i="3"/>
  <c r="LY85" i="3"/>
  <c r="LS85" i="3" s="1"/>
  <c r="LS84" i="3"/>
  <c r="EF85" i="3"/>
  <c r="DQ97" i="3"/>
  <c r="DK92" i="3"/>
  <c r="MZ111" i="3"/>
  <c r="JE17" i="3"/>
  <c r="JK25" i="3"/>
  <c r="JE25" i="3" s="1"/>
  <c r="PE25" i="3"/>
  <c r="OS25" i="3" s="1"/>
  <c r="OS17" i="3"/>
  <c r="D178" i="3"/>
  <c r="D183" i="3" s="1"/>
  <c r="D186" i="3" s="1"/>
  <c r="V59" i="3"/>
  <c r="LB177" i="3"/>
  <c r="KV177" i="3" s="1"/>
  <c r="KP178" i="3"/>
  <c r="KD178" i="3" s="1"/>
  <c r="HQ178" i="3"/>
  <c r="W92" i="3"/>
  <c r="U97" i="3"/>
  <c r="O92" i="3"/>
  <c r="KI84" i="3"/>
  <c r="KO85" i="3"/>
  <c r="KI85" i="3" s="1"/>
  <c r="KO97" i="3"/>
  <c r="KI92" i="3"/>
  <c r="W30" i="3"/>
  <c r="O30" i="3"/>
  <c r="Q30" i="3" s="1"/>
  <c r="K130" i="3"/>
  <c r="GW85" i="3"/>
  <c r="GQ85" i="3" s="1"/>
  <c r="GQ84" i="3"/>
  <c r="LA57" i="3"/>
  <c r="LG66" i="3"/>
  <c r="LA66" i="3" s="1"/>
  <c r="OU177" i="3"/>
  <c r="OO177" i="3" s="1"/>
  <c r="OQ177" i="3" s="1"/>
  <c r="OO89" i="3"/>
  <c r="OQ89" i="3" s="1"/>
  <c r="OU178" i="3"/>
  <c r="KO82" i="3"/>
  <c r="KI82" i="3" s="1"/>
  <c r="KI80" i="3"/>
  <c r="NU81" i="3"/>
  <c r="OG82" i="3"/>
  <c r="FS165" i="3"/>
  <c r="FY168" i="3"/>
  <c r="FS168" i="3" s="1"/>
  <c r="FG177" i="3"/>
  <c r="II177" i="3"/>
  <c r="IC177" i="3" s="1"/>
  <c r="IC89" i="3"/>
  <c r="IE89" i="3" s="1"/>
  <c r="II178" i="3"/>
  <c r="IC178" i="3" s="1"/>
  <c r="LG55" i="3"/>
  <c r="LA55" i="3" s="1"/>
  <c r="LA52" i="3"/>
  <c r="GQ66" i="3"/>
  <c r="NY177" i="3"/>
  <c r="NY178" i="3"/>
  <c r="FM177" i="3"/>
  <c r="W94" i="3"/>
  <c r="O94" i="3"/>
  <c r="JB82" i="3"/>
  <c r="LG143" i="3"/>
  <c r="LA143" i="3" s="1"/>
  <c r="LA138" i="3"/>
  <c r="K78" i="3"/>
  <c r="GM176" i="3"/>
  <c r="GO176" i="3" s="1"/>
  <c r="GS178" i="3"/>
  <c r="FS18" i="3"/>
  <c r="GE25" i="3"/>
  <c r="GE89" i="3" s="1"/>
  <c r="GE177" i="3" s="1"/>
  <c r="BG178" i="3"/>
  <c r="DJ176" i="3"/>
  <c r="DP178" i="3"/>
  <c r="JK78" i="3"/>
  <c r="JE78" i="3" s="1"/>
  <c r="JE77" i="3"/>
  <c r="NU15" i="3"/>
  <c r="OW177" i="3"/>
  <c r="OW178" i="3"/>
  <c r="T25" i="3"/>
  <c r="V17" i="3"/>
  <c r="CP177" i="3"/>
  <c r="CJ89" i="3"/>
  <c r="CP178" i="3"/>
  <c r="V50" i="3"/>
  <c r="Y45" i="3"/>
  <c r="Y50" i="3" s="1"/>
  <c r="NU92" i="3"/>
  <c r="OA97" i="3"/>
  <c r="JE126" i="3"/>
  <c r="JK130" i="3"/>
  <c r="JE130" i="3" s="1"/>
  <c r="V145" i="3"/>
  <c r="T147" i="3"/>
  <c r="W147" i="3" s="1"/>
  <c r="BU43" i="3"/>
  <c r="BO43" i="3" s="1"/>
  <c r="MT176" i="3"/>
  <c r="MT177" i="3" s="1"/>
  <c r="BI118" i="3"/>
  <c r="AQ113" i="3"/>
  <c r="MA177" i="3"/>
  <c r="MA178" i="3"/>
  <c r="AQ6" i="3"/>
  <c r="JQ89" i="3"/>
  <c r="W108" i="3"/>
  <c r="O108" i="3"/>
  <c r="LA80" i="3"/>
  <c r="LG82" i="3"/>
  <c r="LA82" i="3" s="1"/>
  <c r="BO136" i="3"/>
  <c r="MP177" i="3"/>
  <c r="MJ177" i="3" s="1"/>
  <c r="MJ89" i="3"/>
  <c r="MP178" i="3"/>
  <c r="MJ178" i="3" s="1"/>
  <c r="KL89" i="3"/>
  <c r="H185" i="3"/>
  <c r="K185" i="3" s="1"/>
  <c r="J12" i="3"/>
  <c r="J15" i="3" s="1"/>
  <c r="N12" i="3"/>
  <c r="Q12" i="3" s="1"/>
  <c r="K12" i="3"/>
  <c r="W93" i="3"/>
  <c r="O93" i="3"/>
  <c r="Q93" i="3" s="1"/>
  <c r="JK15" i="3"/>
  <c r="T36" i="3"/>
  <c r="V27" i="3"/>
  <c r="P27" i="3" s="1"/>
  <c r="FS15" i="3"/>
  <c r="N118" i="3"/>
  <c r="JW176" i="3"/>
  <c r="OO176" i="3"/>
  <c r="OQ176" i="3" s="1"/>
  <c r="V115" i="3"/>
  <c r="N115" i="3"/>
  <c r="MK9" i="3"/>
  <c r="MQ15" i="3"/>
  <c r="BO53" i="3"/>
  <c r="BU55" i="3"/>
  <c r="BO55" i="3" s="1"/>
  <c r="ID75" i="3"/>
  <c r="BI136" i="3"/>
  <c r="AQ136" i="3" s="1"/>
  <c r="AQ132" i="3"/>
  <c r="PD177" i="3"/>
  <c r="PD178" i="3"/>
  <c r="W77" i="3"/>
  <c r="U78" i="3"/>
  <c r="O77" i="3"/>
  <c r="Q77" i="3" s="1"/>
  <c r="JB55" i="3"/>
  <c r="M99" i="3"/>
  <c r="J104" i="3"/>
  <c r="P99" i="3"/>
  <c r="JE84" i="3"/>
  <c r="JK85" i="3"/>
  <c r="JE85" i="3" s="1"/>
  <c r="NR25" i="3"/>
  <c r="NX89" i="3"/>
  <c r="GW104" i="3"/>
  <c r="GQ104" i="3" s="1"/>
  <c r="NU77" i="3"/>
  <c r="KI77" i="3"/>
  <c r="KO78" i="3"/>
  <c r="KI78" i="3" s="1"/>
  <c r="DN176" i="3"/>
  <c r="DH176" i="3" s="1"/>
  <c r="DH97" i="3"/>
  <c r="NI111" i="3"/>
  <c r="NC111" i="3" s="1"/>
  <c r="NC106" i="3"/>
  <c r="U36" i="3"/>
  <c r="R15" i="3"/>
  <c r="JI177" i="3"/>
  <c r="JI178" i="3"/>
  <c r="LF177" i="3"/>
  <c r="KZ177" i="3" s="1"/>
  <c r="KZ89" i="3"/>
  <c r="LF178" i="3"/>
  <c r="KZ178" i="3" s="1"/>
  <c r="V30" i="3"/>
  <c r="GH89" i="3"/>
  <c r="OM89" i="3"/>
  <c r="NC17" i="3"/>
  <c r="NI25" i="3"/>
  <c r="NC25" i="3" s="1"/>
  <c r="GN104" i="3"/>
  <c r="PQ66" i="3"/>
  <c r="PK66" i="3" s="1"/>
  <c r="Y121" i="3"/>
  <c r="S121" i="3" s="1"/>
  <c r="P121" i="3"/>
  <c r="FP104" i="3"/>
  <c r="BI130" i="3"/>
  <c r="AQ130" i="3" s="1"/>
  <c r="AQ126" i="3"/>
  <c r="V168" i="3"/>
  <c r="Y163" i="3"/>
  <c r="Y168" i="3" s="1"/>
  <c r="EJ177" i="3"/>
  <c r="ED89" i="3"/>
  <c r="EJ178" i="3"/>
  <c r="BR177" i="3"/>
  <c r="BL177" i="3" s="1"/>
  <c r="BL89" i="3"/>
  <c r="BR178" i="3"/>
  <c r="BL178" i="3" s="1"/>
  <c r="EQ177" i="3"/>
  <c r="EQ178" i="3"/>
  <c r="FY25" i="3"/>
  <c r="FY89" i="3" s="1"/>
  <c r="FS17" i="3"/>
  <c r="LS9" i="3"/>
  <c r="LY15" i="3"/>
  <c r="IM55" i="3"/>
  <c r="IG55" i="3" s="1"/>
  <c r="IG52" i="3"/>
  <c r="AL89" i="3"/>
  <c r="AO89" i="3" s="1"/>
  <c r="P47" i="3"/>
  <c r="M47" i="3"/>
  <c r="S47" i="3" s="1"/>
  <c r="MM177" i="3"/>
  <c r="MG177" i="3" s="1"/>
  <c r="W54" i="3"/>
  <c r="O54" i="3"/>
  <c r="Q54" i="3" s="1"/>
  <c r="W141" i="3"/>
  <c r="O141" i="3"/>
  <c r="Q141" i="3" s="1"/>
  <c r="BC97" i="3"/>
  <c r="BC176" i="3" s="1"/>
  <c r="AQ92" i="3"/>
  <c r="W126" i="3"/>
  <c r="U130" i="3"/>
  <c r="O126" i="3"/>
  <c r="Q126" i="3" s="1"/>
  <c r="V99" i="3"/>
  <c r="T104" i="3"/>
  <c r="N104" i="3" s="1"/>
  <c r="NO176" i="3"/>
  <c r="NO178" i="3" s="1"/>
  <c r="PH111" i="3"/>
  <c r="EG176" i="3"/>
  <c r="ID118" i="3"/>
  <c r="S31" i="3"/>
  <c r="HI89" i="3"/>
  <c r="JK66" i="3"/>
  <c r="JE66" i="3" s="1"/>
  <c r="LG25" i="3"/>
  <c r="LA25" i="3" s="1"/>
  <c r="LA17" i="3"/>
  <c r="X55" i="3"/>
  <c r="R55" i="3" s="1"/>
  <c r="R52" i="3"/>
  <c r="IV89" i="3"/>
  <c r="S22" i="3"/>
  <c r="KF25" i="3"/>
  <c r="JC66" i="3"/>
  <c r="JE99" i="3"/>
  <c r="DQ104" i="3"/>
  <c r="DK104" i="3" s="1"/>
  <c r="DK99" i="3"/>
  <c r="DE176" i="3"/>
  <c r="DE177" i="3" s="1"/>
  <c r="Q157" i="3"/>
  <c r="KI138" i="3"/>
  <c r="KO143" i="3"/>
  <c r="KI143" i="3" s="1"/>
  <c r="IM168" i="3"/>
  <c r="IG168" i="3" s="1"/>
  <c r="W175" i="3"/>
  <c r="O175" i="3"/>
  <c r="KO66" i="3"/>
  <c r="KI66" i="3" s="1"/>
  <c r="NC36" i="3"/>
  <c r="M24" i="3"/>
  <c r="GQ106" i="3"/>
  <c r="KF75" i="3"/>
  <c r="S167" i="3"/>
  <c r="U136" i="3"/>
  <c r="W132" i="3"/>
  <c r="O132" i="3"/>
  <c r="Q132" i="3" s="1"/>
  <c r="W159" i="3"/>
  <c r="DQ25" i="3"/>
  <c r="DK17" i="3"/>
  <c r="JJ177" i="3"/>
  <c r="JD177" i="3" s="1"/>
  <c r="JD89" i="3"/>
  <c r="JJ178" i="3"/>
  <c r="HM89" i="3"/>
  <c r="LY55" i="3"/>
  <c r="LS55" i="3" s="1"/>
  <c r="LS52" i="3"/>
  <c r="CJ176" i="3"/>
  <c r="JT178" i="3"/>
  <c r="GA177" i="3"/>
  <c r="GA178" i="3"/>
  <c r="FW178" i="3"/>
  <c r="S107" i="3"/>
  <c r="OS57" i="3"/>
  <c r="OY66" i="3"/>
  <c r="OS66" i="3" s="1"/>
  <c r="IG126" i="3"/>
  <c r="EF82" i="3"/>
  <c r="EL176" i="3"/>
  <c r="EF176" i="3" s="1"/>
  <c r="IA176" i="3"/>
  <c r="IA177" i="3" s="1"/>
  <c r="U143" i="3"/>
  <c r="O138" i="3"/>
  <c r="Q138" i="3" s="1"/>
  <c r="W138" i="3"/>
  <c r="EI130" i="3"/>
  <c r="JK111" i="3"/>
  <c r="JE111" i="3" s="1"/>
  <c r="JE106" i="3"/>
  <c r="NS104" i="3"/>
  <c r="FP143" i="3"/>
  <c r="H154" i="3"/>
  <c r="N149" i="3"/>
  <c r="Q149" i="3" s="1"/>
  <c r="K149" i="3"/>
  <c r="J149" i="3"/>
  <c r="EI6" i="3"/>
  <c r="DQ55" i="3"/>
  <c r="DK55" i="3" s="1"/>
  <c r="DK52" i="3"/>
  <c r="HY178" i="3"/>
  <c r="PE176" i="3"/>
  <c r="PQ55" i="3"/>
  <c r="PK55" i="3" s="1"/>
  <c r="PK52" i="3"/>
  <c r="S95" i="3"/>
  <c r="IG92" i="3"/>
  <c r="IM97" i="3"/>
  <c r="W103" i="3"/>
  <c r="V103" i="3"/>
  <c r="O103" i="3"/>
  <c r="Q103" i="3" s="1"/>
  <c r="KX111" i="3"/>
  <c r="N143" i="3"/>
  <c r="K143" i="3"/>
  <c r="V141" i="3"/>
  <c r="MY89" i="3"/>
  <c r="GW97" i="3"/>
  <c r="GQ92" i="3"/>
  <c r="KK177" i="3"/>
  <c r="KE177" i="3" s="1"/>
  <c r="KG177" i="3" s="1"/>
  <c r="KE89" i="3"/>
  <c r="KG89" i="3" s="1"/>
  <c r="KK178" i="3"/>
  <c r="KE178" i="3" s="1"/>
  <c r="LD89" i="3"/>
  <c r="EI27" i="3"/>
  <c r="EO36" i="3"/>
  <c r="EI36" i="3" s="1"/>
  <c r="EL89" i="3"/>
  <c r="EF15" i="3"/>
  <c r="NC52" i="3"/>
  <c r="OF177" i="3"/>
  <c r="OF178" i="3"/>
  <c r="P102" i="3"/>
  <c r="EF25" i="3"/>
  <c r="N45" i="3"/>
  <c r="Q45" i="3" s="1"/>
  <c r="H50" i="3"/>
  <c r="K45" i="3"/>
  <c r="J45" i="3"/>
  <c r="JK97" i="3"/>
  <c r="DQ75" i="3"/>
  <c r="DK75" i="3" s="1"/>
  <c r="NI75" i="3"/>
  <c r="NC75" i="3" s="1"/>
  <c r="NC68" i="3"/>
  <c r="PK113" i="3"/>
  <c r="M129" i="3"/>
  <c r="S129" i="3" s="1"/>
  <c r="P129" i="3"/>
  <c r="Y160" i="3"/>
  <c r="S160" i="3" s="1"/>
  <c r="P160" i="3"/>
  <c r="H188" i="3"/>
  <c r="K188" i="3" s="1"/>
  <c r="K184" i="3"/>
  <c r="GM89" i="3"/>
  <c r="N74" i="3"/>
  <c r="V74" i="3"/>
  <c r="H75" i="3"/>
  <c r="N68" i="3"/>
  <c r="J68" i="3"/>
  <c r="K68" i="3"/>
  <c r="FE178" i="3"/>
  <c r="NU17" i="3"/>
  <c r="OA25" i="3"/>
  <c r="V53" i="3"/>
  <c r="V55" i="3" s="1"/>
  <c r="LP85" i="3"/>
  <c r="LA99" i="3"/>
  <c r="BU161" i="3"/>
  <c r="BO161" i="3" s="1"/>
  <c r="LT177" i="3"/>
  <c r="LN177" i="3" s="1"/>
  <c r="LN89" i="3"/>
  <c r="LT178" i="3"/>
  <c r="IG27" i="3"/>
  <c r="IM36" i="3"/>
  <c r="IG36" i="3" s="1"/>
  <c r="OA111" i="3"/>
  <c r="NU111" i="3" s="1"/>
  <c r="NU106" i="3"/>
  <c r="FT178" i="3"/>
  <c r="FN178" i="3" s="1"/>
  <c r="V138" i="3"/>
  <c r="P138" i="3" s="1"/>
  <c r="NZ178" i="3"/>
  <c r="OH178" i="3"/>
  <c r="HV178" i="3"/>
  <c r="LS126" i="3"/>
  <c r="LY130" i="3"/>
  <c r="LS130" i="3" s="1"/>
  <c r="GZ89" i="3"/>
  <c r="LS101" i="3"/>
  <c r="LY104" i="3"/>
  <c r="LS104" i="3" s="1"/>
  <c r="LX177" i="3"/>
  <c r="LR89" i="3"/>
  <c r="LX178" i="3"/>
  <c r="NU57" i="3"/>
  <c r="OA66" i="3"/>
  <c r="NU66" i="3" s="1"/>
  <c r="J106" i="3"/>
  <c r="H111" i="3"/>
  <c r="N106" i="3"/>
  <c r="K106" i="3"/>
  <c r="H25" i="3"/>
  <c r="K17" i="3"/>
  <c r="J17" i="3"/>
  <c r="N17" i="3"/>
  <c r="U118" i="3"/>
  <c r="W113" i="3"/>
  <c r="O113" i="3"/>
  <c r="Q113" i="3" s="1"/>
  <c r="KU55" i="3"/>
  <c r="KI55" i="3" s="1"/>
  <c r="KI52" i="3"/>
  <c r="FY75" i="3"/>
  <c r="FS75" i="3" s="1"/>
  <c r="GR177" i="3"/>
  <c r="GL89" i="3"/>
  <c r="GR178" i="3"/>
  <c r="FS151" i="3"/>
  <c r="FY154" i="3"/>
  <c r="FS154" i="3" s="1"/>
  <c r="DK165" i="3"/>
  <c r="DQ168" i="3"/>
  <c r="DK168" i="3" s="1"/>
  <c r="EN177" i="3"/>
  <c r="EH177" i="3" s="1"/>
  <c r="EH89" i="3"/>
  <c r="EN178" i="3"/>
  <c r="EH178" i="3" s="1"/>
  <c r="DQ111" i="3"/>
  <c r="DK111" i="3" s="1"/>
  <c r="DK106" i="3"/>
  <c r="PP177" i="3"/>
  <c r="PJ177" i="3" s="1"/>
  <c r="PJ89" i="3"/>
  <c r="PP178" i="3"/>
  <c r="PJ178" i="3" s="1"/>
  <c r="O43" i="3"/>
  <c r="Q43" i="3" s="1"/>
  <c r="W43" i="3"/>
  <c r="OJ89" i="3"/>
  <c r="NR15" i="3"/>
  <c r="PT177" i="3"/>
  <c r="PT178" i="3"/>
  <c r="U75" i="3"/>
  <c r="W68" i="3"/>
  <c r="O68" i="3"/>
  <c r="Q68" i="3" s="1"/>
  <c r="IG106" i="3"/>
  <c r="V94" i="3"/>
  <c r="N94" i="3"/>
  <c r="CS176" i="3"/>
  <c r="CM97" i="3"/>
  <c r="NC130" i="3"/>
  <c r="LY143" i="3"/>
  <c r="LS143" i="3" s="1"/>
  <c r="LS138" i="3"/>
  <c r="FP25" i="3"/>
  <c r="FV89" i="3"/>
  <c r="LV89" i="3"/>
  <c r="LP15" i="3"/>
  <c r="ID55" i="3"/>
  <c r="PO177" i="3"/>
  <c r="AL177" i="3"/>
  <c r="MB177" i="3"/>
  <c r="MB178" i="3"/>
  <c r="LS68" i="3"/>
  <c r="AZ176" i="3"/>
  <c r="AN97" i="3"/>
  <c r="Y156" i="3"/>
  <c r="NL176" i="3"/>
  <c r="MZ176" i="3" s="1"/>
  <c r="NU138" i="3"/>
  <c r="OA143" i="3"/>
  <c r="NU143" i="3" s="1"/>
  <c r="PQ111" i="3"/>
  <c r="PK111" i="3" s="1"/>
  <c r="PK106" i="3"/>
  <c r="O161" i="3"/>
  <c r="IM118" i="3"/>
  <c r="IG118" i="3" s="1"/>
  <c r="IG113" i="3"/>
  <c r="W151" i="3"/>
  <c r="O151" i="3"/>
  <c r="N6" i="3"/>
  <c r="DU177" i="3"/>
  <c r="DU178" i="3"/>
  <c r="FS52" i="3"/>
  <c r="FY55" i="3"/>
  <c r="FS55" i="3" s="1"/>
  <c r="HF177" i="3"/>
  <c r="HF178" i="3"/>
  <c r="JE57" i="3"/>
  <c r="W24" i="3"/>
  <c r="O24" i="3"/>
  <c r="Q24" i="3" s="1"/>
  <c r="V24" i="3"/>
  <c r="Y24" i="3" s="1"/>
  <c r="P22" i="3"/>
  <c r="V60" i="3"/>
  <c r="N60" i="3"/>
  <c r="T97" i="3"/>
  <c r="V92" i="3"/>
  <c r="GE176" i="3"/>
  <c r="NR118" i="3"/>
  <c r="OS126" i="3"/>
  <c r="OY130" i="3"/>
  <c r="OS130" i="3" s="1"/>
  <c r="Q134" i="3"/>
  <c r="KI57" i="3"/>
  <c r="NI89" i="3"/>
  <c r="NC15" i="3"/>
  <c r="DZ89" i="3"/>
  <c r="V77" i="3"/>
  <c r="T78" i="3"/>
  <c r="N78" i="3" s="1"/>
  <c r="GN118" i="3"/>
  <c r="AZ89" i="3"/>
  <c r="BO31" i="3"/>
  <c r="BU36" i="3"/>
  <c r="BO36" i="3" s="1"/>
  <c r="GK176" i="3"/>
  <c r="P69" i="3"/>
  <c r="M69" i="3"/>
  <c r="S69" i="3" s="1"/>
  <c r="PS177" i="3"/>
  <c r="PS178" i="3"/>
  <c r="DW25" i="3"/>
  <c r="DW89" i="3" s="1"/>
  <c r="DK9" i="3"/>
  <c r="DQ15" i="3"/>
  <c r="FU177" i="3"/>
  <c r="FO89" i="3"/>
  <c r="FQ89" i="3" s="1"/>
  <c r="FU178" i="3"/>
  <c r="FO178" i="3" s="1"/>
  <c r="FQ178" i="3" s="1"/>
  <c r="W60" i="3"/>
  <c r="O60" i="3"/>
  <c r="Q60" i="3" s="1"/>
  <c r="OI177" i="3"/>
  <c r="OI178" i="3"/>
  <c r="BC66" i="3"/>
  <c r="AQ66" i="3" s="1"/>
  <c r="R84" i="3"/>
  <c r="X85" i="3"/>
  <c r="R85" i="3" s="1"/>
  <c r="KY97" i="3"/>
  <c r="HX176" i="3"/>
  <c r="DH55" i="3"/>
  <c r="PB176" i="3"/>
  <c r="PB177" i="3" s="1"/>
  <c r="PH55" i="3"/>
  <c r="IJ176" i="3"/>
  <c r="IJ177" i="3" s="1"/>
  <c r="ID97" i="3"/>
  <c r="NI154" i="3"/>
  <c r="NC154" i="3" s="1"/>
  <c r="W99" i="3"/>
  <c r="O99" i="3"/>
  <c r="Q99" i="3" s="1"/>
  <c r="U104" i="3"/>
  <c r="P173" i="3"/>
  <c r="Y132" i="3"/>
  <c r="Y136" i="3" s="1"/>
  <c r="V136" i="3"/>
  <c r="P136" i="3" s="1"/>
  <c r="NE177" i="3"/>
  <c r="MY177" i="3" s="1"/>
  <c r="OA55" i="3"/>
  <c r="NU55" i="3" s="1"/>
  <c r="NU52" i="3"/>
  <c r="GT176" i="3"/>
  <c r="GN176" i="3" s="1"/>
  <c r="GN97" i="3"/>
  <c r="W117" i="3"/>
  <c r="O117" i="3"/>
  <c r="Q117" i="3" s="1"/>
  <c r="V117" i="3"/>
  <c r="Y117" i="3" s="1"/>
  <c r="FM178" i="3"/>
  <c r="ND177" i="3"/>
  <c r="MX177" i="3" s="1"/>
  <c r="MX89" i="3"/>
  <c r="ND178" i="3"/>
  <c r="MX178" i="3" s="1"/>
  <c r="GI89" i="3"/>
  <c r="EF36" i="3"/>
  <c r="KC89" i="3"/>
  <c r="Y38" i="3"/>
  <c r="Y43" i="3" s="1"/>
  <c r="V43" i="3"/>
  <c r="K85" i="3"/>
  <c r="GQ77" i="3"/>
  <c r="GW78" i="3"/>
  <c r="GQ78" i="3" s="1"/>
  <c r="IY176" i="3"/>
  <c r="V108" i="3"/>
  <c r="N108" i="3"/>
  <c r="P171" i="3"/>
  <c r="Y171" i="3"/>
  <c r="S171" i="3" s="1"/>
  <c r="PL177" i="3"/>
  <c r="PF177" i="3" s="1"/>
  <c r="PF89" i="3"/>
  <c r="PL178" i="3"/>
  <c r="PF178" i="3" s="1"/>
  <c r="EV177" i="3"/>
  <c r="EV178" i="3"/>
  <c r="GS177" i="3"/>
  <c r="M9" i="3"/>
  <c r="V81" i="3"/>
  <c r="N81" i="3"/>
  <c r="PO178" i="3"/>
  <c r="OV176" i="3"/>
  <c r="OP176" i="3" s="1"/>
  <c r="LA104" i="3"/>
  <c r="EI99" i="3"/>
  <c r="MU178" i="3"/>
  <c r="I177" i="3"/>
  <c r="I178" i="3"/>
  <c r="IB176" i="3"/>
  <c r="IE176" i="3" s="1"/>
  <c r="IG81" i="3"/>
  <c r="Y57" i="3"/>
  <c r="S57" i="3" s="1"/>
  <c r="DV178" i="3"/>
  <c r="AU177" i="3"/>
  <c r="AU178" i="3"/>
  <c r="BA177" i="3"/>
  <c r="BA178" i="3"/>
  <c r="P10" i="3"/>
  <c r="BM15" i="3"/>
  <c r="P19" i="3"/>
  <c r="M19" i="3"/>
  <c r="S19" i="3" s="1"/>
  <c r="PW25" i="3"/>
  <c r="PW89" i="3" s="1"/>
  <c r="IG111" i="3"/>
  <c r="NA97" i="3"/>
  <c r="FS99" i="3"/>
  <c r="FY104" i="3"/>
  <c r="FS104" i="3" s="1"/>
  <c r="LA113" i="3"/>
  <c r="LG118" i="3"/>
  <c r="LA118" i="3" s="1"/>
  <c r="NC126" i="3"/>
  <c r="IE130" i="3"/>
  <c r="S150" i="3"/>
  <c r="P165" i="3"/>
  <c r="S54" i="3"/>
  <c r="JB66" i="3"/>
  <c r="LA15" i="3"/>
  <c r="PM177" i="3"/>
  <c r="PG177" i="3" s="1"/>
  <c r="PI177" i="3" s="1"/>
  <c r="PG89" i="3"/>
  <c r="PI89" i="3" s="1"/>
  <c r="PM178" i="3"/>
  <c r="HD177" i="3"/>
  <c r="HD178" i="3"/>
  <c r="HC15" i="3"/>
  <c r="HC89" i="3" s="1"/>
  <c r="HC177" i="3" s="1"/>
  <c r="GQ9" i="3"/>
  <c r="W31" i="3"/>
  <c r="O31" i="3"/>
  <c r="Q31" i="3" s="1"/>
  <c r="N36" i="3"/>
  <c r="J85" i="3"/>
  <c r="M84" i="3"/>
  <c r="LS75" i="3"/>
  <c r="GW82" i="3"/>
  <c r="GQ82" i="3" s="1"/>
  <c r="GQ80" i="3"/>
  <c r="LY66" i="3"/>
  <c r="LS66" i="3" s="1"/>
  <c r="NI176" i="3"/>
  <c r="NC176" i="3" s="1"/>
  <c r="NC97" i="3"/>
  <c r="GZ176" i="3"/>
  <c r="JB78" i="3"/>
  <c r="MK136" i="3"/>
  <c r="GW168" i="3"/>
  <c r="GQ168" i="3" s="1"/>
  <c r="EI151" i="3"/>
  <c r="EO154" i="3"/>
  <c r="EI154" i="3" s="1"/>
  <c r="M6" i="3"/>
  <c r="IT177" i="3"/>
  <c r="IT178" i="3"/>
  <c r="IB178" i="3" s="1"/>
  <c r="MW89" i="3"/>
  <c r="MW178" i="3" s="1"/>
  <c r="HG178" i="3"/>
  <c r="LS17" i="3"/>
  <c r="LY25" i="3"/>
  <c r="LS25" i="3" s="1"/>
  <c r="BH177" i="3"/>
  <c r="BH178" i="3"/>
  <c r="LA36" i="3"/>
  <c r="GB176" i="3"/>
  <c r="OD176" i="3"/>
  <c r="OD177" i="3" s="1"/>
  <c r="J130" i="3"/>
  <c r="M126" i="3"/>
  <c r="EO111" i="3"/>
  <c r="EI111" i="3" s="1"/>
  <c r="EI106" i="3"/>
  <c r="M134" i="3"/>
  <c r="S134" i="3" s="1"/>
  <c r="P134" i="3"/>
  <c r="DQ143" i="3"/>
  <c r="DK143" i="3" s="1"/>
  <c r="KF143" i="3"/>
  <c r="P18" i="3"/>
  <c r="NC9" i="3"/>
  <c r="FS36" i="3"/>
  <c r="BO108" i="3"/>
  <c r="BU111" i="3"/>
  <c r="BO111" i="3" s="1"/>
  <c r="Y139" i="3"/>
  <c r="S139" i="3" s="1"/>
  <c r="P139" i="3"/>
  <c r="GW118" i="3"/>
  <c r="GQ118" i="3" s="1"/>
  <c r="GQ113" i="3"/>
  <c r="MD178" i="3"/>
  <c r="MD177" i="3"/>
  <c r="DH25" i="3"/>
  <c r="MK6" i="3"/>
  <c r="GH176" i="3"/>
  <c r="FS68" i="3"/>
  <c r="ID143" i="3"/>
  <c r="DN89" i="3"/>
  <c r="DH15" i="3"/>
  <c r="PQ97" i="3"/>
  <c r="PK92" i="3"/>
  <c r="MQ66" i="3"/>
  <c r="MK66" i="3" s="1"/>
  <c r="MK57" i="3"/>
  <c r="EU176" i="3"/>
  <c r="N80" i="3"/>
  <c r="J80" i="3"/>
  <c r="H82" i="3"/>
  <c r="K80" i="3"/>
  <c r="EO82" i="3"/>
  <c r="EI82" i="3" s="1"/>
  <c r="EI80" i="3"/>
  <c r="O87" i="3"/>
  <c r="Q87" i="3" s="1"/>
  <c r="W87" i="3"/>
  <c r="U88" i="3"/>
  <c r="V87" i="3"/>
  <c r="KY176" i="3"/>
  <c r="BM176" i="3"/>
  <c r="V157" i="3"/>
  <c r="Y157" i="3" s="1"/>
  <c r="T161" i="3"/>
  <c r="W161" i="3" s="1"/>
  <c r="W129" i="3"/>
  <c r="O129" i="3"/>
  <c r="MK165" i="3"/>
  <c r="MQ168" i="3"/>
  <c r="MK168" i="3" s="1"/>
  <c r="PU177" i="3"/>
  <c r="PU178" i="3"/>
  <c r="V71" i="3"/>
  <c r="N71" i="3"/>
  <c r="S173" i="3"/>
  <c r="MZ118" i="3"/>
  <c r="P40" i="3"/>
  <c r="EI58" i="3"/>
  <c r="BS178" i="3"/>
  <c r="PK27" i="3"/>
  <c r="PQ36" i="3"/>
  <c r="PK36" i="3" s="1"/>
  <c r="V120" i="3"/>
  <c r="NW177" i="3"/>
  <c r="NQ89" i="3"/>
  <c r="NW178" i="3"/>
  <c r="NQ178" i="3" s="1"/>
  <c r="W10" i="3"/>
  <c r="O10" i="3"/>
  <c r="Q10" i="3" s="1"/>
  <c r="JZ89" i="3"/>
  <c r="JE27" i="3"/>
  <c r="JK36" i="3"/>
  <c r="JE36" i="3" s="1"/>
  <c r="HW177" i="3"/>
  <c r="HW178" i="3"/>
  <c r="LA84" i="3"/>
  <c r="T85" i="3"/>
  <c r="N85" i="3" s="1"/>
  <c r="V84" i="3"/>
  <c r="P84" i="3" s="1"/>
  <c r="IV176" i="3"/>
  <c r="T130" i="3"/>
  <c r="N130" i="3" s="1"/>
  <c r="V126" i="3"/>
  <c r="P126" i="3" s="1"/>
  <c r="EI97" i="3"/>
  <c r="O74" i="3"/>
  <c r="Q74" i="3" s="1"/>
  <c r="W74" i="3"/>
  <c r="MK77" i="3"/>
  <c r="JC97" i="3"/>
  <c r="PW176" i="3"/>
  <c r="KI126" i="3"/>
  <c r="N129" i="3"/>
  <c r="GW154" i="3"/>
  <c r="GQ154" i="3" s="1"/>
  <c r="V151" i="3"/>
  <c r="N151" i="3"/>
  <c r="M170" i="3"/>
  <c r="J175" i="3"/>
  <c r="P170" i="3"/>
  <c r="DP177" i="3"/>
  <c r="DJ177" i="3" s="1"/>
  <c r="NF89" i="3"/>
  <c r="KN177" i="3"/>
  <c r="KH177" i="3" s="1"/>
  <c r="KH89" i="3"/>
  <c r="KN178" i="3"/>
  <c r="KH178" i="3" s="1"/>
  <c r="H15" i="3"/>
  <c r="OV89" i="3"/>
  <c r="JW89" i="3"/>
  <c r="JW178" i="3" s="1"/>
  <c r="FV176" i="3"/>
  <c r="FP176" i="3" s="1"/>
  <c r="FP97" i="3"/>
  <c r="OG25" i="3"/>
  <c r="JE80" i="3"/>
  <c r="JK82" i="3"/>
  <c r="JE82" i="3" s="1"/>
  <c r="MK99" i="3"/>
  <c r="MQ104" i="3"/>
  <c r="MK104" i="3" s="1"/>
  <c r="EO104" i="3"/>
  <c r="EI104" i="3" s="1"/>
  <c r="IH177" i="3"/>
  <c r="IB177" i="3" s="1"/>
  <c r="ID36" i="3"/>
  <c r="J78" i="3"/>
  <c r="P77" i="3"/>
  <c r="M77" i="3"/>
  <c r="FT177" i="3"/>
  <c r="T66" i="3"/>
  <c r="N66" i="3" s="1"/>
  <c r="NZ177" i="3"/>
  <c r="NT177" i="3" s="1"/>
  <c r="NE178" i="3"/>
  <c r="MY178" i="3" s="1"/>
  <c r="Q23" i="4" l="1"/>
  <c r="H23" i="4" s="1"/>
  <c r="G23" i="4" s="1"/>
  <c r="H22" i="4"/>
  <c r="G22" i="4" s="1"/>
  <c r="GL177" i="3"/>
  <c r="NT178" i="3"/>
  <c r="X89" i="3"/>
  <c r="MT178" i="3"/>
  <c r="BC89" i="3"/>
  <c r="PB178" i="3"/>
  <c r="OD178" i="3"/>
  <c r="K88" i="3"/>
  <c r="N88" i="3"/>
  <c r="Y6" i="3"/>
  <c r="LO177" i="3"/>
  <c r="LQ177" i="3" s="1"/>
  <c r="EG89" i="3"/>
  <c r="IA178" i="3"/>
  <c r="MG178" i="3"/>
  <c r="AP178" i="3"/>
  <c r="Q115" i="3"/>
  <c r="BU89" i="3"/>
  <c r="BM178" i="3"/>
  <c r="NA177" i="3"/>
  <c r="GL178" i="3"/>
  <c r="NA89" i="3"/>
  <c r="M136" i="3"/>
  <c r="S136" i="3" s="1"/>
  <c r="EE177" i="3"/>
  <c r="V66" i="3"/>
  <c r="P66" i="3" s="1"/>
  <c r="OR177" i="3"/>
  <c r="Q6" i="3"/>
  <c r="NU82" i="3"/>
  <c r="BM89" i="3"/>
  <c r="HO178" i="3"/>
  <c r="Q129" i="3"/>
  <c r="T176" i="3"/>
  <c r="HC178" i="3"/>
  <c r="V161" i="3"/>
  <c r="IG25" i="3"/>
  <c r="P43" i="3"/>
  <c r="Q80" i="3"/>
  <c r="BM177" i="3"/>
  <c r="NP178" i="3"/>
  <c r="J88" i="3"/>
  <c r="M87" i="3"/>
  <c r="M88" i="3" s="1"/>
  <c r="M80" i="3"/>
  <c r="P80" i="3"/>
  <c r="J82" i="3"/>
  <c r="M130" i="3"/>
  <c r="N50" i="3"/>
  <c r="Q50" i="3" s="1"/>
  <c r="K50" i="3"/>
  <c r="HL177" i="3"/>
  <c r="HL178" i="3"/>
  <c r="NS178" i="3"/>
  <c r="DW177" i="3"/>
  <c r="DW178" i="3"/>
  <c r="OJ177" i="3"/>
  <c r="OJ178" i="3"/>
  <c r="W118" i="3"/>
  <c r="O118" i="3"/>
  <c r="Q118" i="3" s="1"/>
  <c r="W25" i="3"/>
  <c r="O25" i="3"/>
  <c r="W55" i="3"/>
  <c r="O55" i="3"/>
  <c r="Y63" i="3"/>
  <c r="S63" i="3" s="1"/>
  <c r="P63" i="3"/>
  <c r="DT177" i="3"/>
  <c r="DT178" i="3"/>
  <c r="IP177" i="3"/>
  <c r="F178" i="3"/>
  <c r="F183" i="3" s="1"/>
  <c r="F186" i="3" s="1"/>
  <c r="OG89" i="3"/>
  <c r="NS89" i="3"/>
  <c r="PW177" i="3"/>
  <c r="PW178" i="3"/>
  <c r="Y81" i="3"/>
  <c r="S81" i="3" s="1"/>
  <c r="P81" i="3"/>
  <c r="AZ177" i="3"/>
  <c r="AZ178" i="3"/>
  <c r="Y60" i="3"/>
  <c r="S60" i="3" s="1"/>
  <c r="P60" i="3"/>
  <c r="J75" i="3"/>
  <c r="M68" i="3"/>
  <c r="P68" i="3"/>
  <c r="Y141" i="3"/>
  <c r="S141" i="3" s="1"/>
  <c r="P141" i="3"/>
  <c r="DK25" i="3"/>
  <c r="Y99" i="3"/>
  <c r="V104" i="3"/>
  <c r="LY89" i="3"/>
  <c r="LS15" i="3"/>
  <c r="KO176" i="3"/>
  <c r="KI176" i="3" s="1"/>
  <c r="KI97" i="3"/>
  <c r="J147" i="3"/>
  <c r="P145" i="3"/>
  <c r="M145" i="3"/>
  <c r="NL177" i="3"/>
  <c r="NL178" i="3"/>
  <c r="S157" i="3"/>
  <c r="W111" i="3"/>
  <c r="O111" i="3"/>
  <c r="GB177" i="3"/>
  <c r="GB178" i="3"/>
  <c r="GK177" i="3"/>
  <c r="GK178" i="3"/>
  <c r="W85" i="3"/>
  <c r="O85" i="3"/>
  <c r="Q85" i="3" s="1"/>
  <c r="IF177" i="3"/>
  <c r="X176" i="3"/>
  <c r="R176" i="3" s="1"/>
  <c r="R97" i="3"/>
  <c r="Y13" i="3"/>
  <c r="S13" i="3" s="1"/>
  <c r="P13" i="3"/>
  <c r="M36" i="3"/>
  <c r="PK15" i="3"/>
  <c r="PQ89" i="3"/>
  <c r="CS177" i="3"/>
  <c r="CM177" i="3" s="1"/>
  <c r="CM89" i="3"/>
  <c r="CS178" i="3"/>
  <c r="S117" i="3"/>
  <c r="W82" i="3"/>
  <c r="O82" i="3"/>
  <c r="AN176" i="3"/>
  <c r="H176" i="3"/>
  <c r="N97" i="3"/>
  <c r="K97" i="3"/>
  <c r="KU89" i="3"/>
  <c r="KI15" i="3"/>
  <c r="V118" i="3"/>
  <c r="NF177" i="3"/>
  <c r="MZ89" i="3"/>
  <c r="NF178" i="3"/>
  <c r="EO176" i="3"/>
  <c r="EI176" i="3" s="1"/>
  <c r="NQ177" i="3"/>
  <c r="NS177" i="3" s="1"/>
  <c r="MW177" i="3"/>
  <c r="LG89" i="3"/>
  <c r="J25" i="3"/>
  <c r="P17" i="3"/>
  <c r="M17" i="3"/>
  <c r="LD177" i="3"/>
  <c r="KX177" i="3" s="1"/>
  <c r="KX89" i="3"/>
  <c r="LD178" i="3"/>
  <c r="KX178" i="3" s="1"/>
  <c r="P149" i="3"/>
  <c r="M149" i="3"/>
  <c r="J154" i="3"/>
  <c r="P24" i="3"/>
  <c r="HI177" i="3"/>
  <c r="HI178" i="3"/>
  <c r="ED178" i="3"/>
  <c r="CJ178" i="3"/>
  <c r="Q94" i="3"/>
  <c r="IE178" i="3"/>
  <c r="IS177" i="3"/>
  <c r="IS178" i="3"/>
  <c r="N147" i="3"/>
  <c r="Q147" i="3" s="1"/>
  <c r="K147" i="3"/>
  <c r="NS176" i="3"/>
  <c r="P157" i="3"/>
  <c r="AO177" i="3"/>
  <c r="AT177" i="3"/>
  <c r="AN89" i="3"/>
  <c r="AT178" i="3"/>
  <c r="N55" i="3"/>
  <c r="K55" i="3"/>
  <c r="Q106" i="3"/>
  <c r="T89" i="3"/>
  <c r="KY177" i="3"/>
  <c r="CG177" i="3"/>
  <c r="CG178" i="3"/>
  <c r="GE178" i="3"/>
  <c r="P117" i="3"/>
  <c r="AQ97" i="3"/>
  <c r="Q81" i="3"/>
  <c r="BF177" i="3"/>
  <c r="BF178" i="3"/>
  <c r="FD177" i="3"/>
  <c r="FD178" i="3"/>
  <c r="HX177" i="3"/>
  <c r="HX178" i="3"/>
  <c r="J97" i="3"/>
  <c r="P92" i="3"/>
  <c r="M92" i="3"/>
  <c r="J161" i="3"/>
  <c r="P161" i="3" s="1"/>
  <c r="P156" i="3"/>
  <c r="M156" i="3"/>
  <c r="HU178" i="3"/>
  <c r="DN177" i="3"/>
  <c r="DH89" i="3"/>
  <c r="DN178" i="3"/>
  <c r="FV177" i="3"/>
  <c r="FP89" i="3"/>
  <c r="FV178" i="3"/>
  <c r="N111" i="3"/>
  <c r="K111" i="3"/>
  <c r="GW176" i="3"/>
  <c r="GQ176" i="3" s="1"/>
  <c r="GQ97" i="3"/>
  <c r="JQ177" i="3"/>
  <c r="JQ178" i="3"/>
  <c r="J55" i="3"/>
  <c r="P55" i="3" s="1"/>
  <c r="P52" i="3"/>
  <c r="M52" i="3"/>
  <c r="BC177" i="3"/>
  <c r="BC178" i="3"/>
  <c r="Y151" i="3"/>
  <c r="S151" i="3" s="1"/>
  <c r="P151" i="3"/>
  <c r="P106" i="3"/>
  <c r="J111" i="3"/>
  <c r="M106" i="3"/>
  <c r="V124" i="3"/>
  <c r="P124" i="3" s="1"/>
  <c r="Y120" i="3"/>
  <c r="Y124" i="3" s="1"/>
  <c r="KG178" i="3"/>
  <c r="S24" i="3"/>
  <c r="GH177" i="3"/>
  <c r="GH178" i="3"/>
  <c r="MQ89" i="3"/>
  <c r="MK15" i="3"/>
  <c r="J185" i="3"/>
  <c r="P12" i="3"/>
  <c r="M12" i="3"/>
  <c r="V147" i="3"/>
  <c r="Y145" i="3"/>
  <c r="GM178" i="3"/>
  <c r="GO178" i="3" s="1"/>
  <c r="Y59" i="3"/>
  <c r="S59" i="3" s="1"/>
  <c r="P59" i="3"/>
  <c r="L183" i="3"/>
  <c r="L186" i="3" s="1"/>
  <c r="FY176" i="3"/>
  <c r="FS176" i="3" s="1"/>
  <c r="FS97" i="3"/>
  <c r="Y80" i="3"/>
  <c r="Y82" i="3" s="1"/>
  <c r="V82" i="3"/>
  <c r="JW177" i="3"/>
  <c r="Y71" i="3"/>
  <c r="S71" i="3" s="1"/>
  <c r="P71" i="3"/>
  <c r="ID176" i="3"/>
  <c r="Y77" i="3"/>
  <c r="Y78" i="3" s="1"/>
  <c r="V78" i="3"/>
  <c r="P78" i="3" s="1"/>
  <c r="Y74" i="3"/>
  <c r="S74" i="3" s="1"/>
  <c r="P74" i="3"/>
  <c r="FS25" i="3"/>
  <c r="W36" i="3"/>
  <c r="O36" i="3"/>
  <c r="Q36" i="3" s="1"/>
  <c r="M78" i="3"/>
  <c r="S77" i="3"/>
  <c r="V88" i="3"/>
  <c r="P88" i="3" s="1"/>
  <c r="Y87" i="3"/>
  <c r="P87" i="3"/>
  <c r="I183" i="3"/>
  <c r="W104" i="3"/>
  <c r="O104" i="3"/>
  <c r="Q104" i="3" s="1"/>
  <c r="NI177" i="3"/>
  <c r="NC89" i="3"/>
  <c r="NI178" i="3"/>
  <c r="NC178" i="3" s="1"/>
  <c r="NO177" i="3"/>
  <c r="W88" i="3"/>
  <c r="O88" i="3"/>
  <c r="Q88" i="3" s="1"/>
  <c r="Y94" i="3"/>
  <c r="S94" i="3" s="1"/>
  <c r="P94" i="3"/>
  <c r="GZ177" i="3"/>
  <c r="GZ178" i="3"/>
  <c r="IM176" i="3"/>
  <c r="IG176" i="3" s="1"/>
  <c r="IG97" i="3"/>
  <c r="W66" i="3"/>
  <c r="O66" i="3"/>
  <c r="Q66" i="3" s="1"/>
  <c r="V15" i="3"/>
  <c r="P15" i="3" s="1"/>
  <c r="Y9" i="3"/>
  <c r="Y58" i="3"/>
  <c r="S58" i="3" s="1"/>
  <c r="P58" i="3"/>
  <c r="Y146" i="3"/>
  <c r="S146" i="3" s="1"/>
  <c r="P146" i="3"/>
  <c r="NA178" i="3"/>
  <c r="V130" i="3"/>
  <c r="P130" i="3" s="1"/>
  <c r="Y126" i="3"/>
  <c r="Y130" i="3" s="1"/>
  <c r="N75" i="3"/>
  <c r="K75" i="3"/>
  <c r="JK176" i="3"/>
  <c r="JE176" i="3" s="1"/>
  <c r="JE97" i="3"/>
  <c r="W130" i="3"/>
  <c r="O130" i="3"/>
  <c r="Q130" i="3" s="1"/>
  <c r="X177" i="3"/>
  <c r="FS89" i="3"/>
  <c r="EU177" i="3"/>
  <c r="EU178" i="3"/>
  <c r="Q13" i="3"/>
  <c r="W168" i="3"/>
  <c r="O168" i="3"/>
  <c r="Y159" i="3"/>
  <c r="S159" i="3" s="1"/>
  <c r="P159" i="3"/>
  <c r="JC177" i="3"/>
  <c r="MI178" i="3"/>
  <c r="AW176" i="3"/>
  <c r="BO89" i="3"/>
  <c r="M85" i="3"/>
  <c r="N25" i="3"/>
  <c r="K25" i="3"/>
  <c r="Y53" i="3"/>
  <c r="S53" i="3" s="1"/>
  <c r="P53" i="3"/>
  <c r="HM177" i="3"/>
  <c r="HM178" i="3"/>
  <c r="IV177" i="3"/>
  <c r="ID177" i="3" s="1"/>
  <c r="IV178" i="3"/>
  <c r="ED177" i="3"/>
  <c r="EG177" i="3" s="1"/>
  <c r="Y30" i="3"/>
  <c r="S30" i="3" s="1"/>
  <c r="P30" i="3"/>
  <c r="P104" i="3"/>
  <c r="V36" i="3"/>
  <c r="P36" i="3" s="1"/>
  <c r="Y27" i="3"/>
  <c r="OO178" i="3"/>
  <c r="OQ178" i="3" s="1"/>
  <c r="R89" i="3"/>
  <c r="M118" i="3"/>
  <c r="S113" i="3"/>
  <c r="M124" i="3"/>
  <c r="S124" i="3" s="1"/>
  <c r="S120" i="3"/>
  <c r="LY176" i="3"/>
  <c r="LS176" i="3" s="1"/>
  <c r="LS97" i="3"/>
  <c r="OM176" i="3"/>
  <c r="OM178" i="3" s="1"/>
  <c r="P175" i="3"/>
  <c r="PQ176" i="3"/>
  <c r="PK176" i="3" s="1"/>
  <c r="PK97" i="3"/>
  <c r="S6" i="3"/>
  <c r="GM177" i="3"/>
  <c r="GO177" i="3" s="1"/>
  <c r="KC177" i="3"/>
  <c r="KC178" i="3"/>
  <c r="FO177" i="3"/>
  <c r="DZ177" i="3"/>
  <c r="DZ178" i="3"/>
  <c r="LV177" i="3"/>
  <c r="LP177" i="3" s="1"/>
  <c r="LP89" i="3"/>
  <c r="LV178" i="3"/>
  <c r="LP178" i="3" s="1"/>
  <c r="LR177" i="3"/>
  <c r="NU25" i="3"/>
  <c r="M45" i="3"/>
  <c r="P45" i="3"/>
  <c r="J50" i="3"/>
  <c r="P50" i="3" s="1"/>
  <c r="N154" i="3"/>
  <c r="Q154" i="3" s="1"/>
  <c r="K154" i="3"/>
  <c r="W143" i="3"/>
  <c r="O143" i="3"/>
  <c r="Q143" i="3" s="1"/>
  <c r="JD178" i="3"/>
  <c r="M104" i="3"/>
  <c r="BU176" i="3"/>
  <c r="BO176" i="3" s="1"/>
  <c r="KL177" i="3"/>
  <c r="KF89" i="3"/>
  <c r="KL178" i="3"/>
  <c r="Q108" i="3"/>
  <c r="AQ118" i="3"/>
  <c r="BI176" i="3"/>
  <c r="BI177" i="3" s="1"/>
  <c r="Y17" i="3"/>
  <c r="V25" i="3"/>
  <c r="Q92" i="3"/>
  <c r="R177" i="3"/>
  <c r="EO89" i="3"/>
  <c r="EI15" i="3"/>
  <c r="LO178" i="3"/>
  <c r="MN177" i="3"/>
  <c r="MH177" i="3" s="1"/>
  <c r="MH89" i="3"/>
  <c r="MN178" i="3"/>
  <c r="MH178" i="3" s="1"/>
  <c r="P118" i="3"/>
  <c r="IZ178" i="3"/>
  <c r="JC178" i="3" s="1"/>
  <c r="AP177" i="3"/>
  <c r="U89" i="3"/>
  <c r="W15" i="3"/>
  <c r="O15" i="3"/>
  <c r="DG177" i="3"/>
  <c r="DI177" i="3" s="1"/>
  <c r="LG176" i="3"/>
  <c r="LA176" i="3" s="1"/>
  <c r="LA97" i="3"/>
  <c r="W124" i="3"/>
  <c r="O124" i="3"/>
  <c r="Q124" i="3" s="1"/>
  <c r="Q71" i="3"/>
  <c r="OY176" i="3"/>
  <c r="OS176" i="3" s="1"/>
  <c r="IM89" i="3"/>
  <c r="IG15" i="3"/>
  <c r="N168" i="3"/>
  <c r="K168" i="3"/>
  <c r="DE178" i="3"/>
  <c r="IJ178" i="3"/>
  <c r="ID178" i="3" s="1"/>
  <c r="GI177" i="3"/>
  <c r="GI178" i="3"/>
  <c r="EL177" i="3"/>
  <c r="EF89" i="3"/>
  <c r="EL178" i="3"/>
  <c r="IY177" i="3"/>
  <c r="IY178" i="3"/>
  <c r="HR177" i="3"/>
  <c r="HR178" i="3"/>
  <c r="OY89" i="3"/>
  <c r="V143" i="3"/>
  <c r="P143" i="3" s="1"/>
  <c r="Y138" i="3"/>
  <c r="S138" i="3" s="1"/>
  <c r="W78" i="3"/>
  <c r="O78" i="3"/>
  <c r="Q78" i="3" s="1"/>
  <c r="LM177" i="3"/>
  <c r="LM178" i="3"/>
  <c r="PN177" i="3"/>
  <c r="PH177" i="3" s="1"/>
  <c r="PH89" i="3"/>
  <c r="PN178" i="3"/>
  <c r="PH178" i="3" s="1"/>
  <c r="LR178" i="3"/>
  <c r="MI177" i="3"/>
  <c r="OA89" i="3"/>
  <c r="DQ176" i="3"/>
  <c r="DK176" i="3" s="1"/>
  <c r="DK97" i="3"/>
  <c r="Y149" i="3"/>
  <c r="Y154" i="3" s="1"/>
  <c r="V154" i="3"/>
  <c r="V111" i="3"/>
  <c r="Y106" i="3"/>
  <c r="Y101" i="3"/>
  <c r="S101" i="3" s="1"/>
  <c r="P101" i="3"/>
  <c r="Y175" i="3"/>
  <c r="MQ176" i="3"/>
  <c r="MK176" i="3" s="1"/>
  <c r="MK97" i="3"/>
  <c r="S9" i="3"/>
  <c r="W75" i="3"/>
  <c r="O75" i="3"/>
  <c r="Q75" i="3" s="1"/>
  <c r="CJ177" i="3"/>
  <c r="IE177" i="3"/>
  <c r="GW89" i="3"/>
  <c r="GQ15" i="3"/>
  <c r="KI25" i="3"/>
  <c r="KO89" i="3"/>
  <c r="GT177" i="3"/>
  <c r="GN89" i="3"/>
  <c r="GT178" i="3"/>
  <c r="JH177" i="3"/>
  <c r="JB89" i="3"/>
  <c r="JH178" i="3"/>
  <c r="N161" i="3"/>
  <c r="Q161" i="3" s="1"/>
  <c r="K161" i="3"/>
  <c r="J168" i="3"/>
  <c r="P168" i="3" s="1"/>
  <c r="M163" i="3"/>
  <c r="P163" i="3"/>
  <c r="OV177" i="3"/>
  <c r="OP177" i="3" s="1"/>
  <c r="OP89" i="3"/>
  <c r="OV178" i="3"/>
  <c r="OP178" i="3" s="1"/>
  <c r="JZ177" i="3"/>
  <c r="JZ178" i="3"/>
  <c r="FN177" i="3"/>
  <c r="H89" i="3"/>
  <c r="N15" i="3"/>
  <c r="K15" i="3"/>
  <c r="M175" i="3"/>
  <c r="S175" i="3" s="1"/>
  <c r="S170" i="3"/>
  <c r="V85" i="3"/>
  <c r="P85" i="3" s="1"/>
  <c r="Y84" i="3"/>
  <c r="Y85" i="3" s="1"/>
  <c r="N82" i="3"/>
  <c r="K82" i="3"/>
  <c r="P6" i="3"/>
  <c r="PG178" i="3"/>
  <c r="PI178" i="3" s="1"/>
  <c r="Y108" i="3"/>
  <c r="S108" i="3" s="1"/>
  <c r="P108" i="3"/>
  <c r="DQ89" i="3"/>
  <c r="DK15" i="3"/>
  <c r="V97" i="3"/>
  <c r="Y92" i="3"/>
  <c r="Q151" i="3"/>
  <c r="CM176" i="3"/>
  <c r="LN178" i="3"/>
  <c r="GO89" i="3"/>
  <c r="Y103" i="3"/>
  <c r="S103" i="3" s="1"/>
  <c r="P103" i="3"/>
  <c r="W136" i="3"/>
  <c r="O136" i="3"/>
  <c r="Q136" i="3" s="1"/>
  <c r="Q175" i="3"/>
  <c r="NX177" i="3"/>
  <c r="NR89" i="3"/>
  <c r="NX178" i="3"/>
  <c r="NR178" i="3" s="1"/>
  <c r="Y115" i="3"/>
  <c r="S115" i="3" s="1"/>
  <c r="P115" i="3"/>
  <c r="JK89" i="3"/>
  <c r="JE15" i="3"/>
  <c r="S132" i="3"/>
  <c r="OA176" i="3"/>
  <c r="NU176" i="3" s="1"/>
  <c r="NU97" i="3"/>
  <c r="DJ178" i="3"/>
  <c r="U176" i="3"/>
  <c r="W97" i="3"/>
  <c r="O97" i="3"/>
  <c r="PE89" i="3"/>
  <c r="LQ89" i="3"/>
  <c r="EE178" i="3"/>
  <c r="EG178" i="3" s="1"/>
  <c r="Q17" i="3"/>
  <c r="Y11" i="3"/>
  <c r="S11" i="3" s="1"/>
  <c r="P11" i="3"/>
  <c r="NR176" i="3"/>
  <c r="Y20" i="3"/>
  <c r="S20" i="3" s="1"/>
  <c r="P20" i="3"/>
  <c r="P120" i="3"/>
  <c r="OR178" i="3"/>
  <c r="M143" i="3"/>
  <c r="MH176" i="3"/>
  <c r="KR177" i="3"/>
  <c r="KR178" i="3"/>
  <c r="V75" i="3"/>
  <c r="Y68" i="3"/>
  <c r="M43" i="3"/>
  <c r="S43" i="3" s="1"/>
  <c r="S38" i="3"/>
  <c r="AW89" i="3"/>
  <c r="FJ177" i="3"/>
  <c r="FJ178" i="3"/>
  <c r="PK25" i="3"/>
  <c r="Q63" i="3"/>
  <c r="ID89" i="3"/>
  <c r="GN177" i="3" l="1"/>
  <c r="BU177" i="3"/>
  <c r="BO177" i="3" s="1"/>
  <c r="FP177" i="3"/>
  <c r="BI178" i="3"/>
  <c r="Y104" i="3"/>
  <c r="DH178" i="3"/>
  <c r="Q25" i="3"/>
  <c r="Y15" i="3"/>
  <c r="P154" i="3"/>
  <c r="P25" i="3"/>
  <c r="MZ177" i="3"/>
  <c r="CM178" i="3"/>
  <c r="S130" i="3"/>
  <c r="Y25" i="3"/>
  <c r="Y55" i="3"/>
  <c r="AN177" i="3"/>
  <c r="Q111" i="3"/>
  <c r="S126" i="3"/>
  <c r="W176" i="3"/>
  <c r="O176" i="3"/>
  <c r="DQ177" i="3"/>
  <c r="DK177" i="3" s="1"/>
  <c r="DK89" i="3"/>
  <c r="DQ178" i="3"/>
  <c r="DK178" i="3" s="1"/>
  <c r="EF178" i="3"/>
  <c r="KF177" i="3"/>
  <c r="S78" i="3"/>
  <c r="M185" i="3"/>
  <c r="S12" i="3"/>
  <c r="KU177" i="3"/>
  <c r="KU178" i="3"/>
  <c r="OG177" i="3"/>
  <c r="OG178" i="3"/>
  <c r="Q55" i="3"/>
  <c r="AW177" i="3"/>
  <c r="AQ177" i="3" s="1"/>
  <c r="AQ89" i="3"/>
  <c r="AW178" i="3"/>
  <c r="AQ178" i="3" s="1"/>
  <c r="KO177" i="3"/>
  <c r="KI177" i="3" s="1"/>
  <c r="KI89" i="3"/>
  <c r="KO178" i="3"/>
  <c r="KI178" i="3" s="1"/>
  <c r="M15" i="3"/>
  <c r="Y111" i="3"/>
  <c r="Y143" i="3"/>
  <c r="S143" i="3" s="1"/>
  <c r="AQ176" i="3"/>
  <c r="S92" i="3"/>
  <c r="M97" i="3"/>
  <c r="M154" i="3"/>
  <c r="S154" i="3" s="1"/>
  <c r="S149" i="3"/>
  <c r="Y161" i="3"/>
  <c r="MZ178" i="3"/>
  <c r="P147" i="3"/>
  <c r="P82" i="3"/>
  <c r="JB178" i="3"/>
  <c r="IM177" i="3"/>
  <c r="IG177" i="3" s="1"/>
  <c r="IG89" i="3"/>
  <c r="IM178" i="3"/>
  <c r="IG178" i="3" s="1"/>
  <c r="DH177" i="3"/>
  <c r="NR177" i="3"/>
  <c r="Y66" i="3"/>
  <c r="S66" i="3" s="1"/>
  <c r="OY177" i="3"/>
  <c r="OS89" i="3"/>
  <c r="OY178" i="3"/>
  <c r="S104" i="3"/>
  <c r="S45" i="3"/>
  <c r="M50" i="3"/>
  <c r="S50" i="3" s="1"/>
  <c r="FQ177" i="3"/>
  <c r="FY178" i="3"/>
  <c r="FS178" i="3" s="1"/>
  <c r="I186" i="3"/>
  <c r="J176" i="3"/>
  <c r="P97" i="3"/>
  <c r="OM177" i="3"/>
  <c r="N176" i="3"/>
  <c r="K176" i="3"/>
  <c r="PQ177" i="3"/>
  <c r="PK177" i="3" s="1"/>
  <c r="PK89" i="3"/>
  <c r="PQ178" i="3"/>
  <c r="PK178" i="3" s="1"/>
  <c r="M82" i="3"/>
  <c r="S82" i="3" s="1"/>
  <c r="S80" i="3"/>
  <c r="OA177" i="3"/>
  <c r="NU177" i="3" s="1"/>
  <c r="NU89" i="3"/>
  <c r="OA178" i="3"/>
  <c r="NU178" i="3" s="1"/>
  <c r="EF177" i="3"/>
  <c r="Q15" i="3"/>
  <c r="S99" i="3"/>
  <c r="T177" i="3"/>
  <c r="T178" i="3"/>
  <c r="Y75" i="3"/>
  <c r="JB177" i="3"/>
  <c r="GW177" i="3"/>
  <c r="GQ177" i="3" s="1"/>
  <c r="GQ89" i="3"/>
  <c r="GW178" i="3"/>
  <c r="GQ178" i="3" s="1"/>
  <c r="U177" i="3"/>
  <c r="W89" i="3"/>
  <c r="U178" i="3"/>
  <c r="O89" i="3"/>
  <c r="Q89" i="3" s="1"/>
  <c r="LQ178" i="3"/>
  <c r="S84" i="3"/>
  <c r="MQ177" i="3"/>
  <c r="MK177" i="3" s="1"/>
  <c r="MK89" i="3"/>
  <c r="MQ178" i="3"/>
  <c r="MK178" i="3" s="1"/>
  <c r="S52" i="3"/>
  <c r="M55" i="3"/>
  <c r="S55" i="3" s="1"/>
  <c r="M75" i="3"/>
  <c r="S75" i="3" s="1"/>
  <c r="S68" i="3"/>
  <c r="M147" i="3"/>
  <c r="S147" i="3" s="1"/>
  <c r="S145" i="3"/>
  <c r="PE177" i="3"/>
  <c r="PE178" i="3"/>
  <c r="Y97" i="3"/>
  <c r="S85" i="3"/>
  <c r="FY177" i="3"/>
  <c r="FS177" i="3" s="1"/>
  <c r="Y88" i="3"/>
  <c r="S88" i="3" s="1"/>
  <c r="S87" i="3"/>
  <c r="M111" i="3"/>
  <c r="S106" i="3"/>
  <c r="FP178" i="3"/>
  <c r="Y118" i="3"/>
  <c r="S118" i="3" s="1"/>
  <c r="LG177" i="3"/>
  <c r="LA177" i="3" s="1"/>
  <c r="LA89" i="3"/>
  <c r="LG178" i="3"/>
  <c r="LA178" i="3" s="1"/>
  <c r="Q82" i="3"/>
  <c r="LY177" i="3"/>
  <c r="LS177" i="3" s="1"/>
  <c r="LS89" i="3"/>
  <c r="LY178" i="3"/>
  <c r="LS178" i="3" s="1"/>
  <c r="P75" i="3"/>
  <c r="Q97" i="3"/>
  <c r="JK177" i="3"/>
  <c r="JE177" i="3" s="1"/>
  <c r="JE89" i="3"/>
  <c r="JK178" i="3"/>
  <c r="JE178" i="3" s="1"/>
  <c r="V176" i="3"/>
  <c r="H177" i="3"/>
  <c r="N89" i="3"/>
  <c r="H178" i="3"/>
  <c r="K89" i="3"/>
  <c r="M168" i="3"/>
  <c r="S168" i="3" s="1"/>
  <c r="S163" i="3"/>
  <c r="GN178" i="3"/>
  <c r="EO177" i="3"/>
  <c r="EI177" i="3" s="1"/>
  <c r="EI89" i="3"/>
  <c r="EO178" i="3"/>
  <c r="EI178" i="3" s="1"/>
  <c r="KF178" i="3"/>
  <c r="Y36" i="3"/>
  <c r="S36" i="3" s="1"/>
  <c r="BU178" i="3"/>
  <c r="BO178" i="3" s="1"/>
  <c r="Q168" i="3"/>
  <c r="X178" i="3"/>
  <c r="R178" i="3" s="1"/>
  <c r="V89" i="3"/>
  <c r="NC177" i="3"/>
  <c r="Y147" i="3"/>
  <c r="P111" i="3"/>
  <c r="S156" i="3"/>
  <c r="M161" i="3"/>
  <c r="S161" i="3" s="1"/>
  <c r="AN178" i="3"/>
  <c r="M25" i="3"/>
  <c r="S25" i="3" s="1"/>
  <c r="S17" i="3"/>
  <c r="S27" i="3"/>
  <c r="J89" i="3"/>
  <c r="Q176" i="3" l="1"/>
  <c r="OS177" i="3"/>
  <c r="P176" i="3"/>
  <c r="H183" i="3"/>
  <c r="N178" i="3"/>
  <c r="K178" i="3"/>
  <c r="M89" i="3"/>
  <c r="S15" i="3"/>
  <c r="J177" i="3"/>
  <c r="P89" i="3"/>
  <c r="J178" i="3"/>
  <c r="W178" i="3"/>
  <c r="O178" i="3"/>
  <c r="Q178" i="3" s="1"/>
  <c r="Y89" i="3"/>
  <c r="Y176" i="3"/>
  <c r="V177" i="3"/>
  <c r="V178" i="3"/>
  <c r="W177" i="3"/>
  <c r="O177" i="3"/>
  <c r="OS178" i="3"/>
  <c r="M176" i="3"/>
  <c r="S97" i="3"/>
  <c r="N177" i="3"/>
  <c r="K177" i="3"/>
  <c r="S111" i="3"/>
  <c r="Q177" i="3" l="1"/>
  <c r="P178" i="3"/>
  <c r="J183" i="3"/>
  <c r="J186" i="3" s="1"/>
  <c r="P177" i="3"/>
  <c r="M177" i="3"/>
  <c r="S177" i="3" s="1"/>
  <c r="S89" i="3"/>
  <c r="M178" i="3"/>
  <c r="Y177" i="3"/>
  <c r="Y178" i="3"/>
  <c r="S176" i="3"/>
  <c r="H186" i="3"/>
  <c r="K186" i="3" s="1"/>
  <c r="K183" i="3"/>
  <c r="M183" i="3" l="1"/>
  <c r="M186" i="3" s="1"/>
  <c r="S178" i="3"/>
  <c r="I287" i="2" l="1"/>
  <c r="I284" i="2"/>
  <c r="AP281" i="2"/>
  <c r="AO281" i="2"/>
  <c r="AN281" i="2"/>
  <c r="AM281" i="2"/>
  <c r="AL281" i="2"/>
  <c r="AK281" i="2"/>
  <c r="AJ281" i="2"/>
  <c r="AI281" i="2"/>
  <c r="AH281" i="2"/>
  <c r="AG281" i="2"/>
  <c r="AF281" i="2"/>
  <c r="AE281" i="2"/>
  <c r="AD281" i="2"/>
  <c r="AC281" i="2"/>
  <c r="W281" i="2"/>
  <c r="G281" i="2"/>
  <c r="AP280" i="2"/>
  <c r="AO280" i="2"/>
  <c r="AN280" i="2"/>
  <c r="AM280" i="2"/>
  <c r="AL280" i="2"/>
  <c r="AK280" i="2"/>
  <c r="AJ280" i="2"/>
  <c r="AI280" i="2"/>
  <c r="AH280" i="2"/>
  <c r="AG280" i="2"/>
  <c r="AF280" i="2"/>
  <c r="AE280" i="2"/>
  <c r="AD280" i="2"/>
  <c r="AC280" i="2"/>
  <c r="AB280" i="2"/>
  <c r="AB282" i="2" s="1"/>
  <c r="AA280" i="2"/>
  <c r="AA282" i="2" s="1"/>
  <c r="Z280" i="2"/>
  <c r="Z282" i="2" s="1"/>
  <c r="Y280" i="2"/>
  <c r="Y282" i="2" s="1"/>
  <c r="W280" i="2"/>
  <c r="W282" i="2" s="1"/>
  <c r="V280" i="2"/>
  <c r="V282" i="2" s="1"/>
  <c r="U280" i="2"/>
  <c r="U282" i="2" s="1"/>
  <c r="T280" i="2"/>
  <c r="T282" i="2" s="1"/>
  <c r="R280" i="2"/>
  <c r="R282" i="2" s="1"/>
  <c r="Q280" i="2"/>
  <c r="Q282" i="2" s="1"/>
  <c r="P280" i="2"/>
  <c r="P282" i="2" s="1"/>
  <c r="O280" i="2"/>
  <c r="O282" i="2" s="1"/>
  <c r="M280" i="2"/>
  <c r="M282" i="2" s="1"/>
  <c r="H280" i="2"/>
  <c r="H282" i="2" s="1"/>
  <c r="X279" i="2"/>
  <c r="S279" i="2"/>
  <c r="N279" i="2"/>
  <c r="I279" i="2"/>
  <c r="G279" i="2" s="1"/>
  <c r="A279" i="2"/>
  <c r="X278" i="2"/>
  <c r="K278" i="2" s="1"/>
  <c r="S278" i="2"/>
  <c r="N278" i="2"/>
  <c r="I278" i="2"/>
  <c r="G278" i="2" s="1"/>
  <c r="A278" i="2"/>
  <c r="X277" i="2"/>
  <c r="S277" i="2"/>
  <c r="N277" i="2"/>
  <c r="G277" i="2"/>
  <c r="A277" i="2"/>
  <c r="X276" i="2"/>
  <c r="S276" i="2"/>
  <c r="N276" i="2"/>
  <c r="G276" i="2"/>
  <c r="A276" i="2"/>
  <c r="X275" i="2"/>
  <c r="S275" i="2"/>
  <c r="N275" i="2"/>
  <c r="I275" i="2"/>
  <c r="G275" i="2"/>
  <c r="A275" i="2"/>
  <c r="X274" i="2"/>
  <c r="S274" i="2"/>
  <c r="N274" i="2"/>
  <c r="G274" i="2"/>
  <c r="A274" i="2"/>
  <c r="X273" i="2"/>
  <c r="S273" i="2"/>
  <c r="N273" i="2"/>
  <c r="K273" i="2" s="1"/>
  <c r="J273" i="2" s="1"/>
  <c r="G273" i="2"/>
  <c r="A273" i="2"/>
  <c r="X272" i="2"/>
  <c r="S272" i="2"/>
  <c r="N272" i="2"/>
  <c r="G272" i="2"/>
  <c r="A272" i="2"/>
  <c r="X271" i="2"/>
  <c r="S271" i="2"/>
  <c r="K271" i="2" s="1"/>
  <c r="J271" i="2" s="1"/>
  <c r="N271" i="2"/>
  <c r="G271" i="2"/>
  <c r="A271" i="2"/>
  <c r="X270" i="2"/>
  <c r="S270" i="2"/>
  <c r="N270" i="2"/>
  <c r="K270" i="2"/>
  <c r="J270" i="2" s="1"/>
  <c r="G270" i="2"/>
  <c r="A270" i="2"/>
  <c r="X269" i="2"/>
  <c r="K269" i="2" s="1"/>
  <c r="S269" i="2"/>
  <c r="N269" i="2"/>
  <c r="I269" i="2"/>
  <c r="A269" i="2"/>
  <c r="X268" i="2"/>
  <c r="S268" i="2"/>
  <c r="N268" i="2"/>
  <c r="K268" i="2" s="1"/>
  <c r="J268" i="2" s="1"/>
  <c r="G268" i="2"/>
  <c r="A268" i="2"/>
  <c r="X267" i="2"/>
  <c r="S267" i="2"/>
  <c r="N267" i="2"/>
  <c r="K267" i="2" s="1"/>
  <c r="J267" i="2" s="1"/>
  <c r="G267" i="2"/>
  <c r="A267" i="2"/>
  <c r="X266" i="2"/>
  <c r="S266" i="2"/>
  <c r="N266" i="2"/>
  <c r="G266" i="2"/>
  <c r="A266" i="2"/>
  <c r="X265" i="2"/>
  <c r="S265" i="2"/>
  <c r="N265" i="2"/>
  <c r="G265" i="2"/>
  <c r="A265" i="2"/>
  <c r="X264" i="2"/>
  <c r="S264" i="2"/>
  <c r="N264" i="2"/>
  <c r="G264" i="2"/>
  <c r="A264" i="2"/>
  <c r="X263" i="2"/>
  <c r="S263" i="2"/>
  <c r="N263" i="2"/>
  <c r="K263" i="2" s="1"/>
  <c r="J263" i="2" s="1"/>
  <c r="G263" i="2"/>
  <c r="A263" i="2"/>
  <c r="X262" i="2"/>
  <c r="S262" i="2"/>
  <c r="N262" i="2"/>
  <c r="K262" i="2" s="1"/>
  <c r="J262" i="2" s="1"/>
  <c r="G262" i="2"/>
  <c r="A262" i="2"/>
  <c r="X261" i="2"/>
  <c r="K261" i="2" s="1"/>
  <c r="J261" i="2" s="1"/>
  <c r="S261" i="2"/>
  <c r="N261" i="2"/>
  <c r="G261" i="2"/>
  <c r="A261" i="2"/>
  <c r="X260" i="2"/>
  <c r="S260" i="2"/>
  <c r="N260" i="2"/>
  <c r="K260" i="2" s="1"/>
  <c r="J260" i="2" s="1"/>
  <c r="G260" i="2"/>
  <c r="A260" i="2"/>
  <c r="X259" i="2"/>
  <c r="S259" i="2"/>
  <c r="N259" i="2"/>
  <c r="K259" i="2" s="1"/>
  <c r="J259" i="2" s="1"/>
  <c r="I259" i="2"/>
  <c r="G259" i="2" s="1"/>
  <c r="A259" i="2"/>
  <c r="X258" i="2"/>
  <c r="S258" i="2"/>
  <c r="N258" i="2"/>
  <c r="G258" i="2"/>
  <c r="A258" i="2"/>
  <c r="X257" i="2"/>
  <c r="S257" i="2"/>
  <c r="N257" i="2"/>
  <c r="G257" i="2"/>
  <c r="A257" i="2"/>
  <c r="X256" i="2"/>
  <c r="S256" i="2"/>
  <c r="N256" i="2"/>
  <c r="G256" i="2"/>
  <c r="A256" i="2"/>
  <c r="X255" i="2"/>
  <c r="S255" i="2"/>
  <c r="N255" i="2"/>
  <c r="G255" i="2"/>
  <c r="A255" i="2"/>
  <c r="X254" i="2"/>
  <c r="S254" i="2"/>
  <c r="N254" i="2"/>
  <c r="K254" i="2" s="1"/>
  <c r="I254" i="2"/>
  <c r="A254" i="2"/>
  <c r="X253" i="2"/>
  <c r="S253" i="2"/>
  <c r="N253" i="2"/>
  <c r="G253" i="2"/>
  <c r="A253" i="2"/>
  <c r="X252" i="2"/>
  <c r="S252" i="2"/>
  <c r="N252" i="2"/>
  <c r="K252" i="2" s="1"/>
  <c r="J252" i="2" s="1"/>
  <c r="G252" i="2"/>
  <c r="A252" i="2"/>
  <c r="X251" i="2"/>
  <c r="S251" i="2"/>
  <c r="N251" i="2"/>
  <c r="K251" i="2"/>
  <c r="J251" i="2" s="1"/>
  <c r="I251" i="2"/>
  <c r="G251" i="2" s="1"/>
  <c r="A251" i="2"/>
  <c r="X250" i="2"/>
  <c r="K250" i="2" s="1"/>
  <c r="J250" i="2" s="1"/>
  <c r="S250" i="2"/>
  <c r="N250" i="2"/>
  <c r="G250" i="2"/>
  <c r="A250" i="2"/>
  <c r="X249" i="2"/>
  <c r="S249" i="2"/>
  <c r="N249" i="2"/>
  <c r="K249" i="2" s="1"/>
  <c r="J249" i="2" s="1"/>
  <c r="G249" i="2"/>
  <c r="A249" i="2"/>
  <c r="X248" i="2"/>
  <c r="S248" i="2"/>
  <c r="N248" i="2"/>
  <c r="K248" i="2" s="1"/>
  <c r="J248" i="2" s="1"/>
  <c r="I248" i="2"/>
  <c r="G248" i="2" s="1"/>
  <c r="A248" i="2"/>
  <c r="X247" i="2"/>
  <c r="S247" i="2"/>
  <c r="N247" i="2"/>
  <c r="I247" i="2"/>
  <c r="G247" i="2" s="1"/>
  <c r="A247" i="2"/>
  <c r="X246" i="2"/>
  <c r="S246" i="2"/>
  <c r="N246" i="2"/>
  <c r="K246" i="2" s="1"/>
  <c r="J246" i="2" s="1"/>
  <c r="G246" i="2"/>
  <c r="A246" i="2"/>
  <c r="X245" i="2"/>
  <c r="S245" i="2"/>
  <c r="N245" i="2"/>
  <c r="G245" i="2"/>
  <c r="A245" i="2"/>
  <c r="X244" i="2"/>
  <c r="S244" i="2"/>
  <c r="N244" i="2"/>
  <c r="L244" i="2"/>
  <c r="L280" i="2" s="1"/>
  <c r="L282" i="2" s="1"/>
  <c r="G244" i="2"/>
  <c r="A244" i="2"/>
  <c r="X243" i="2"/>
  <c r="S243" i="2"/>
  <c r="N243" i="2"/>
  <c r="G243" i="2"/>
  <c r="A243" i="2"/>
  <c r="X242" i="2"/>
  <c r="S242" i="2"/>
  <c r="N242" i="2"/>
  <c r="G242" i="2"/>
  <c r="A242" i="2"/>
  <c r="X241" i="2"/>
  <c r="S241" i="2"/>
  <c r="N241" i="2"/>
  <c r="G241" i="2"/>
  <c r="A241" i="2"/>
  <c r="X240" i="2"/>
  <c r="S240" i="2"/>
  <c r="N240" i="2"/>
  <c r="K240" i="2" s="1"/>
  <c r="J240" i="2" s="1"/>
  <c r="G240" i="2"/>
  <c r="A240" i="2"/>
  <c r="X239" i="2"/>
  <c r="K239" i="2" s="1"/>
  <c r="J239" i="2" s="1"/>
  <c r="S239" i="2"/>
  <c r="N239" i="2"/>
  <c r="G239" i="2"/>
  <c r="A239" i="2"/>
  <c r="X238" i="2"/>
  <c r="S238" i="2"/>
  <c r="K238" i="2" s="1"/>
  <c r="J238" i="2" s="1"/>
  <c r="N238" i="2"/>
  <c r="G238" i="2"/>
  <c r="A238" i="2"/>
  <c r="X237" i="2"/>
  <c r="S237" i="2"/>
  <c r="N237" i="2"/>
  <c r="K237" i="2" s="1"/>
  <c r="I237" i="2"/>
  <c r="J237" i="2" s="1"/>
  <c r="G237" i="2"/>
  <c r="A237" i="2"/>
  <c r="X236" i="2"/>
  <c r="S236" i="2"/>
  <c r="N236" i="2"/>
  <c r="K236" i="2" s="1"/>
  <c r="J236" i="2"/>
  <c r="G236" i="2"/>
  <c r="A236" i="2"/>
  <c r="X235" i="2"/>
  <c r="S235" i="2"/>
  <c r="N235" i="2"/>
  <c r="G235" i="2"/>
  <c r="A235" i="2"/>
  <c r="X234" i="2"/>
  <c r="S234" i="2"/>
  <c r="N234" i="2"/>
  <c r="G234" i="2"/>
  <c r="A234" i="2"/>
  <c r="X233" i="2"/>
  <c r="S233" i="2"/>
  <c r="N233" i="2"/>
  <c r="K233" i="2" s="1"/>
  <c r="I233" i="2"/>
  <c r="A233" i="2"/>
  <c r="X232" i="2"/>
  <c r="S232" i="2"/>
  <c r="N232" i="2"/>
  <c r="K232" i="2" s="1"/>
  <c r="J232" i="2" s="1"/>
  <c r="G232" i="2"/>
  <c r="A232" i="2"/>
  <c r="X231" i="2"/>
  <c r="S231" i="2"/>
  <c r="N231" i="2"/>
  <c r="G231" i="2"/>
  <c r="A231" i="2"/>
  <c r="X230" i="2"/>
  <c r="K230" i="2" s="1"/>
  <c r="J230" i="2" s="1"/>
  <c r="S230" i="2"/>
  <c r="N230" i="2"/>
  <c r="G230" i="2"/>
  <c r="A230" i="2"/>
  <c r="X229" i="2"/>
  <c r="S229" i="2"/>
  <c r="N229" i="2"/>
  <c r="K229" i="2" s="1"/>
  <c r="J229" i="2" s="1"/>
  <c r="G229" i="2"/>
  <c r="A229" i="2"/>
  <c r="X228" i="2"/>
  <c r="S228" i="2"/>
  <c r="N228" i="2"/>
  <c r="K228" i="2"/>
  <c r="I228" i="2"/>
  <c r="A228" i="2"/>
  <c r="X227" i="2"/>
  <c r="S227" i="2"/>
  <c r="K227" i="2" s="1"/>
  <c r="J227" i="2" s="1"/>
  <c r="N227" i="2"/>
  <c r="G227" i="2"/>
  <c r="A227" i="2"/>
  <c r="X226" i="2"/>
  <c r="S226" i="2"/>
  <c r="N226" i="2"/>
  <c r="K226" i="2" s="1"/>
  <c r="J226" i="2" s="1"/>
  <c r="G226" i="2"/>
  <c r="A226" i="2"/>
  <c r="X225" i="2"/>
  <c r="S225" i="2"/>
  <c r="N225" i="2"/>
  <c r="G225" i="2"/>
  <c r="A225" i="2"/>
  <c r="X224" i="2"/>
  <c r="S224" i="2"/>
  <c r="N224" i="2"/>
  <c r="G224" i="2"/>
  <c r="A224" i="2"/>
  <c r="X223" i="2"/>
  <c r="S223" i="2"/>
  <c r="N223" i="2"/>
  <c r="K223" i="2" s="1"/>
  <c r="J223" i="2" s="1"/>
  <c r="G223" i="2"/>
  <c r="A223" i="2"/>
  <c r="X222" i="2"/>
  <c r="S222" i="2"/>
  <c r="N222" i="2"/>
  <c r="K222" i="2" s="1"/>
  <c r="J222" i="2" s="1"/>
  <c r="G222" i="2"/>
  <c r="A222" i="2"/>
  <c r="X221" i="2"/>
  <c r="S221" i="2"/>
  <c r="K221" i="2" s="1"/>
  <c r="J221" i="2" s="1"/>
  <c r="N221" i="2"/>
  <c r="G221" i="2"/>
  <c r="A221" i="2"/>
  <c r="X220" i="2"/>
  <c r="S220" i="2"/>
  <c r="N220" i="2"/>
  <c r="K220" i="2" s="1"/>
  <c r="J220" i="2" s="1"/>
  <c r="G220" i="2"/>
  <c r="A220" i="2"/>
  <c r="X219" i="2"/>
  <c r="S219" i="2"/>
  <c r="N219" i="2"/>
  <c r="K219" i="2"/>
  <c r="J219" i="2" s="1"/>
  <c r="G219" i="2"/>
  <c r="A219" i="2"/>
  <c r="X218" i="2"/>
  <c r="S218" i="2"/>
  <c r="N218" i="2"/>
  <c r="G218" i="2"/>
  <c r="A218" i="2"/>
  <c r="X217" i="2"/>
  <c r="S217" i="2"/>
  <c r="N217" i="2"/>
  <c r="G217" i="2"/>
  <c r="A217" i="2"/>
  <c r="X216" i="2"/>
  <c r="S216" i="2"/>
  <c r="N216" i="2"/>
  <c r="G216" i="2"/>
  <c r="A216" i="2"/>
  <c r="X215" i="2"/>
  <c r="S215" i="2"/>
  <c r="N215" i="2"/>
  <c r="G215" i="2"/>
  <c r="A215" i="2"/>
  <c r="X214" i="2"/>
  <c r="S214" i="2"/>
  <c r="N214" i="2"/>
  <c r="G214" i="2"/>
  <c r="A214" i="2"/>
  <c r="X213" i="2"/>
  <c r="S213" i="2"/>
  <c r="N213" i="2"/>
  <c r="K213" i="2"/>
  <c r="J213" i="2" s="1"/>
  <c r="G213" i="2"/>
  <c r="A213" i="2"/>
  <c r="X212" i="2"/>
  <c r="K212" i="2" s="1"/>
  <c r="J212" i="2" s="1"/>
  <c r="S212" i="2"/>
  <c r="N212" i="2"/>
  <c r="G212" i="2"/>
  <c r="A212" i="2"/>
  <c r="X211" i="2"/>
  <c r="S211" i="2"/>
  <c r="K211" i="2" s="1"/>
  <c r="J211" i="2" s="1"/>
  <c r="N211" i="2"/>
  <c r="G211" i="2"/>
  <c r="A211" i="2"/>
  <c r="X210" i="2"/>
  <c r="S210" i="2"/>
  <c r="N210" i="2"/>
  <c r="K210" i="2" s="1"/>
  <c r="J210" i="2" s="1"/>
  <c r="G210" i="2"/>
  <c r="A210" i="2"/>
  <c r="X209" i="2"/>
  <c r="S209" i="2"/>
  <c r="N209" i="2"/>
  <c r="G209" i="2"/>
  <c r="A209" i="2"/>
  <c r="X208" i="2"/>
  <c r="S208" i="2"/>
  <c r="N208" i="2"/>
  <c r="G208" i="2"/>
  <c r="A208" i="2"/>
  <c r="X207" i="2"/>
  <c r="S207" i="2"/>
  <c r="N207" i="2"/>
  <c r="K207" i="2" s="1"/>
  <c r="J207" i="2" s="1"/>
  <c r="G207" i="2"/>
  <c r="A207" i="2"/>
  <c r="X206" i="2"/>
  <c r="S206" i="2"/>
  <c r="N206" i="2"/>
  <c r="G206" i="2"/>
  <c r="A206" i="2"/>
  <c r="X205" i="2"/>
  <c r="S205" i="2"/>
  <c r="K205" i="2" s="1"/>
  <c r="J205" i="2" s="1"/>
  <c r="N205" i="2"/>
  <c r="G205" i="2"/>
  <c r="A205" i="2"/>
  <c r="X204" i="2"/>
  <c r="S204" i="2"/>
  <c r="N204" i="2"/>
  <c r="K204" i="2" s="1"/>
  <c r="J204" i="2" s="1"/>
  <c r="G204" i="2"/>
  <c r="A204" i="2"/>
  <c r="X203" i="2"/>
  <c r="S203" i="2"/>
  <c r="N203" i="2"/>
  <c r="K203" i="2"/>
  <c r="J203" i="2" s="1"/>
  <c r="G203" i="2"/>
  <c r="A203" i="2"/>
  <c r="X202" i="2"/>
  <c r="S202" i="2"/>
  <c r="N202" i="2"/>
  <c r="G202" i="2"/>
  <c r="A202" i="2"/>
  <c r="X201" i="2"/>
  <c r="S201" i="2"/>
  <c r="N201" i="2"/>
  <c r="G201" i="2"/>
  <c r="A201" i="2"/>
  <c r="X200" i="2"/>
  <c r="S200" i="2"/>
  <c r="N200" i="2"/>
  <c r="G200" i="2"/>
  <c r="A200" i="2"/>
  <c r="X199" i="2"/>
  <c r="S199" i="2"/>
  <c r="N199" i="2"/>
  <c r="G199" i="2"/>
  <c r="A199" i="2"/>
  <c r="X198" i="2"/>
  <c r="S198" i="2"/>
  <c r="N198" i="2"/>
  <c r="I198" i="2"/>
  <c r="A198" i="2"/>
  <c r="X197" i="2"/>
  <c r="S197" i="2"/>
  <c r="N197" i="2"/>
  <c r="K197" i="2"/>
  <c r="J197" i="2" s="1"/>
  <c r="G197" i="2"/>
  <c r="A197" i="2"/>
  <c r="X196" i="2"/>
  <c r="S196" i="2"/>
  <c r="K196" i="2" s="1"/>
  <c r="J196" i="2" s="1"/>
  <c r="N196" i="2"/>
  <c r="G196" i="2"/>
  <c r="A196" i="2"/>
  <c r="X195" i="2"/>
  <c r="S195" i="2"/>
  <c r="N195" i="2"/>
  <c r="G195" i="2"/>
  <c r="A195" i="2"/>
  <c r="X194" i="2"/>
  <c r="S194" i="2"/>
  <c r="N194" i="2"/>
  <c r="K194" i="2"/>
  <c r="J194" i="2" s="1"/>
  <c r="G194" i="2"/>
  <c r="A194" i="2"/>
  <c r="X193" i="2"/>
  <c r="S193" i="2"/>
  <c r="N193" i="2"/>
  <c r="G193" i="2"/>
  <c r="A193" i="2"/>
  <c r="X192" i="2"/>
  <c r="S192" i="2"/>
  <c r="N192" i="2"/>
  <c r="K192" i="2" s="1"/>
  <c r="J192" i="2" s="1"/>
  <c r="G192" i="2"/>
  <c r="A192" i="2"/>
  <c r="X191" i="2"/>
  <c r="S191" i="2"/>
  <c r="N191" i="2"/>
  <c r="I191" i="2"/>
  <c r="G191" i="2"/>
  <c r="A191" i="2"/>
  <c r="X190" i="2"/>
  <c r="S190" i="2"/>
  <c r="N190" i="2"/>
  <c r="G190" i="2"/>
  <c r="A190" i="2"/>
  <c r="X189" i="2"/>
  <c r="S189" i="2"/>
  <c r="N189" i="2"/>
  <c r="K189" i="2" s="1"/>
  <c r="J189" i="2" s="1"/>
  <c r="G189" i="2"/>
  <c r="A189" i="2"/>
  <c r="X188" i="2"/>
  <c r="S188" i="2"/>
  <c r="N188" i="2"/>
  <c r="G188" i="2"/>
  <c r="A188" i="2"/>
  <c r="X187" i="2"/>
  <c r="S187" i="2"/>
  <c r="K187" i="2" s="1"/>
  <c r="J187" i="2" s="1"/>
  <c r="N187" i="2"/>
  <c r="G187" i="2"/>
  <c r="A187" i="2"/>
  <c r="X186" i="2"/>
  <c r="S186" i="2"/>
  <c r="N186" i="2"/>
  <c r="K186" i="2"/>
  <c r="J186" i="2" s="1"/>
  <c r="G186" i="2"/>
  <c r="A186" i="2"/>
  <c r="X185" i="2"/>
  <c r="K185" i="2" s="1"/>
  <c r="J185" i="2" s="1"/>
  <c r="S185" i="2"/>
  <c r="N185" i="2"/>
  <c r="G185" i="2"/>
  <c r="A185" i="2"/>
  <c r="X184" i="2"/>
  <c r="S184" i="2"/>
  <c r="N184" i="2"/>
  <c r="G184" i="2"/>
  <c r="A184" i="2"/>
  <c r="X183" i="2"/>
  <c r="S183" i="2"/>
  <c r="N183" i="2"/>
  <c r="G183" i="2"/>
  <c r="A183" i="2"/>
  <c r="X182" i="2"/>
  <c r="S182" i="2"/>
  <c r="N182" i="2"/>
  <c r="G182" i="2"/>
  <c r="A182" i="2"/>
  <c r="X181" i="2"/>
  <c r="S181" i="2"/>
  <c r="N181" i="2"/>
  <c r="K181" i="2" s="1"/>
  <c r="J181" i="2" s="1"/>
  <c r="G181" i="2"/>
  <c r="A181" i="2"/>
  <c r="X180" i="2"/>
  <c r="S180" i="2"/>
  <c r="K180" i="2" s="1"/>
  <c r="J180" i="2" s="1"/>
  <c r="N180" i="2"/>
  <c r="G180" i="2"/>
  <c r="A180" i="2"/>
  <c r="X179" i="2"/>
  <c r="K179" i="2" s="1"/>
  <c r="J179" i="2" s="1"/>
  <c r="S179" i="2"/>
  <c r="N179" i="2"/>
  <c r="G179" i="2"/>
  <c r="A179" i="2"/>
  <c r="X178" i="2"/>
  <c r="S178" i="2"/>
  <c r="N178" i="2"/>
  <c r="K178" i="2" s="1"/>
  <c r="J178" i="2" s="1"/>
  <c r="G178" i="2"/>
  <c r="A178" i="2"/>
  <c r="X177" i="2"/>
  <c r="S177" i="2"/>
  <c r="N177" i="2"/>
  <c r="K177" i="2"/>
  <c r="J177" i="2" s="1"/>
  <c r="G177" i="2"/>
  <c r="A177" i="2"/>
  <c r="X176" i="2"/>
  <c r="S176" i="2"/>
  <c r="N176" i="2"/>
  <c r="G176" i="2"/>
  <c r="A176" i="2"/>
  <c r="X175" i="2"/>
  <c r="S175" i="2"/>
  <c r="N175" i="2"/>
  <c r="G175" i="2"/>
  <c r="A175" i="2"/>
  <c r="X174" i="2"/>
  <c r="S174" i="2"/>
  <c r="N174" i="2"/>
  <c r="G174" i="2"/>
  <c r="A174" i="2"/>
  <c r="X173" i="2"/>
  <c r="S173" i="2"/>
  <c r="N173" i="2"/>
  <c r="G173" i="2"/>
  <c r="A173" i="2"/>
  <c r="X172" i="2"/>
  <c r="S172" i="2"/>
  <c r="N172" i="2"/>
  <c r="G172" i="2"/>
  <c r="A172" i="2"/>
  <c r="X171" i="2"/>
  <c r="S171" i="2"/>
  <c r="N171" i="2"/>
  <c r="K171" i="2" s="1"/>
  <c r="J171" i="2" s="1"/>
  <c r="G171" i="2"/>
  <c r="A171" i="2"/>
  <c r="X170" i="2"/>
  <c r="K170" i="2" s="1"/>
  <c r="J170" i="2" s="1"/>
  <c r="S170" i="2"/>
  <c r="N170" i="2"/>
  <c r="G170" i="2"/>
  <c r="A170" i="2"/>
  <c r="X169" i="2"/>
  <c r="S169" i="2"/>
  <c r="K169" i="2" s="1"/>
  <c r="J169" i="2" s="1"/>
  <c r="N169" i="2"/>
  <c r="G169" i="2"/>
  <c r="A169" i="2"/>
  <c r="X168" i="2"/>
  <c r="S168" i="2"/>
  <c r="N168" i="2"/>
  <c r="K168" i="2" s="1"/>
  <c r="J168" i="2" s="1"/>
  <c r="G168" i="2"/>
  <c r="A168" i="2"/>
  <c r="X167" i="2"/>
  <c r="S167" i="2"/>
  <c r="N167" i="2"/>
  <c r="G167" i="2"/>
  <c r="A167" i="2"/>
  <c r="X166" i="2"/>
  <c r="S166" i="2"/>
  <c r="N166" i="2"/>
  <c r="I166" i="2"/>
  <c r="G166" i="2"/>
  <c r="A166" i="2"/>
  <c r="X165" i="2"/>
  <c r="S165" i="2"/>
  <c r="N165" i="2"/>
  <c r="I165" i="2"/>
  <c r="G165" i="2" s="1"/>
  <c r="A165" i="2"/>
  <c r="X164" i="2"/>
  <c r="S164" i="2"/>
  <c r="N164" i="2"/>
  <c r="G164" i="2"/>
  <c r="A164" i="2"/>
  <c r="X163" i="2"/>
  <c r="S163" i="2"/>
  <c r="N163" i="2"/>
  <c r="K163" i="2" s="1"/>
  <c r="J163" i="2" s="1"/>
  <c r="G163" i="2"/>
  <c r="A163" i="2"/>
  <c r="X162" i="2"/>
  <c r="S162" i="2"/>
  <c r="N162" i="2"/>
  <c r="G162" i="2"/>
  <c r="A162" i="2"/>
  <c r="X161" i="2"/>
  <c r="S161" i="2"/>
  <c r="N161" i="2"/>
  <c r="K161" i="2" s="1"/>
  <c r="J161" i="2" s="1"/>
  <c r="G161" i="2"/>
  <c r="A161" i="2"/>
  <c r="X160" i="2"/>
  <c r="S160" i="2"/>
  <c r="N160" i="2"/>
  <c r="K160" i="2" s="1"/>
  <c r="J160" i="2" s="1"/>
  <c r="G160" i="2"/>
  <c r="A160" i="2"/>
  <c r="X159" i="2"/>
  <c r="S159" i="2"/>
  <c r="N159" i="2"/>
  <c r="K159" i="2"/>
  <c r="J159" i="2" s="1"/>
  <c r="G159" i="2"/>
  <c r="A159" i="2"/>
  <c r="X158" i="2"/>
  <c r="S158" i="2"/>
  <c r="N158" i="2"/>
  <c r="G158" i="2"/>
  <c r="A158" i="2"/>
  <c r="X157" i="2"/>
  <c r="S157" i="2"/>
  <c r="N157" i="2"/>
  <c r="G157" i="2"/>
  <c r="A157" i="2"/>
  <c r="X156" i="2"/>
  <c r="S156" i="2"/>
  <c r="N156" i="2"/>
  <c r="G156" i="2"/>
  <c r="A156" i="2"/>
  <c r="X155" i="2"/>
  <c r="S155" i="2"/>
  <c r="N155" i="2"/>
  <c r="G155" i="2"/>
  <c r="A155" i="2"/>
  <c r="X154" i="2"/>
  <c r="S154" i="2"/>
  <c r="N154" i="2"/>
  <c r="G154" i="2"/>
  <c r="A154" i="2"/>
  <c r="X153" i="2"/>
  <c r="S153" i="2"/>
  <c r="N153" i="2"/>
  <c r="K153" i="2"/>
  <c r="J153" i="2" s="1"/>
  <c r="G153" i="2"/>
  <c r="A153" i="2"/>
  <c r="X152" i="2"/>
  <c r="K152" i="2" s="1"/>
  <c r="J152" i="2" s="1"/>
  <c r="S152" i="2"/>
  <c r="N152" i="2"/>
  <c r="G152" i="2"/>
  <c r="A152" i="2"/>
  <c r="X151" i="2"/>
  <c r="S151" i="2"/>
  <c r="N151" i="2"/>
  <c r="K151" i="2" s="1"/>
  <c r="J151" i="2" s="1"/>
  <c r="G151" i="2"/>
  <c r="A151" i="2"/>
  <c r="X150" i="2"/>
  <c r="S150" i="2"/>
  <c r="N150" i="2"/>
  <c r="K150" i="2" s="1"/>
  <c r="I150" i="2"/>
  <c r="G150" i="2" s="1"/>
  <c r="A150" i="2"/>
  <c r="X149" i="2"/>
  <c r="S149" i="2"/>
  <c r="N149" i="2"/>
  <c r="G149" i="2"/>
  <c r="A149" i="2"/>
  <c r="X148" i="2"/>
  <c r="S148" i="2"/>
  <c r="N148" i="2"/>
  <c r="K148" i="2" s="1"/>
  <c r="I148" i="2"/>
  <c r="G148" i="2" s="1"/>
  <c r="A148" i="2"/>
  <c r="X147" i="2"/>
  <c r="S147" i="2"/>
  <c r="N147" i="2"/>
  <c r="G147" i="2"/>
  <c r="A147" i="2"/>
  <c r="X146" i="2"/>
  <c r="S146" i="2"/>
  <c r="N146" i="2"/>
  <c r="I146" i="2"/>
  <c r="G146" i="2" s="1"/>
  <c r="A146" i="2"/>
  <c r="X145" i="2"/>
  <c r="S145" i="2"/>
  <c r="N145" i="2"/>
  <c r="G145" i="2"/>
  <c r="A145" i="2"/>
  <c r="X144" i="2"/>
  <c r="S144" i="2"/>
  <c r="N144" i="2"/>
  <c r="I144" i="2"/>
  <c r="G144" i="2" s="1"/>
  <c r="A144" i="2"/>
  <c r="X143" i="2"/>
  <c r="S143" i="2"/>
  <c r="N143" i="2"/>
  <c r="K143" i="2" s="1"/>
  <c r="I143" i="2"/>
  <c r="G143" i="2" s="1"/>
  <c r="A143" i="2"/>
  <c r="X142" i="2"/>
  <c r="S142" i="2"/>
  <c r="N142" i="2"/>
  <c r="I142" i="2"/>
  <c r="G142" i="2" s="1"/>
  <c r="A142" i="2"/>
  <c r="X141" i="2"/>
  <c r="S141" i="2"/>
  <c r="N141" i="2"/>
  <c r="I141" i="2"/>
  <c r="G141" i="2" s="1"/>
  <c r="A141" i="2"/>
  <c r="X140" i="2"/>
  <c r="S140" i="2"/>
  <c r="N140" i="2"/>
  <c r="G140" i="2"/>
  <c r="A140" i="2"/>
  <c r="X139" i="2"/>
  <c r="S139" i="2"/>
  <c r="N139" i="2"/>
  <c r="K139" i="2" s="1"/>
  <c r="J139" i="2" s="1"/>
  <c r="G139" i="2"/>
  <c r="A139" i="2"/>
  <c r="X138" i="2"/>
  <c r="S138" i="2"/>
  <c r="N138" i="2"/>
  <c r="K138" i="2" s="1"/>
  <c r="J138" i="2" s="1"/>
  <c r="G138" i="2"/>
  <c r="A138" i="2"/>
  <c r="X137" i="2"/>
  <c r="S137" i="2"/>
  <c r="N137" i="2"/>
  <c r="K137" i="2"/>
  <c r="J137" i="2" s="1"/>
  <c r="G137" i="2"/>
  <c r="A137" i="2"/>
  <c r="X136" i="2"/>
  <c r="K136" i="2" s="1"/>
  <c r="J136" i="2" s="1"/>
  <c r="S136" i="2"/>
  <c r="N136" i="2"/>
  <c r="G136" i="2"/>
  <c r="A136" i="2"/>
  <c r="X135" i="2"/>
  <c r="S135" i="2"/>
  <c r="N135" i="2"/>
  <c r="G135" i="2"/>
  <c r="A135" i="2"/>
  <c r="X134" i="2"/>
  <c r="S134" i="2"/>
  <c r="N134" i="2"/>
  <c r="K134" i="2" s="1"/>
  <c r="I134" i="2"/>
  <c r="G134" i="2" s="1"/>
  <c r="A134" i="2"/>
  <c r="X133" i="2"/>
  <c r="S133" i="2"/>
  <c r="N133" i="2"/>
  <c r="I133" i="2"/>
  <c r="A133" i="2"/>
  <c r="X132" i="2"/>
  <c r="S132" i="2"/>
  <c r="N132" i="2"/>
  <c r="G132" i="2"/>
  <c r="A132" i="2"/>
  <c r="X131" i="2"/>
  <c r="S131" i="2"/>
  <c r="N131" i="2"/>
  <c r="G131" i="2"/>
  <c r="A131" i="2"/>
  <c r="X130" i="2"/>
  <c r="S130" i="2"/>
  <c r="N130" i="2"/>
  <c r="K130" i="2" s="1"/>
  <c r="J130" i="2" s="1"/>
  <c r="G130" i="2"/>
  <c r="A130" i="2"/>
  <c r="X129" i="2"/>
  <c r="S129" i="2"/>
  <c r="N129" i="2"/>
  <c r="I129" i="2"/>
  <c r="A129" i="2"/>
  <c r="X128" i="2"/>
  <c r="S128" i="2"/>
  <c r="N128" i="2"/>
  <c r="I128" i="2"/>
  <c r="A128" i="2"/>
  <c r="X127" i="2"/>
  <c r="S127" i="2"/>
  <c r="N127" i="2"/>
  <c r="K127" i="2"/>
  <c r="I127" i="2"/>
  <c r="A127" i="2"/>
  <c r="X126" i="2"/>
  <c r="S126" i="2"/>
  <c r="N126" i="2"/>
  <c r="I126" i="2"/>
  <c r="A126" i="2"/>
  <c r="X125" i="2"/>
  <c r="S125" i="2"/>
  <c r="N125" i="2"/>
  <c r="I125" i="2"/>
  <c r="A125" i="2"/>
  <c r="X124" i="2"/>
  <c r="S124" i="2"/>
  <c r="N124" i="2"/>
  <c r="K124" i="2"/>
  <c r="I124" i="2"/>
  <c r="A124" i="2"/>
  <c r="X123" i="2"/>
  <c r="S123" i="2"/>
  <c r="N123" i="2"/>
  <c r="G123" i="2"/>
  <c r="A123" i="2"/>
  <c r="X122" i="2"/>
  <c r="K122" i="2" s="1"/>
  <c r="J122" i="2" s="1"/>
  <c r="S122" i="2"/>
  <c r="N122" i="2"/>
  <c r="I122" i="2"/>
  <c r="G122" i="2" s="1"/>
  <c r="A122" i="2"/>
  <c r="X121" i="2"/>
  <c r="K121" i="2" s="1"/>
  <c r="J121" i="2" s="1"/>
  <c r="S121" i="2"/>
  <c r="N121" i="2"/>
  <c r="I121" i="2"/>
  <c r="G121" i="2" s="1"/>
  <c r="A121" i="2"/>
  <c r="X120" i="2"/>
  <c r="K120" i="2" s="1"/>
  <c r="J120" i="2" s="1"/>
  <c r="S120" i="2"/>
  <c r="N120" i="2"/>
  <c r="I120" i="2"/>
  <c r="G120" i="2" s="1"/>
  <c r="A120" i="2"/>
  <c r="X119" i="2"/>
  <c r="K119" i="2" s="1"/>
  <c r="J119" i="2" s="1"/>
  <c r="S119" i="2"/>
  <c r="N119" i="2"/>
  <c r="G119" i="2"/>
  <c r="A119" i="2"/>
  <c r="X118" i="2"/>
  <c r="S118" i="2"/>
  <c r="K118" i="2" s="1"/>
  <c r="N118" i="2"/>
  <c r="I118" i="2"/>
  <c r="A118" i="2"/>
  <c r="X117" i="2"/>
  <c r="S117" i="2"/>
  <c r="N117" i="2"/>
  <c r="K117" i="2" s="1"/>
  <c r="I117" i="2"/>
  <c r="G117" i="2" s="1"/>
  <c r="A117" i="2"/>
  <c r="X116" i="2"/>
  <c r="S116" i="2"/>
  <c r="N116" i="2"/>
  <c r="K116" i="2" s="1"/>
  <c r="J116" i="2" s="1"/>
  <c r="G116" i="2"/>
  <c r="A116" i="2"/>
  <c r="X115" i="2"/>
  <c r="S115" i="2"/>
  <c r="N115" i="2"/>
  <c r="K115" i="2" s="1"/>
  <c r="J115" i="2" s="1"/>
  <c r="G115" i="2"/>
  <c r="A115" i="2"/>
  <c r="X114" i="2"/>
  <c r="S114" i="2"/>
  <c r="N114" i="2"/>
  <c r="K114" i="2" s="1"/>
  <c r="J114" i="2" s="1"/>
  <c r="G114" i="2"/>
  <c r="A114" i="2"/>
  <c r="X113" i="2"/>
  <c r="S113" i="2"/>
  <c r="N113" i="2"/>
  <c r="I113" i="2"/>
  <c r="A113" i="2"/>
  <c r="X112" i="2"/>
  <c r="S112" i="2"/>
  <c r="N112" i="2"/>
  <c r="G112" i="2"/>
  <c r="A112" i="2"/>
  <c r="X111" i="2"/>
  <c r="S111" i="2"/>
  <c r="N111" i="2"/>
  <c r="G111" i="2"/>
  <c r="A111" i="2"/>
  <c r="X110" i="2"/>
  <c r="S110" i="2"/>
  <c r="N110" i="2"/>
  <c r="K110" i="2" s="1"/>
  <c r="J110" i="2" s="1"/>
  <c r="G110" i="2"/>
  <c r="A110" i="2"/>
  <c r="X109" i="2"/>
  <c r="S109" i="2"/>
  <c r="N109" i="2"/>
  <c r="G109" i="2"/>
  <c r="A109" i="2"/>
  <c r="X108" i="2"/>
  <c r="S108" i="2"/>
  <c r="N108" i="2"/>
  <c r="G108" i="2"/>
  <c r="A108" i="2"/>
  <c r="X107" i="2"/>
  <c r="S107" i="2"/>
  <c r="N107" i="2"/>
  <c r="K107" i="2" s="1"/>
  <c r="J107" i="2" s="1"/>
  <c r="G107" i="2"/>
  <c r="A107" i="2"/>
  <c r="X106" i="2"/>
  <c r="S106" i="2"/>
  <c r="N106" i="2"/>
  <c r="K106" i="2" s="1"/>
  <c r="J106" i="2" s="1"/>
  <c r="G106" i="2"/>
  <c r="A106" i="2"/>
  <c r="X105" i="2"/>
  <c r="S105" i="2"/>
  <c r="N105" i="2"/>
  <c r="I105" i="2"/>
  <c r="G105" i="2" s="1"/>
  <c r="A105" i="2"/>
  <c r="X104" i="2"/>
  <c r="S104" i="2"/>
  <c r="N104" i="2"/>
  <c r="K104" i="2" s="1"/>
  <c r="J104" i="2" s="1"/>
  <c r="G104" i="2"/>
  <c r="A104" i="2"/>
  <c r="X103" i="2"/>
  <c r="S103" i="2"/>
  <c r="N103" i="2"/>
  <c r="G103" i="2"/>
  <c r="A103" i="2"/>
  <c r="X102" i="2"/>
  <c r="S102" i="2"/>
  <c r="N102" i="2"/>
  <c r="G102" i="2"/>
  <c r="A102" i="2"/>
  <c r="X101" i="2"/>
  <c r="S101" i="2"/>
  <c r="N101" i="2"/>
  <c r="G101" i="2"/>
  <c r="A101" i="2"/>
  <c r="X100" i="2"/>
  <c r="S100" i="2"/>
  <c r="K100" i="2" s="1"/>
  <c r="J100" i="2" s="1"/>
  <c r="N100" i="2"/>
  <c r="G100" i="2"/>
  <c r="A100" i="2"/>
  <c r="X99" i="2"/>
  <c r="S99" i="2"/>
  <c r="N99" i="2"/>
  <c r="K99" i="2" s="1"/>
  <c r="J99" i="2" s="1"/>
  <c r="G99" i="2"/>
  <c r="A99" i="2"/>
  <c r="X98" i="2"/>
  <c r="S98" i="2"/>
  <c r="N98" i="2"/>
  <c r="K98" i="2" s="1"/>
  <c r="J98" i="2" s="1"/>
  <c r="G98" i="2"/>
  <c r="A98" i="2"/>
  <c r="X97" i="2"/>
  <c r="S97" i="2"/>
  <c r="K97" i="2" s="1"/>
  <c r="J97" i="2" s="1"/>
  <c r="N97" i="2"/>
  <c r="G97" i="2"/>
  <c r="A97" i="2"/>
  <c r="X96" i="2"/>
  <c r="S96" i="2"/>
  <c r="N96" i="2"/>
  <c r="K96" i="2" s="1"/>
  <c r="J96" i="2" s="1"/>
  <c r="G96" i="2"/>
  <c r="A96" i="2"/>
  <c r="X95" i="2"/>
  <c r="S95" i="2"/>
  <c r="N95" i="2"/>
  <c r="G95" i="2"/>
  <c r="A95" i="2"/>
  <c r="X94" i="2"/>
  <c r="S94" i="2"/>
  <c r="N94" i="2"/>
  <c r="G94" i="2"/>
  <c r="A94" i="2"/>
  <c r="X93" i="2"/>
  <c r="S93" i="2"/>
  <c r="N93" i="2"/>
  <c r="G93" i="2"/>
  <c r="A93" i="2"/>
  <c r="X92" i="2"/>
  <c r="S92" i="2"/>
  <c r="N92" i="2"/>
  <c r="G92" i="2"/>
  <c r="A92" i="2"/>
  <c r="X91" i="2"/>
  <c r="S91" i="2"/>
  <c r="N91" i="2"/>
  <c r="G91" i="2"/>
  <c r="A91" i="2"/>
  <c r="X90" i="2"/>
  <c r="S90" i="2"/>
  <c r="N90" i="2"/>
  <c r="K90" i="2" s="1"/>
  <c r="J90" i="2" s="1"/>
  <c r="G90" i="2"/>
  <c r="A90" i="2"/>
  <c r="X89" i="2"/>
  <c r="S89" i="2"/>
  <c r="N89" i="2"/>
  <c r="K89" i="2" s="1"/>
  <c r="J89" i="2" s="1"/>
  <c r="G89" i="2"/>
  <c r="A89" i="2"/>
  <c r="X88" i="2"/>
  <c r="S88" i="2"/>
  <c r="N88" i="2"/>
  <c r="G88" i="2"/>
  <c r="A88" i="2"/>
  <c r="X87" i="2"/>
  <c r="S87" i="2"/>
  <c r="N87" i="2"/>
  <c r="K87" i="2" s="1"/>
  <c r="J87" i="2" s="1"/>
  <c r="G87" i="2"/>
  <c r="A87" i="2"/>
  <c r="X86" i="2"/>
  <c r="S86" i="2"/>
  <c r="K86" i="2" s="1"/>
  <c r="J86" i="2" s="1"/>
  <c r="N86" i="2"/>
  <c r="G86" i="2"/>
  <c r="A86" i="2"/>
  <c r="X85" i="2"/>
  <c r="S85" i="2"/>
  <c r="N85" i="2"/>
  <c r="I85" i="2"/>
  <c r="A85" i="2"/>
  <c r="X84" i="2"/>
  <c r="S84" i="2"/>
  <c r="N84" i="2"/>
  <c r="K84" i="2" s="1"/>
  <c r="I84" i="2"/>
  <c r="A84" i="2"/>
  <c r="X83" i="2"/>
  <c r="S83" i="2"/>
  <c r="N83" i="2"/>
  <c r="G83" i="2"/>
  <c r="A83" i="2"/>
  <c r="X82" i="2"/>
  <c r="S82" i="2"/>
  <c r="N82" i="2"/>
  <c r="G82" i="2"/>
  <c r="A82" i="2"/>
  <c r="X81" i="2"/>
  <c r="S81" i="2"/>
  <c r="N81" i="2"/>
  <c r="G81" i="2"/>
  <c r="A81" i="2"/>
  <c r="X80" i="2"/>
  <c r="S80" i="2"/>
  <c r="N80" i="2"/>
  <c r="K80" i="2"/>
  <c r="J80" i="2" s="1"/>
  <c r="G80" i="2"/>
  <c r="A80" i="2"/>
  <c r="X79" i="2"/>
  <c r="S79" i="2"/>
  <c r="N79" i="2"/>
  <c r="K79" i="2" s="1"/>
  <c r="J79" i="2" s="1"/>
  <c r="G79" i="2"/>
  <c r="A79" i="2"/>
  <c r="X78" i="2"/>
  <c r="S78" i="2"/>
  <c r="N78" i="2"/>
  <c r="K78" i="2" s="1"/>
  <c r="J78" i="2"/>
  <c r="G78" i="2"/>
  <c r="A78" i="2"/>
  <c r="X77" i="2"/>
  <c r="S77" i="2"/>
  <c r="N77" i="2"/>
  <c r="G77" i="2"/>
  <c r="A77" i="2"/>
  <c r="X76" i="2"/>
  <c r="K76" i="2" s="1"/>
  <c r="J76" i="2" s="1"/>
  <c r="S76" i="2"/>
  <c r="N76" i="2"/>
  <c r="G76" i="2"/>
  <c r="A76" i="2"/>
  <c r="X75" i="2"/>
  <c r="S75" i="2"/>
  <c r="N75" i="2"/>
  <c r="K75" i="2" s="1"/>
  <c r="J75" i="2" s="1"/>
  <c r="G75" i="2"/>
  <c r="A75" i="2"/>
  <c r="X74" i="2"/>
  <c r="S74" i="2"/>
  <c r="K74" i="2" s="1"/>
  <c r="J74" i="2" s="1"/>
  <c r="N74" i="2"/>
  <c r="G74" i="2"/>
  <c r="A74" i="2"/>
  <c r="X73" i="2"/>
  <c r="S73" i="2"/>
  <c r="N73" i="2"/>
  <c r="G73" i="2"/>
  <c r="A73" i="2"/>
  <c r="X72" i="2"/>
  <c r="S72" i="2"/>
  <c r="N72" i="2"/>
  <c r="K72" i="2" s="1"/>
  <c r="J72" i="2" s="1"/>
  <c r="G72" i="2"/>
  <c r="A72" i="2"/>
  <c r="X71" i="2"/>
  <c r="S71" i="2"/>
  <c r="K71" i="2" s="1"/>
  <c r="J71" i="2" s="1"/>
  <c r="N71" i="2"/>
  <c r="G71" i="2"/>
  <c r="A71" i="2"/>
  <c r="X70" i="2"/>
  <c r="S70" i="2"/>
  <c r="N70" i="2"/>
  <c r="G70" i="2"/>
  <c r="A70" i="2"/>
  <c r="X69" i="2"/>
  <c r="S69" i="2"/>
  <c r="N69" i="2"/>
  <c r="K69" i="2" s="1"/>
  <c r="J69" i="2" s="1"/>
  <c r="G69" i="2"/>
  <c r="A69" i="2"/>
  <c r="X68" i="2"/>
  <c r="K68" i="2" s="1"/>
  <c r="J68" i="2" s="1"/>
  <c r="S68" i="2"/>
  <c r="N68" i="2"/>
  <c r="G68" i="2"/>
  <c r="A68" i="2"/>
  <c r="X67" i="2"/>
  <c r="S67" i="2"/>
  <c r="N67" i="2"/>
  <c r="G67" i="2"/>
  <c r="A67" i="2"/>
  <c r="X66" i="2"/>
  <c r="S66" i="2"/>
  <c r="N66" i="2"/>
  <c r="K66" i="2" s="1"/>
  <c r="J66" i="2" s="1"/>
  <c r="G66" i="2"/>
  <c r="A66" i="2"/>
  <c r="X65" i="2"/>
  <c r="S65" i="2"/>
  <c r="N65" i="2"/>
  <c r="G65" i="2"/>
  <c r="A65" i="2"/>
  <c r="X64" i="2"/>
  <c r="S64" i="2"/>
  <c r="N64" i="2"/>
  <c r="I64" i="2"/>
  <c r="A64" i="2"/>
  <c r="X63" i="2"/>
  <c r="S63" i="2"/>
  <c r="N63" i="2"/>
  <c r="K63" i="2" s="1"/>
  <c r="I63" i="2"/>
  <c r="G63" i="2" s="1"/>
  <c r="A63" i="2"/>
  <c r="X62" i="2"/>
  <c r="S62" i="2"/>
  <c r="K62" i="2" s="1"/>
  <c r="J62" i="2" s="1"/>
  <c r="N62" i="2"/>
  <c r="G62" i="2"/>
  <c r="A62" i="2"/>
  <c r="X61" i="2"/>
  <c r="S61" i="2"/>
  <c r="N61" i="2"/>
  <c r="K61" i="2"/>
  <c r="J61" i="2" s="1"/>
  <c r="G61" i="2"/>
  <c r="A61" i="2"/>
  <c r="X60" i="2"/>
  <c r="S60" i="2"/>
  <c r="N60" i="2"/>
  <c r="I60" i="2"/>
  <c r="G60" i="2" s="1"/>
  <c r="A60" i="2"/>
  <c r="X59" i="2"/>
  <c r="S59" i="2"/>
  <c r="N59" i="2"/>
  <c r="G59" i="2"/>
  <c r="A59" i="2"/>
  <c r="X58" i="2"/>
  <c r="S58" i="2"/>
  <c r="N58" i="2"/>
  <c r="K58" i="2" s="1"/>
  <c r="I58" i="2"/>
  <c r="G58" i="2"/>
  <c r="A58" i="2"/>
  <c r="X57" i="2"/>
  <c r="S57" i="2"/>
  <c r="N57" i="2"/>
  <c r="K57" i="2"/>
  <c r="I57" i="2"/>
  <c r="A57" i="2"/>
  <c r="X56" i="2"/>
  <c r="S56" i="2"/>
  <c r="N56" i="2"/>
  <c r="G56" i="2"/>
  <c r="A56" i="2"/>
  <c r="X55" i="2"/>
  <c r="K55" i="2" s="1"/>
  <c r="J55" i="2" s="1"/>
  <c r="S55" i="2"/>
  <c r="N55" i="2"/>
  <c r="G55" i="2"/>
  <c r="A55" i="2"/>
  <c r="X54" i="2"/>
  <c r="S54" i="2"/>
  <c r="N54" i="2"/>
  <c r="G54" i="2"/>
  <c r="A54" i="2"/>
  <c r="X53" i="2"/>
  <c r="S53" i="2"/>
  <c r="N53" i="2"/>
  <c r="G53" i="2"/>
  <c r="A53" i="2"/>
  <c r="X52" i="2"/>
  <c r="S52" i="2"/>
  <c r="N52" i="2"/>
  <c r="K52" i="2" s="1"/>
  <c r="J52" i="2" s="1"/>
  <c r="G52" i="2"/>
  <c r="A52" i="2"/>
  <c r="X51" i="2"/>
  <c r="S51" i="2"/>
  <c r="N51" i="2"/>
  <c r="K51" i="2" s="1"/>
  <c r="J51" i="2" s="1"/>
  <c r="G51" i="2"/>
  <c r="A51" i="2"/>
  <c r="X50" i="2"/>
  <c r="S50" i="2"/>
  <c r="K50" i="2" s="1"/>
  <c r="N50" i="2"/>
  <c r="I50" i="2"/>
  <c r="G50" i="2" s="1"/>
  <c r="A50" i="2"/>
  <c r="X49" i="2"/>
  <c r="S49" i="2"/>
  <c r="K49" i="2" s="1"/>
  <c r="N49" i="2"/>
  <c r="I49" i="2"/>
  <c r="G49" i="2" s="1"/>
  <c r="A49" i="2"/>
  <c r="X48" i="2"/>
  <c r="S48" i="2"/>
  <c r="K48" i="2" s="1"/>
  <c r="N48" i="2"/>
  <c r="I48" i="2"/>
  <c r="G48" i="2" s="1"/>
  <c r="A48" i="2"/>
  <c r="X47" i="2"/>
  <c r="S47" i="2"/>
  <c r="K47" i="2" s="1"/>
  <c r="N47" i="2"/>
  <c r="I47" i="2"/>
  <c r="G47" i="2" s="1"/>
  <c r="A47" i="2"/>
  <c r="X46" i="2"/>
  <c r="S46" i="2"/>
  <c r="K46" i="2" s="1"/>
  <c r="J46" i="2" s="1"/>
  <c r="N46" i="2"/>
  <c r="G46" i="2"/>
  <c r="A46" i="2"/>
  <c r="X45" i="2"/>
  <c r="S45" i="2"/>
  <c r="N45" i="2"/>
  <c r="K45" i="2" s="1"/>
  <c r="J45" i="2" s="1"/>
  <c r="G45" i="2"/>
  <c r="A45" i="2"/>
  <c r="X44" i="2"/>
  <c r="S44" i="2"/>
  <c r="K44" i="2" s="1"/>
  <c r="N44" i="2"/>
  <c r="I44" i="2"/>
  <c r="A44" i="2"/>
  <c r="X43" i="2"/>
  <c r="S43" i="2"/>
  <c r="N43" i="2"/>
  <c r="I43" i="2"/>
  <c r="A43" i="2"/>
  <c r="X42" i="2"/>
  <c r="S42" i="2"/>
  <c r="N42" i="2"/>
  <c r="G42" i="2"/>
  <c r="A42" i="2"/>
  <c r="X41" i="2"/>
  <c r="S41" i="2"/>
  <c r="N41" i="2"/>
  <c r="I41" i="2"/>
  <c r="G41" i="2"/>
  <c r="A41" i="2"/>
  <c r="X40" i="2"/>
  <c r="S40" i="2"/>
  <c r="N40" i="2"/>
  <c r="G40" i="2"/>
  <c r="A40" i="2"/>
  <c r="X39" i="2"/>
  <c r="S39" i="2"/>
  <c r="N39" i="2"/>
  <c r="G39" i="2"/>
  <c r="A39" i="2"/>
  <c r="X38" i="2"/>
  <c r="S38" i="2"/>
  <c r="N38" i="2"/>
  <c r="I38" i="2"/>
  <c r="A38" i="2"/>
  <c r="X37" i="2"/>
  <c r="S37" i="2"/>
  <c r="N37" i="2"/>
  <c r="K37" i="2" s="1"/>
  <c r="J37" i="2" s="1"/>
  <c r="G37" i="2"/>
  <c r="A37" i="2"/>
  <c r="X36" i="2"/>
  <c r="S36" i="2"/>
  <c r="N36" i="2"/>
  <c r="K36" i="2" s="1"/>
  <c r="J36" i="2" s="1"/>
  <c r="G36" i="2"/>
  <c r="A36" i="2"/>
  <c r="X35" i="2"/>
  <c r="S35" i="2"/>
  <c r="N35" i="2"/>
  <c r="I35" i="2"/>
  <c r="G35" i="2"/>
  <c r="A35" i="2"/>
  <c r="X34" i="2"/>
  <c r="S34" i="2"/>
  <c r="N34" i="2"/>
  <c r="K34" i="2" s="1"/>
  <c r="I34" i="2"/>
  <c r="G34" i="2" s="1"/>
  <c r="A34" i="2"/>
  <c r="X33" i="2"/>
  <c r="S33" i="2"/>
  <c r="N33" i="2"/>
  <c r="G33" i="2"/>
  <c r="A33" i="2"/>
  <c r="X32" i="2"/>
  <c r="M15" i="1" s="1"/>
  <c r="S32" i="2"/>
  <c r="N32" i="2"/>
  <c r="G32" i="2"/>
  <c r="A32" i="2"/>
  <c r="X31" i="2"/>
  <c r="S31" i="2"/>
  <c r="N31" i="2"/>
  <c r="G31" i="2"/>
  <c r="A31" i="2"/>
  <c r="X30" i="2"/>
  <c r="S30" i="2"/>
  <c r="K30" i="2" s="1"/>
  <c r="J30" i="2" s="1"/>
  <c r="N30" i="2"/>
  <c r="G30" i="2"/>
  <c r="A30" i="2"/>
  <c r="X29" i="2"/>
  <c r="S29" i="2"/>
  <c r="N29" i="2"/>
  <c r="G29" i="2"/>
  <c r="A29" i="2"/>
  <c r="X28" i="2"/>
  <c r="S28" i="2"/>
  <c r="N28" i="2"/>
  <c r="K28" i="2" s="1"/>
  <c r="J28" i="2" s="1"/>
  <c r="G28" i="2"/>
  <c r="A28" i="2"/>
  <c r="X27" i="2"/>
  <c r="S27" i="2"/>
  <c r="K27" i="2" s="1"/>
  <c r="J27" i="2" s="1"/>
  <c r="N27" i="2"/>
  <c r="G27" i="2"/>
  <c r="A27" i="2"/>
  <c r="X26" i="2"/>
  <c r="S26" i="2"/>
  <c r="N26" i="2"/>
  <c r="K26" i="2" s="1"/>
  <c r="J26" i="2" s="1"/>
  <c r="G26" i="2"/>
  <c r="A26" i="2"/>
  <c r="X25" i="2"/>
  <c r="S25" i="2"/>
  <c r="N25" i="2"/>
  <c r="G25" i="2"/>
  <c r="A25" i="2"/>
  <c r="X24" i="2"/>
  <c r="S24" i="2"/>
  <c r="K24" i="2" s="1"/>
  <c r="J24" i="2" s="1"/>
  <c r="N24" i="2"/>
  <c r="G24" i="2"/>
  <c r="A24" i="2"/>
  <c r="X23" i="2"/>
  <c r="S23" i="2"/>
  <c r="N23" i="2"/>
  <c r="G23" i="2"/>
  <c r="A23" i="2"/>
  <c r="X22" i="2"/>
  <c r="S22" i="2"/>
  <c r="N22" i="2"/>
  <c r="K22" i="2" s="1"/>
  <c r="J22" i="2" s="1"/>
  <c r="G22" i="2"/>
  <c r="A22" i="2"/>
  <c r="X21" i="2"/>
  <c r="S21" i="2"/>
  <c r="K21" i="2" s="1"/>
  <c r="J21" i="2" s="1"/>
  <c r="N21" i="2"/>
  <c r="G21" i="2"/>
  <c r="A21" i="2"/>
  <c r="X20" i="2"/>
  <c r="S20" i="2"/>
  <c r="N20" i="2"/>
  <c r="K20" i="2" s="1"/>
  <c r="J20" i="2" s="1"/>
  <c r="G20" i="2"/>
  <c r="A20" i="2"/>
  <c r="X19" i="2"/>
  <c r="S19" i="2"/>
  <c r="N19" i="2"/>
  <c r="G19" i="2"/>
  <c r="A19" i="2"/>
  <c r="X18" i="2"/>
  <c r="S18" i="2"/>
  <c r="N18" i="2"/>
  <c r="G18" i="2"/>
  <c r="A18" i="2"/>
  <c r="X17" i="2"/>
  <c r="S17" i="2"/>
  <c r="N17" i="2"/>
  <c r="K17" i="2" s="1"/>
  <c r="J17" i="2" s="1"/>
  <c r="G17" i="2"/>
  <c r="A17" i="2"/>
  <c r="X16" i="2"/>
  <c r="S16" i="2"/>
  <c r="N16" i="2"/>
  <c r="G16" i="2"/>
  <c r="A16" i="2"/>
  <c r="X15" i="2"/>
  <c r="S15" i="2"/>
  <c r="N15" i="2"/>
  <c r="G15" i="2"/>
  <c r="A15" i="2"/>
  <c r="X14" i="2"/>
  <c r="K14" i="2" s="1"/>
  <c r="J14" i="2" s="1"/>
  <c r="S14" i="2"/>
  <c r="N14" i="2"/>
  <c r="G14" i="2"/>
  <c r="A14" i="2"/>
  <c r="X13" i="2"/>
  <c r="S13" i="2"/>
  <c r="N13" i="2"/>
  <c r="G13" i="2"/>
  <c r="A13" i="2"/>
  <c r="X12" i="2"/>
  <c r="S12" i="2"/>
  <c r="N12" i="2"/>
  <c r="G12" i="2"/>
  <c r="A12" i="2"/>
  <c r="M20" i="1"/>
  <c r="L20" i="1"/>
  <c r="K20" i="1"/>
  <c r="J20" i="1"/>
  <c r="I20" i="1"/>
  <c r="F20" i="1"/>
  <c r="D20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J18" i="1"/>
  <c r="I18" i="1"/>
  <c r="I17" i="1"/>
  <c r="F17" i="1"/>
  <c r="D17" i="1" s="1"/>
  <c r="J16" i="1"/>
  <c r="I16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J15" i="1"/>
  <c r="I15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J14" i="1"/>
  <c r="J19" i="1" s="1"/>
  <c r="J21" i="1" s="1"/>
  <c r="I14" i="1"/>
  <c r="I19" i="1" s="1"/>
  <c r="F14" i="1"/>
  <c r="H13" i="1"/>
  <c r="G13" i="1" s="1"/>
  <c r="D13" i="1"/>
  <c r="M12" i="1"/>
  <c r="L12" i="1"/>
  <c r="K12" i="1"/>
  <c r="J12" i="1"/>
  <c r="I12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F11" i="1"/>
  <c r="D11" i="1"/>
  <c r="AA9" i="1"/>
  <c r="AA17" i="1" s="1"/>
  <c r="AA16" i="1" s="1"/>
  <c r="Z9" i="1"/>
  <c r="Z17" i="1" s="1"/>
  <c r="Z16" i="1" s="1"/>
  <c r="Y9" i="1"/>
  <c r="Y17" i="1" s="1"/>
  <c r="Y16" i="1" s="1"/>
  <c r="Y19" i="1" s="1"/>
  <c r="X9" i="1"/>
  <c r="X20" i="1" s="1"/>
  <c r="W9" i="1"/>
  <c r="W20" i="1" s="1"/>
  <c r="V9" i="1"/>
  <c r="V17" i="1" s="1"/>
  <c r="V16" i="1" s="1"/>
  <c r="U9" i="1"/>
  <c r="U20" i="1" s="1"/>
  <c r="T9" i="1"/>
  <c r="S9" i="1"/>
  <c r="S17" i="1" s="1"/>
  <c r="S16" i="1" s="1"/>
  <c r="R9" i="1"/>
  <c r="R20" i="1" s="1"/>
  <c r="Q9" i="1"/>
  <c r="Q17" i="1" s="1"/>
  <c r="Q16" i="1" s="1"/>
  <c r="Q19" i="1" s="1"/>
  <c r="P9" i="1"/>
  <c r="P20" i="1" s="1"/>
  <c r="O9" i="1"/>
  <c r="O20" i="1" s="1"/>
  <c r="N9" i="1"/>
  <c r="N17" i="1" s="1"/>
  <c r="N16" i="1" s="1"/>
  <c r="H9" i="1"/>
  <c r="G9" i="1" s="1"/>
  <c r="F9" i="1"/>
  <c r="D9" i="1" s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F8" i="1"/>
  <c r="D8" i="1" s="1"/>
  <c r="AA7" i="1"/>
  <c r="AA10" i="1" s="1"/>
  <c r="AA12" i="1" s="1"/>
  <c r="Z7" i="1"/>
  <c r="Z10" i="1" s="1"/>
  <c r="Z12" i="1" s="1"/>
  <c r="Y7" i="1"/>
  <c r="Y10" i="1" s="1"/>
  <c r="Y12" i="1" s="1"/>
  <c r="X7" i="1"/>
  <c r="X10" i="1" s="1"/>
  <c r="W7" i="1"/>
  <c r="V7" i="1"/>
  <c r="U7" i="1"/>
  <c r="T7" i="1"/>
  <c r="S7" i="1"/>
  <c r="S10" i="1" s="1"/>
  <c r="S12" i="1" s="1"/>
  <c r="R7" i="1"/>
  <c r="Q7" i="1"/>
  <c r="Q10" i="1" s="1"/>
  <c r="Q12" i="1" s="1"/>
  <c r="P7" i="1"/>
  <c r="P10" i="1" s="1"/>
  <c r="O7" i="1"/>
  <c r="N7" i="1"/>
  <c r="F7" i="1"/>
  <c r="F10" i="1" s="1"/>
  <c r="F12" i="1" s="1"/>
  <c r="D7" i="1" l="1"/>
  <c r="F16" i="1"/>
  <c r="R17" i="1"/>
  <c r="R16" i="1" s="1"/>
  <c r="S20" i="1"/>
  <c r="K16" i="2"/>
  <c r="J16" i="2" s="1"/>
  <c r="K19" i="2"/>
  <c r="J19" i="2" s="1"/>
  <c r="K32" i="2"/>
  <c r="J32" i="2" s="1"/>
  <c r="J34" i="2"/>
  <c r="K39" i="2"/>
  <c r="J39" i="2" s="1"/>
  <c r="K42" i="2"/>
  <c r="J42" i="2" s="1"/>
  <c r="J47" i="2"/>
  <c r="J48" i="2"/>
  <c r="J49" i="2"/>
  <c r="J50" i="2"/>
  <c r="M16" i="1"/>
  <c r="K126" i="2"/>
  <c r="J143" i="2"/>
  <c r="K156" i="2"/>
  <c r="J156" i="2" s="1"/>
  <c r="K165" i="2"/>
  <c r="J165" i="2" s="1"/>
  <c r="K188" i="2"/>
  <c r="J188" i="2" s="1"/>
  <c r="K191" i="2"/>
  <c r="J191" i="2" s="1"/>
  <c r="K200" i="2"/>
  <c r="J200" i="2" s="1"/>
  <c r="K216" i="2"/>
  <c r="J216" i="2" s="1"/>
  <c r="J233" i="2"/>
  <c r="K272" i="2"/>
  <c r="J272" i="2" s="1"/>
  <c r="J278" i="2"/>
  <c r="AC282" i="2"/>
  <c r="AG282" i="2"/>
  <c r="AK282" i="2"/>
  <c r="AO282" i="2"/>
  <c r="Y21" i="1"/>
  <c r="Y20" i="1"/>
  <c r="K14" i="1"/>
  <c r="K23" i="2"/>
  <c r="J23" i="2" s="1"/>
  <c r="K64" i="2"/>
  <c r="K73" i="2"/>
  <c r="J73" i="2" s="1"/>
  <c r="K85" i="2"/>
  <c r="K88" i="2"/>
  <c r="J88" i="2" s="1"/>
  <c r="K91" i="2"/>
  <c r="J91" i="2" s="1"/>
  <c r="K94" i="2"/>
  <c r="J94" i="2" s="1"/>
  <c r="K95" i="2"/>
  <c r="J95" i="2" s="1"/>
  <c r="K102" i="2"/>
  <c r="J102" i="2" s="1"/>
  <c r="K103" i="2"/>
  <c r="J103" i="2" s="1"/>
  <c r="K105" i="2"/>
  <c r="J105" i="2" s="1"/>
  <c r="J113" i="2"/>
  <c r="K144" i="2"/>
  <c r="J144" i="2" s="1"/>
  <c r="K146" i="2"/>
  <c r="J146" i="2" s="1"/>
  <c r="K147" i="2"/>
  <c r="J147" i="2" s="1"/>
  <c r="K149" i="2"/>
  <c r="J149" i="2" s="1"/>
  <c r="K158" i="2"/>
  <c r="J158" i="2" s="1"/>
  <c r="K173" i="2"/>
  <c r="J173" i="2" s="1"/>
  <c r="K176" i="2"/>
  <c r="J176" i="2" s="1"/>
  <c r="K195" i="2"/>
  <c r="J195" i="2" s="1"/>
  <c r="K202" i="2"/>
  <c r="J202" i="2" s="1"/>
  <c r="K218" i="2"/>
  <c r="J218" i="2" s="1"/>
  <c r="L18" i="1"/>
  <c r="K242" i="2"/>
  <c r="J242" i="2" s="1"/>
  <c r="K245" i="2"/>
  <c r="J245" i="2" s="1"/>
  <c r="K247" i="2"/>
  <c r="J247" i="2" s="1"/>
  <c r="K258" i="2"/>
  <c r="J258" i="2" s="1"/>
  <c r="K264" i="2"/>
  <c r="J264" i="2" s="1"/>
  <c r="K279" i="2"/>
  <c r="J279" i="2" s="1"/>
  <c r="AD282" i="2"/>
  <c r="AH282" i="2"/>
  <c r="AL282" i="2"/>
  <c r="AP282" i="2"/>
  <c r="N10" i="1"/>
  <c r="V10" i="1"/>
  <c r="H11" i="1"/>
  <c r="G11" i="1" s="1"/>
  <c r="J22" i="1"/>
  <c r="P12" i="1"/>
  <c r="R19" i="1"/>
  <c r="R21" i="1" s="1"/>
  <c r="W17" i="1"/>
  <c r="W16" i="1" s="1"/>
  <c r="W19" i="1" s="1"/>
  <c r="W21" i="1" s="1"/>
  <c r="Q20" i="1"/>
  <c r="Q21" i="1" s="1"/>
  <c r="Q22" i="1" s="1"/>
  <c r="Z20" i="1"/>
  <c r="K18" i="2"/>
  <c r="J18" i="2" s="1"/>
  <c r="K25" i="2"/>
  <c r="J25" i="2" s="1"/>
  <c r="K33" i="2"/>
  <c r="J33" i="2" s="1"/>
  <c r="K35" i="2"/>
  <c r="J35" i="2" s="1"/>
  <c r="K38" i="2"/>
  <c r="J38" i="2" s="1"/>
  <c r="K40" i="2"/>
  <c r="J40" i="2" s="1"/>
  <c r="K41" i="2"/>
  <c r="J41" i="2" s="1"/>
  <c r="K43" i="2"/>
  <c r="K53" i="2"/>
  <c r="J53" i="2" s="1"/>
  <c r="K54" i="2"/>
  <c r="J54" i="2" s="1"/>
  <c r="K65" i="2"/>
  <c r="J65" i="2" s="1"/>
  <c r="K77" i="2"/>
  <c r="J77" i="2" s="1"/>
  <c r="K82" i="2"/>
  <c r="J82" i="2" s="1"/>
  <c r="K92" i="2"/>
  <c r="J92" i="2" s="1"/>
  <c r="K108" i="2"/>
  <c r="J108" i="2" s="1"/>
  <c r="K113" i="2"/>
  <c r="K123" i="2"/>
  <c r="J123" i="2" s="1"/>
  <c r="K129" i="2"/>
  <c r="K133" i="2"/>
  <c r="J133" i="2" s="1"/>
  <c r="K135" i="2"/>
  <c r="J135" i="2" s="1"/>
  <c r="J150" i="2"/>
  <c r="K155" i="2"/>
  <c r="J155" i="2" s="1"/>
  <c r="K164" i="2"/>
  <c r="J164" i="2" s="1"/>
  <c r="K184" i="2"/>
  <c r="J184" i="2" s="1"/>
  <c r="K193" i="2"/>
  <c r="J193" i="2" s="1"/>
  <c r="K199" i="2"/>
  <c r="J199" i="2" s="1"/>
  <c r="K208" i="2"/>
  <c r="J208" i="2" s="1"/>
  <c r="K215" i="2"/>
  <c r="J215" i="2" s="1"/>
  <c r="J228" i="2"/>
  <c r="K231" i="2"/>
  <c r="J231" i="2" s="1"/>
  <c r="K234" i="2"/>
  <c r="J234" i="2" s="1"/>
  <c r="AE282" i="2"/>
  <c r="AI282" i="2"/>
  <c r="AM282" i="2"/>
  <c r="H7" i="1"/>
  <c r="G7" i="1" s="1"/>
  <c r="O17" i="1"/>
  <c r="O16" i="1" s="1"/>
  <c r="O19" i="1" s="1"/>
  <c r="O21" i="1" s="1"/>
  <c r="AA20" i="1"/>
  <c r="J43" i="2"/>
  <c r="F18" i="1"/>
  <c r="K277" i="2"/>
  <c r="J277" i="2" s="1"/>
  <c r="AF282" i="2"/>
  <c r="AJ282" i="2"/>
  <c r="AN282" i="2"/>
  <c r="Y22" i="1"/>
  <c r="D18" i="1"/>
  <c r="D12" i="1"/>
  <c r="Z19" i="1"/>
  <c r="Z21" i="1" s="1"/>
  <c r="Z22" i="1" s="1"/>
  <c r="I21" i="1"/>
  <c r="S19" i="1"/>
  <c r="S21" i="1" s="1"/>
  <c r="S22" i="1" s="1"/>
  <c r="U17" i="1"/>
  <c r="U16" i="1" s="1"/>
  <c r="U19" i="1" s="1"/>
  <c r="U21" i="1" s="1"/>
  <c r="V20" i="1"/>
  <c r="R10" i="1"/>
  <c r="R12" i="1" s="1"/>
  <c r="R22" i="1" s="1"/>
  <c r="V12" i="1"/>
  <c r="N20" i="1"/>
  <c r="H20" i="1" s="1"/>
  <c r="G20" i="1" s="1"/>
  <c r="S280" i="2"/>
  <c r="J64" i="2"/>
  <c r="U10" i="1"/>
  <c r="X12" i="1"/>
  <c r="P17" i="1"/>
  <c r="P16" i="1" s="1"/>
  <c r="P19" i="1" s="1"/>
  <c r="P21" i="1" s="1"/>
  <c r="P22" i="1" s="1"/>
  <c r="K15" i="2"/>
  <c r="J15" i="2" s="1"/>
  <c r="K29" i="2"/>
  <c r="J29" i="2" s="1"/>
  <c r="G43" i="2"/>
  <c r="J63" i="2"/>
  <c r="K125" i="2"/>
  <c r="K131" i="2"/>
  <c r="J131" i="2" s="1"/>
  <c r="G133" i="2"/>
  <c r="K142" i="2"/>
  <c r="J142" i="2" s="1"/>
  <c r="K145" i="2"/>
  <c r="J145" i="2" s="1"/>
  <c r="K198" i="2"/>
  <c r="I288" i="2"/>
  <c r="M18" i="1"/>
  <c r="K256" i="2"/>
  <c r="J256" i="2" s="1"/>
  <c r="AA19" i="1"/>
  <c r="AA21" i="1" s="1"/>
  <c r="AA22" i="1" s="1"/>
  <c r="L14" i="1"/>
  <c r="D14" i="1"/>
  <c r="M14" i="1"/>
  <c r="H8" i="1"/>
  <c r="G8" i="1" s="1"/>
  <c r="T20" i="1"/>
  <c r="T17" i="1"/>
  <c r="T16" i="1" s="1"/>
  <c r="T19" i="1" s="1"/>
  <c r="T21" i="1" s="1"/>
  <c r="D10" i="1"/>
  <c r="T10" i="1"/>
  <c r="T12" i="1" s="1"/>
  <c r="N12" i="1"/>
  <c r="L15" i="1"/>
  <c r="D16" i="1"/>
  <c r="K15" i="1"/>
  <c r="G38" i="2"/>
  <c r="F15" i="1"/>
  <c r="F19" i="1" s="1"/>
  <c r="G85" i="2"/>
  <c r="J85" i="2"/>
  <c r="K111" i="2"/>
  <c r="J111" i="2" s="1"/>
  <c r="G113" i="2"/>
  <c r="J124" i="2"/>
  <c r="K128" i="2"/>
  <c r="J128" i="2" s="1"/>
  <c r="G228" i="2"/>
  <c r="K241" i="2"/>
  <c r="J241" i="2" s="1"/>
  <c r="K253" i="2"/>
  <c r="J253" i="2" s="1"/>
  <c r="J57" i="2"/>
  <c r="G57" i="2"/>
  <c r="I286" i="2"/>
  <c r="G84" i="2"/>
  <c r="L16" i="1"/>
  <c r="I22" i="1"/>
  <c r="K13" i="2"/>
  <c r="J13" i="2" s="1"/>
  <c r="K81" i="2"/>
  <c r="J81" i="2" s="1"/>
  <c r="J84" i="2"/>
  <c r="J126" i="2"/>
  <c r="K162" i="2"/>
  <c r="J162" i="2" s="1"/>
  <c r="K214" i="2"/>
  <c r="J214" i="2" s="1"/>
  <c r="G269" i="2"/>
  <c r="J269" i="2"/>
  <c r="W10" i="1"/>
  <c r="W12" i="1" s="1"/>
  <c r="O10" i="1"/>
  <c r="O12" i="1" s="1"/>
  <c r="N19" i="1"/>
  <c r="N21" i="1" s="1"/>
  <c r="V19" i="1"/>
  <c r="V21" i="1" s="1"/>
  <c r="K16" i="1"/>
  <c r="X17" i="1"/>
  <c r="X16" i="1" s="1"/>
  <c r="X19" i="1" s="1"/>
  <c r="X21" i="1" s="1"/>
  <c r="K18" i="1"/>
  <c r="N280" i="2"/>
  <c r="K12" i="2"/>
  <c r="J44" i="2"/>
  <c r="G44" i="2"/>
  <c r="K56" i="2"/>
  <c r="J56" i="2" s="1"/>
  <c r="G64" i="2"/>
  <c r="K109" i="2"/>
  <c r="J109" i="2" s="1"/>
  <c r="G118" i="2"/>
  <c r="J118" i="2"/>
  <c r="K154" i="2"/>
  <c r="J154" i="2" s="1"/>
  <c r="K172" i="2"/>
  <c r="J172" i="2" s="1"/>
  <c r="K206" i="2"/>
  <c r="J206" i="2" s="1"/>
  <c r="K140" i="2"/>
  <c r="J140" i="2" s="1"/>
  <c r="J198" i="2"/>
  <c r="K274" i="2"/>
  <c r="J274" i="2" s="1"/>
  <c r="X280" i="2"/>
  <c r="I280" i="2"/>
  <c r="I285" i="2"/>
  <c r="I289" i="2" s="1"/>
  <c r="I290" i="2" s="1"/>
  <c r="K70" i="2"/>
  <c r="J70" i="2" s="1"/>
  <c r="J127" i="2"/>
  <c r="J134" i="2"/>
  <c r="J148" i="2"/>
  <c r="K157" i="2"/>
  <c r="J157" i="2" s="1"/>
  <c r="K166" i="2"/>
  <c r="J166" i="2" s="1"/>
  <c r="K174" i="2"/>
  <c r="J174" i="2" s="1"/>
  <c r="K182" i="2"/>
  <c r="J182" i="2" s="1"/>
  <c r="K190" i="2"/>
  <c r="J190" i="2" s="1"/>
  <c r="K201" i="2"/>
  <c r="J201" i="2" s="1"/>
  <c r="K209" i="2"/>
  <c r="J209" i="2" s="1"/>
  <c r="K217" i="2"/>
  <c r="J217" i="2" s="1"/>
  <c r="K225" i="2"/>
  <c r="J225" i="2" s="1"/>
  <c r="K243" i="2"/>
  <c r="J243" i="2" s="1"/>
  <c r="K265" i="2"/>
  <c r="J265" i="2" s="1"/>
  <c r="K255" i="2"/>
  <c r="J255" i="2" s="1"/>
  <c r="K276" i="2"/>
  <c r="J276" i="2" s="1"/>
  <c r="K60" i="2"/>
  <c r="J60" i="2" s="1"/>
  <c r="K93" i="2"/>
  <c r="J93" i="2" s="1"/>
  <c r="K101" i="2"/>
  <c r="J101" i="2" s="1"/>
  <c r="J117" i="2"/>
  <c r="J125" i="2"/>
  <c r="J129" i="2"/>
  <c r="K141" i="2"/>
  <c r="J141" i="2" s="1"/>
  <c r="K167" i="2"/>
  <c r="J167" i="2" s="1"/>
  <c r="K175" i="2"/>
  <c r="J175" i="2" s="1"/>
  <c r="K183" i="2"/>
  <c r="J183" i="2" s="1"/>
  <c r="K224" i="2"/>
  <c r="J224" i="2" s="1"/>
  <c r="J254" i="2"/>
  <c r="K266" i="2"/>
  <c r="J266" i="2" s="1"/>
  <c r="K31" i="2"/>
  <c r="J31" i="2" s="1"/>
  <c r="J58" i="2"/>
  <c r="K59" i="2"/>
  <c r="J59" i="2" s="1"/>
  <c r="K67" i="2"/>
  <c r="J67" i="2" s="1"/>
  <c r="K83" i="2"/>
  <c r="J83" i="2" s="1"/>
  <c r="K112" i="2"/>
  <c r="J112" i="2" s="1"/>
  <c r="K132" i="2"/>
  <c r="J132" i="2" s="1"/>
  <c r="K235" i="2"/>
  <c r="J235" i="2" s="1"/>
  <c r="K257" i="2"/>
  <c r="J257" i="2" s="1"/>
  <c r="K275" i="2"/>
  <c r="J275" i="2" s="1"/>
  <c r="G233" i="2"/>
  <c r="G124" i="2"/>
  <c r="G125" i="2"/>
  <c r="G126" i="2"/>
  <c r="G127" i="2"/>
  <c r="G128" i="2"/>
  <c r="G129" i="2"/>
  <c r="G198" i="2"/>
  <c r="K244" i="2"/>
  <c r="J244" i="2" s="1"/>
  <c r="G254" i="2"/>
  <c r="K281" i="2"/>
  <c r="W22" i="1" l="1"/>
  <c r="K19" i="1"/>
  <c r="O22" i="1"/>
  <c r="H10" i="1"/>
  <c r="G10" i="1" s="1"/>
  <c r="H15" i="1"/>
  <c r="K21" i="1"/>
  <c r="K22" i="1" s="1"/>
  <c r="D19" i="1"/>
  <c r="F21" i="1"/>
  <c r="T22" i="1"/>
  <c r="X22" i="1"/>
  <c r="U12" i="1"/>
  <c r="U22" i="1" s="1"/>
  <c r="K280" i="2"/>
  <c r="K282" i="2" s="1"/>
  <c r="J12" i="2"/>
  <c r="J280" i="2" s="1"/>
  <c r="H17" i="1"/>
  <c r="G17" i="1" s="1"/>
  <c r="H18" i="1"/>
  <c r="G18" i="1" s="1"/>
  <c r="N22" i="1"/>
  <c r="H22" i="1" s="1"/>
  <c r="M19" i="1"/>
  <c r="M21" i="1" s="1"/>
  <c r="M22" i="1" s="1"/>
  <c r="G280" i="2"/>
  <c r="I282" i="2"/>
  <c r="G282" i="2" s="1"/>
  <c r="V22" i="1"/>
  <c r="H14" i="1"/>
  <c r="G14" i="1" s="1"/>
  <c r="H16" i="1"/>
  <c r="G16" i="1" s="1"/>
  <c r="D15" i="1"/>
  <c r="G15" i="1"/>
  <c r="L19" i="1"/>
  <c r="L21" i="1" s="1"/>
  <c r="L22" i="1" s="1"/>
  <c r="H19" i="1" l="1"/>
  <c r="G19" i="1" s="1"/>
  <c r="H12" i="1"/>
  <c r="G12" i="1" s="1"/>
  <c r="D21" i="1"/>
  <c r="F22" i="1"/>
  <c r="H21" i="1"/>
  <c r="G21" i="1" s="1"/>
  <c r="G22" i="1" l="1"/>
  <c r="D22" i="1"/>
</calcChain>
</file>

<file path=xl/comments1.xml><?xml version="1.0" encoding="utf-8"?>
<comments xmlns="http://schemas.openxmlformats.org/spreadsheetml/2006/main">
  <authors>
    <author>kanokkan srikeaw</author>
  </authors>
  <commentList>
    <comment ref="J58" authorId="0" shapeId="0">
      <text>
        <r>
          <rPr>
            <b/>
            <sz val="9"/>
            <color indexed="81"/>
            <rFont val="Tahoma"/>
            <charset val="222"/>
          </rPr>
          <t>ค่าบวกลบหักกลบกัน</t>
        </r>
      </text>
    </comment>
    <comment ref="V58" authorId="0" shapeId="0">
      <text>
        <r>
          <rPr>
            <b/>
            <sz val="9"/>
            <color indexed="81"/>
            <rFont val="Tahoma"/>
            <family val="2"/>
          </rPr>
          <t>ค่าบวกลบ หัก กลบ กัน</t>
        </r>
      </text>
    </comment>
  </commentList>
</comments>
</file>

<file path=xl/sharedStrings.xml><?xml version="1.0" encoding="utf-8"?>
<sst xmlns="http://schemas.openxmlformats.org/spreadsheetml/2006/main" count="2438" uniqueCount="929">
  <si>
    <t>งบกำไร-ขาดทุน ปีงบประมาณ 2560</t>
  </si>
  <si>
    <t>หน่วย:ล้านบาท</t>
  </si>
  <si>
    <t>รายการ</t>
  </si>
  <si>
    <t>ฉ.2(เดิม)</t>
  </si>
  <si>
    <t>กฟฉ.2</t>
  </si>
  <si>
    <t>ผลต่าง</t>
  </si>
  <si>
    <t>รวม</t>
  </si>
  <si>
    <t>สนง.เขต</t>
  </si>
  <si>
    <t>กอก.ฉ.2</t>
  </si>
  <si>
    <t>ฝวบ.ฉ .2</t>
  </si>
  <si>
    <t>ฝบพ.ฉ.2</t>
  </si>
  <si>
    <t>ฝปบ.ฉ.2</t>
  </si>
  <si>
    <t>กฟจ.อุบลราชธานี</t>
  </si>
  <si>
    <t>กฟจ.ศรีสะเกษ</t>
  </si>
  <si>
    <t>กฟจ.ยโสธร</t>
  </si>
  <si>
    <t>กฟจ.มหาสารคาม</t>
  </si>
  <si>
    <t>กฟจ.ร้อยเอ็ด</t>
  </si>
  <si>
    <t>กฟจ.กาฬสินธิ์</t>
  </si>
  <si>
    <t>กฟจ.มุกดาหาร</t>
  </si>
  <si>
    <t>กฟจ.อำนาจเจริญ</t>
  </si>
  <si>
    <t>กฟอ.เสลภูมิ</t>
  </si>
  <si>
    <t>กฟอ.สมเด็จ</t>
  </si>
  <si>
    <t>กฟอ.กันทรลักษณ์</t>
  </si>
  <si>
    <t>กฟอ.เดชอุดม</t>
  </si>
  <si>
    <t>กฟอ.วารินชำราบ</t>
  </si>
  <si>
    <t>กฟอ.ตระการพืชผล</t>
  </si>
  <si>
    <t>รายได้</t>
  </si>
  <si>
    <t>รายได้จากการจำหน่ายกระแสไฟฟ้า</t>
  </si>
  <si>
    <t xml:space="preserve"> รายได้จากเงินช่วยเหลือเพื่อการก่อสร้าง</t>
  </si>
  <si>
    <t>รายได้จากการก่อสร้างให้ผู้ใช้ไฟ</t>
  </si>
  <si>
    <t>รายได้อื่นจากการดำเนินงาน</t>
  </si>
  <si>
    <t>รายได้ไม่เกี่ยวกับการดำเนินงาน</t>
  </si>
  <si>
    <t>รวมรายได้ทั้งหมด</t>
  </si>
  <si>
    <t>ค่าใช้จ่าย</t>
  </si>
  <si>
    <t>ค่าซื้อกระแสไฟฟ้า</t>
  </si>
  <si>
    <t>ค่าใช้จ่ายเกี่ยวกับพนักงาน</t>
  </si>
  <si>
    <t>ค่าใช้จ่ายเกี่ยวกับการดำเนินงาน</t>
  </si>
  <si>
    <t>ต้นทุนงานก่อสร้าง</t>
  </si>
  <si>
    <t>ค่าเสื่อมราคา</t>
  </si>
  <si>
    <t>รวมค่าใช้จ่ายเกี่ยวกับการดำเนินงาน</t>
  </si>
  <si>
    <t>หัก</t>
  </si>
  <si>
    <t>ค่าใช้จ่ายทางอ้อมโอนเข้างานก่อสร้าง</t>
  </si>
  <si>
    <t>รวมรายจ่ายทั้งหมด</t>
  </si>
  <si>
    <t>กำไร(ขาดทุน)</t>
  </si>
  <si>
    <t xml:space="preserve">หมายเหตุ:รายได้จากการจำหน่ายกระแสไฟฟ้า,ค่าซื้อกระแสไฟฟ้า และค่าไฟอาคาร </t>
  </si>
  <si>
    <t xml:space="preserve">                  (ข้อมูล จากกศฟ. และกอธ.)</t>
  </si>
  <si>
    <t>งบประมาณทำการ ประจำปี 2560</t>
  </si>
  <si>
    <t>ศูนย์ EVM  สายจำหน่ายและบริการ</t>
  </si>
  <si>
    <t>แบบ  งป.002</t>
  </si>
  <si>
    <t>ประมาณการรายจ่าย</t>
  </si>
  <si>
    <t>หน่วย : บาท</t>
  </si>
  <si>
    <t>(1)</t>
  </si>
  <si>
    <t>(2)</t>
  </si>
  <si>
    <t>กงป.เดิม</t>
  </si>
  <si>
    <t>กงป.</t>
  </si>
  <si>
    <t>รวม กฟฉ.2</t>
  </si>
  <si>
    <t>กอก.</t>
  </si>
  <si>
    <t>ภาพรวม ฝวบ.ฉ.2</t>
  </si>
  <si>
    <t>กลุ่ม บ.ฝวบ.</t>
  </si>
  <si>
    <t>กบล.</t>
  </si>
  <si>
    <t>กวว.</t>
  </si>
  <si>
    <t>กกค.</t>
  </si>
  <si>
    <t>ภาพรวม ฝบพ.ฉ.2</t>
  </si>
  <si>
    <t>กลุ่ม บ.ฝบพ.</t>
  </si>
  <si>
    <t>กบญ.</t>
  </si>
  <si>
    <t>กซข.</t>
  </si>
  <si>
    <t>กรท.</t>
  </si>
  <si>
    <t>ภาพรวม ฝปบ.ฉ.2</t>
  </si>
  <si>
    <t>กลุ่ม บ.ฝปบ.</t>
  </si>
  <si>
    <t>กปบ.</t>
  </si>
  <si>
    <t>กบษ.</t>
  </si>
  <si>
    <t>กรส.</t>
  </si>
  <si>
    <t>กฟจ.อบ.</t>
  </si>
  <si>
    <t>กฟจ.ศก.</t>
  </si>
  <si>
    <t>กฟจ.ยส.</t>
  </si>
  <si>
    <t>กฟจ.มค.</t>
  </si>
  <si>
    <t>กฟจ.กส.</t>
  </si>
  <si>
    <t>กฟจ.รอ.</t>
  </si>
  <si>
    <t>กฟจ.มห.</t>
  </si>
  <si>
    <t>กฟจ.อจ.</t>
  </si>
  <si>
    <t>กฟอ.สล.</t>
  </si>
  <si>
    <t>กฟอ.สดจ.</t>
  </si>
  <si>
    <t>กฟอ.กล.</t>
  </si>
  <si>
    <t>กฟอ.ดอ.</t>
  </si>
  <si>
    <t>กฟอ.วรช.</t>
  </si>
  <si>
    <t>กฟอ.ตผ.</t>
  </si>
  <si>
    <t>รหัสบัญชี</t>
  </si>
  <si>
    <t>ชื่อบัญชี</t>
  </si>
  <si>
    <t>ได้รับจัดสรร</t>
  </si>
  <si>
    <t>ปี 2560</t>
  </si>
  <si>
    <t>ค่าใช้จ่ายในการดำเนินงาน</t>
  </si>
  <si>
    <t>ต้นทุนจากการจำหน่ายกระแสไฟฟ้าและบริการ</t>
  </si>
  <si>
    <t>ต้นทุนค่ากระแสไฟฟ้า</t>
  </si>
  <si>
    <t>5-1-01-001-0</t>
  </si>
  <si>
    <t>ค่าซื้อไฟฟ้า-การไฟฟ้าฝ่ายผลิตแห่งประเทศไทย</t>
  </si>
  <si>
    <t>5-1-01-001-8</t>
  </si>
  <si>
    <t>ปรับปรุงค่าซื้อไฟฟ้า</t>
  </si>
  <si>
    <t>5-1-01-002-0</t>
  </si>
  <si>
    <t>ค่าซื้อไฟฟ้า-กรมพัฒนาพลังงานทดแทนฯ(พพ.)</t>
  </si>
  <si>
    <t>5-1-01-003-0</t>
  </si>
  <si>
    <t>ค่าซื้อไฟฟ้า-ผู้ผลิตไฟฟ้าขนาดเล็กมาก</t>
  </si>
  <si>
    <t>5-1-01-004-0</t>
  </si>
  <si>
    <t>เงินชดเชยค่าไฟฟ้า</t>
  </si>
  <si>
    <t>5-1-01-005-0</t>
  </si>
  <si>
    <t>เงินนำส่งกองทุนพัฒนาไฟฟ้า-กฟผ.</t>
  </si>
  <si>
    <t>5-1-01-006-0</t>
  </si>
  <si>
    <t>ค่าซื้อไฟฟ้า-พลังงานแสงอาทิตย์ที่ติดตั้งบนหลังคา</t>
  </si>
  <si>
    <t>5-1-01-007-0</t>
  </si>
  <si>
    <t>ค่าชดเชยโครงการ Demand Response</t>
  </si>
  <si>
    <t>5-1-01-008-0</t>
  </si>
  <si>
    <t>เงินนำส่งกองทุนพัฒนาไฟฟ้าจากการผลิตไฟฟ้า</t>
  </si>
  <si>
    <t>5-1-01-009-0</t>
  </si>
  <si>
    <t>เงินนำส่งกองทุนพัฒนาไฟฟ้าเพื่อพลังงานหมุนเวียน</t>
  </si>
  <si>
    <t>5-1-01-010-0</t>
  </si>
  <si>
    <t>เงินนำส่งกองทุนพัฒนาไฟฟ้าเพื่อส่งเสริมสังคม</t>
  </si>
  <si>
    <t>น้ำมันเชื้อเพลิงและน้ำมันหล่อลื่น</t>
  </si>
  <si>
    <t>5-1-01-101-0</t>
  </si>
  <si>
    <t>ค่าเชื้อเพลิงผลิตกระแสไฟฟ้า</t>
  </si>
  <si>
    <t>5-1-01-102-0</t>
  </si>
  <si>
    <t>ค่าสารหล่อลื่นผลิตกระแสไฟฟ้า</t>
  </si>
  <si>
    <t>ต้นทุนขายและบริการอื่น</t>
  </si>
  <si>
    <t>5-1-02-001-0</t>
  </si>
  <si>
    <t>ต้นทุนจากการจำหน่ายอุปกรณ์ไฟฟ้า</t>
  </si>
  <si>
    <t>5-1-02-002-0</t>
  </si>
  <si>
    <t>ต้นทุนผลิตภัณฑ์คอนกรีต</t>
  </si>
  <si>
    <t>ค่าใช้จ่ายเกี่ยวกับบุคคลากร</t>
  </si>
  <si>
    <t xml:space="preserve">เงินเดือน ค่าจ้าง ค่าตอบแทนพนักงาน </t>
  </si>
  <si>
    <t>เงินเดือน ค่าจ้าง ค่าตอบแทน</t>
  </si>
  <si>
    <t>5-2-01-001-0</t>
  </si>
  <si>
    <t>เงินเดือนพนักงาน</t>
  </si>
  <si>
    <t>5-2-01-002-0</t>
  </si>
  <si>
    <t xml:space="preserve">ค่าจ้างและสวัสดิการลูกจ้าง </t>
  </si>
  <si>
    <t>5-2-01-003-0</t>
  </si>
  <si>
    <t>ค่าล่วงเวลาพนักงาน</t>
  </si>
  <si>
    <t>5-2-01-004-0</t>
  </si>
  <si>
    <t>ค่าตอบแทนอยู่เวรแก้ไฟฟ้าขัดข้อง</t>
  </si>
  <si>
    <t>5-2-01-005-0</t>
  </si>
  <si>
    <t>เงินโบนัสพนักงาน</t>
  </si>
  <si>
    <t>5-2-01-006-0</t>
  </si>
  <si>
    <t>ค่าครองชีพพนักงาน</t>
  </si>
  <si>
    <t>5-2-01-099-0</t>
  </si>
  <si>
    <t>ค่าตอบแทนอื่น-พนักงาน</t>
  </si>
  <si>
    <t>เงินจ่ายสมทบกองทุน</t>
  </si>
  <si>
    <t>5-2-01-101-0</t>
  </si>
  <si>
    <t>เงินสมทบกองทุนสงเคราะห์ผู้ปฏิบัติงาน กฟภ.</t>
  </si>
  <si>
    <t>5-2-01-102-0</t>
  </si>
  <si>
    <t>เงินสมทบกองทุนสำรองเลี้ยงชีพ</t>
  </si>
  <si>
    <t xml:space="preserve">เงินเพิ่มพิเศษ </t>
  </si>
  <si>
    <t>5-2-01-201-0</t>
  </si>
  <si>
    <t>เงินเพิ่มพิเศษวิชาชีพ</t>
  </si>
  <si>
    <t>5-2-01-202-0</t>
  </si>
  <si>
    <t>เงินเพิ่มฮอทไลน์</t>
  </si>
  <si>
    <t>5-2-01-203-0</t>
  </si>
  <si>
    <t>เงินเพิ่มสู้รบ (พสร.)</t>
  </si>
  <si>
    <t>5-2-01-204-0</t>
  </si>
  <si>
    <t>เงินยังชีพ (14 จังหวัดภาคใต้)</t>
  </si>
  <si>
    <t>5-2-01-205-0</t>
  </si>
  <si>
    <t>เงินเพิ่มพิเศษสำหรับผู้ทำงานอยู่กะ</t>
  </si>
  <si>
    <t>5-2-01-206-0</t>
  </si>
  <si>
    <t>ค่าโทรศัพท์บ้านพัก- ผู้บริหาร</t>
  </si>
  <si>
    <t>5-2-01-207-0</t>
  </si>
  <si>
    <t>ค่าโทรศัพท์เคลื่อนที่ -ผู้บริหาร</t>
  </si>
  <si>
    <t>5-2-01-299-0</t>
  </si>
  <si>
    <t>เงินเพิ่มพิเศษอื่น</t>
  </si>
  <si>
    <t xml:space="preserve">เงินชดเชย </t>
  </si>
  <si>
    <t>5-2-01-301-0</t>
  </si>
  <si>
    <t>เงินชดเชยตามกฎหมาย-พนักงานเกษียณอายุหรือให้ออก</t>
  </si>
  <si>
    <t>5-2-01-302-0</t>
  </si>
  <si>
    <t>เงินตอบแทนพิเศษ-พนักงานเกษียณก่อนอายุ</t>
  </si>
  <si>
    <t>5-2-01-303-0</t>
  </si>
  <si>
    <t>เงินชดเชย-พนักงานเกษียณก่อนอายุ</t>
  </si>
  <si>
    <t>สวัสดิการพนักงาน</t>
  </si>
  <si>
    <t xml:space="preserve">เงินช่วยเหลือพนักงาน </t>
  </si>
  <si>
    <t>5-2-02-001-0</t>
  </si>
  <si>
    <t>เงินช่วยเหลือค่าไฟฟ้า</t>
  </si>
  <si>
    <t>5-2-02-002-0</t>
  </si>
  <si>
    <t>เงินช่วยเหลือค่าเครื่องแบบพนักงาน</t>
  </si>
  <si>
    <t>5-2-02-003-0</t>
  </si>
  <si>
    <t>เงินช่วยเหลือค่าเล่าเรียนบุตร</t>
  </si>
  <si>
    <t>5-2-02-004-0</t>
  </si>
  <si>
    <t>เงินช่วยเหลือบุตร</t>
  </si>
  <si>
    <t>5-2-02-099-0</t>
  </si>
  <si>
    <t>เงินช่วยเหลืออื่น</t>
  </si>
  <si>
    <t>ค่ารักษาพยาบาล</t>
  </si>
  <si>
    <t>5-2-02-101-0</t>
  </si>
  <si>
    <t>ค่ารักษาพยาบาล-พนักงาน</t>
  </si>
  <si>
    <t>5-2-02-102-0</t>
  </si>
  <si>
    <t>ค่ารักษาพยาบาล-ครอบครัวพนักงาน</t>
  </si>
  <si>
    <t xml:space="preserve">ค่าพาหนะ เบี้ยเลี้ยงเดินทาง </t>
  </si>
  <si>
    <t>5-2-02-201-0</t>
  </si>
  <si>
    <t>ค่าพาหนะเดินทางไปปฏิบัติงานต่างท้องที่-พนักงาน</t>
  </si>
  <si>
    <t>5-2-02-202-0</t>
  </si>
  <si>
    <t>ค่าเบี้ยเลี้ยง-พนักงาน</t>
  </si>
  <si>
    <t>5-2-02-203-0</t>
  </si>
  <si>
    <t>ค่าที่พัก-พนักงาน</t>
  </si>
  <si>
    <t>5-2-02-205-0</t>
  </si>
  <si>
    <t>ค่าชดเชยการใช้ยานพาหนะส่วนตัว</t>
  </si>
  <si>
    <t>ค่าสวัสดิการอื่นๆ</t>
  </si>
  <si>
    <t>5-2-02-901-0</t>
  </si>
  <si>
    <t>ค่าเช่าบ้าน</t>
  </si>
  <si>
    <t>5-2-02-999-0</t>
  </si>
  <si>
    <t>ค่าสวัสดิการอื่น ๆ</t>
  </si>
  <si>
    <t xml:space="preserve">ค่าใช้จ่ายในการพัฒนาบุคคลากร </t>
  </si>
  <si>
    <t>5-2-02-204-0</t>
  </si>
  <si>
    <t>ค่าเครื่องแต่งกายสำหรับปฏิบัติงานต่างประเทศ</t>
  </si>
  <si>
    <t>5-2-03-001-0</t>
  </si>
  <si>
    <t>ค่าใช้จ่ายในการอบรมสัมมนา-ในแผน</t>
  </si>
  <si>
    <t>5-2-03-002-0</t>
  </si>
  <si>
    <t>ค่าใช้จ่ายในการอบรมสัมมนา-นอกแผน</t>
  </si>
  <si>
    <t>5-2-03-003-0</t>
  </si>
  <si>
    <t>ค่าใช้จ่ายในการประชุมชี้แจง</t>
  </si>
  <si>
    <t>ต้นทุนผลประโยชน์พนักงาน</t>
  </si>
  <si>
    <t>5-2-04-001-0</t>
  </si>
  <si>
    <t>ค่าใช้จ่ายผลประโยชน์พนักงาน-เงินชดเชยตามกฎหมาย</t>
  </si>
  <si>
    <t>5-2-04-002-0</t>
  </si>
  <si>
    <t>ค่าใช้จ่ายผลประโยชน์พนักงาน-ค่าของที่ระลึก</t>
  </si>
  <si>
    <t>ค่าใช้จ่ายตอบแทนบุคคลภายนอก</t>
  </si>
  <si>
    <t>ค่าตอบแทนบุคคลภายนอก-เกี่ยวกับการดำเนินงาน</t>
  </si>
  <si>
    <t>5-3-01-001-0</t>
  </si>
  <si>
    <t>ค่าตอบแทน-การจดหน่วยการใช้ไฟฟ้า</t>
  </si>
  <si>
    <t>5-3-01-002-0</t>
  </si>
  <si>
    <t>ค่าตอบแทน-การจดหน่วยพร้อมแจ้งค่าไฟฟ้า</t>
  </si>
  <si>
    <t>5-3-01-003-0</t>
  </si>
  <si>
    <t>ค่าตอบแทน-การเก็บเงินค่าไฟฟ้า</t>
  </si>
  <si>
    <t>5-3-01-004-0</t>
  </si>
  <si>
    <t>ค่าตอบแทน-การจ้างเหมาตัดและต่อกลับมิเตอร์</t>
  </si>
  <si>
    <t>5-3-01-005-0</t>
  </si>
  <si>
    <t>ค่าตอบแทน-บริการโฆษณา</t>
  </si>
  <si>
    <t>5-3-01-006-0</t>
  </si>
  <si>
    <t>ค่าแรงคนงานรายวัน/ค่าจ้างเหมาแรงงานก่อสร้าง</t>
  </si>
  <si>
    <t>5-3-01-007-0</t>
  </si>
  <si>
    <t>ค่าแรงคนงานรายวันงานบำรุงรักษา</t>
  </si>
  <si>
    <t>5-3-01-008-0</t>
  </si>
  <si>
    <t>ค่าแรงคนงานรายวันงานบริการ</t>
  </si>
  <si>
    <t>5-3-01-009-0</t>
  </si>
  <si>
    <t>ค่าแรง/ค่าจ้างเหมาคนงานรายวันทั่วไป</t>
  </si>
  <si>
    <t>ค่าตอบแทน-ผู้ว่าการ</t>
  </si>
  <si>
    <t>5-3-01-101-0</t>
  </si>
  <si>
    <t>ค่าตอบแทนรายเดือน-ผวก.</t>
  </si>
  <si>
    <t>5-3-01-102-0</t>
  </si>
  <si>
    <t>ค่ารับรอง-ผวก.</t>
  </si>
  <si>
    <t>5-3-01-103-0</t>
  </si>
  <si>
    <t>ค่าพาหนะเบี้ยเลี้ยงและที่พัก-ผวก.</t>
  </si>
  <si>
    <t>5-3-01-104-0</t>
  </si>
  <si>
    <t>ค่าใช้จ่ายเกี่ยวกับเครื่องมือสื่อสาร-ผวก.</t>
  </si>
  <si>
    <t>5-3-01-199-0</t>
  </si>
  <si>
    <t>ค่าตอบแทนอื่น-ผวก.</t>
  </si>
  <si>
    <t xml:space="preserve">ค่าตอบแทน-คณะกรรมการ กฟภ. </t>
  </si>
  <si>
    <t>5-3-01-201-0</t>
  </si>
  <si>
    <t>ค่าเบี้ยประชุมคณะกรรมการ กฟภ.</t>
  </si>
  <si>
    <t>5-3-01-203-0</t>
  </si>
  <si>
    <t>เงินโบนัสคณะกรรมการ</t>
  </si>
  <si>
    <t>5-3-01-204-0</t>
  </si>
  <si>
    <t>ค่าตอบแทนรายเดือนคณะกรรมการ กฟภ.</t>
  </si>
  <si>
    <t>5-3-01-299-0</t>
  </si>
  <si>
    <t>ค่าตอบแทนอื่น-คณะกรรมการ กฟภ.</t>
  </si>
  <si>
    <t>ค่าตอบแทนอื่นๆ</t>
  </si>
  <si>
    <t>5-3-01-999-0</t>
  </si>
  <si>
    <t>ค่าตอบแทนอื่น ๆ</t>
  </si>
  <si>
    <t>ค่าโฆษณาประชาสัมพันธ์</t>
  </si>
  <si>
    <t>ค่าโฆษณา</t>
  </si>
  <si>
    <t>5-3-02-001-0</t>
  </si>
  <si>
    <t>ค่าโฆษณาทางวิทยุ โทรทัศน์</t>
  </si>
  <si>
    <t>5-3-02-002-0</t>
  </si>
  <si>
    <t>ค่าโฆษณาทางสื่อสิ่งพิมพ์</t>
  </si>
  <si>
    <t>5-3-02-003-0</t>
  </si>
  <si>
    <t>ค่าโฆษณาทางสื่ออิเลคทรอนิคส์</t>
  </si>
  <si>
    <t xml:space="preserve">ค่าประชาสัมพันธ์ </t>
  </si>
  <si>
    <t>5-3-02-101-0</t>
  </si>
  <si>
    <t>ค่าป้ายประชาสัมพันธ์</t>
  </si>
  <si>
    <t>5-3-02-102-0</t>
  </si>
  <si>
    <t>ค่าประชาสัมพันธ์อื่น</t>
  </si>
  <si>
    <t>5-3-02-103-0</t>
  </si>
  <si>
    <t>ค่าประชาสัมพันธ์ทางสื่อ</t>
  </si>
  <si>
    <t xml:space="preserve">ค่าใช้จ่ายเกี่ยวกับสำนักงาน </t>
  </si>
  <si>
    <t xml:space="preserve">ค่าวัสดุใช้ไป </t>
  </si>
  <si>
    <t>5-3-03-001-0</t>
  </si>
  <si>
    <t>ค่าวัสดุสำนักงาน</t>
  </si>
  <si>
    <t>5-3-03-003-0</t>
  </si>
  <si>
    <t>ค่าวัสดุเบ็ดเตล็ดในสำนักงาน</t>
  </si>
  <si>
    <t xml:space="preserve">ค่าสาธารณูปโภค </t>
  </si>
  <si>
    <t>5-3-03-101-0</t>
  </si>
  <si>
    <t>ค่าน้ำดื่ม</t>
  </si>
  <si>
    <t>5-3-03-102-0</t>
  </si>
  <si>
    <t>ค่าน้ำประปา</t>
  </si>
  <si>
    <t>5-3-03-103-0</t>
  </si>
  <si>
    <t>ค่าไฟฟ้า</t>
  </si>
  <si>
    <t xml:space="preserve">ค่าใช้จ่ายในการติดต่อสื่อสาร </t>
  </si>
  <si>
    <t>5-3-03-201-0</t>
  </si>
  <si>
    <t>ค่าโทรศัพท์ (ควบคุมไม่ได้)</t>
  </si>
  <si>
    <t>5-3-03-202-0</t>
  </si>
  <si>
    <t>ค่าโทรศัพท์ (ค่าบริการรายเดือน)</t>
  </si>
  <si>
    <t>5-3-03-203-0</t>
  </si>
  <si>
    <t>ค่าวิทยุโทรศัพท์เคลื่อนที่แบบมือถือ</t>
  </si>
  <si>
    <t>5-3-03-205-0</t>
  </si>
  <si>
    <t>ค่าใช้จ่ายในการเช่าวงจรดิจิตอล(Lease Line)</t>
  </si>
  <si>
    <t>5-3-03-206-0</t>
  </si>
  <si>
    <t xml:space="preserve">ค่าไปรษณีย์ </t>
  </si>
  <si>
    <t>5-3-03-207-0</t>
  </si>
  <si>
    <t>ค่าติดตั้งอุปกรณ์สื่อสาร</t>
  </si>
  <si>
    <t>5-3-03-208-0</t>
  </si>
  <si>
    <t>ค่าใช้จ่ายในการใช้อินเตอร์เน็ต</t>
  </si>
  <si>
    <t>5-3-03-299-0</t>
  </si>
  <si>
    <t>ค่าใช้จ่ายในการติดต่อสื่อสารประเภทอี่น</t>
  </si>
  <si>
    <t xml:space="preserve">ค่าเช่า </t>
  </si>
  <si>
    <t>5-3-03-301-0</t>
  </si>
  <si>
    <t>ค่าเช่าที่ดิน</t>
  </si>
  <si>
    <t>5-3-03-302-0</t>
  </si>
  <si>
    <t>ค่าเช่าสิ่งปลูกสร้าง</t>
  </si>
  <si>
    <t>5-3-03-303-0</t>
  </si>
  <si>
    <t>ค่าเช่าเครื่องคอมพิวเตอร์</t>
  </si>
  <si>
    <t>5-3-03-304-0</t>
  </si>
  <si>
    <t>ค่าเช่าเครื่องถ่ายเอกสาร</t>
  </si>
  <si>
    <t>5-3-03-305-0</t>
  </si>
  <si>
    <t>ค่าเช่ายานพาหนะ</t>
  </si>
  <si>
    <t>5-3-03-306-0</t>
  </si>
  <si>
    <t>ค่าเช่าโปรแกรมสำเร็จรูป</t>
  </si>
  <si>
    <t>5-3-03-399-0</t>
  </si>
  <si>
    <t xml:space="preserve">ค่าเช่าสินทรัพย์อื่นๆ </t>
  </si>
  <si>
    <t xml:space="preserve">ค่าใช้จ่ายในการดูแลสถานที่ </t>
  </si>
  <si>
    <t>5-3-03-401-0</t>
  </si>
  <si>
    <t>ค่าจ้างเหมาทำความสะอาด</t>
  </si>
  <si>
    <t>5-3-03-402-0</t>
  </si>
  <si>
    <t>ค่ารักษาความปลอดภัย</t>
  </si>
  <si>
    <t>5-3-03-403-0</t>
  </si>
  <si>
    <t>ค่าจ้างบำรุงรักษาสวน</t>
  </si>
  <si>
    <t>5-3-03-404-0</t>
  </si>
  <si>
    <t>ค่าบำรุงรักษาบริเวณสำนักงาน</t>
  </si>
  <si>
    <t xml:space="preserve">ค่าใช้จ่ายอื่นเกี่ยวกับสำนักงาน </t>
  </si>
  <si>
    <t>5-3-03-901-0</t>
  </si>
  <si>
    <t>ค่าเชื้อเพลิงยานพาหนะ</t>
  </si>
  <si>
    <t>5-3-03-902-0</t>
  </si>
  <si>
    <t>ค่าหนังสือและสื่อความรู้</t>
  </si>
  <si>
    <t>5-3-03-999-0</t>
  </si>
  <si>
    <t>ค่าใช้จ่ายเบ็ดเตล็ด</t>
  </si>
  <si>
    <t>ค่าใช้จ่ายเพื่อการวิจัย</t>
  </si>
  <si>
    <t>5-3-04-001-0</t>
  </si>
  <si>
    <t>ค่าใช้จ่ายในการวิจัย</t>
  </si>
  <si>
    <t>5-3-04-002-0</t>
  </si>
  <si>
    <t>ค่าใช้จ่ายต่างๆของ สนพ.</t>
  </si>
  <si>
    <t xml:space="preserve">ค่าป้องกัน ซ่อมแซมบำรุงรักษา และก่อสร้าง </t>
  </si>
  <si>
    <t>5-1-02-101-0</t>
  </si>
  <si>
    <t>ผลต่างราคาพัสดุ</t>
  </si>
  <si>
    <t>5-3-05-001-0</t>
  </si>
  <si>
    <t>ค่าป้องกันระบบจำหน่าย</t>
  </si>
  <si>
    <t>5-3-05-002-0</t>
  </si>
  <si>
    <t>ค่าจ้างเหมาตัดต้นไม้</t>
  </si>
  <si>
    <t xml:space="preserve">ค่าซ่อมแซมบำรุงรักษา </t>
  </si>
  <si>
    <t>5-3-05-101-0</t>
  </si>
  <si>
    <t>ค่าวัสดุเบิกจากคลังเพื่อซ่อมแซม บำรุงรักษาและบริการ</t>
  </si>
  <si>
    <t>5-3-05-102-0</t>
  </si>
  <si>
    <t>ค่าวัสดุเบิกจากคลังเพื่อเปลี่ยนแทนและก่อสร้าง</t>
  </si>
  <si>
    <t>5-3-05-103-0</t>
  </si>
  <si>
    <t>ค่าซ่อมแซมบำรุงรักษา-อุปกรณ์ไฟฟ้า ระบบจำหน่าย</t>
  </si>
  <si>
    <t>5-3-05-104-0</t>
  </si>
  <si>
    <t>ค่าซ่อมแซมบำรุงรักษา-อาคาร</t>
  </si>
  <si>
    <t>5-3-05-105-0</t>
  </si>
  <si>
    <t>ค่าซ่อมแซมบำรุงรักษา-ยานพาหนะ</t>
  </si>
  <si>
    <t>5-3-05-106-0</t>
  </si>
  <si>
    <t>ค่าซ่อมแซมบำรุงรักษา-คอมฯ&amp;อุปกรณ์ต่อพ่วง</t>
  </si>
  <si>
    <t>5-3-05-107-0</t>
  </si>
  <si>
    <t>ค่าปรับปรุงระบบจำหน่ายที่พระตำหนัก</t>
  </si>
  <si>
    <t>5-3-05-108-0</t>
  </si>
  <si>
    <t>ค่าวัสดุซื้อตรงเข้างานก่อสร้าง</t>
  </si>
  <si>
    <t>5-3-05-109-0</t>
  </si>
  <si>
    <t>ค่าวัสดุเบ็ดเตล็ดด้านช่าง</t>
  </si>
  <si>
    <t>5-3-05-110-0</t>
  </si>
  <si>
    <t>ค่าซ่อมแซมบำรุงรักษา-อุปกรณ์ในสำนักงาน</t>
  </si>
  <si>
    <t>5-3-05-111-0</t>
  </si>
  <si>
    <t>ค่าซ่อมแซมบำรุงรักษา-เคเบิลใยแก้วนำแสง</t>
  </si>
  <si>
    <t>5-3-05-151-0</t>
  </si>
  <si>
    <t>ค่ามิเตอร์เบิกจากคลังเพื่อติดตั้งหรือเปลี่ยนแทน</t>
  </si>
  <si>
    <t>5-3-05-152-0</t>
  </si>
  <si>
    <t>ค่าอุปกรณ์ ปก.มต. เบิกคลังเพื่อติดตั้งหรือเปลี่ยนแทน</t>
  </si>
  <si>
    <t>5-3-05-199-0</t>
  </si>
  <si>
    <t>ค่าซ่อมแซมบำรุงรักษาอื่น ๆ</t>
  </si>
  <si>
    <t xml:space="preserve">ค่าใช้จ่ายในการก่อสร้าง </t>
  </si>
  <si>
    <t>5-3-05-201-0</t>
  </si>
  <si>
    <t>ค่าสินทรัพย์พร้อมใช้ตั้งพัก</t>
  </si>
  <si>
    <t>5-3-05-202-0</t>
  </si>
  <si>
    <t>ค่าจ้างเหมางานก่อสร้าง - Turn Key</t>
  </si>
  <si>
    <t>5-3-05-203-0</t>
  </si>
  <si>
    <t>ค่าใช้จ่ายดำเนินการในงานก่อสร้าง</t>
  </si>
  <si>
    <t>5-3-05-204-0</t>
  </si>
  <si>
    <t>ค่าควบคุมงานก่อสร้าง</t>
  </si>
  <si>
    <t>5-3-05-205-0</t>
  </si>
  <si>
    <t>ค่าใช้จ่ายประสานงานโครงการ</t>
  </si>
  <si>
    <t>5-3-05-206-0</t>
  </si>
  <si>
    <t>ค่าจ้างเหมางานบริการ</t>
  </si>
  <si>
    <t>ค่าใช้จ่ายอื่นในการดำเนินงาน</t>
  </si>
  <si>
    <t>หนี้สูญ หนี้สงสัยจะสูญ</t>
  </si>
  <si>
    <t>5-3-06-001-0</t>
  </si>
  <si>
    <t>หนี้สูญ - ทางบัญชี</t>
  </si>
  <si>
    <t>5-3-06-002-0</t>
  </si>
  <si>
    <t>หนี้สงสัยจะสูญ</t>
  </si>
  <si>
    <t>ค่าจ้างที่ปรึกษาและค่าบริการจัดการ</t>
  </si>
  <si>
    <t>5-3-06-101-0</t>
  </si>
  <si>
    <t>ค่าสอบบัญชี</t>
  </si>
  <si>
    <t>5-3-06-102-0</t>
  </si>
  <si>
    <t>ค่าที่ปรึกษา-ด้านบัญชี การเงิน</t>
  </si>
  <si>
    <t>5-3-06-103-0</t>
  </si>
  <si>
    <t>ค่าที่ปรึกษา-ด้านกฏหมาย</t>
  </si>
  <si>
    <t>5-3-06-104-0</t>
  </si>
  <si>
    <t>ค่าที่ปรึกษา-ด้านวิศวกรรม</t>
  </si>
  <si>
    <t>5-3-06-105-0</t>
  </si>
  <si>
    <t>ค่าที่ปรึกษา-ด้านการพัฒนาระบบคอมพิวเตอร์</t>
  </si>
  <si>
    <t>5-3-06-109-0</t>
  </si>
  <si>
    <t>ค่าที่ปรึกษา-ด้านอื่นๆ</t>
  </si>
  <si>
    <t xml:space="preserve">ค่าเบี้ยประกัน </t>
  </si>
  <si>
    <t>5-3-06-201-0</t>
  </si>
  <si>
    <t>ค่าเบี้ยประกัน-พนักงาน</t>
  </si>
  <si>
    <t>5-3-06-202-0</t>
  </si>
  <si>
    <t>ค่าเบี้ยประกัน-ยานพาหนะ</t>
  </si>
  <si>
    <t>5-3-06-203-0</t>
  </si>
  <si>
    <t>ค่าเบี้ยประกัน-สินทรัพย์</t>
  </si>
  <si>
    <t>5-3-06-204-0</t>
  </si>
  <si>
    <t>ค่าเบี้ยประกัน-การขนส่ง</t>
  </si>
  <si>
    <t>5-3-06-299-0</t>
  </si>
  <si>
    <t>ค่าเบี้ยประกันภัยอื่น</t>
  </si>
  <si>
    <t xml:space="preserve">ค่ารับรอง </t>
  </si>
  <si>
    <t>5-3-06-301-0</t>
  </si>
  <si>
    <t>ค่ารับรอง</t>
  </si>
  <si>
    <t xml:space="preserve">ค่าใช้จ่ายทางภาษี </t>
  </si>
  <si>
    <t>5-3-06-401-0</t>
  </si>
  <si>
    <t>ค่าภาษีสินทรัพย์</t>
  </si>
  <si>
    <t>5-3-06-402-0</t>
  </si>
  <si>
    <t>ค่าภาษีและค่าธรรมเนียมยานพาหนะ</t>
  </si>
  <si>
    <t>ค่าใช้จ่ายเพื่อสังคมและสาธารณประโยชน์</t>
  </si>
  <si>
    <t>5-3-06-501-0</t>
  </si>
  <si>
    <t>เงินชดเชยเพื่อมนุษยธรรม</t>
  </si>
  <si>
    <t>5-3-06-502-0</t>
  </si>
  <si>
    <t>ค่าใช้จ่ายเกี่ยวกับไฟสาธารณะ</t>
  </si>
  <si>
    <t>5-3-06-503-0</t>
  </si>
  <si>
    <t>ค่าใช้จ่ายส่งเสริมการประหยัด/ปลอดภัยในการใช้ไฟฟ้า</t>
  </si>
  <si>
    <t>5-3-06-504-0</t>
  </si>
  <si>
    <t>ค่าใช้จ่ายอื่นเพื่อผู้ใช้ไฟ</t>
  </si>
  <si>
    <t>5-3-06-505-0</t>
  </si>
  <si>
    <t>ค่าใช้จ่ายเพื่อสังคมหรือสิ่งแวดล้อม</t>
  </si>
  <si>
    <t>5-3-06-508-0</t>
  </si>
  <si>
    <t>ค่าผลประโยชน์เงินประกันฯจ่ายคืนผู้ใช้ไฟ - ประเภท 3,4,5</t>
  </si>
  <si>
    <t>5-3-06-509-0</t>
  </si>
  <si>
    <t>ค่าผลประโยชน์เงินประกันฯจ่ายคืนผู้ใช้ไฟ - ประเภท 1,2</t>
  </si>
  <si>
    <t>5-3-06-599-0</t>
  </si>
  <si>
    <t>ค่าใช้จ่ายเพื่อสาธารณประโยชน์และการกุศล</t>
  </si>
  <si>
    <t xml:space="preserve">ค่าปรับตามมาตรฐานการให้บริการ </t>
  </si>
  <si>
    <t>5-3-06-601-0</t>
  </si>
  <si>
    <t>ค่าปรับกรณีคุณภาพไฟฟ้า</t>
  </si>
  <si>
    <t>5-3-06-602-0</t>
  </si>
  <si>
    <t>ค่าปรับกรณีระยะเวลาที่ผู้ขอใช้ไฟฟ้ารายใหม่ขอใช้ไฟฯ</t>
  </si>
  <si>
    <t>5-3-06-603-0</t>
  </si>
  <si>
    <t>ค่าปรับระยะเวลาตอบสนองที่ลูกค้าร้องขอหรือร้องเรียน</t>
  </si>
  <si>
    <t>5-3-06-604-0</t>
  </si>
  <si>
    <t>ค่าปรับกรณีระยะเวลาต่อกลับ กรณีถูกงดจ่ายไฟฟ้า</t>
  </si>
  <si>
    <t xml:space="preserve">ค่าใช้จ่ายอื่น </t>
  </si>
  <si>
    <t>5-3-06-902-0</t>
  </si>
  <si>
    <t>ค่าขนส่ง ขนย้าย</t>
  </si>
  <si>
    <t>5-3-06-903-0</t>
  </si>
  <si>
    <t>ค่าจ้างเหมายานพาหนะ/เครื่งจักรกลหนัก</t>
  </si>
  <si>
    <t>5-3-06-904-0</t>
  </si>
  <si>
    <t>ค่าปรับ เงินเพิ่ม ทางภาษี</t>
  </si>
  <si>
    <t>5-3-06-906-0</t>
  </si>
  <si>
    <t>ค่าอากรแสตมป์</t>
  </si>
  <si>
    <t>5-3-06-907-0</t>
  </si>
  <si>
    <t>ค่าธรรมเนียมธนาคาร</t>
  </si>
  <si>
    <t>5-3-06-908-0</t>
  </si>
  <si>
    <t>ค่าใช้จ่ายดำเนินคดี</t>
  </si>
  <si>
    <t>5-3-06-909-0</t>
  </si>
  <si>
    <t>ค่าปรับปรุงที่ดินและสิ่งปลูกสร้างที่มิใช่ของ กฟภ.</t>
  </si>
  <si>
    <t>5-3-06-910-0</t>
  </si>
  <si>
    <t>ค่าวัสดุล้าสมัยหรือสูญหาย</t>
  </si>
  <si>
    <t>5-3-06-911-0</t>
  </si>
  <si>
    <t>ค่าตรวจสภาพยานพาหนะ</t>
  </si>
  <si>
    <t>5-3-06-912-0</t>
  </si>
  <si>
    <t>ค่าใช้จ่ายในการดำเนินการออกของจากต่างประเทศ</t>
  </si>
  <si>
    <t>5-3-06-913-0</t>
  </si>
  <si>
    <t>ค่าใช้จ่ายที่ต้องชำระตามคำสั่งศาล</t>
  </si>
  <si>
    <t>5-3-06-914-0</t>
  </si>
  <si>
    <t>ค่าธรรมเนียมประกอบกิจการพลังงาน</t>
  </si>
  <si>
    <t>5-3-06-915-0</t>
  </si>
  <si>
    <t>ค่าธรรมเนียมธนาคาร - หัก บช.</t>
  </si>
  <si>
    <t>5-3-06-999-0</t>
  </si>
  <si>
    <t>ค่าใช้จ่ายอื่น</t>
  </si>
  <si>
    <t>ค่าเสื่อมราคา ค่าเสื่อมสิ้น ค่าตัดจำหน่าย</t>
  </si>
  <si>
    <t>ค่าเสื่อมราคา-ส่วนปรับปรุงที่ดิน</t>
  </si>
  <si>
    <t>5-4-01-101-0</t>
  </si>
  <si>
    <t>ค่าเสื่อมราคา-อาคารสิ่งปลูกสร้าง</t>
  </si>
  <si>
    <t>5-4-02-001-0</t>
  </si>
  <si>
    <t>ค่าเสื่อมราคา-อาคารดำเนินงาน</t>
  </si>
  <si>
    <t>5-4-02-002-0</t>
  </si>
  <si>
    <t>ค่าเสื่อมราคา-อาคารสำนักงาน</t>
  </si>
  <si>
    <t>5-4-02-003-0</t>
  </si>
  <si>
    <t>ค่าเสื่อมราคา-อาคารพักอาศัย</t>
  </si>
  <si>
    <t>5-4-02-999-0</t>
  </si>
  <si>
    <t>ค่าเสื่อมราคา-สิ่งปลูกสร้างอื่น</t>
  </si>
  <si>
    <t>5-4-61-001-0</t>
  </si>
  <si>
    <t>ค่าเสื่อมราคา-สิ่งปลูกสร้างที่ไม่ใช้ประโยชน์</t>
  </si>
  <si>
    <t xml:space="preserve">ค่าเสื่อมราคา-ระบบผลิตกระแสไฟฟ้า </t>
  </si>
  <si>
    <t>5-4-03-001-0</t>
  </si>
  <si>
    <t>ค่าเสื่อมราคา-ระบบผลิตกระแสไฟฟ้าเครื่องจักรดีเซล</t>
  </si>
  <si>
    <t>5-4-03-002-0</t>
  </si>
  <si>
    <t>ค่าเสื่อมราคา-ระบบผลิตกระแสไฟฟ้าพลังน้ำ</t>
  </si>
  <si>
    <t>5-4-03-003-0</t>
  </si>
  <si>
    <t>ค่าเสื่อมราคา-ระบบผลิตกระแสไฟฟ้าพลังแสงอาทิตย์</t>
  </si>
  <si>
    <t>5-4-03-004-0</t>
  </si>
  <si>
    <t>ค่าเสื่อมราคา-ระบบผลิตกระแสไฟฟ้าพลังงานลม</t>
  </si>
  <si>
    <t xml:space="preserve">ค่าเสื่อมราคา-ระบบจำหน่ายกระแสไฟฟ้า </t>
  </si>
  <si>
    <t>5-4-04-001-0</t>
  </si>
  <si>
    <t>ค่าเสื่อมราคา-ระบบสายส่งและจำหน่าย</t>
  </si>
  <si>
    <t>5-4-04-002-0</t>
  </si>
  <si>
    <t>ค่าเสื่อมราคา-ระบบไฟสัญญาณและไฟถนน</t>
  </si>
  <si>
    <t>5-4-04-003-0</t>
  </si>
  <si>
    <t>ค่าเสื่อมราคา-อุปกรณ์ในสถานีไฟฟ้า</t>
  </si>
  <si>
    <t>5-4-04-004-0</t>
  </si>
  <si>
    <t>ค่าเสื่อมราคา-หม้อแปลงไฟฟ้าผ่านการใช้งาน</t>
  </si>
  <si>
    <t>5-4-04-005-0</t>
  </si>
  <si>
    <t>ค่าเสื่อมราคา-มิเตอร์และส่วนประกอบผ่านการใช้งาน</t>
  </si>
  <si>
    <t>ค่าเสื่อมราคา-เครื่องตกแต่ง เครื่องมือ เครื่องใช้</t>
  </si>
  <si>
    <t>5-4-05-001-0</t>
  </si>
  <si>
    <t>ค่าเสื่อมราคา-เครื่องตกแต่งประจำสำนักงาน</t>
  </si>
  <si>
    <t>5-4-05-002-0</t>
  </si>
  <si>
    <t>ค่าเสื่อมราคา-อุปกรณ์ประจำสำนักงาน</t>
  </si>
  <si>
    <t>5-4-05-003-0</t>
  </si>
  <si>
    <t>ค่าเสื่อมราคา-เครื่องเมนเฟรม/มินิคอมฯ รวมอุปกรณ์ฯ</t>
  </si>
  <si>
    <t>5-4-05-004-0</t>
  </si>
  <si>
    <t>ค่าเสื่อมราคา-เครื่องเพอร์ซันนัลคอมฯ และอุปกรณ์</t>
  </si>
  <si>
    <t>5-4-05-101-0</t>
  </si>
  <si>
    <t>ค่าเสื่อมราคา-เครื่องมือ เครื่องใช้ คลังพัสดุ</t>
  </si>
  <si>
    <t>5-4-05-102-0</t>
  </si>
  <si>
    <t>ค่าเสื่อมราคา-เครื่องมือ เครื่องใช้โรงซ่อม โรงรถ</t>
  </si>
  <si>
    <t>5-4-05-103-0</t>
  </si>
  <si>
    <t>ค่าเสื่อมราคา-เครื่องมือ เครื่องใช้ โรงงานผลิตภัณฑ์คอนฯ</t>
  </si>
  <si>
    <t>5-4-05-104-0</t>
  </si>
  <si>
    <t>ค่าเสื่อมราคา-เครื่องมือ เครื่องใช้เบ็ดเตล็ด</t>
  </si>
  <si>
    <t>5-4-05-201-0</t>
  </si>
  <si>
    <t>ค่าเสื่อมราคา-อุปกรณ์สื่อสาร</t>
  </si>
  <si>
    <t>5-4-05-202-0</t>
  </si>
  <si>
    <t>ค่าเสื่อมราคา-ระบบสื่อสารสายใยแก้วนำแสงติดตั้งภายนอก</t>
  </si>
  <si>
    <t>5-4-05-203-0</t>
  </si>
  <si>
    <t>ค่าเสื่อมราคา-ระบบสื่อสารสายใยแก้วนำแสงติดตั้งภายใน</t>
  </si>
  <si>
    <t>ค่าเสื่อมราคา-ยานพาหนะ</t>
  </si>
  <si>
    <t>5-4-06-001-0</t>
  </si>
  <si>
    <t>ค่าเสื่อมราคา-รถยนต์นั่ง</t>
  </si>
  <si>
    <t>5-4-06-002-0</t>
  </si>
  <si>
    <t>ค่าเสื่อมราคา-รถยนต์โดยสารเกิน 10 ที่นั่ง</t>
  </si>
  <si>
    <t>5-4-06-003-0</t>
  </si>
  <si>
    <t>ค่าเสื่อมราคา-รถยนต์บรรทุก</t>
  </si>
  <si>
    <t>5-4-06-004-0</t>
  </si>
  <si>
    <t>ค่าเสื่อมราคา-ยานพาหนะอื่น</t>
  </si>
  <si>
    <t>5-4-06-005-0</t>
  </si>
  <si>
    <t>ค่าเสื่อมราคา-ยานพาหนะ-สัญญาเช่าการเงิน</t>
  </si>
  <si>
    <t>ค่าเสื่อมราคา-สินทรัพย์ไม่มีตัวตน</t>
  </si>
  <si>
    <t>5-4-07-001-0</t>
  </si>
  <si>
    <t>ค่าตัดจำหน่าย-โปรแกรมคอมพิวเตอร์</t>
  </si>
  <si>
    <t>5-4-07-002-0</t>
  </si>
  <si>
    <t>ค่าตัดจำหน่าย-ลิขสิทธิ์</t>
  </si>
  <si>
    <t>5-4-54-000-8</t>
  </si>
  <si>
    <t>ขาดทุนจากการด้อยค่าสินทรัพย์ -ระบบจำหน่าย</t>
  </si>
  <si>
    <t>5-4-55-000-8</t>
  </si>
  <si>
    <t>ขาดทุนจากการด้อยค่าสินทรัพย์ -เครื่องตกแต่งฯ</t>
  </si>
  <si>
    <t>5-4-55-100-8</t>
  </si>
  <si>
    <t>ขาดทุนจากการด้อยค่าสินทรัพย์ -เครื่องมือฯ</t>
  </si>
  <si>
    <t>ค่าใช้จ่ายอื่นที่ไม่เกี่ยวกับการดำเนินงาน</t>
  </si>
  <si>
    <t>ค่าธรรมเนียมจัดการเงินกู้</t>
  </si>
  <si>
    <t>5-5-01-001-0</t>
  </si>
  <si>
    <t>ดอกเบี้ยจ่าย</t>
  </si>
  <si>
    <t>5-5-02-001-0</t>
  </si>
  <si>
    <t>ดอกเบี้ยจ่าย-ธนาคาร</t>
  </si>
  <si>
    <t>5-5-02-002-0</t>
  </si>
  <si>
    <t>ดอกเบี้ยจ่ายเงินกู้</t>
  </si>
  <si>
    <t>5-5-02-003-0</t>
  </si>
  <si>
    <t>ดอกเบี้ยจ่าย-สัญญาเช่าการเงิน</t>
  </si>
  <si>
    <t>รวมค่าใช้จ่ายดำเนินงาน</t>
  </si>
  <si>
    <t>สรุป</t>
  </si>
  <si>
    <t>ค่าซื้อ</t>
  </si>
  <si>
    <t>ค่าใช้จ่ายดำเนินงาน</t>
  </si>
  <si>
    <t>WBS</t>
  </si>
  <si>
    <t>รวมทุกหน่วยงาน (Manual)</t>
  </si>
  <si>
    <t>สำนักงานเขต</t>
  </si>
  <si>
    <t>รวม ฝวบ.</t>
  </si>
  <si>
    <t>รวม ฝบพ.</t>
  </si>
  <si>
    <t>รวม ฝปบ.</t>
  </si>
  <si>
    <t>รวม กฟจ.อบ.</t>
  </si>
  <si>
    <t>กฟส.มสส.</t>
  </si>
  <si>
    <t>กฟส.ขน.</t>
  </si>
  <si>
    <t>รวม กฟจ.ศก.</t>
  </si>
  <si>
    <t>กฟส.อพ.</t>
  </si>
  <si>
    <t>กฟส.ขข.</t>
  </si>
  <si>
    <t>กฟส.รศ.</t>
  </si>
  <si>
    <t>กฟส.กร.</t>
  </si>
  <si>
    <t>รวม กฟจ.ยส.</t>
  </si>
  <si>
    <t>กฟส.พนพ.</t>
  </si>
  <si>
    <t>กฟส.มช.</t>
  </si>
  <si>
    <t>รวม กฟจ.มค.</t>
  </si>
  <si>
    <t>กฟส.พภ.</t>
  </si>
  <si>
    <t>กฟส.วป.</t>
  </si>
  <si>
    <t>กฟส.กพส.</t>
  </si>
  <si>
    <t>กฟส.บบ.</t>
  </si>
  <si>
    <t>กฟส.ชยน.</t>
  </si>
  <si>
    <t>รวม กฟจ.กส.</t>
  </si>
  <si>
    <t>กฟส.นกศ.</t>
  </si>
  <si>
    <t>กฟส.ยต.</t>
  </si>
  <si>
    <t>รวม กฟจ.รอ.</t>
  </si>
  <si>
    <t>กฟส.สณ.</t>
  </si>
  <si>
    <t>กฟส.กษ.</t>
  </si>
  <si>
    <t>กฟส.อส.</t>
  </si>
  <si>
    <t>รวม กฟจ.มห.</t>
  </si>
  <si>
    <t>กฟส.คช.</t>
  </si>
  <si>
    <t>รวม กฟจ.อจ.</t>
  </si>
  <si>
    <t>กฟส.ลท.</t>
  </si>
  <si>
    <t>รวม กฟอ.สล.</t>
  </si>
  <si>
    <t>กฟส.พทง.</t>
  </si>
  <si>
    <t>รวม กฟอ.สดจ.</t>
  </si>
  <si>
    <t>กฟส.กฉ.</t>
  </si>
  <si>
    <t>รวม กฟอ.กล.</t>
  </si>
  <si>
    <t>กฟส.ขห.</t>
  </si>
  <si>
    <t>รวม กฟอ.ดอ.</t>
  </si>
  <si>
    <t>กฟส.นย.</t>
  </si>
  <si>
    <t>กฟส.บฑ.</t>
  </si>
  <si>
    <t>รวม กฟอ.วรช.</t>
  </si>
  <si>
    <t>กฟส.พมห.</t>
  </si>
  <si>
    <t>รวม กฟอ.ตผ.</t>
  </si>
  <si>
    <t>กฟส.ขร.</t>
  </si>
  <si>
    <t>ผูกพันจาก</t>
  </si>
  <si>
    <t>งบประมาณ</t>
  </si>
  <si>
    <t>ส่งคืน</t>
  </si>
  <si>
    <t>เป้าหมาย</t>
  </si>
  <si>
    <t>เบิกจ่ายสะสม</t>
  </si>
  <si>
    <t>คงเหลือ</t>
  </si>
  <si>
    <t>%การ</t>
  </si>
  <si>
    <t>อยู่ระหว่าง</t>
  </si>
  <si>
    <t>ที่</t>
  </si>
  <si>
    <t>ปี 2559</t>
  </si>
  <si>
    <t>การเบิกจ่าย</t>
  </si>
  <si>
    <t>สะสม - ธ.ค. 59</t>
  </si>
  <si>
    <t>จากเป้าฯ</t>
  </si>
  <si>
    <t>ใช้เงิน</t>
  </si>
  <si>
    <t>ดำเนินการ</t>
  </si>
  <si>
    <t>คงเหลือทั้งสิ้น</t>
  </si>
  <si>
    <t>(3)=(1)+(2)</t>
  </si>
  <si>
    <t>(4)</t>
  </si>
  <si>
    <t>(5)=(3)-(4)</t>
  </si>
  <si>
    <t>(6)</t>
  </si>
  <si>
    <t>(7)=(5)-(6)</t>
  </si>
  <si>
    <t>(8)=(6)÷(5)x100</t>
  </si>
  <si>
    <t>(9)</t>
  </si>
  <si>
    <t>(10)=(7)-(9)</t>
  </si>
  <si>
    <t>(3)=(1)-(2)</t>
  </si>
  <si>
    <r>
      <t>(4)=(2)</t>
    </r>
    <r>
      <rPr>
        <b/>
        <sz val="16"/>
        <rFont val="Tahoma"/>
        <family val="2"/>
      </rPr>
      <t>÷(1)x100</t>
    </r>
  </si>
  <si>
    <t>(5)</t>
  </si>
  <si>
    <t>(6)=(3)-(5)</t>
  </si>
  <si>
    <t xml:space="preserve">งบลงทุน หมวดสำรองกรณีจำเป็นเร่งด่วน </t>
  </si>
  <si>
    <t>I-60-E.19.2000</t>
  </si>
  <si>
    <t>งบลงทุน เพื่อการดำเนินงานปกติ (งบ I ข้อ 2-13)</t>
  </si>
  <si>
    <t>งานปรับปรุงระบบจำหน่ายแรงสูงสายแยกย่อยและระบบจำหน่ายแรงต่ำ (I.05)</t>
  </si>
  <si>
    <t>2.1 ค่าใช้จ่ายหน้างาน</t>
  </si>
  <si>
    <t>I-58-E-POPXX.05</t>
  </si>
  <si>
    <t>2.2 จัดซื้อพัสดุขาดแคลน-สายแยกย่อย ปี 58</t>
  </si>
  <si>
    <t>I-58-E-POPBG.05.AAAA</t>
  </si>
  <si>
    <t>2.3 จัดซื้อพัสดุรอง/ขาดแคลน-งานปรับปรุงฯ ปี 58</t>
  </si>
  <si>
    <t>I-58-E-POPBG.05.ABAB</t>
  </si>
  <si>
    <t>2.4 จัดซื้อผลิตภัณฑ์คอนกรีต-งานปรับปรุงฯ ปี 58</t>
  </si>
  <si>
    <t>I-58-E-POPBG.05.ACAC</t>
  </si>
  <si>
    <t>2.5 จัดซื้อคอนกรีต(ระบุรายการ)-งานปรับปรุงฯ ปี 58</t>
  </si>
  <si>
    <t>I-58-E-POPBG.05.ACCC</t>
  </si>
  <si>
    <t>2.6 จัดซื้อพัสดุรอง-งานปรับปรุงระบบจำหน่าย ปี 58</t>
  </si>
  <si>
    <t>I-58-E-POPBG.05.6000</t>
  </si>
  <si>
    <t>รวม งานปรับปรุงระบบจำหน่ายแรงสูงสายแยกย่อยและระบบจำหน่ายแรงต่ำ (I.05)</t>
  </si>
  <si>
    <t>งบขยายเขตระบบจำหน่ายและระบบสายส่งสำหรับผู้ใช้ไฟ (I.07)</t>
  </si>
  <si>
    <t>3.1 ค่าใช้จ่ายหน้างาน ปี 57</t>
  </si>
  <si>
    <t>3.2 ค่าใช้จ่ายหน้างาน ปี 58</t>
  </si>
  <si>
    <t>3.3 ค่าใช้จ่ายหน้างาน ปี 59</t>
  </si>
  <si>
    <t>3.4 ค่าใช้จ่ายหน้างาน ปี 60</t>
  </si>
  <si>
    <t>3.5 จัดซื้อพัสดุรอง-งานขยายเขตฯ ปี 57</t>
  </si>
  <si>
    <t>I-57-E-EITXX.07.6000</t>
  </si>
  <si>
    <t>3.6 จัดซื้อพัสดุรอง-งานขยายเขตฯ ปี 58</t>
  </si>
  <si>
    <t>I-58-E-POPBG.07.6000</t>
  </si>
  <si>
    <t>3.7 จัดซื้อพัสดุรอง-งานขยายเขตฯ ปี 59</t>
  </si>
  <si>
    <t>I-59-E-POPBG.07.6000</t>
  </si>
  <si>
    <t>3.8 จัดซื้อพัสดุรอง-งานขยายเขตฯ ปี 60</t>
  </si>
  <si>
    <t>I-60-E-POPBG.07.6000</t>
  </si>
  <si>
    <t>รวม งบขยายเขตระบบจำหน่ายและระบบสายส่งสำหรับผู้ใช้ไฟ (I.07)</t>
  </si>
  <si>
    <t>จัดหาอุปกรณ์ประกอบมิเตอร์และค่าแรงสำหรับผู้ใช้ไฟรายใหม่ (I.14)</t>
  </si>
  <si>
    <t>4.1 ค่าใช้จ่ายหน้างาน ปี 60</t>
  </si>
  <si>
    <t>I-60-E-POPXX.14</t>
  </si>
  <si>
    <t>4.2 จัดซื้อพัสดุรอง-งานจัดหามิเตอร์ฯ ปี 57</t>
  </si>
  <si>
    <t>I-57-E-EITXX.14.6000</t>
  </si>
  <si>
    <t>4.3 จัดซื้อพัสดุรอง-งานจัดหามิเตอร์ฯ ปี 58</t>
  </si>
  <si>
    <t>I-58-E-POPBG.14.6000</t>
  </si>
  <si>
    <t>4.4 จัดซื้อพัสดุรอง-งานจัดหามิเตอร์ฯ ปี 59</t>
  </si>
  <si>
    <t>I-59-E-POPBG.14.6000</t>
  </si>
  <si>
    <t>4.5 จัดซื้อพัสดุรอง-งานจัดหามิเตอร์ฯ ปี 60</t>
  </si>
  <si>
    <t>I-60-E-POPBG.14.6000</t>
  </si>
  <si>
    <t>4.6 จัดซื้อสายทองแดงเข้ามิเตอร์ ปี 58</t>
  </si>
  <si>
    <t>I-58-E-POPBG.14.AAAA</t>
  </si>
  <si>
    <t>4.7 จัดซื้อ วีที. ซีที.ที่ขาดแคลน ให้</t>
  </si>
  <si>
    <t>I-58-E-POPBG.CT.AAAA</t>
  </si>
  <si>
    <t>4.8 จัดซื้ออุปกรณ์ประกอบมิเตอร์</t>
  </si>
  <si>
    <t>I-59-E-POPBG.TO.AAAA</t>
  </si>
  <si>
    <t>4.9 จัดซื้อมิเตอร์ให้ กฟข. ต่างๆ</t>
  </si>
  <si>
    <t>I-58-E-POPBG.MT.AAAA</t>
  </si>
  <si>
    <t>รวม จัดหาอุปกรณ์ประกอบมิเตอร์และค่าแรงสำหรับผู้ใช้ไฟรายใหม่ (I.14)</t>
  </si>
  <si>
    <t>งบจัดหาหม้อแปลงและอุปกรณ์สำรองจ่าย (I.15)</t>
  </si>
  <si>
    <t>5.1 ค่าใช้จ่ายหน้างาน</t>
  </si>
  <si>
    <t>ไม่มีค่าใช้จ่ายหน้างาน</t>
  </si>
  <si>
    <t>5.2 จัดซื้อพัสดุรอง-งานจัดหาหม้อแปลงฯ ปี 57</t>
  </si>
  <si>
    <t>I-57-E-EITXX.15.6000</t>
  </si>
  <si>
    <t>5.3 จัดซื้อพัสดุรอง-งานจัดหาหม้อแปลงฯ ปี 58</t>
  </si>
  <si>
    <t>I-58-E-POPBG.15.6000</t>
  </si>
  <si>
    <t>5.4 จัดซื้อพัสดุรอง-งานจัดหาหม้อแปลงฯ ปี 59</t>
  </si>
  <si>
    <t>I-59-E-POPBG.15.6000</t>
  </si>
  <si>
    <t>5.5 จัดซื้อพัสดุรอง-งานจัดหาหม้อแปลงฯ ปี 60</t>
  </si>
  <si>
    <t>I-60-E-POPBG.15.6000</t>
  </si>
  <si>
    <t>รวม งบจัดหาหม้อแปลงและอุปกรณ์สำรองจ่าย (I.15)</t>
  </si>
  <si>
    <t>งานทดแทนส่วนงานที่งานปรับปรุงระบบจำหน่ายที่เสียหายจากภัยธรรมชาติ (I.19)</t>
  </si>
  <si>
    <t>6.1 ค่าใช้จ่ายหน้างาน</t>
  </si>
  <si>
    <t>6.2 จัดซื้อผลิตภัณฑ์คอนกรีต-งานภัยธรรมชาติ ปี 58</t>
  </si>
  <si>
    <t>I-58-E-POPBG.19.ACAC</t>
  </si>
  <si>
    <t>6.3 จัดซื้อพัสดุรองคืนงานภัยธรรมชาติ ปี 59</t>
  </si>
  <si>
    <t>I-59-E-POPBG.19.6000</t>
  </si>
  <si>
    <t>6.4 จัดซื้อพัสดุรอง-ทดแทนงานภัยธรรมชาติ ปี 60</t>
  </si>
  <si>
    <t>I-60-E-POPBG.19.6000</t>
  </si>
  <si>
    <t>6.5 จัดหาพัสดุทดแทนฯเสียหายจากภัยธรรมชาติ ปี 58</t>
  </si>
  <si>
    <t>I-58-E-POPBG.MM.AAAA</t>
  </si>
  <si>
    <t>รวม งานทดแทนส่วนงานที่งานปรับปรุงระบบจำหน่ายที่เสียหายจากภัยธรรมชาติ (I.19)</t>
  </si>
  <si>
    <t>งบงานขยายเขตไฟฟ้าให้ครัวเรือนที่มีความจำเป็นเร่งด่วน (I.27)</t>
  </si>
  <si>
    <t>7.1 ค่าใช้จ่ายหน้างาน ปี 58</t>
  </si>
  <si>
    <t>I-58-E-POP.27</t>
  </si>
  <si>
    <t>7.2 ค่าพัสดุขาดแคลน-งานบ้านเรือนราษฎรฯ ปี 58</t>
  </si>
  <si>
    <t>I-58-E-POPBG.27.ABAB</t>
  </si>
  <si>
    <t>7.3 ค่าผลิตภัณฑ์คอนกรีต-งานบ้านเรือนราษฎร ปี 58</t>
  </si>
  <si>
    <t>I-58-E-POPBG.27.ACAC</t>
  </si>
  <si>
    <t>รวม งบงานขยายเขตไฟฟ้าให้ครัวเรือนที่มีความจำเป็นเร่งด่วน (I.27)</t>
  </si>
  <si>
    <t>งานย้ายแนวระบบจำหน่าย (I.41)</t>
  </si>
  <si>
    <t>8.1 ค่าใช้จ่ายหน้างาน ปี 57</t>
  </si>
  <si>
    <t>8.2 ค่าใช้จ่ายหน้างาน ปี 58</t>
  </si>
  <si>
    <t>8.3 ค่าใช้จ่ายหน้างาน ปี 59</t>
  </si>
  <si>
    <t>I-59-E-POPXX.41</t>
  </si>
  <si>
    <t>8.4 ค่าใช้จ่ายหน้างาน ปี 60</t>
  </si>
  <si>
    <t>I-60-E-POPXX.41</t>
  </si>
  <si>
    <t>8.5 จัดซื้อพัสดุขาดแคลน-งานย้ายแนวฯ ปี 57</t>
  </si>
  <si>
    <t>I-57-E-EITXX.41.AAAA</t>
  </si>
  <si>
    <t>8.6 จัดซื้อพัสดุขาดแคลน-งานย้ายแนวฯ ปี 58</t>
  </si>
  <si>
    <t>I-58-E-POPBG.41.AAAA</t>
  </si>
  <si>
    <t>8.7 จัดซื้อพัสดุขาดแคลน-งานย้ายแนว ปี 59</t>
  </si>
  <si>
    <t>I-59-E-POPBG.41.AAAA</t>
  </si>
  <si>
    <t>8.8 จัดซื้อพัสดุรองคืนงานย้ายแนวฯ ปี 59</t>
  </si>
  <si>
    <t>I-59-E-POPBG.41.6000</t>
  </si>
  <si>
    <t>8.9 จัดซื้อพัสดุรอง-ทดแทนงานย้ายแนว ปี 60</t>
  </si>
  <si>
    <t>I-60-E-POPBG.41.6000</t>
  </si>
  <si>
    <t>รวม งานย้ายแนวระบบจำหน่าย  (I.41)</t>
  </si>
  <si>
    <t>งานปรับปรุงซ่อมแซมอุปกรณ์ประกอบมิเตอร์ (I.43)</t>
  </si>
  <si>
    <t>9.1 ค่าใช้จ่ายหน้างาน ปี 59</t>
  </si>
  <si>
    <t>I-59-E-POPXX.43</t>
  </si>
  <si>
    <t>9.2 ค่าจัดซื้อแป้นรองมิเตอร์และอุปกรณ์ ปี 57</t>
  </si>
  <si>
    <t>I-57-E-EITXX.43.9000</t>
  </si>
  <si>
    <t>9.3 งานจัดซื้อแป้นมิเตอร์และอื่นๆ ปี 58</t>
  </si>
  <si>
    <t>I-58-E-POPBG.43.9000</t>
  </si>
  <si>
    <t>9.4 งานจัดซื้อแป้นมิเตอร์และอื่นๆ ปี 59</t>
  </si>
  <si>
    <t>I-59-E-POPBG.43.9000</t>
  </si>
  <si>
    <t>9.5 ค่าจัดซื้อสายไฟเข้ามิเตอร์ ปี 57</t>
  </si>
  <si>
    <t>I-57-E-EITXX.43.AAAA</t>
  </si>
  <si>
    <t>9.6 งานจัดซื้อสายไฟเข้ามิเตอร์ ปี 58</t>
  </si>
  <si>
    <t>I-58-E-POPBG.43.AAAA</t>
  </si>
  <si>
    <t>9.7 งานจัดซื้อสายไฟเข้ามิเตอร์ ปี 59</t>
  </si>
  <si>
    <t>I-59-E-POPBG.43.AAAA</t>
  </si>
  <si>
    <t>รวม งานปรับปรุงซ่อมแซมอุปกรณ์ประกอบมิเตอร์ (I.43)</t>
  </si>
  <si>
    <t>งบสับเปลี่ยนมิเตอร์ตามวาระปี  (I.65)</t>
  </si>
  <si>
    <t>10.1 ค่าใช่จายหน้างาน</t>
  </si>
  <si>
    <t>I-59-E-POPXX.65</t>
  </si>
  <si>
    <t>รวม งบสับเปลี่ยนมิเตอร์ตามวาระปี  (I.65)</t>
  </si>
  <si>
    <t>การจัดหาคอนสื่อสารพร้อมติดตั้ง (I.86)</t>
  </si>
  <si>
    <t>11.1 ค่าใช้จ่ายหน้างาน ปี 58</t>
  </si>
  <si>
    <t>I-58-E-POPXX.86</t>
  </si>
  <si>
    <t>11.2 ค่าใช้จ่ายหน้างาน ปี 59</t>
  </si>
  <si>
    <t>I-59-E-POPXX.86</t>
  </si>
  <si>
    <t>รวม การจัดหาคอนสื่อสารพร้อมติดตั้ง (I.86)</t>
  </si>
  <si>
    <t>งานปรับปรุงระบบจำหน่าย เมื่อเกิดปัญหาไฟตกไฟดับ และงานร้องเรียนฯ (I.LH)</t>
  </si>
  <si>
    <t>12.1 ค่าใช้จ่ายหน้างาน</t>
  </si>
  <si>
    <t>รวม งานปรับปรุงระบบจำหน่าย เมื่อเกิดปัญหาไฟตกไฟดับ และงานร้องเรียนฯ (I.LH)</t>
  </si>
  <si>
    <t>งบปรับปรุงค่าใช้จ่ายจากระบบงาน PM เป็น ระบบ PS (I.PM)</t>
  </si>
  <si>
    <t>13.1 ค่าใช้จ่ายหน้างาน</t>
  </si>
  <si>
    <t>รวม งบปรับปรุงค่าใช้จ่ายจากระบบงาน PM เป็น ระบบ PS (I.PM)</t>
  </si>
  <si>
    <t>รวมลงทุนเพื่อการดำเนินงานปกติอื่น ๆ (ข้อ 2 - 13 )</t>
  </si>
  <si>
    <t>งบโครงการ (P ข้อ 15-27)</t>
  </si>
  <si>
    <t>งบโครงการปรับปรุงเพิ่มประสิทธิภาพระบบจำหน่าย ( P-DEI00.0 คปจ.)</t>
  </si>
  <si>
    <t>15.1 ค่าใช้จ่ายหน้างาน</t>
  </si>
  <si>
    <t>P-DEI00.0-E-RAL</t>
  </si>
  <si>
    <t>15.2 ค่าประสานงานโครงการ</t>
  </si>
  <si>
    <t>P-DEI00.0-E-COORD.ZZZZ</t>
  </si>
  <si>
    <t xml:space="preserve">15.3 จัดซื้อพัสดุขาดแคลน </t>
  </si>
  <si>
    <t>P-DEI00.0-E-EITXX.1000</t>
  </si>
  <si>
    <t xml:space="preserve">15.4 จัดซื้อผลิตภัณฑ์คอนกรีต </t>
  </si>
  <si>
    <t>P-DEI00.0-E-EITXX.2000</t>
  </si>
  <si>
    <t>15.5 จัดซื้อตามอนุมัติ ผอ.โครงการ</t>
  </si>
  <si>
    <t>P-DEI00.0-E-EITXX.3000</t>
  </si>
  <si>
    <t>รวม งบโครงการปรับปรุงเพิ่มประสิทธิภาพระบบจำหน่าย ( P-DEI00.0 คปจ.)</t>
  </si>
  <si>
    <t>งบโครงการขยายเขตไฟฟ้าให้บ้านเรือนรายใหม่ (P-NHE00.0 คฟม.)</t>
  </si>
  <si>
    <t>16.1 ค่าใช้จ่ายหน้างาน</t>
  </si>
  <si>
    <t>P-NHE00.0-E-RAL</t>
  </si>
  <si>
    <t>16.2 ค่าประสานงานโครงการ</t>
  </si>
  <si>
    <t>P-NHE00.0-E-COORD.ZZZZ</t>
  </si>
  <si>
    <t>16.3 จัดซื้อพัสดุขาดแคลน</t>
  </si>
  <si>
    <t>P-NHE00.0-E-EITBF.1000</t>
  </si>
  <si>
    <t>16.4 จัดซื้อผลิตภัณฑ์คอนกรีต</t>
  </si>
  <si>
    <t>P-NHE00.0-E-EITBF.2000</t>
  </si>
  <si>
    <t>16.5 จัดซื้อพัสดุรอง ปี 59</t>
  </si>
  <si>
    <t>P-NHE00.0-E-EIT59.6000</t>
  </si>
  <si>
    <t>รวม งบโครงการขยายเขตไฟฟ้าให้บ้านเรือนรายใหม่ (P-NHE00.0 คฟม.)</t>
  </si>
  <si>
    <t>งบโครงการขยายเขตระบบไฟฟ้าให้ครัวเรือนที่ห่างไกล (P -RHE00.0 คฟก.)</t>
  </si>
  <si>
    <t>17.1 ค่าใช้จ่ายหน้างาน</t>
  </si>
  <si>
    <t>P-RHE00.0-E-RAL</t>
  </si>
  <si>
    <t>17.2 ค่าประสานงานโครงการ</t>
  </si>
  <si>
    <t>P-RHE00.0-E-COORD.ZZZZ</t>
  </si>
  <si>
    <t>17.3 จัดซื้อพัสดุขาดแคลน</t>
  </si>
  <si>
    <t>P-RHE00.0-E-POPBG.1000</t>
  </si>
  <si>
    <t>17.4 จัดซื้อผลิตภัณฑ์คอนกรีต</t>
  </si>
  <si>
    <t>P-RHE00.0-E-POPBG.2000</t>
  </si>
  <si>
    <t>17.5 จัดซื้อพัสดุรองปี 2559</t>
  </si>
  <si>
    <t>P-RHE00.0-E-POP59.6000</t>
  </si>
  <si>
    <t>รวม งบโครงการขยายเขตระบบไฟฟ้าให้ครัวเรือนที่ห่างไกล (P -RHE00.0 คฟก.)</t>
  </si>
  <si>
    <t>งบโครงการขยายเขตไฟฟ้าให้พื้นที่ทำกินทางการเกษตร ระยะที่ 2 (คขก.2)</t>
  </si>
  <si>
    <t>18.1 ค่าใช้จ่ายหน้างาน</t>
  </si>
  <si>
    <t>P-AEP02.0-E-RAL</t>
  </si>
  <si>
    <t>18.2 ค่าประสานงานโครงการ</t>
  </si>
  <si>
    <t>P-AEP02.0-E-COORD.ZZZZ</t>
  </si>
  <si>
    <t>18.3 จัดซื้อผลิตภัณฑ์คอนกรีต</t>
  </si>
  <si>
    <t>P-AEP02.0-E-POPBG.2000</t>
  </si>
  <si>
    <t>18.4 จัดซื้อพัสดุรองปี 2559</t>
  </si>
  <si>
    <t>P-AEP02.0-E-POP59.6000</t>
  </si>
  <si>
    <t>18.5 จัดซื้อพัสดุรองปี 2560</t>
  </si>
  <si>
    <t>P-AEP02.0-E-POP60.6000</t>
  </si>
  <si>
    <t>รวม งบโครงการขยายเขตไฟฟ้าให้พื้นที่ทำกินทางการเกษตร ระยะที่ 2 (คขก.2)</t>
  </si>
  <si>
    <t>งบโครงการพัฒนาระบบสายส่งและสถานีไฟฟ้าโครงการที่ 8 ระยะที่ 2 (P-TSD08.2 คพส.8.2)</t>
  </si>
  <si>
    <t>19.1 ค่าใช้จ่ายหน้างาน</t>
  </si>
  <si>
    <t>P-TSD08.2-E-RAL</t>
  </si>
  <si>
    <t>19.2 ค่าประสานงานโครงการ</t>
  </si>
  <si>
    <t>P-TSD08.2-E-COORD.ZZZZ</t>
  </si>
  <si>
    <t>19.3 จัดซื้อผลิตภัณฑ์คอนกรีต</t>
  </si>
  <si>
    <t>P-TSD08.2-E-EITXX.2000</t>
  </si>
  <si>
    <t>19.4 จัดซื้อพัสดุขาดแคลนตามอนุมัติ ผอ.</t>
  </si>
  <si>
    <t>P-TSD08.2-E-EITXX.3000</t>
  </si>
  <si>
    <t>งบโครงการพัฒนาระบบสายส่งและสถานีไฟฟ้าโครงการที่ 9 ระยะที่ 2 (P-TSD09.2 คพส.9.2)</t>
  </si>
  <si>
    <t>20.1 ค่าใช้จ่ายหน้างาน</t>
  </si>
  <si>
    <t>P-TSD09.2-E-RAL</t>
  </si>
  <si>
    <t>20.2 ค่าประสานงานโครงการ</t>
  </si>
  <si>
    <t>P-TSD09.2-E-COORD.ZZZZ</t>
  </si>
  <si>
    <t>20.3 จัดซื้อผลิตภัณฑ์คอนกรีต</t>
  </si>
  <si>
    <t>P-TSD09.2-E-EITXX.2000</t>
  </si>
  <si>
    <t>20.4 อนุมัติตาม ผอ.โครงการ</t>
  </si>
  <si>
    <t>P-TSD09.2-E-EITXX.3000</t>
  </si>
  <si>
    <t>งบโครงการเพิ่มความเชื่อถือได้ของระบบไฟฟ้า ระยะที่ 2 (P-DSR02.0 คชฟ.2)</t>
  </si>
  <si>
    <t>21.1 ค่าใช้จ่ายหน้างาน</t>
  </si>
  <si>
    <t>P-DSR02.0-E-RAL</t>
  </si>
  <si>
    <t>21.2 ค่าประสานงานโครงการ</t>
  </si>
  <si>
    <t>P-DSR02.0-E-COORD.ZZZZ</t>
  </si>
  <si>
    <t>21.3 จัดซื้อผลิตภัณฑ์คอนกรีต</t>
  </si>
  <si>
    <t>P-DSR02.0-E-EITXX.2000</t>
  </si>
  <si>
    <t>21.4 จัดซื้อพัสดุอื่นๆ ตามอนุมัติ ผอ. โครงการ</t>
  </si>
  <si>
    <t>P-DSR02.0-E-EITXX.3000</t>
  </si>
  <si>
    <t>รวม งบโครงการเพิ่มความเชื่อถือได้ของระบบไฟฟ้า ระยะที่ 2 (P-DSR02.0 คชฟ.2)</t>
  </si>
  <si>
    <t>งบโครงการเพิ่มความเชื่อถือได้ของระบบไฟฟ้า ระยะที่ 3 (P-DRI03.0 คชฟ.3)</t>
  </si>
  <si>
    <t>22.1 ค่าใช้จ่ายหน้างาน</t>
  </si>
  <si>
    <t>P-DRI03.0-E-RAL</t>
  </si>
  <si>
    <t>22.2 ค่าประสานงานโครงการ</t>
  </si>
  <si>
    <t>P-DRI03.0-E-COORD.ZZZZ</t>
  </si>
  <si>
    <t>22.3 จัดซื้อพัสดุขาดแคลน</t>
  </si>
  <si>
    <t>P-DRI03.0-E-EITXX.1000</t>
  </si>
  <si>
    <t>22.4 จัดซื้อผลิตภัณฑ์คอนกรีต</t>
  </si>
  <si>
    <t>P-DRI03.0-E-EITXX.2000</t>
  </si>
  <si>
    <t>22.5 จัดซื้อพัสดุขาดแคลนตามอนุมัติ ผอ.</t>
  </si>
  <si>
    <t>P-DRI03.0-E-EITXX.3000</t>
  </si>
  <si>
    <t>รวม งบโครงการเพิ่มความเชื่อถือได้ของระบบไฟฟ้า ระยะที่ 2 (P-DRI03.0 คชฟ.3)</t>
  </si>
  <si>
    <t>งบโครงการติดตั้งระบบศูนย์สั่งการจ่ายไฟ ระยะที่ 2 (P-DSD02.0 คจฟ.2)</t>
  </si>
  <si>
    <t>23.1 ค่าใช้จ่ายหน้างาน</t>
  </si>
  <si>
    <t>P-DSD02.0-E-RAL</t>
  </si>
  <si>
    <t>23.2 ค่าประสานงานโครงการ</t>
  </si>
  <si>
    <t>P-DSD02.0-E-COORD</t>
  </si>
  <si>
    <t>รวม งบโครงการติดตั้งระบบศูนย์สั่งการจ่ายไฟ ระยะที่ 2 (P-DSD02.0 คจฟ.2)</t>
  </si>
  <si>
    <t>งบโครงการก่อสร้างและปรับปรุงระบบจำหน่ายระยะที่ 7 (P -PDR07.0 คสจ.7)</t>
  </si>
  <si>
    <t>24.1 ค่าใช้จ่ายหน้างาน</t>
  </si>
  <si>
    <t>P-PDR07.0-E-RAL</t>
  </si>
  <si>
    <t>24.2 ค่าประสานงานโครงการ</t>
  </si>
  <si>
    <t>P-PDR07.0-E-COORD.ZZZZ</t>
  </si>
  <si>
    <t>24.3 จัดซื้อพัสดุขาดแคลน</t>
  </si>
  <si>
    <t>P-PDR07.0-E-EITXX.1000</t>
  </si>
  <si>
    <t>24.4 จัดซื้อผลิตภัณฑ์คอนกรีต</t>
  </si>
  <si>
    <t>P-PDR07.0-E-EITXX.2000</t>
  </si>
  <si>
    <t>24.5 งานอนุมัติตาม ผอ. โครงการ</t>
  </si>
  <si>
    <t>P-PDR07.0-E-EITXX.3000</t>
  </si>
  <si>
    <t>รวม งบโครงการก่อสร้างและปรับปรุงระบบจำหน่ายระยะที่ 7 (P -PDR07.0 คสจ.7)</t>
  </si>
  <si>
    <t>งบโครงการพัฒนาระบบไฟฟ้าเพื่อรองรับการจัดตั้งเขตพัฒนาเศรษฐกิจพิเศษระยะแรก (P-SEZ01.0 คพพ.1)</t>
  </si>
  <si>
    <t>25.1 ค่าใช้จ่ายหน้างาน</t>
  </si>
  <si>
    <t>P-SEZ01.0-E-RAL</t>
  </si>
  <si>
    <t>25.2 ค่าประสานงานโครงการ</t>
  </si>
  <si>
    <t>P-SEZ01.0-E-COORD.ZZZZ</t>
  </si>
  <si>
    <t>25.3 จัดหาผลิตภัณฑ์คอนกรีต</t>
  </si>
  <si>
    <t>P-SEZ01.0-E-POPBG.2000</t>
  </si>
  <si>
    <t>25.4 จัดซื้อพัสดุรอง ปี 59</t>
  </si>
  <si>
    <t>P-SEZ01.0-E-POP59.6000</t>
  </si>
  <si>
    <t>25.5 จัดซื้อพัสดุรอง ปี 60</t>
  </si>
  <si>
    <t>P-SEZ01.0-E-POP60.6000</t>
  </si>
  <si>
    <t>รวม งบโครงการพัฒนาระบบไฟฟ้าเพื่อรองรับการจัดตั้งเขตพัฒนาเศรษฐกิจพิเศษระยะแรก (P-SEZ01.0 คพพ.1)</t>
  </si>
  <si>
    <t>งบโครงการพัฒนาระบบสายส่งและจำหน่าย ระยะที่ 1 (P-TDD01.0 คพจ.1)</t>
  </si>
  <si>
    <t>26.1 ค่าใช้จ่ายหน้างาน</t>
  </si>
  <si>
    <t>P-TDD01.0-E-RAL</t>
  </si>
  <si>
    <t>26.2 ค่าประสานงานโครงการ</t>
  </si>
  <si>
    <t>P-TDD01.0-E-COORD.ZZZZ</t>
  </si>
  <si>
    <t>26.3 จัดซื้อผลิตภัณฑ์คอนกรีต</t>
  </si>
  <si>
    <t>P-TDD01.0-E-POPBG.2000</t>
  </si>
  <si>
    <t>26.4 จัดซื้อพัสดุรองปี 59</t>
  </si>
  <si>
    <t>P-TDD01.0-E-POP59.6000</t>
  </si>
  <si>
    <t>26.5 จัดซื้อพัสดุรองปี 60</t>
  </si>
  <si>
    <t>P-TDD01.0-E-POP60.6000</t>
  </si>
  <si>
    <t>รวม งบโครงการพัฒนาระบบสายส่งและจำหน่าย ระยะที่ 1 (P-TDD01.0 คพจ.1)</t>
  </si>
  <si>
    <t>งบโครงการปรับปรุงเพิ่มประสิทธิภาพระบบศูนย์สั่งการจ่ายไฟ (คปศ.1)</t>
  </si>
  <si>
    <t>27.1 ค่าใช้จ่ายหน้างาน</t>
  </si>
  <si>
    <t>27.2 ค่าประสานงานโครงการ</t>
  </si>
  <si>
    <t>27.3 จัดซื้อพัสดุขาดแคลน</t>
  </si>
  <si>
    <t>27.4 จัดซื้อผลิตภัณฑ์คอนกรีต</t>
  </si>
  <si>
    <t>27.4 จัดซื้อพัสดุรอง</t>
  </si>
  <si>
    <t>รวม งบโครงการปรับปรุงเพิ่มประสิทธิภาพระบบศูนย์สั่งการจ่ายไฟ (คปศ.1)</t>
  </si>
  <si>
    <t>รวมงบโครงการ   (ข้อ 15 - 27)</t>
  </si>
  <si>
    <t>รวมงบลงุทนดำเนินงานปกติและงบโครงการ (ข้อ 2 - 27)</t>
  </si>
  <si>
    <t>รวมทุกงบ (ข้อ 1 - 27)</t>
  </si>
  <si>
    <t>ตรวจสอบ</t>
  </si>
  <si>
    <t>งบลงทุน ทุกงบ</t>
  </si>
  <si>
    <t>วัด KPI</t>
  </si>
  <si>
    <t>ไม่วัด KPI</t>
  </si>
  <si>
    <t>Sheet KPI -14 จุดรวมงาน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</si>
</sst>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.000_-;\-* #,##0.000_-;_-* &quot;-&quot;??_-;_-@_-"/>
    <numFmt numFmtId="188" formatCode="#,##0.000_);[Red]\(#,##0.000\)"/>
    <numFmt numFmtId="189" formatCode="_-* #,##0.000_-;\-* #,##0.000_-;_-* &quot;-&quot;???_-;_-@_-"/>
    <numFmt numFmtId="190" formatCode="_(* #,##0.000_);_(* \(#,##0.000\);_(* &quot;-&quot;??_);_(@_)"/>
    <numFmt numFmtId="191" formatCode="_-* #,##0_-;\-* #,##0_-;_-* &quot;-&quot;??_-;_-@_-"/>
    <numFmt numFmtId="192" formatCode="#,##0.000_);[Red]\(#,##0.000\);_*\ &quot;-&quot;??_-;_-@_-"/>
    <numFmt numFmtId="193" formatCode="_(* #,##0.00_);_(* \(#,##0.00\);_(* &quot;-&quot;??_);_(@_)"/>
    <numFmt numFmtId="194" formatCode="0.00_)"/>
    <numFmt numFmtId="195" formatCode="_ * #,##0_ ;_ * \-#,##0_ ;_ * &quot;-&quot;_ ;_ @_ "/>
    <numFmt numFmtId="196" formatCode="&quot;฿&quot;\t#,##0_);[Red]\(&quot;฿&quot;\t#,##0\)"/>
    <numFmt numFmtId="197" formatCode="\ช\:\น\น\:\ท\ท"/>
    <numFmt numFmtId="198" formatCode="\ช\ช\:\น\น\:\ท\ท"/>
    <numFmt numFmtId="199" formatCode="#,##0.00;[Red]\(#,##0.00\);\-_____;"/>
    <numFmt numFmtId="200" formatCode="_*\ #,###&quot;-&quot;_____-"/>
    <numFmt numFmtId="201" formatCode="#,##0.000000;[Red]#,##0.000000"/>
    <numFmt numFmtId="202" formatCode="#,##0.00_-;#,##0.00\-;&quot; &quot;"/>
  </numFmts>
  <fonts count="10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Angsana New"/>
      <family val="1"/>
    </font>
    <font>
      <sz val="18"/>
      <name val="Angsana New"/>
      <family val="1"/>
    </font>
    <font>
      <b/>
      <sz val="16"/>
      <name val="BrowalliaUPC"/>
      <family val="2"/>
      <charset val="222"/>
    </font>
    <font>
      <b/>
      <u/>
      <sz val="18"/>
      <name val="Angsana New"/>
      <family val="1"/>
    </font>
    <font>
      <sz val="18"/>
      <color theme="0"/>
      <name val="Angsana New"/>
      <family val="1"/>
    </font>
    <font>
      <sz val="14"/>
      <color theme="0"/>
      <name val="Angsana New"/>
      <family val="1"/>
    </font>
    <font>
      <sz val="14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6"/>
      <color rgb="FFFF0000"/>
      <name val="TH SarabunPSK"/>
      <family val="2"/>
    </font>
    <font>
      <sz val="11"/>
      <color indexed="63"/>
      <name val="Tahoma"/>
      <family val="2"/>
      <charset val="222"/>
    </font>
    <font>
      <sz val="11"/>
      <color theme="1"/>
      <name val="Tahoma"/>
      <family val="2"/>
      <scheme val="minor"/>
    </font>
    <font>
      <sz val="11"/>
      <color indexed="24"/>
      <name val="Tahoma"/>
      <family val="2"/>
      <charset val="222"/>
    </font>
    <font>
      <sz val="11"/>
      <color theme="0"/>
      <name val="Tahoma"/>
      <family val="2"/>
      <scheme val="minor"/>
    </font>
    <font>
      <b/>
      <i/>
      <sz val="24"/>
      <color indexed="49"/>
      <name val="Arial Narrow"/>
      <family val="2"/>
    </font>
    <font>
      <sz val="11"/>
      <color indexed="36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24"/>
      <name val="Tahoma"/>
      <family val="2"/>
      <charset val="222"/>
    </font>
    <font>
      <sz val="11"/>
      <color indexed="8"/>
      <name val="Tahoma"/>
      <family val="2"/>
      <charset val="222"/>
    </font>
    <font>
      <sz val="16"/>
      <color theme="1"/>
      <name val="AngsanaUPC"/>
      <family val="2"/>
      <charset val="222"/>
    </font>
    <font>
      <b/>
      <sz val="14"/>
      <name val="AngsanaUPC"/>
      <family val="1"/>
    </font>
    <font>
      <i/>
      <sz val="11"/>
      <color indexed="55"/>
      <name val="Tahoma"/>
      <family val="2"/>
      <charset val="222"/>
    </font>
    <font>
      <sz val="11"/>
      <color indexed="58"/>
      <name val="Tahoma"/>
      <family val="2"/>
      <charset val="22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i/>
      <sz val="16"/>
      <name val="Helv"/>
    </font>
    <font>
      <b/>
      <sz val="11"/>
      <color indexed="63"/>
      <name val="Tahoma"/>
      <family val="2"/>
      <charset val="222"/>
    </font>
    <font>
      <b/>
      <i/>
      <sz val="18"/>
      <color indexed="28"/>
      <name val="AngsanaUPC"/>
      <family val="1"/>
    </font>
    <font>
      <b/>
      <sz val="18"/>
      <color indexed="62"/>
      <name val="Tahoma"/>
      <family val="2"/>
      <charset val="222"/>
    </font>
    <font>
      <sz val="11"/>
      <color indexed="53"/>
      <name val="Tahoma"/>
      <family val="2"/>
      <charset val="222"/>
    </font>
    <font>
      <b/>
      <sz val="11"/>
      <color rgb="FFFA7D0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8"/>
      <color theme="3"/>
      <name val="Tahoma"/>
      <family val="2"/>
      <scheme val="major"/>
    </font>
    <font>
      <u/>
      <sz val="14"/>
      <color indexed="12"/>
      <name val="Cordia New"/>
      <family val="2"/>
    </font>
    <font>
      <b/>
      <sz val="11"/>
      <color theme="0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006100"/>
      <name val="Tahoma"/>
      <family val="2"/>
      <scheme val="minor"/>
    </font>
    <font>
      <u/>
      <sz val="14"/>
      <color indexed="36"/>
      <name val="Cordia New"/>
      <family val="2"/>
    </font>
    <font>
      <sz val="12"/>
      <name val="นูลมรผ"/>
      <charset val="222"/>
    </font>
    <font>
      <sz val="10"/>
      <color indexed="8"/>
      <name val="Arial"/>
      <family val="2"/>
    </font>
    <font>
      <sz val="11"/>
      <color rgb="FF3F3F76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rgb="FF9C0006"/>
      <name val="Tahoma"/>
      <family val="2"/>
      <scheme val="minor"/>
    </font>
    <font>
      <sz val="14"/>
      <name val="AngsanaUPC"/>
      <family val="1"/>
      <charset val="222"/>
    </font>
    <font>
      <b/>
      <sz val="11"/>
      <color rgb="FF3F3F3F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b/>
      <sz val="16"/>
      <color theme="0"/>
      <name val="TH SarabunPSK"/>
      <family val="2"/>
    </font>
    <font>
      <b/>
      <sz val="16"/>
      <name val="Tahoma"/>
      <family val="2"/>
    </font>
    <font>
      <sz val="11"/>
      <name val="Tahoma"/>
      <family val="2"/>
      <charset val="222"/>
      <scheme val="minor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color theme="1"/>
      <name val="TH SarabunPSK"/>
      <family val="2"/>
    </font>
    <font>
      <b/>
      <sz val="11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18"/>
      <color rgb="FFFF0000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color rgb="FF7030A0"/>
      <name val="TH SarabunPSK"/>
      <family val="2"/>
    </font>
    <font>
      <b/>
      <sz val="18"/>
      <color rgb="FF0070C0"/>
      <name val="TH SarabunPSK"/>
      <family val="2"/>
    </font>
    <font>
      <b/>
      <sz val="18"/>
      <color theme="1"/>
      <name val="TH SarabunPSK"/>
      <family val="2"/>
    </font>
    <font>
      <b/>
      <u/>
      <sz val="18"/>
      <color rgb="FFC00000"/>
      <name val="TH SarabunPSK"/>
      <family val="2"/>
    </font>
    <font>
      <b/>
      <sz val="18"/>
      <color rgb="FF00B050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  <font>
      <b/>
      <sz val="16"/>
      <color rgb="FF7030A0"/>
      <name val="TH SarabunPSK"/>
      <family val="2"/>
    </font>
    <font>
      <b/>
      <sz val="13"/>
      <name val="TH SarabunPSK"/>
      <family val="2"/>
    </font>
    <font>
      <sz val="16"/>
      <color rgb="FF7030A0"/>
      <name val="TH SarabunPSK"/>
      <family val="2"/>
    </font>
    <font>
      <sz val="16"/>
      <color theme="9" tint="-0.249977111117893"/>
      <name val="TH SarabunPSK"/>
      <family val="2"/>
    </font>
    <font>
      <sz val="16"/>
      <color rgb="FF0070C0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rgb="FF0070C0"/>
      <name val="TH SarabunPSK"/>
      <family val="2"/>
    </font>
    <font>
      <sz val="13"/>
      <color rgb="FF7030A0"/>
      <name val="TH SarabunPSK"/>
      <family val="2"/>
    </font>
    <font>
      <sz val="13"/>
      <color theme="9" tint="-0.249977111117893"/>
      <name val="TH SarabunPSK"/>
      <family val="2"/>
    </font>
    <font>
      <sz val="13"/>
      <color rgb="FF0070C0"/>
      <name val="TH SarabunPSK"/>
      <family val="2"/>
    </font>
    <font>
      <b/>
      <sz val="9"/>
      <color indexed="81"/>
      <name val="Tahoma"/>
      <charset val="222"/>
    </font>
    <font>
      <b/>
      <sz val="9"/>
      <color indexed="81"/>
      <name val="Tahoma"/>
      <family val="2"/>
    </font>
    <font>
      <sz val="11"/>
      <color indexed="63"/>
      <name val="Tahoma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8"/>
      </patternFill>
    </fill>
    <fill>
      <patternFill patternType="solid">
        <fgColor indexed="8"/>
      </patternFill>
    </fill>
    <fill>
      <patternFill patternType="solid">
        <fgColor indexed="2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</patternFill>
    </fill>
    <fill>
      <patternFill patternType="solid">
        <fgColor indexed="21"/>
      </patternFill>
    </fill>
    <fill>
      <patternFill patternType="solid">
        <f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13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98">
    <xf numFmtId="0" fontId="0" fillId="0" borderId="0"/>
    <xf numFmtId="43" fontId="16" fillId="0" borderId="0" applyFont="0" applyFill="0" applyBorder="0" applyAlignment="0" applyProtection="0"/>
    <xf numFmtId="0" fontId="16" fillId="0" borderId="0"/>
    <xf numFmtId="43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30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9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9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9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9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9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31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38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1" fillId="12" borderId="0" applyNumberFormat="0" applyBorder="0" applyAlignment="0" applyProtection="0"/>
    <xf numFmtId="0" fontId="31" fillId="16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32" fillId="44" borderId="33">
      <alignment horizontal="centerContinuous" vertical="top"/>
    </xf>
    <xf numFmtId="0" fontId="32" fillId="44" borderId="33">
      <alignment horizontal="centerContinuous" vertical="top"/>
    </xf>
    <xf numFmtId="0" fontId="32" fillId="44" borderId="33">
      <alignment horizontal="centerContinuous" vertical="top"/>
    </xf>
    <xf numFmtId="0" fontId="32" fillId="44" borderId="33">
      <alignment horizontal="centerContinuous" vertical="top"/>
    </xf>
    <xf numFmtId="0" fontId="32" fillId="44" borderId="33">
      <alignment horizontal="centerContinuous" vertical="top"/>
    </xf>
    <xf numFmtId="0" fontId="32" fillId="44" borderId="33">
      <alignment horizontal="centerContinuous" vertical="top"/>
    </xf>
    <xf numFmtId="0" fontId="32" fillId="44" borderId="33">
      <alignment horizontal="centerContinuous" vertical="top"/>
    </xf>
    <xf numFmtId="0" fontId="32" fillId="44" borderId="33">
      <alignment horizontal="centerContinuous" vertical="top"/>
    </xf>
    <xf numFmtId="0" fontId="30" fillId="45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6" borderId="0" applyNumberFormat="0" applyBorder="0" applyAlignment="0" applyProtection="0"/>
    <xf numFmtId="0" fontId="30" fillId="45" borderId="0" applyNumberFormat="0" applyBorder="0" applyAlignment="0" applyProtection="0"/>
    <xf numFmtId="0" fontId="30" fillId="47" borderId="0" applyNumberFormat="0" applyBorder="0" applyAlignment="0" applyProtection="0"/>
    <xf numFmtId="0" fontId="33" fillId="48" borderId="0" applyNumberFormat="0" applyBorder="0" applyAlignment="0" applyProtection="0"/>
    <xf numFmtId="0" fontId="34" fillId="38" borderId="65" applyNumberFormat="0" applyAlignment="0" applyProtection="0"/>
    <xf numFmtId="0" fontId="34" fillId="38" borderId="65" applyNumberFormat="0" applyAlignment="0" applyProtection="0"/>
    <xf numFmtId="0" fontId="34" fillId="38" borderId="65" applyNumberFormat="0" applyAlignment="0" applyProtection="0"/>
    <xf numFmtId="0" fontId="34" fillId="38" borderId="65" applyNumberFormat="0" applyAlignment="0" applyProtection="0"/>
    <xf numFmtId="0" fontId="34" fillId="38" borderId="65" applyNumberFormat="0" applyAlignment="0" applyProtection="0"/>
    <xf numFmtId="0" fontId="34" fillId="38" borderId="65" applyNumberFormat="0" applyAlignment="0" applyProtection="0"/>
    <xf numFmtId="0" fontId="34" fillId="38" borderId="65" applyNumberFormat="0" applyAlignment="0" applyProtection="0"/>
    <xf numFmtId="0" fontId="34" fillId="38" borderId="65" applyNumberFormat="0" applyAlignment="0" applyProtection="0"/>
    <xf numFmtId="0" fontId="35" fillId="49" borderId="66" applyNumberFormat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26" fillId="0" borderId="0" applyFont="0" applyFill="0" applyBorder="0" applyAlignment="0" applyProtection="0"/>
    <xf numFmtId="193" fontId="29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9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44" borderId="33">
      <alignment horizontal="centerContinuous" vertical="top"/>
    </xf>
    <xf numFmtId="44" fontId="26" fillId="0" borderId="0" applyFont="0" applyFill="0" applyBorder="0" applyAlignment="0" applyProtection="0"/>
    <xf numFmtId="15" fontId="38" fillId="50" borderId="0">
      <alignment horizontal="centerContinuous"/>
    </xf>
    <xf numFmtId="0" fontId="39" fillId="0" borderId="0" applyNumberFormat="0" applyFill="0" applyBorder="0" applyAlignment="0" applyProtection="0"/>
    <xf numFmtId="0" fontId="40" fillId="51" borderId="0" applyNumberFormat="0" applyBorder="0" applyAlignment="0" applyProtection="0"/>
    <xf numFmtId="38" fontId="41" fillId="44" borderId="0" applyNumberFormat="0" applyBorder="0" applyAlignment="0" applyProtection="0"/>
    <xf numFmtId="0" fontId="42" fillId="0" borderId="67" applyNumberFormat="0" applyAlignment="0" applyProtection="0">
      <alignment horizontal="left" vertical="center"/>
    </xf>
    <xf numFmtId="0" fontId="42" fillId="0" borderId="48">
      <alignment horizontal="left" vertical="center"/>
    </xf>
    <xf numFmtId="0" fontId="43" fillId="0" borderId="68" applyNumberFormat="0" applyFill="0" applyAlignment="0" applyProtection="0"/>
    <xf numFmtId="0" fontId="44" fillId="0" borderId="69" applyNumberFormat="0" applyFill="0" applyAlignment="0" applyProtection="0"/>
    <xf numFmtId="0" fontId="45" fillId="0" borderId="70" applyNumberFormat="0" applyFill="0" applyAlignment="0" applyProtection="0"/>
    <xf numFmtId="0" fontId="45" fillId="0" borderId="0" applyNumberFormat="0" applyFill="0" applyBorder="0" applyAlignment="0" applyProtection="0"/>
    <xf numFmtId="0" fontId="46" fillId="43" borderId="65" applyNumberFormat="0" applyAlignment="0" applyProtection="0"/>
    <xf numFmtId="10" fontId="41" fillId="52" borderId="18" applyNumberFormat="0" applyBorder="0" applyAlignment="0" applyProtection="0"/>
    <xf numFmtId="10" fontId="41" fillId="52" borderId="18" applyNumberFormat="0" applyBorder="0" applyAlignment="0" applyProtection="0"/>
    <xf numFmtId="10" fontId="41" fillId="52" borderId="18" applyNumberFormat="0" applyBorder="0" applyAlignment="0" applyProtection="0"/>
    <xf numFmtId="10" fontId="41" fillId="52" borderId="18" applyNumberFormat="0" applyBorder="0" applyAlignment="0" applyProtection="0"/>
    <xf numFmtId="10" fontId="41" fillId="52" borderId="18" applyNumberFormat="0" applyBorder="0" applyAlignment="0" applyProtection="0"/>
    <xf numFmtId="10" fontId="41" fillId="52" borderId="18" applyNumberFormat="0" applyBorder="0" applyAlignment="0" applyProtection="0"/>
    <xf numFmtId="10" fontId="41" fillId="52" borderId="18" applyNumberFormat="0" applyBorder="0" applyAlignment="0" applyProtection="0"/>
    <xf numFmtId="10" fontId="41" fillId="52" borderId="18" applyNumberFormat="0" applyBorder="0" applyAlignment="0" applyProtection="0"/>
    <xf numFmtId="0" fontId="46" fillId="43" borderId="65" applyNumberFormat="0" applyAlignment="0" applyProtection="0"/>
    <xf numFmtId="0" fontId="46" fillId="43" borderId="65" applyNumberFormat="0" applyAlignment="0" applyProtection="0"/>
    <xf numFmtId="0" fontId="46" fillId="43" borderId="65" applyNumberFormat="0" applyAlignment="0" applyProtection="0"/>
    <xf numFmtId="0" fontId="46" fillId="43" borderId="65" applyNumberFormat="0" applyAlignment="0" applyProtection="0"/>
    <xf numFmtId="0" fontId="46" fillId="43" borderId="65" applyNumberFormat="0" applyAlignment="0" applyProtection="0"/>
    <xf numFmtId="0" fontId="46" fillId="43" borderId="65" applyNumberFormat="0" applyAlignment="0" applyProtection="0"/>
    <xf numFmtId="0" fontId="46" fillId="43" borderId="65" applyNumberFormat="0" applyAlignment="0" applyProtection="0"/>
    <xf numFmtId="0" fontId="46" fillId="43" borderId="65" applyNumberFormat="0" applyAlignment="0" applyProtection="0"/>
    <xf numFmtId="0" fontId="46" fillId="43" borderId="65" applyNumberFormat="0" applyAlignment="0" applyProtection="0"/>
    <xf numFmtId="0" fontId="47" fillId="0" borderId="71" applyNumberFormat="0" applyFill="0" applyAlignment="0" applyProtection="0"/>
    <xf numFmtId="0" fontId="48" fillId="53" borderId="0" applyNumberFormat="0" applyBorder="0" applyAlignment="0" applyProtection="0"/>
    <xf numFmtId="194" fontId="49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26" fillId="0" borderId="0"/>
    <xf numFmtId="0" fontId="26" fillId="54" borderId="72" applyNumberFormat="0" applyFont="0" applyAlignment="0" applyProtection="0"/>
    <xf numFmtId="0" fontId="26" fillId="54" borderId="72" applyNumberFormat="0" applyFont="0" applyAlignment="0" applyProtection="0"/>
    <xf numFmtId="0" fontId="26" fillId="54" borderId="72" applyNumberFormat="0" applyFont="0" applyAlignment="0" applyProtection="0"/>
    <xf numFmtId="0" fontId="26" fillId="54" borderId="72" applyNumberFormat="0" applyFont="0" applyAlignment="0" applyProtection="0"/>
    <xf numFmtId="0" fontId="26" fillId="54" borderId="72" applyNumberFormat="0" applyFont="0" applyAlignment="0" applyProtection="0"/>
    <xf numFmtId="0" fontId="26" fillId="54" borderId="72" applyNumberFormat="0" applyFont="0" applyAlignment="0" applyProtection="0"/>
    <xf numFmtId="0" fontId="26" fillId="54" borderId="72" applyNumberFormat="0" applyFont="0" applyAlignment="0" applyProtection="0"/>
    <xf numFmtId="0" fontId="26" fillId="54" borderId="72" applyNumberFormat="0" applyFont="0" applyAlignment="0" applyProtection="0"/>
    <xf numFmtId="0" fontId="50" fillId="38" borderId="73" applyNumberFormat="0" applyAlignment="0" applyProtection="0"/>
    <xf numFmtId="0" fontId="50" fillId="38" borderId="73" applyNumberFormat="0" applyAlignment="0" applyProtection="0"/>
    <xf numFmtId="0" fontId="50" fillId="38" borderId="73" applyNumberFormat="0" applyAlignment="0" applyProtection="0"/>
    <xf numFmtId="0" fontId="50" fillId="38" borderId="73" applyNumberFormat="0" applyAlignment="0" applyProtection="0"/>
    <xf numFmtId="0" fontId="50" fillId="38" borderId="73" applyNumberFormat="0" applyAlignment="0" applyProtection="0"/>
    <xf numFmtId="0" fontId="50" fillId="38" borderId="73" applyNumberFormat="0" applyAlignment="0" applyProtection="0"/>
    <xf numFmtId="0" fontId="50" fillId="38" borderId="73" applyNumberFormat="0" applyAlignment="0" applyProtection="0"/>
    <xf numFmtId="0" fontId="50" fillId="38" borderId="73" applyNumberFormat="0" applyAlignment="0" applyProtection="0"/>
    <xf numFmtId="1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51" fillId="55" borderId="0"/>
    <xf numFmtId="0" fontId="52" fillId="0" borderId="0" applyNumberFormat="0" applyFill="0" applyBorder="0" applyAlignment="0" applyProtection="0"/>
    <xf numFmtId="0" fontId="50" fillId="0" borderId="74" applyNumberFormat="0" applyFill="0" applyAlignment="0" applyProtection="0"/>
    <xf numFmtId="0" fontId="50" fillId="0" borderId="74" applyNumberFormat="0" applyFill="0" applyAlignment="0" applyProtection="0"/>
    <xf numFmtId="0" fontId="50" fillId="0" borderId="74" applyNumberFormat="0" applyFill="0" applyAlignment="0" applyProtection="0"/>
    <xf numFmtId="0" fontId="50" fillId="0" borderId="74" applyNumberFormat="0" applyFill="0" applyAlignment="0" applyProtection="0"/>
    <xf numFmtId="0" fontId="50" fillId="0" borderId="74" applyNumberFormat="0" applyFill="0" applyAlignment="0" applyProtection="0"/>
    <xf numFmtId="0" fontId="50" fillId="0" borderId="74" applyNumberFormat="0" applyFill="0" applyAlignment="0" applyProtection="0"/>
    <xf numFmtId="0" fontId="50" fillId="0" borderId="74" applyNumberFormat="0" applyFill="0" applyAlignment="0" applyProtection="0"/>
    <xf numFmtId="0" fontId="50" fillId="0" borderId="74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4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93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7" fillId="0" borderId="0" applyFont="0" applyFill="0" applyBorder="0" applyAlignment="0" applyProtection="0"/>
    <xf numFmtId="193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7" borderId="7" applyNumberFormat="0" applyAlignment="0" applyProtection="0"/>
    <xf numFmtId="0" fontId="61" fillId="0" borderId="6" applyNumberFormat="0" applyFill="0" applyAlignment="0" applyProtection="0"/>
    <xf numFmtId="0" fontId="62" fillId="2" borderId="0" applyNumberFormat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9" fontId="6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6" fillId="0" borderId="0"/>
    <xf numFmtId="0" fontId="65" fillId="0" borderId="0">
      <alignment vertical="top"/>
    </xf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6" fillId="5" borderId="4" applyNumberFormat="0" applyAlignment="0" applyProtection="0"/>
    <xf numFmtId="0" fontId="67" fillId="4" borderId="0" applyNumberFormat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68" fillId="0" borderId="9" applyNumberFormat="0" applyFill="0" applyAlignment="0" applyProtection="0"/>
    <xf numFmtId="0" fontId="69" fillId="3" borderId="0" applyNumberFormat="0" applyBorder="0" applyAlignment="0" applyProtection="0"/>
    <xf numFmtId="195" fontId="64" fillId="0" borderId="0" applyFont="0" applyFill="0" applyBorder="0" applyAlignment="0" applyProtection="0"/>
    <xf numFmtId="196" fontId="70" fillId="0" borderId="0" applyFont="0" applyFill="0" applyBorder="0" applyAlignment="0" applyProtection="0"/>
    <xf numFmtId="197" fontId="70" fillId="0" borderId="0" applyFont="0" applyFill="0" applyBorder="0" applyAlignment="0" applyProtection="0"/>
    <xf numFmtId="198" fontId="70" fillId="0" borderId="0" applyFont="0" applyFill="0" applyBorder="0" applyAlignment="0" applyProtection="0"/>
    <xf numFmtId="0" fontId="64" fillId="0" borderId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1" fillId="17" borderId="0" applyNumberFormat="0" applyBorder="0" applyAlignment="0" applyProtection="0"/>
    <xf numFmtId="0" fontId="31" fillId="21" borderId="0" applyNumberFormat="0" applyBorder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71" fillId="6" borderId="5" applyNumberFormat="0" applyAlignment="0" applyProtection="0"/>
    <xf numFmtId="0" fontId="1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29" fillId="8" borderId="8" applyNumberFormat="0" applyFont="0" applyAlignment="0" applyProtection="0"/>
    <xf numFmtId="0" fontId="72" fillId="0" borderId="1" applyNumberFormat="0" applyFill="0" applyAlignment="0" applyProtection="0"/>
    <xf numFmtId="0" fontId="73" fillId="0" borderId="2" applyNumberFormat="0" applyFill="0" applyAlignment="0" applyProtection="0"/>
    <xf numFmtId="0" fontId="74" fillId="0" borderId="3" applyNumberFormat="0" applyFill="0" applyAlignment="0" applyProtection="0"/>
    <xf numFmtId="0" fontId="74" fillId="0" borderId="0" applyNumberFormat="0" applyFill="0" applyBorder="0" applyAlignment="0" applyProtection="0"/>
    <xf numFmtId="0" fontId="26" fillId="0" borderId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30" fillId="40" borderId="0" applyNumberFormat="0" applyBorder="0" applyAlignment="0" applyProtection="0"/>
    <xf numFmtId="0" fontId="15" fillId="12" borderId="0" applyNumberFormat="0" applyBorder="0" applyAlignment="0" applyProtection="0"/>
    <xf numFmtId="0" fontId="30" fillId="41" borderId="0" applyNumberFormat="0" applyBorder="0" applyAlignment="0" applyProtection="0"/>
    <xf numFmtId="0" fontId="15" fillId="16" borderId="0" applyNumberFormat="0" applyBorder="0" applyAlignment="0" applyProtection="0"/>
    <xf numFmtId="0" fontId="30" fillId="42" borderId="0" applyNumberFormat="0" applyBorder="0" applyAlignment="0" applyProtection="0"/>
    <xf numFmtId="0" fontId="15" fillId="20" borderId="0" applyNumberFormat="0" applyBorder="0" applyAlignment="0" applyProtection="0"/>
    <xf numFmtId="0" fontId="30" fillId="38" borderId="0" applyNumberFormat="0" applyBorder="0" applyAlignment="0" applyProtection="0"/>
    <xf numFmtId="0" fontId="15" fillId="24" borderId="0" applyNumberFormat="0" applyBorder="0" applyAlignment="0" applyProtection="0"/>
    <xf numFmtId="0" fontId="30" fillId="40" borderId="0" applyNumberFormat="0" applyBorder="0" applyAlignment="0" applyProtection="0"/>
    <xf numFmtId="0" fontId="15" fillId="28" borderId="0" applyNumberFormat="0" applyBorder="0" applyAlignment="0" applyProtection="0"/>
    <xf numFmtId="0" fontId="30" fillId="43" borderId="0" applyNumberFormat="0" applyBorder="0" applyAlignment="0" applyProtection="0"/>
    <xf numFmtId="0" fontId="15" fillId="32" borderId="0" applyNumberFormat="0" applyBorder="0" applyAlignment="0" applyProtection="0"/>
    <xf numFmtId="43" fontId="26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107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0" fillId="6" borderId="4" applyNumberFormat="0" applyAlignment="0" applyProtection="0"/>
    <xf numFmtId="0" fontId="5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" fillId="7" borderId="7" applyNumberFormat="0" applyAlignment="0" applyProtection="0"/>
    <xf numFmtId="0" fontId="40" fillId="51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8" fillId="5" borderId="4" applyNumberFormat="0" applyAlignment="0" applyProtection="0"/>
    <xf numFmtId="0" fontId="50" fillId="0" borderId="74" applyNumberFormat="0" applyFill="0" applyAlignment="0" applyProtection="0"/>
    <xf numFmtId="0" fontId="14" fillId="0" borderId="9" applyNumberFormat="0" applyFill="0" applyAlignment="0" applyProtection="0"/>
    <xf numFmtId="0" fontId="7" fillId="3" borderId="0" applyNumberFormat="0" applyBorder="0" applyAlignment="0" applyProtection="0"/>
    <xf numFmtId="0" fontId="30" fillId="45" borderId="0" applyNumberFormat="0" applyBorder="0" applyAlignment="0" applyProtection="0"/>
    <xf numFmtId="0" fontId="15" fillId="9" borderId="0" applyNumberFormat="0" applyBorder="0" applyAlignment="0" applyProtection="0"/>
    <xf numFmtId="0" fontId="30" fillId="41" borderId="0" applyNumberFormat="0" applyBorder="0" applyAlignment="0" applyProtection="0"/>
    <xf numFmtId="0" fontId="15" fillId="13" borderId="0" applyNumberFormat="0" applyBorder="0" applyAlignment="0" applyProtection="0"/>
    <xf numFmtId="0" fontId="30" fillId="42" borderId="0" applyNumberFormat="0" applyBorder="0" applyAlignment="0" applyProtection="0"/>
    <xf numFmtId="0" fontId="15" fillId="17" borderId="0" applyNumberFormat="0" applyBorder="0" applyAlignment="0" applyProtection="0"/>
    <xf numFmtId="0" fontId="30" fillId="46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30" fillId="47" borderId="0" applyNumberFormat="0" applyBorder="0" applyAlignment="0" applyProtection="0"/>
    <xf numFmtId="0" fontId="15" fillId="29" borderId="0" applyNumberFormat="0" applyBorder="0" applyAlignment="0" applyProtection="0"/>
    <xf numFmtId="0" fontId="9" fillId="6" borderId="5" applyNumberFormat="0" applyAlignment="0" applyProtection="0"/>
    <xf numFmtId="0" fontId="28" fillId="8" borderId="72" applyNumberFormat="0" applyFont="0" applyAlignment="0" applyProtection="0"/>
    <xf numFmtId="0" fontId="43" fillId="0" borderId="68" applyNumberFormat="0" applyFill="0" applyAlignment="0" applyProtection="0"/>
    <xf numFmtId="0" fontId="3" fillId="0" borderId="1" applyNumberFormat="0" applyFill="0" applyAlignment="0" applyProtection="0"/>
    <xf numFmtId="0" fontId="44" fillId="0" borderId="69" applyNumberFormat="0" applyFill="0" applyAlignment="0" applyProtection="0"/>
    <xf numFmtId="0" fontId="4" fillId="0" borderId="2" applyNumberFormat="0" applyFill="0" applyAlignment="0" applyProtection="0"/>
    <xf numFmtId="0" fontId="45" fillId="0" borderId="70" applyNumberFormat="0" applyFill="0" applyAlignment="0" applyProtection="0"/>
    <xf numFmtId="0" fontId="5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38">
    <xf numFmtId="0" fontId="0" fillId="0" borderId="0" xfId="0"/>
    <xf numFmtId="0" fontId="24" fillId="0" borderId="0" xfId="2" applyFont="1" applyFill="1"/>
    <xf numFmtId="0" fontId="25" fillId="0" borderId="0" xfId="2" applyFont="1" applyFill="1" applyAlignment="1">
      <alignment horizontal="center"/>
    </xf>
    <xf numFmtId="187" fontId="25" fillId="0" borderId="0" xfId="1" applyNumberFormat="1" applyFont="1" applyFill="1" applyAlignment="1">
      <alignment horizontal="center"/>
    </xf>
    <xf numFmtId="0" fontId="25" fillId="0" borderId="0" xfId="2" applyFont="1" applyFill="1" applyAlignment="1"/>
    <xf numFmtId="189" fontId="25" fillId="0" borderId="0" xfId="2" applyNumberFormat="1" applyFont="1" applyFill="1" applyAlignment="1"/>
    <xf numFmtId="43" fontId="25" fillId="0" borderId="0" xfId="1" applyFont="1" applyFill="1" applyAlignment="1"/>
    <xf numFmtId="187" fontId="25" fillId="0" borderId="0" xfId="2" applyNumberFormat="1" applyFont="1" applyFill="1" applyAlignment="1">
      <alignment horizontal="center"/>
    </xf>
    <xf numFmtId="43" fontId="25" fillId="0" borderId="0" xfId="2" applyNumberFormat="1" applyFont="1" applyFill="1" applyAlignment="1">
      <alignment horizontal="center"/>
    </xf>
    <xf numFmtId="189" fontId="25" fillId="0" borderId="0" xfId="2" applyNumberFormat="1" applyFont="1" applyFill="1" applyAlignment="1">
      <alignment horizontal="center"/>
    </xf>
    <xf numFmtId="43" fontId="25" fillId="0" borderId="0" xfId="1" applyFont="1" applyFill="1" applyAlignment="1">
      <alignment horizontal="center"/>
    </xf>
    <xf numFmtId="190" fontId="25" fillId="0" borderId="0" xfId="2" applyNumberFormat="1" applyFont="1" applyFill="1" applyAlignment="1">
      <alignment horizontal="center"/>
    </xf>
    <xf numFmtId="0" fontId="25" fillId="0" borderId="0" xfId="2" applyFont="1" applyFill="1" applyAlignment="1">
      <alignment horizontal="left"/>
    </xf>
    <xf numFmtId="0" fontId="25" fillId="0" borderId="46" xfId="2" applyFont="1" applyFill="1" applyBorder="1" applyAlignment="1">
      <alignment horizontal="center"/>
    </xf>
    <xf numFmtId="43" fontId="25" fillId="0" borderId="46" xfId="1" applyFont="1" applyFill="1" applyBorder="1" applyAlignment="1">
      <alignment horizontal="center"/>
    </xf>
    <xf numFmtId="0" fontId="25" fillId="0" borderId="0" xfId="2" applyFont="1" applyFill="1" applyBorder="1" applyAlignment="1">
      <alignment horizontal="center"/>
    </xf>
    <xf numFmtId="187" fontId="25" fillId="0" borderId="0" xfId="1" applyNumberFormat="1" applyFont="1" applyFill="1" applyBorder="1" applyAlignment="1">
      <alignment horizontal="center"/>
    </xf>
    <xf numFmtId="43" fontId="25" fillId="0" borderId="0" xfId="2" applyNumberFormat="1" applyFont="1" applyFill="1" applyBorder="1" applyAlignment="1">
      <alignment horizontal="center"/>
    </xf>
    <xf numFmtId="189" fontId="25" fillId="0" borderId="0" xfId="2" applyNumberFormat="1" applyFont="1" applyFill="1" applyBorder="1" applyAlignment="1">
      <alignment horizontal="center"/>
    </xf>
    <xf numFmtId="191" fontId="25" fillId="0" borderId="0" xfId="1" applyNumberFormat="1" applyFont="1" applyFill="1" applyAlignment="1">
      <alignment horizontal="right"/>
    </xf>
    <xf numFmtId="0" fontId="25" fillId="0" borderId="55" xfId="2" quotePrefix="1" applyFont="1" applyFill="1" applyBorder="1" applyAlignment="1">
      <alignment horizontal="center"/>
    </xf>
    <xf numFmtId="0" fontId="25" fillId="0" borderId="15" xfId="2" quotePrefix="1" applyFont="1" applyFill="1" applyBorder="1" applyAlignment="1">
      <alignment horizontal="center"/>
    </xf>
    <xf numFmtId="187" fontId="25" fillId="0" borderId="15" xfId="1" quotePrefix="1" applyNumberFormat="1" applyFont="1" applyFill="1" applyBorder="1" applyAlignment="1">
      <alignment horizontal="center"/>
    </xf>
    <xf numFmtId="0" fontId="25" fillId="33" borderId="18" xfId="2" quotePrefix="1" applyFont="1" applyFill="1" applyBorder="1" applyAlignment="1">
      <alignment horizontal="center"/>
    </xf>
    <xf numFmtId="43" fontId="25" fillId="34" borderId="18" xfId="3" applyFont="1" applyFill="1" applyBorder="1" applyAlignment="1">
      <alignment horizontal="center" vertical="center"/>
    </xf>
    <xf numFmtId="43" fontId="25" fillId="35" borderId="18" xfId="3" applyFont="1" applyFill="1" applyBorder="1" applyAlignment="1">
      <alignment horizontal="center" vertical="center"/>
    </xf>
    <xf numFmtId="0" fontId="25" fillId="0" borderId="57" xfId="2" applyFont="1" applyFill="1" applyBorder="1" applyAlignment="1">
      <alignment horizontal="center" vertical="center"/>
    </xf>
    <xf numFmtId="0" fontId="25" fillId="0" borderId="44" xfId="2" applyFont="1" applyFill="1" applyBorder="1" applyAlignment="1">
      <alignment horizontal="center" vertical="center"/>
    </xf>
    <xf numFmtId="187" fontId="25" fillId="0" borderId="44" xfId="1" applyNumberFormat="1" applyFont="1" applyFill="1" applyBorder="1" applyAlignment="1">
      <alignment horizontal="center" vertical="center"/>
    </xf>
    <xf numFmtId="191" fontId="25" fillId="0" borderId="57" xfId="4" applyNumberFormat="1" applyFont="1" applyFill="1" applyBorder="1" applyAlignment="1">
      <alignment horizontal="center"/>
    </xf>
    <xf numFmtId="0" fontId="25" fillId="0" borderId="19" xfId="2" applyFont="1" applyFill="1" applyBorder="1" applyAlignment="1">
      <alignment horizontal="center" vertical="center"/>
    </xf>
    <xf numFmtId="0" fontId="25" fillId="0" borderId="20" xfId="2" applyFont="1" applyFill="1" applyBorder="1" applyAlignment="1">
      <alignment horizontal="center" vertical="center"/>
    </xf>
    <xf numFmtId="0" fontId="25" fillId="0" borderId="46" xfId="2" applyFont="1" applyFill="1" applyBorder="1" applyAlignment="1">
      <alignment horizontal="center" vertical="center"/>
    </xf>
    <xf numFmtId="0" fontId="25" fillId="0" borderId="22" xfId="2" applyFont="1" applyFill="1" applyBorder="1" applyAlignment="1">
      <alignment horizontal="center" vertical="center"/>
    </xf>
    <xf numFmtId="187" fontId="25" fillId="0" borderId="22" xfId="1" applyNumberFormat="1" applyFont="1" applyFill="1" applyBorder="1" applyAlignment="1">
      <alignment horizontal="center" vertical="center"/>
    </xf>
    <xf numFmtId="191" fontId="25" fillId="0" borderId="19" xfId="4" applyNumberFormat="1" applyFont="1" applyFill="1" applyBorder="1" applyAlignment="1">
      <alignment horizontal="center"/>
    </xf>
    <xf numFmtId="0" fontId="24" fillId="0" borderId="59" xfId="2" applyFont="1" applyFill="1" applyBorder="1"/>
    <xf numFmtId="190" fontId="25" fillId="0" borderId="60" xfId="4" applyNumberFormat="1" applyFont="1" applyFill="1" applyBorder="1"/>
    <xf numFmtId="0" fontId="25" fillId="0" borderId="31" xfId="2" applyFont="1" applyFill="1" applyBorder="1"/>
    <xf numFmtId="187" fontId="25" fillId="0" borderId="31" xfId="1" applyNumberFormat="1" applyFont="1" applyFill="1" applyBorder="1"/>
    <xf numFmtId="187" fontId="25" fillId="0" borderId="31" xfId="2" applyNumberFormat="1" applyFont="1" applyFill="1" applyBorder="1"/>
    <xf numFmtId="187" fontId="24" fillId="0" borderId="31" xfId="2" applyNumberFormat="1" applyFont="1" applyFill="1" applyBorder="1"/>
    <xf numFmtId="190" fontId="24" fillId="0" borderId="60" xfId="4" applyNumberFormat="1" applyFont="1" applyFill="1" applyBorder="1"/>
    <xf numFmtId="0" fontId="24" fillId="0" borderId="61" xfId="2" applyFont="1" applyFill="1" applyBorder="1"/>
    <xf numFmtId="190" fontId="25" fillId="0" borderId="29" xfId="4" applyNumberFormat="1" applyFont="1" applyFill="1" applyBorder="1"/>
    <xf numFmtId="0" fontId="25" fillId="0" borderId="28" xfId="2" applyFont="1" applyFill="1" applyBorder="1"/>
    <xf numFmtId="190" fontId="25" fillId="0" borderId="28" xfId="4" applyNumberFormat="1" applyFont="1" applyFill="1" applyBorder="1"/>
    <xf numFmtId="0" fontId="24" fillId="0" borderId="60" xfId="2" applyFont="1" applyFill="1" applyBorder="1"/>
    <xf numFmtId="190" fontId="25" fillId="0" borderId="31" xfId="4" applyNumberFormat="1" applyFont="1" applyFill="1" applyBorder="1"/>
    <xf numFmtId="0" fontId="27" fillId="0" borderId="0" xfId="2" applyFont="1" applyFill="1"/>
    <xf numFmtId="0" fontId="25" fillId="0" borderId="60" xfId="2" applyFont="1" applyFill="1" applyBorder="1" applyAlignment="1">
      <alignment horizontal="center" vertical="top"/>
    </xf>
    <xf numFmtId="0" fontId="24" fillId="0" borderId="29" xfId="2" applyFont="1" applyFill="1" applyBorder="1"/>
    <xf numFmtId="0" fontId="24" fillId="0" borderId="28" xfId="2" applyFont="1" applyFill="1" applyBorder="1"/>
    <xf numFmtId="0" fontId="24" fillId="0" borderId="31" xfId="2" applyFont="1" applyFill="1" applyBorder="1"/>
    <xf numFmtId="189" fontId="24" fillId="0" borderId="31" xfId="2" applyNumberFormat="1" applyFont="1" applyFill="1" applyBorder="1"/>
    <xf numFmtId="187" fontId="24" fillId="0" borderId="31" xfId="1" applyNumberFormat="1" applyFont="1" applyFill="1" applyBorder="1"/>
    <xf numFmtId="192" fontId="24" fillId="0" borderId="60" xfId="4" applyNumberFormat="1" applyFont="1" applyFill="1" applyBorder="1"/>
    <xf numFmtId="192" fontId="24" fillId="0" borderId="31" xfId="4" applyNumberFormat="1" applyFont="1" applyFill="1" applyBorder="1"/>
    <xf numFmtId="0" fontId="25" fillId="0" borderId="29" xfId="2" applyFont="1" applyFill="1" applyBorder="1"/>
    <xf numFmtId="0" fontId="24" fillId="0" borderId="28" xfId="2" applyFont="1" applyFill="1" applyBorder="1" applyAlignment="1">
      <alignment horizontal="left"/>
    </xf>
    <xf numFmtId="0" fontId="24" fillId="0" borderId="31" xfId="2" applyFont="1" applyFill="1" applyBorder="1" applyAlignment="1">
      <alignment horizontal="center"/>
    </xf>
    <xf numFmtId="187" fontId="24" fillId="0" borderId="3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/>
    <xf numFmtId="0" fontId="25" fillId="0" borderId="61" xfId="2" applyFont="1" applyFill="1" applyBorder="1" applyAlignment="1">
      <alignment horizontal="center" vertical="top"/>
    </xf>
    <xf numFmtId="0" fontId="25" fillId="0" borderId="37" xfId="2" applyFont="1" applyFill="1" applyBorder="1"/>
    <xf numFmtId="0" fontId="25" fillId="0" borderId="36" xfId="2" applyFont="1" applyFill="1" applyBorder="1"/>
    <xf numFmtId="0" fontId="24" fillId="0" borderId="36" xfId="2" applyFont="1" applyFill="1" applyBorder="1"/>
    <xf numFmtId="0" fontId="24" fillId="0" borderId="39" xfId="2" applyFont="1" applyFill="1" applyBorder="1"/>
    <xf numFmtId="187" fontId="24" fillId="0" borderId="39" xfId="2" applyNumberFormat="1" applyFont="1" applyFill="1" applyBorder="1"/>
    <xf numFmtId="0" fontId="24" fillId="0" borderId="37" xfId="2" applyFont="1" applyFill="1" applyBorder="1"/>
    <xf numFmtId="0" fontId="25" fillId="0" borderId="29" xfId="2" applyFont="1" applyFill="1" applyBorder="1" applyAlignment="1">
      <alignment horizontal="center" vertical="top"/>
    </xf>
    <xf numFmtId="0" fontId="25" fillId="0" borderId="29" xfId="2" applyFont="1" applyFill="1" applyBorder="1" applyAlignment="1">
      <alignment horizontal="center"/>
    </xf>
    <xf numFmtId="190" fontId="24" fillId="0" borderId="0" xfId="2" applyNumberFormat="1" applyFont="1" applyFill="1"/>
    <xf numFmtId="0" fontId="25" fillId="0" borderId="62" xfId="2" applyFont="1" applyFill="1" applyBorder="1" applyAlignment="1">
      <alignment horizontal="center" vertical="top"/>
    </xf>
    <xf numFmtId="0" fontId="25" fillId="0" borderId="63" xfId="2" applyFont="1" applyFill="1" applyBorder="1"/>
    <xf numFmtId="0" fontId="25" fillId="0" borderId="32" xfId="2" applyFont="1" applyFill="1" applyBorder="1"/>
    <xf numFmtId="0" fontId="24" fillId="0" borderId="32" xfId="2" applyFont="1" applyFill="1" applyBorder="1"/>
    <xf numFmtId="0" fontId="24" fillId="0" borderId="64" xfId="2" applyFont="1" applyFill="1" applyBorder="1"/>
    <xf numFmtId="187" fontId="24" fillId="0" borderId="64" xfId="1" applyNumberFormat="1" applyFont="1" applyFill="1" applyBorder="1"/>
    <xf numFmtId="187" fontId="24" fillId="0" borderId="64" xfId="2" applyNumberFormat="1" applyFont="1" applyFill="1" applyBorder="1"/>
    <xf numFmtId="0" fontId="24" fillId="0" borderId="31" xfId="2" applyFont="1" applyFill="1" applyBorder="1" applyAlignment="1">
      <alignment horizontal="left"/>
    </xf>
    <xf numFmtId="187" fontId="24" fillId="0" borderId="31" xfId="1" applyNumberFormat="1" applyFont="1" applyFill="1" applyBorder="1" applyAlignment="1">
      <alignment horizontal="left"/>
    </xf>
    <xf numFmtId="0" fontId="24" fillId="0" borderId="28" xfId="2" applyFont="1" applyFill="1" applyBorder="1" applyAlignment="1">
      <alignment vertical="top"/>
    </xf>
    <xf numFmtId="0" fontId="24" fillId="0" borderId="63" xfId="2" applyFont="1" applyFill="1" applyBorder="1"/>
    <xf numFmtId="189" fontId="24" fillId="0" borderId="64" xfId="2" applyNumberFormat="1" applyFont="1" applyFill="1" applyBorder="1"/>
    <xf numFmtId="0" fontId="24" fillId="0" borderId="18" xfId="2" applyFont="1" applyFill="1" applyBorder="1" applyAlignment="1">
      <alignment horizontal="center" vertical="top"/>
    </xf>
    <xf numFmtId="189" fontId="24" fillId="0" borderId="34" xfId="2" applyNumberFormat="1" applyFont="1" applyFill="1" applyBorder="1"/>
    <xf numFmtId="187" fontId="25" fillId="0" borderId="48" xfId="1" applyNumberFormat="1" applyFont="1" applyFill="1" applyBorder="1" applyAlignment="1">
      <alignment horizontal="center"/>
    </xf>
    <xf numFmtId="187" fontId="25" fillId="0" borderId="18" xfId="2" applyNumberFormat="1" applyFont="1" applyFill="1" applyBorder="1" applyAlignment="1">
      <alignment horizontal="center"/>
    </xf>
    <xf numFmtId="43" fontId="24" fillId="0" borderId="0" xfId="1" applyFont="1" applyFill="1"/>
    <xf numFmtId="43" fontId="24" fillId="0" borderId="0" xfId="1" applyFont="1" applyFill="1" applyAlignment="1">
      <alignment horizontal="center"/>
    </xf>
    <xf numFmtId="189" fontId="24" fillId="0" borderId="39" xfId="2" applyNumberFormat="1" applyFont="1" applyFill="1" applyBorder="1"/>
    <xf numFmtId="187" fontId="24" fillId="0" borderId="0" xfId="1" applyNumberFormat="1" applyFont="1" applyFill="1" applyAlignment="1">
      <alignment horizontal="center"/>
    </xf>
    <xf numFmtId="187" fontId="24" fillId="0" borderId="0" xfId="1" applyNumberFormat="1" applyFont="1" applyFill="1"/>
    <xf numFmtId="187" fontId="24" fillId="0" borderId="0" xfId="2" applyNumberFormat="1" applyFont="1" applyFill="1"/>
    <xf numFmtId="191" fontId="24" fillId="0" borderId="0" xfId="1" applyNumberFormat="1" applyFont="1" applyFill="1"/>
    <xf numFmtId="189" fontId="24" fillId="0" borderId="0" xfId="2" applyNumberFormat="1" applyFont="1" applyFill="1"/>
    <xf numFmtId="43" fontId="24" fillId="0" borderId="0" xfId="102" applyFont="1" applyFill="1"/>
    <xf numFmtId="0" fontId="24" fillId="0" borderId="0" xfId="208" applyFont="1" applyFill="1"/>
    <xf numFmtId="187" fontId="24" fillId="0" borderId="0" xfId="102" applyNumberFormat="1" applyFont="1" applyFill="1"/>
    <xf numFmtId="0" fontId="25" fillId="0" borderId="75" xfId="194" applyFont="1" applyFill="1" applyBorder="1"/>
    <xf numFmtId="0" fontId="25" fillId="0" borderId="0" xfId="208" applyFont="1" applyFill="1"/>
    <xf numFmtId="0" fontId="25" fillId="0" borderId="57" xfId="194" applyFont="1" applyFill="1" applyBorder="1"/>
    <xf numFmtId="0" fontId="25" fillId="0" borderId="75" xfId="208" applyFont="1" applyFill="1" applyBorder="1" applyAlignment="1">
      <alignment horizontal="center"/>
    </xf>
    <xf numFmtId="0" fontId="25" fillId="0" borderId="75" xfId="194" applyFont="1" applyFill="1" applyBorder="1" applyAlignment="1">
      <alignment horizontal="center"/>
    </xf>
    <xf numFmtId="43" fontId="25" fillId="0" borderId="75" xfId="104" applyFont="1" applyFill="1" applyBorder="1" applyAlignment="1">
      <alignment horizontal="center"/>
    </xf>
    <xf numFmtId="0" fontId="25" fillId="0" borderId="80" xfId="208" applyFont="1" applyFill="1" applyBorder="1" applyAlignment="1">
      <alignment horizontal="center"/>
    </xf>
    <xf numFmtId="0" fontId="25" fillId="0" borderId="81" xfId="208" applyFont="1" applyFill="1" applyBorder="1" applyAlignment="1">
      <alignment horizontal="center"/>
    </xf>
    <xf numFmtId="0" fontId="25" fillId="0" borderId="57" xfId="194" applyFont="1" applyFill="1" applyBorder="1" applyAlignment="1">
      <alignment horizontal="center"/>
    </xf>
    <xf numFmtId="0" fontId="25" fillId="0" borderId="57" xfId="208" applyFont="1" applyFill="1" applyBorder="1" applyAlignment="1">
      <alignment horizontal="center"/>
    </xf>
    <xf numFmtId="0" fontId="25" fillId="0" borderId="19" xfId="194" applyFont="1" applyFill="1" applyBorder="1" applyAlignment="1">
      <alignment horizontal="center"/>
    </xf>
    <xf numFmtId="43" fontId="25" fillId="0" borderId="57" xfId="104" applyFont="1" applyFill="1" applyBorder="1" applyAlignment="1">
      <alignment horizontal="center"/>
    </xf>
    <xf numFmtId="0" fontId="25" fillId="0" borderId="82" xfId="208" applyFont="1" applyFill="1" applyBorder="1" applyAlignment="1">
      <alignment horizontal="center"/>
    </xf>
    <xf numFmtId="0" fontId="25" fillId="0" borderId="83" xfId="208" applyFont="1" applyFill="1" applyBorder="1" applyAlignment="1">
      <alignment horizontal="center"/>
    </xf>
    <xf numFmtId="0" fontId="24" fillId="0" borderId="19" xfId="194" applyFont="1" applyFill="1" applyBorder="1"/>
    <xf numFmtId="0" fontId="25" fillId="59" borderId="18" xfId="208" quotePrefix="1" applyFont="1" applyFill="1" applyBorder="1" applyAlignment="1">
      <alignment horizontal="center"/>
    </xf>
    <xf numFmtId="0" fontId="25" fillId="59" borderId="76" xfId="194" quotePrefix="1" applyFont="1" applyFill="1" applyBorder="1" applyAlignment="1">
      <alignment horizontal="center"/>
    </xf>
    <xf numFmtId="43" fontId="25" fillId="59" borderId="18" xfId="104" quotePrefix="1" applyFont="1" applyFill="1" applyBorder="1" applyAlignment="1">
      <alignment horizontal="center"/>
    </xf>
    <xf numFmtId="0" fontId="25" fillId="59" borderId="84" xfId="208" quotePrefix="1" applyFont="1" applyFill="1" applyBorder="1" applyAlignment="1">
      <alignment horizontal="center"/>
    </xf>
    <xf numFmtId="0" fontId="25" fillId="59" borderId="85" xfId="208" quotePrefix="1" applyFont="1" applyFill="1" applyBorder="1" applyAlignment="1">
      <alignment horizontal="center"/>
    </xf>
    <xf numFmtId="0" fontId="25" fillId="58" borderId="86" xfId="208" applyFont="1" applyFill="1" applyBorder="1" applyAlignment="1">
      <alignment horizontal="left" vertical="center"/>
    </xf>
    <xf numFmtId="0" fontId="25" fillId="58" borderId="18" xfId="208" applyFont="1" applyFill="1" applyBorder="1" applyAlignment="1">
      <alignment horizontal="left" vertical="center"/>
    </xf>
    <xf numFmtId="199" fontId="25" fillId="58" borderId="18" xfId="208" applyNumberFormat="1" applyFont="1" applyFill="1" applyBorder="1" applyAlignment="1">
      <alignment horizontal="right"/>
    </xf>
    <xf numFmtId="199" fontId="25" fillId="58" borderId="18" xfId="208" quotePrefix="1" applyNumberFormat="1" applyFont="1" applyFill="1" applyBorder="1" applyAlignment="1">
      <alignment horizontal="right"/>
    </xf>
    <xf numFmtId="199" fontId="25" fillId="58" borderId="76" xfId="194" quotePrefix="1" applyNumberFormat="1" applyFont="1" applyFill="1" applyBorder="1" applyAlignment="1">
      <alignment horizontal="right"/>
    </xf>
    <xf numFmtId="199" fontId="25" fillId="58" borderId="18" xfId="104" applyNumberFormat="1" applyFont="1" applyFill="1" applyBorder="1" applyAlignment="1">
      <alignment horizontal="right"/>
    </xf>
    <xf numFmtId="199" fontId="25" fillId="58" borderId="33" xfId="208" quotePrefix="1" applyNumberFormat="1" applyFont="1" applyFill="1" applyBorder="1" applyAlignment="1">
      <alignment horizontal="right"/>
    </xf>
    <xf numFmtId="199" fontId="25" fillId="33" borderId="85" xfId="208" quotePrefix="1" applyNumberFormat="1" applyFont="1" applyFill="1" applyBorder="1" applyAlignment="1">
      <alignment horizontal="right"/>
    </xf>
    <xf numFmtId="199" fontId="25" fillId="33" borderId="76" xfId="194" quotePrefix="1" applyNumberFormat="1" applyFont="1" applyFill="1" applyBorder="1" applyAlignment="1">
      <alignment horizontal="right"/>
    </xf>
    <xf numFmtId="199" fontId="25" fillId="33" borderId="18" xfId="208" quotePrefix="1" applyNumberFormat="1" applyFont="1" applyFill="1" applyBorder="1" applyAlignment="1">
      <alignment horizontal="right"/>
    </xf>
    <xf numFmtId="199" fontId="25" fillId="33" borderId="18" xfId="104" applyNumberFormat="1" applyFont="1" applyFill="1" applyBorder="1" applyAlignment="1">
      <alignment horizontal="right"/>
    </xf>
    <xf numFmtId="199" fontId="25" fillId="33" borderId="84" xfId="208" quotePrefix="1" applyNumberFormat="1" applyFont="1" applyFill="1" applyBorder="1" applyAlignment="1">
      <alignment horizontal="right"/>
    </xf>
    <xf numFmtId="0" fontId="25" fillId="0" borderId="87" xfId="194" applyFont="1" applyFill="1" applyBorder="1"/>
    <xf numFmtId="199" fontId="24" fillId="0" borderId="57" xfId="102" applyNumberFormat="1" applyFont="1" applyFill="1" applyBorder="1"/>
    <xf numFmtId="199" fontId="24" fillId="0" borderId="57" xfId="104" applyNumberFormat="1" applyFont="1" applyFill="1" applyBorder="1" applyAlignment="1">
      <alignment horizontal="right"/>
    </xf>
    <xf numFmtId="199" fontId="24" fillId="0" borderId="58" xfId="102" applyNumberFormat="1" applyFont="1" applyFill="1" applyBorder="1"/>
    <xf numFmtId="199" fontId="24" fillId="56" borderId="83" xfId="102" applyNumberFormat="1" applyFont="1" applyFill="1" applyBorder="1"/>
    <xf numFmtId="199" fontId="24" fillId="56" borderId="57" xfId="102" applyNumberFormat="1" applyFont="1" applyFill="1" applyBorder="1"/>
    <xf numFmtId="199" fontId="24" fillId="56" borderId="57" xfId="104" applyNumberFormat="1" applyFont="1" applyFill="1" applyBorder="1" applyAlignment="1">
      <alignment horizontal="right"/>
    </xf>
    <xf numFmtId="199" fontId="24" fillId="56" borderId="82" xfId="102" applyNumberFormat="1" applyFont="1" applyFill="1" applyBorder="1"/>
    <xf numFmtId="199" fontId="24" fillId="60" borderId="83" xfId="102" applyNumberFormat="1" applyFont="1" applyFill="1" applyBorder="1"/>
    <xf numFmtId="199" fontId="24" fillId="60" borderId="57" xfId="102" applyNumberFormat="1" applyFont="1" applyFill="1" applyBorder="1"/>
    <xf numFmtId="199" fontId="24" fillId="60" borderId="57" xfId="104" applyNumberFormat="1" applyFont="1" applyFill="1" applyBorder="1" applyAlignment="1">
      <alignment horizontal="right"/>
    </xf>
    <xf numFmtId="199" fontId="24" fillId="60" borderId="82" xfId="102" applyNumberFormat="1" applyFont="1" applyFill="1" applyBorder="1"/>
    <xf numFmtId="199" fontId="24" fillId="0" borderId="83" xfId="102" applyNumberFormat="1" applyFont="1" applyFill="1" applyBorder="1"/>
    <xf numFmtId="199" fontId="24" fillId="0" borderId="82" xfId="102" applyNumberFormat="1" applyFont="1" applyFill="1" applyBorder="1"/>
    <xf numFmtId="0" fontId="25" fillId="0" borderId="57" xfId="208" applyFont="1" applyFill="1" applyBorder="1"/>
    <xf numFmtId="199" fontId="24" fillId="0" borderId="0" xfId="102" applyNumberFormat="1" applyFont="1" applyFill="1" applyBorder="1"/>
    <xf numFmtId="199" fontId="24" fillId="56" borderId="0" xfId="102" applyNumberFormat="1" applyFont="1" applyFill="1" applyBorder="1"/>
    <xf numFmtId="199" fontId="24" fillId="60" borderId="0" xfId="102" applyNumberFormat="1" applyFont="1" applyFill="1" applyBorder="1"/>
    <xf numFmtId="0" fontId="24" fillId="0" borderId="57" xfId="194" applyFont="1" applyFill="1" applyBorder="1" applyAlignment="1">
      <alignment horizontal="center"/>
    </xf>
    <xf numFmtId="0" fontId="24" fillId="58" borderId="57" xfId="208" applyFont="1" applyFill="1" applyBorder="1"/>
    <xf numFmtId="199" fontId="24" fillId="58" borderId="57" xfId="102" applyNumberFormat="1" applyFont="1" applyFill="1" applyBorder="1"/>
    <xf numFmtId="199" fontId="24" fillId="58" borderId="0" xfId="102" applyNumberFormat="1" applyFont="1" applyFill="1" applyBorder="1"/>
    <xf numFmtId="199" fontId="24" fillId="58" borderId="57" xfId="104" applyNumberFormat="1" applyFont="1" applyFill="1" applyBorder="1" applyAlignment="1">
      <alignment horizontal="right"/>
    </xf>
    <xf numFmtId="199" fontId="24" fillId="58" borderId="58" xfId="102" applyNumberFormat="1" applyFont="1" applyFill="1" applyBorder="1"/>
    <xf numFmtId="0" fontId="24" fillId="0" borderId="58" xfId="194" applyFont="1" applyFill="1" applyBorder="1" applyAlignment="1">
      <alignment horizontal="center"/>
    </xf>
    <xf numFmtId="0" fontId="24" fillId="61" borderId="57" xfId="194" applyFont="1" applyFill="1" applyBorder="1"/>
    <xf numFmtId="199" fontId="24" fillId="61" borderId="57" xfId="102" applyNumberFormat="1" applyFont="1" applyFill="1" applyBorder="1"/>
    <xf numFmtId="199" fontId="24" fillId="61" borderId="0" xfId="102" applyNumberFormat="1" applyFont="1" applyFill="1" applyBorder="1"/>
    <xf numFmtId="199" fontId="24" fillId="61" borderId="57" xfId="104" applyNumberFormat="1" applyFont="1" applyFill="1" applyBorder="1" applyAlignment="1">
      <alignment horizontal="right"/>
    </xf>
    <xf numFmtId="199" fontId="24" fillId="61" borderId="58" xfId="102" applyNumberFormat="1" applyFont="1" applyFill="1" applyBorder="1"/>
    <xf numFmtId="0" fontId="24" fillId="0" borderId="57" xfId="208" applyFont="1" applyFill="1" applyBorder="1"/>
    <xf numFmtId="0" fontId="25" fillId="0" borderId="18" xfId="208" applyFont="1" applyFill="1" applyBorder="1"/>
    <xf numFmtId="199" fontId="25" fillId="0" borderId="18" xfId="102" applyNumberFormat="1" applyFont="1" applyFill="1" applyBorder="1"/>
    <xf numFmtId="199" fontId="25" fillId="0" borderId="18" xfId="104" applyNumberFormat="1" applyFont="1" applyFill="1" applyBorder="1" applyAlignment="1">
      <alignment horizontal="right"/>
    </xf>
    <xf numFmtId="199" fontId="25" fillId="0" borderId="33" xfId="102" applyNumberFormat="1" applyFont="1" applyFill="1" applyBorder="1"/>
    <xf numFmtId="199" fontId="25" fillId="56" borderId="85" xfId="102" applyNumberFormat="1" applyFont="1" applyFill="1" applyBorder="1"/>
    <xf numFmtId="199" fontId="25" fillId="56" borderId="18" xfId="102" applyNumberFormat="1" applyFont="1" applyFill="1" applyBorder="1"/>
    <xf numFmtId="199" fontId="25" fillId="56" borderId="18" xfId="104" applyNumberFormat="1" applyFont="1" applyFill="1" applyBorder="1" applyAlignment="1">
      <alignment horizontal="right"/>
    </xf>
    <xf numFmtId="199" fontId="25" fillId="56" borderId="84" xfId="102" applyNumberFormat="1" applyFont="1" applyFill="1" applyBorder="1"/>
    <xf numFmtId="199" fontId="25" fillId="60" borderId="85" xfId="102" applyNumberFormat="1" applyFont="1" applyFill="1" applyBorder="1"/>
    <xf numFmtId="199" fontId="25" fillId="60" borderId="18" xfId="102" applyNumberFormat="1" applyFont="1" applyFill="1" applyBorder="1"/>
    <xf numFmtId="199" fontId="25" fillId="60" borderId="18" xfId="104" applyNumberFormat="1" applyFont="1" applyFill="1" applyBorder="1" applyAlignment="1">
      <alignment horizontal="right"/>
    </xf>
    <xf numFmtId="199" fontId="25" fillId="60" borderId="84" xfId="102" applyNumberFormat="1" applyFont="1" applyFill="1" applyBorder="1"/>
    <xf numFmtId="199" fontId="25" fillId="0" borderId="85" xfId="102" applyNumberFormat="1" applyFont="1" applyFill="1" applyBorder="1"/>
    <xf numFmtId="199" fontId="25" fillId="0" borderId="84" xfId="102" applyNumberFormat="1" applyFont="1" applyFill="1" applyBorder="1"/>
    <xf numFmtId="0" fontId="24" fillId="58" borderId="57" xfId="194" applyFont="1" applyFill="1" applyBorder="1"/>
    <xf numFmtId="0" fontId="24" fillId="0" borderId="57" xfId="194" applyFont="1" applyFill="1" applyBorder="1"/>
    <xf numFmtId="199" fontId="24" fillId="56" borderId="58" xfId="102" applyNumberFormat="1" applyFont="1" applyFill="1" applyBorder="1"/>
    <xf numFmtId="199" fontId="24" fillId="0" borderId="18" xfId="102" applyNumberFormat="1" applyFont="1" applyFill="1" applyBorder="1"/>
    <xf numFmtId="199" fontId="24" fillId="0" borderId="33" xfId="102" applyNumberFormat="1" applyFont="1" applyFill="1" applyBorder="1"/>
    <xf numFmtId="199" fontId="24" fillId="56" borderId="18" xfId="102" applyNumberFormat="1" applyFont="1" applyFill="1" applyBorder="1"/>
    <xf numFmtId="199" fontId="24" fillId="60" borderId="18" xfId="102" applyNumberFormat="1" applyFont="1" applyFill="1" applyBorder="1"/>
    <xf numFmtId="0" fontId="24" fillId="0" borderId="58" xfId="194" applyFont="1" applyFill="1" applyBorder="1"/>
    <xf numFmtId="0" fontId="24" fillId="0" borderId="58" xfId="208" applyFont="1" applyFill="1" applyBorder="1"/>
    <xf numFmtId="0" fontId="24" fillId="58" borderId="58" xfId="194" applyFont="1" applyFill="1" applyBorder="1"/>
    <xf numFmtId="0" fontId="25" fillId="0" borderId="58" xfId="208" applyFont="1" applyFill="1" applyBorder="1"/>
    <xf numFmtId="199" fontId="77" fillId="0" borderId="57" xfId="104" applyNumberFormat="1" applyFont="1" applyFill="1" applyBorder="1" applyAlignment="1">
      <alignment horizontal="right"/>
    </xf>
    <xf numFmtId="199" fontId="77" fillId="56" borderId="57" xfId="104" applyNumberFormat="1" applyFont="1" applyFill="1" applyBorder="1" applyAlignment="1">
      <alignment horizontal="right"/>
    </xf>
    <xf numFmtId="199" fontId="77" fillId="60" borderId="57" xfId="104" applyNumberFormat="1" applyFont="1" applyFill="1" applyBorder="1" applyAlignment="1">
      <alignment horizontal="right"/>
    </xf>
    <xf numFmtId="0" fontId="24" fillId="0" borderId="19" xfId="194" applyFont="1" applyFill="1" applyBorder="1" applyAlignment="1">
      <alignment horizontal="center"/>
    </xf>
    <xf numFmtId="0" fontId="78" fillId="0" borderId="18" xfId="208" applyFont="1" applyFill="1" applyBorder="1"/>
    <xf numFmtId="0" fontId="25" fillId="0" borderId="58" xfId="194" applyFont="1" applyFill="1" applyBorder="1" applyAlignment="1">
      <alignment horizontal="left"/>
    </xf>
    <xf numFmtId="199" fontId="0" fillId="0" borderId="57" xfId="102" applyNumberFormat="1" applyFont="1" applyFill="1" applyBorder="1"/>
    <xf numFmtId="0" fontId="24" fillId="58" borderId="58" xfId="208" applyFont="1" applyFill="1" applyBorder="1"/>
    <xf numFmtId="0" fontId="25" fillId="0" borderId="58" xfId="194" applyFont="1" applyFill="1" applyBorder="1"/>
    <xf numFmtId="0" fontId="24" fillId="56" borderId="0" xfId="208" applyFont="1" applyFill="1"/>
    <xf numFmtId="0" fontId="79" fillId="0" borderId="18" xfId="208" applyFont="1" applyFill="1" applyBorder="1"/>
    <xf numFmtId="0" fontId="25" fillId="0" borderId="19" xfId="194" applyFont="1" applyFill="1" applyBorder="1"/>
    <xf numFmtId="0" fontId="25" fillId="59" borderId="33" xfId="194" applyFont="1" applyFill="1" applyBorder="1"/>
    <xf numFmtId="199" fontId="25" fillId="59" borderId="18" xfId="102" applyNumberFormat="1" applyFont="1" applyFill="1" applyBorder="1"/>
    <xf numFmtId="199" fontId="25" fillId="59" borderId="18" xfId="104" applyNumberFormat="1" applyFont="1" applyFill="1" applyBorder="1" applyAlignment="1">
      <alignment horizontal="right"/>
    </xf>
    <xf numFmtId="199" fontId="25" fillId="59" borderId="33" xfId="102" applyNumberFormat="1" applyFont="1" applyFill="1" applyBorder="1"/>
    <xf numFmtId="199" fontId="25" fillId="0" borderId="57" xfId="102" applyNumberFormat="1" applyFont="1" applyFill="1" applyBorder="1"/>
    <xf numFmtId="199" fontId="25" fillId="0" borderId="0" xfId="102" applyNumberFormat="1" applyFont="1" applyFill="1" applyBorder="1"/>
    <xf numFmtId="199" fontId="25" fillId="56" borderId="83" xfId="102" applyNumberFormat="1" applyFont="1" applyFill="1" applyBorder="1"/>
    <xf numFmtId="199" fontId="25" fillId="56" borderId="0" xfId="102" applyNumberFormat="1" applyFont="1" applyFill="1" applyBorder="1"/>
    <xf numFmtId="199" fontId="25" fillId="56" borderId="57" xfId="102" applyNumberFormat="1" applyFont="1" applyFill="1" applyBorder="1"/>
    <xf numFmtId="199" fontId="25" fillId="56" borderId="82" xfId="102" applyNumberFormat="1" applyFont="1" applyFill="1" applyBorder="1"/>
    <xf numFmtId="199" fontId="25" fillId="60" borderId="83" xfId="102" applyNumberFormat="1" applyFont="1" applyFill="1" applyBorder="1"/>
    <xf numFmtId="199" fontId="25" fillId="60" borderId="0" xfId="102" applyNumberFormat="1" applyFont="1" applyFill="1" applyBorder="1"/>
    <xf numFmtId="199" fontId="25" fillId="60" borderId="57" xfId="102" applyNumberFormat="1" applyFont="1" applyFill="1" applyBorder="1"/>
    <xf numFmtId="199" fontId="25" fillId="60" borderId="82" xfId="102" applyNumberFormat="1" applyFont="1" applyFill="1" applyBorder="1"/>
    <xf numFmtId="199" fontId="25" fillId="0" borderId="83" xfId="102" applyNumberFormat="1" applyFont="1" applyFill="1" applyBorder="1"/>
    <xf numFmtId="199" fontId="25" fillId="0" borderId="82" xfId="102" applyNumberFormat="1" applyFont="1" applyFill="1" applyBorder="1"/>
    <xf numFmtId="0" fontId="24" fillId="35" borderId="0" xfId="208" applyFont="1" applyFill="1"/>
    <xf numFmtId="0" fontId="25" fillId="0" borderId="33" xfId="194" applyFont="1" applyFill="1" applyBorder="1"/>
    <xf numFmtId="200" fontId="24" fillId="0" borderId="57" xfId="102" applyNumberFormat="1" applyFont="1" applyFill="1" applyBorder="1"/>
    <xf numFmtId="0" fontId="24" fillId="58" borderId="20" xfId="194" applyFont="1" applyFill="1" applyBorder="1"/>
    <xf numFmtId="199" fontId="24" fillId="58" borderId="19" xfId="102" applyNumberFormat="1" applyFont="1" applyFill="1" applyBorder="1"/>
    <xf numFmtId="199" fontId="24" fillId="58" borderId="19" xfId="104" applyNumberFormat="1" applyFont="1" applyFill="1" applyBorder="1" applyAlignment="1">
      <alignment horizontal="right"/>
    </xf>
    <xf numFmtId="199" fontId="24" fillId="58" borderId="20" xfId="102" applyNumberFormat="1" applyFont="1" applyFill="1" applyBorder="1"/>
    <xf numFmtId="199" fontId="24" fillId="56" borderId="88" xfId="102" applyNumberFormat="1" applyFont="1" applyFill="1" applyBorder="1"/>
    <xf numFmtId="199" fontId="24" fillId="56" borderId="19" xfId="102" applyNumberFormat="1" applyFont="1" applyFill="1" applyBorder="1"/>
    <xf numFmtId="199" fontId="24" fillId="56" borderId="19" xfId="104" applyNumberFormat="1" applyFont="1" applyFill="1" applyBorder="1" applyAlignment="1">
      <alignment horizontal="right"/>
    </xf>
    <xf numFmtId="199" fontId="24" fillId="60" borderId="88" xfId="102" applyNumberFormat="1" applyFont="1" applyFill="1" applyBorder="1"/>
    <xf numFmtId="199" fontId="24" fillId="60" borderId="19" xfId="102" applyNumberFormat="1" applyFont="1" applyFill="1" applyBorder="1"/>
    <xf numFmtId="199" fontId="24" fillId="60" borderId="19" xfId="104" applyNumberFormat="1" applyFont="1" applyFill="1" applyBorder="1" applyAlignment="1">
      <alignment horizontal="right"/>
    </xf>
    <xf numFmtId="199" fontId="24" fillId="0" borderId="88" xfId="102" applyNumberFormat="1" applyFont="1" applyFill="1" applyBorder="1"/>
    <xf numFmtId="199" fontId="24" fillId="0" borderId="19" xfId="102" applyNumberFormat="1" applyFont="1" applyFill="1" applyBorder="1"/>
    <xf numFmtId="199" fontId="24" fillId="0" borderId="19" xfId="104" applyNumberFormat="1" applyFont="1" applyFill="1" applyBorder="1" applyAlignment="1">
      <alignment horizontal="right"/>
    </xf>
    <xf numFmtId="200" fontId="24" fillId="0" borderId="18" xfId="102" applyNumberFormat="1" applyFont="1" applyFill="1" applyBorder="1"/>
    <xf numFmtId="0" fontId="26" fillId="0" borderId="57" xfId="194" applyFill="1" applyBorder="1" applyAlignment="1">
      <alignment horizontal="center"/>
    </xf>
    <xf numFmtId="187" fontId="24" fillId="35" borderId="0" xfId="102" applyNumberFormat="1" applyFont="1" applyFill="1"/>
    <xf numFmtId="0" fontId="24" fillId="61" borderId="58" xfId="194" applyFont="1" applyFill="1" applyBorder="1"/>
    <xf numFmtId="0" fontId="24" fillId="61" borderId="0" xfId="208" applyFont="1" applyFill="1"/>
    <xf numFmtId="199" fontId="80" fillId="58" borderId="57" xfId="102" applyNumberFormat="1" applyFont="1" applyFill="1" applyBorder="1"/>
    <xf numFmtId="199" fontId="80" fillId="58" borderId="58" xfId="102" applyNumberFormat="1" applyFont="1" applyFill="1" applyBorder="1"/>
    <xf numFmtId="199" fontId="80" fillId="56" borderId="57" xfId="102" applyNumberFormat="1" applyFont="1" applyFill="1" applyBorder="1"/>
    <xf numFmtId="199" fontId="80" fillId="60" borderId="57" xfId="102" applyNumberFormat="1" applyFont="1" applyFill="1" applyBorder="1"/>
    <xf numFmtId="199" fontId="80" fillId="0" borderId="57" xfId="102" applyNumberFormat="1" applyFont="1" applyFill="1" applyBorder="1"/>
    <xf numFmtId="0" fontId="78" fillId="0" borderId="33" xfId="194" applyFont="1" applyFill="1" applyBorder="1"/>
    <xf numFmtId="199" fontId="80" fillId="0" borderId="58" xfId="102" applyNumberFormat="1" applyFont="1" applyFill="1" applyBorder="1"/>
    <xf numFmtId="0" fontId="81" fillId="0" borderId="33" xfId="194" applyFont="1" applyFill="1" applyBorder="1"/>
    <xf numFmtId="0" fontId="25" fillId="59" borderId="18" xfId="194" applyFont="1" applyFill="1" applyBorder="1"/>
    <xf numFmtId="0" fontId="25" fillId="0" borderId="18" xfId="194" applyFont="1" applyFill="1" applyBorder="1"/>
    <xf numFmtId="0" fontId="24" fillId="0" borderId="89" xfId="194" applyFont="1" applyFill="1" applyBorder="1"/>
    <xf numFmtId="0" fontId="25" fillId="0" borderId="90" xfId="194" applyFont="1" applyFill="1" applyBorder="1"/>
    <xf numFmtId="199" fontId="25" fillId="0" borderId="90" xfId="102" applyNumberFormat="1" applyFont="1" applyFill="1" applyBorder="1"/>
    <xf numFmtId="199" fontId="25" fillId="0" borderId="90" xfId="104" applyNumberFormat="1" applyFont="1" applyFill="1" applyBorder="1" applyAlignment="1">
      <alignment horizontal="right"/>
    </xf>
    <xf numFmtId="199" fontId="25" fillId="0" borderId="91" xfId="102" applyNumberFormat="1" applyFont="1" applyFill="1" applyBorder="1"/>
    <xf numFmtId="199" fontId="25" fillId="56" borderId="92" xfId="102" applyNumberFormat="1" applyFont="1" applyFill="1" applyBorder="1"/>
    <xf numFmtId="199" fontId="25" fillId="56" borderId="90" xfId="102" applyNumberFormat="1" applyFont="1" applyFill="1" applyBorder="1"/>
    <xf numFmtId="199" fontId="25" fillId="56" borderId="90" xfId="104" applyNumberFormat="1" applyFont="1" applyFill="1" applyBorder="1" applyAlignment="1">
      <alignment horizontal="right"/>
    </xf>
    <xf numFmtId="199" fontId="25" fillId="56" borderId="93" xfId="102" applyNumberFormat="1" applyFont="1" applyFill="1" applyBorder="1"/>
    <xf numFmtId="199" fontId="25" fillId="60" borderId="92" xfId="102" applyNumberFormat="1" applyFont="1" applyFill="1" applyBorder="1"/>
    <xf numFmtId="199" fontId="25" fillId="60" borderId="90" xfId="102" applyNumberFormat="1" applyFont="1" applyFill="1" applyBorder="1"/>
    <xf numFmtId="199" fontId="25" fillId="60" borderId="90" xfId="104" applyNumberFormat="1" applyFont="1" applyFill="1" applyBorder="1" applyAlignment="1">
      <alignment horizontal="right"/>
    </xf>
    <xf numFmtId="199" fontId="25" fillId="60" borderId="93" xfId="102" applyNumberFormat="1" applyFont="1" applyFill="1" applyBorder="1"/>
    <xf numFmtId="199" fontId="25" fillId="0" borderId="92" xfId="102" applyNumberFormat="1" applyFont="1" applyFill="1" applyBorder="1"/>
    <xf numFmtId="199" fontId="25" fillId="0" borderId="93" xfId="102" applyNumberFormat="1" applyFont="1" applyFill="1" applyBorder="1"/>
    <xf numFmtId="0" fontId="24" fillId="0" borderId="0" xfId="194" applyFont="1" applyFill="1" applyBorder="1"/>
    <xf numFmtId="0" fontId="25" fillId="0" borderId="0" xfId="194" applyFont="1" applyFill="1" applyBorder="1"/>
    <xf numFmtId="199" fontId="25" fillId="0" borderId="0" xfId="104" applyNumberFormat="1" applyFont="1" applyFill="1" applyBorder="1" applyAlignment="1">
      <alignment horizontal="right"/>
    </xf>
    <xf numFmtId="199" fontId="25" fillId="56" borderId="0" xfId="104" applyNumberFormat="1" applyFont="1" applyFill="1" applyBorder="1" applyAlignment="1">
      <alignment horizontal="right"/>
    </xf>
    <xf numFmtId="199" fontId="25" fillId="60" borderId="0" xfId="104" applyNumberFormat="1" applyFont="1" applyFill="1" applyBorder="1" applyAlignment="1">
      <alignment horizontal="right"/>
    </xf>
    <xf numFmtId="0" fontId="82" fillId="0" borderId="0" xfId="194" applyFont="1" applyFill="1" applyBorder="1"/>
    <xf numFmtId="0" fontId="83" fillId="0" borderId="0" xfId="194" applyFont="1" applyFill="1" applyBorder="1"/>
    <xf numFmtId="0" fontId="84" fillId="0" borderId="75" xfId="0" applyFont="1" applyBorder="1" applyAlignment="1">
      <alignment horizontal="center"/>
    </xf>
    <xf numFmtId="0" fontId="83" fillId="0" borderId="94" xfId="208" applyFont="1" applyFill="1" applyBorder="1" applyAlignment="1">
      <alignment horizontal="center"/>
    </xf>
    <xf numFmtId="0" fontId="83" fillId="0" borderId="75" xfId="208" applyFont="1" applyFill="1" applyBorder="1" applyAlignment="1">
      <alignment horizontal="center"/>
    </xf>
    <xf numFmtId="0" fontId="83" fillId="0" borderId="75" xfId="194" applyFont="1" applyFill="1" applyBorder="1" applyAlignment="1">
      <alignment horizontal="center"/>
    </xf>
    <xf numFmtId="43" fontId="83" fillId="0" borderId="75" xfId="104" applyFont="1" applyFill="1" applyBorder="1" applyAlignment="1">
      <alignment horizontal="center"/>
    </xf>
    <xf numFmtId="0" fontId="83" fillId="0" borderId="80" xfId="208" applyFont="1" applyFill="1" applyBorder="1" applyAlignment="1">
      <alignment horizontal="center"/>
    </xf>
    <xf numFmtId="199" fontId="83" fillId="56" borderId="0" xfId="102" applyNumberFormat="1" applyFont="1" applyFill="1" applyBorder="1"/>
    <xf numFmtId="199" fontId="83" fillId="56" borderId="0" xfId="104" applyNumberFormat="1" applyFont="1" applyFill="1" applyBorder="1" applyAlignment="1">
      <alignment horizontal="right"/>
    </xf>
    <xf numFmtId="199" fontId="83" fillId="60" borderId="0" xfId="102" applyNumberFormat="1" applyFont="1" applyFill="1" applyBorder="1"/>
    <xf numFmtId="199" fontId="83" fillId="60" borderId="0" xfId="104" applyNumberFormat="1" applyFont="1" applyFill="1" applyBorder="1" applyAlignment="1">
      <alignment horizontal="right"/>
    </xf>
    <xf numFmtId="199" fontId="83" fillId="0" borderId="0" xfId="102" applyNumberFormat="1" applyFont="1" applyFill="1" applyBorder="1"/>
    <xf numFmtId="199" fontId="83" fillId="0" borderId="0" xfId="104" applyNumberFormat="1" applyFont="1" applyFill="1" applyBorder="1" applyAlignment="1">
      <alignment horizontal="right"/>
    </xf>
    <xf numFmtId="0" fontId="82" fillId="0" borderId="0" xfId="208" applyFont="1" applyFill="1"/>
    <xf numFmtId="0" fontId="82" fillId="0" borderId="0" xfId="194" applyFont="1" applyFill="1"/>
    <xf numFmtId="0" fontId="84" fillId="0" borderId="57" xfId="0" applyFont="1" applyBorder="1" applyAlignment="1">
      <alignment horizontal="center"/>
    </xf>
    <xf numFmtId="0" fontId="83" fillId="0" borderId="44" xfId="208" applyFont="1" applyFill="1" applyBorder="1" applyAlignment="1">
      <alignment horizontal="center"/>
    </xf>
    <xf numFmtId="0" fontId="83" fillId="0" borderId="57" xfId="208" applyFont="1" applyFill="1" applyBorder="1" applyAlignment="1">
      <alignment horizontal="center"/>
    </xf>
    <xf numFmtId="0" fontId="83" fillId="0" borderId="19" xfId="194" applyFont="1" applyFill="1" applyBorder="1" applyAlignment="1">
      <alignment horizontal="center"/>
    </xf>
    <xf numFmtId="43" fontId="83" fillId="0" borderId="57" xfId="104" applyFont="1" applyFill="1" applyBorder="1" applyAlignment="1">
      <alignment horizontal="center"/>
    </xf>
    <xf numFmtId="0" fontId="83" fillId="0" borderId="82" xfId="208" applyFont="1" applyFill="1" applyBorder="1" applyAlignment="1">
      <alignment horizontal="center"/>
    </xf>
    <xf numFmtId="200" fontId="82" fillId="0" borderId="0" xfId="104" applyNumberFormat="1" applyFont="1" applyFill="1"/>
    <xf numFmtId="43" fontId="82" fillId="0" borderId="0" xfId="104" applyFont="1" applyFill="1" applyAlignment="1">
      <alignment horizontal="right"/>
    </xf>
    <xf numFmtId="0" fontId="83" fillId="0" borderId="0" xfId="470" applyFont="1" applyBorder="1"/>
    <xf numFmtId="0" fontId="82" fillId="0" borderId="0" xfId="470" applyFont="1" applyBorder="1"/>
    <xf numFmtId="0" fontId="82" fillId="0" borderId="19" xfId="470" applyFont="1" applyBorder="1"/>
    <xf numFmtId="0" fontId="83" fillId="59" borderId="34" xfId="208" quotePrefix="1" applyFont="1" applyFill="1" applyBorder="1" applyAlignment="1">
      <alignment horizontal="center"/>
    </xf>
    <xf numFmtId="0" fontId="83" fillId="59" borderId="18" xfId="208" quotePrefix="1" applyFont="1" applyFill="1" applyBorder="1" applyAlignment="1">
      <alignment horizontal="center"/>
    </xf>
    <xf numFmtId="0" fontId="83" fillId="59" borderId="76" xfId="194" quotePrefix="1" applyFont="1" applyFill="1" applyBorder="1" applyAlignment="1">
      <alignment horizontal="center"/>
    </xf>
    <xf numFmtId="43" fontId="83" fillId="59" borderId="18" xfId="104" quotePrefix="1" applyFont="1" applyFill="1" applyBorder="1" applyAlignment="1">
      <alignment horizontal="center"/>
    </xf>
    <xf numFmtId="0" fontId="83" fillId="59" borderId="84" xfId="208" quotePrefix="1" applyFont="1" applyFill="1" applyBorder="1" applyAlignment="1">
      <alignment horizontal="center"/>
    </xf>
    <xf numFmtId="0" fontId="85" fillId="0" borderId="0" xfId="0" applyFont="1"/>
    <xf numFmtId="0" fontId="82" fillId="0" borderId="0" xfId="470" applyFont="1" applyBorder="1" applyAlignment="1"/>
    <xf numFmtId="0" fontId="83" fillId="0" borderId="0" xfId="0" applyFont="1" applyFill="1" applyBorder="1"/>
    <xf numFmtId="199" fontId="86" fillId="0" borderId="95" xfId="0" applyNumberFormat="1" applyFont="1" applyBorder="1"/>
    <xf numFmtId="43" fontId="86" fillId="0" borderId="95" xfId="104" applyFont="1" applyBorder="1"/>
    <xf numFmtId="43" fontId="83" fillId="0" borderId="95" xfId="104" applyFont="1" applyBorder="1" applyAlignment="1">
      <alignment horizontal="right"/>
    </xf>
    <xf numFmtId="43" fontId="82" fillId="0" borderId="95" xfId="104" applyFont="1" applyBorder="1" applyAlignment="1"/>
    <xf numFmtId="43" fontId="82" fillId="0" borderId="94" xfId="104" applyFont="1" applyBorder="1"/>
    <xf numFmtId="0" fontId="87" fillId="0" borderId="0" xfId="470" applyFont="1" applyBorder="1" applyAlignment="1"/>
    <xf numFmtId="43" fontId="83" fillId="0" borderId="0" xfId="104" applyFont="1" applyBorder="1" applyAlignment="1">
      <alignment horizontal="right"/>
    </xf>
    <xf numFmtId="0" fontId="88" fillId="58" borderId="57" xfId="0" applyFont="1" applyFill="1" applyBorder="1" applyAlignment="1">
      <alignment horizontal="center"/>
    </xf>
    <xf numFmtId="199" fontId="89" fillId="58" borderId="0" xfId="0" applyNumberFormat="1" applyFont="1" applyFill="1" applyBorder="1"/>
    <xf numFmtId="43" fontId="83" fillId="58" borderId="0" xfId="104" applyFont="1" applyFill="1" applyBorder="1" applyAlignment="1">
      <alignment horizontal="right"/>
    </xf>
    <xf numFmtId="199" fontId="89" fillId="58" borderId="44" xfId="0" applyNumberFormat="1" applyFont="1" applyFill="1" applyBorder="1"/>
    <xf numFmtId="201" fontId="89" fillId="0" borderId="0" xfId="470" applyNumberFormat="1" applyFont="1" applyBorder="1" applyAlignment="1"/>
    <xf numFmtId="0" fontId="89" fillId="0" borderId="0" xfId="470" applyFont="1" applyBorder="1" applyAlignment="1"/>
    <xf numFmtId="0" fontId="86" fillId="0" borderId="0" xfId="470" applyFont="1" applyBorder="1" applyAlignment="1"/>
    <xf numFmtId="0" fontId="89" fillId="0" borderId="57" xfId="0" applyFont="1" applyBorder="1" applyAlignment="1">
      <alignment horizontal="center"/>
    </xf>
    <xf numFmtId="199" fontId="86" fillId="0" borderId="0" xfId="0" applyNumberFormat="1" applyFont="1" applyBorder="1"/>
    <xf numFmtId="199" fontId="86" fillId="0" borderId="44" xfId="0" applyNumberFormat="1" applyFont="1" applyBorder="1"/>
    <xf numFmtId="0" fontId="90" fillId="56" borderId="57" xfId="0" applyFont="1" applyFill="1" applyBorder="1" applyAlignment="1">
      <alignment horizontal="center"/>
    </xf>
    <xf numFmtId="199" fontId="86" fillId="56" borderId="0" xfId="0" applyNumberFormat="1" applyFont="1" applyFill="1" applyBorder="1"/>
    <xf numFmtId="43" fontId="83" fillId="56" borderId="0" xfId="104" applyFont="1" applyFill="1" applyBorder="1" applyAlignment="1">
      <alignment horizontal="right"/>
    </xf>
    <xf numFmtId="199" fontId="86" fillId="56" borderId="44" xfId="0" applyNumberFormat="1" applyFont="1" applyFill="1" applyBorder="1"/>
    <xf numFmtId="0" fontId="91" fillId="0" borderId="19" xfId="0" applyFont="1" applyBorder="1" applyAlignment="1">
      <alignment horizontal="right"/>
    </xf>
    <xf numFmtId="199" fontId="86" fillId="0" borderId="46" xfId="0" applyNumberFormat="1" applyFont="1" applyBorder="1"/>
    <xf numFmtId="43" fontId="86" fillId="0" borderId="46" xfId="104" applyFont="1" applyBorder="1"/>
    <xf numFmtId="43" fontId="87" fillId="0" borderId="46" xfId="104" applyFont="1" applyBorder="1" applyAlignment="1"/>
    <xf numFmtId="43" fontId="83" fillId="0" borderId="46" xfId="104" applyFont="1" applyBorder="1" applyAlignment="1">
      <alignment horizontal="right"/>
    </xf>
    <xf numFmtId="43" fontId="82" fillId="0" borderId="46" xfId="104" applyFont="1" applyBorder="1" applyAlignment="1"/>
    <xf numFmtId="43" fontId="82" fillId="0" borderId="22" xfId="104" applyFont="1" applyBorder="1"/>
    <xf numFmtId="0" fontId="89" fillId="0" borderId="0" xfId="470" applyFont="1" applyBorder="1" applyAlignment="1">
      <alignment horizontal="left"/>
    </xf>
    <xf numFmtId="0" fontId="83" fillId="0" borderId="0" xfId="470" applyFont="1" applyBorder="1" applyAlignment="1">
      <alignment horizontal="center"/>
    </xf>
    <xf numFmtId="0" fontId="90" fillId="56" borderId="96" xfId="0" applyFont="1" applyFill="1" applyBorder="1" applyAlignment="1">
      <alignment horizontal="center"/>
    </xf>
    <xf numFmtId="199" fontId="89" fillId="56" borderId="96" xfId="0" applyNumberFormat="1" applyFont="1" applyFill="1" applyBorder="1"/>
    <xf numFmtId="43" fontId="89" fillId="56" borderId="96" xfId="104" applyFont="1" applyFill="1" applyBorder="1"/>
    <xf numFmtId="43" fontId="87" fillId="56" borderId="96" xfId="104" applyFont="1" applyFill="1" applyBorder="1" applyAlignment="1"/>
    <xf numFmtId="43" fontId="83" fillId="56" borderId="96" xfId="104" applyFont="1" applyFill="1" applyBorder="1" applyAlignment="1">
      <alignment horizontal="right"/>
    </xf>
    <xf numFmtId="43" fontId="83" fillId="56" borderId="96" xfId="104" applyFont="1" applyFill="1" applyBorder="1" applyAlignment="1"/>
    <xf numFmtId="43" fontId="83" fillId="56" borderId="96" xfId="104" applyFont="1" applyFill="1" applyBorder="1"/>
    <xf numFmtId="0" fontId="91" fillId="0" borderId="0" xfId="0" applyFont="1" applyAlignment="1">
      <alignment horizontal="right"/>
    </xf>
    <xf numFmtId="0" fontId="89" fillId="0" borderId="0" xfId="0" applyFont="1" applyFill="1" applyAlignment="1"/>
    <xf numFmtId="43" fontId="83" fillId="0" borderId="0" xfId="104" applyFont="1" applyFill="1" applyAlignment="1">
      <alignment horizontal="right"/>
    </xf>
    <xf numFmtId="0" fontId="89" fillId="0" borderId="0" xfId="470" applyFont="1" applyBorder="1"/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24" fillId="0" borderId="0" xfId="0" applyFont="1" applyFill="1" applyAlignment="1"/>
    <xf numFmtId="0" fontId="80" fillId="0" borderId="0" xfId="0" applyFont="1" applyFill="1" applyAlignment="1"/>
    <xf numFmtId="187" fontId="93" fillId="0" borderId="0" xfId="104" applyNumberFormat="1" applyFont="1" applyBorder="1"/>
    <xf numFmtId="0" fontId="94" fillId="0" borderId="0" xfId="470" applyFont="1" applyBorder="1"/>
    <xf numFmtId="0" fontId="24" fillId="0" borderId="0" xfId="0" applyFont="1" applyFill="1" applyBorder="1" applyAlignment="1">
      <alignment horizontal="right"/>
    </xf>
    <xf numFmtId="0" fontId="24" fillId="0" borderId="0" xfId="0" applyFont="1" applyFill="1" applyBorder="1"/>
    <xf numFmtId="43" fontId="94" fillId="0" borderId="0" xfId="104" applyFont="1" applyBorder="1" applyAlignment="1">
      <alignment horizontal="right"/>
    </xf>
    <xf numFmtId="43" fontId="24" fillId="0" borderId="0" xfId="104" applyFont="1" applyFill="1" applyAlignment="1">
      <alignment horizontal="right"/>
    </xf>
    <xf numFmtId="0" fontId="24" fillId="0" borderId="0" xfId="0" applyFont="1" applyFill="1"/>
    <xf numFmtId="0" fontId="25" fillId="0" borderId="0" xfId="0" applyFont="1" applyFill="1" applyAlignment="1"/>
    <xf numFmtId="43" fontId="25" fillId="0" borderId="0" xfId="104" applyFont="1" applyFill="1" applyAlignment="1">
      <alignment horizontal="right"/>
    </xf>
    <xf numFmtId="0" fontId="25" fillId="0" borderId="0" xfId="0" applyFont="1" applyFill="1"/>
    <xf numFmtId="0" fontId="95" fillId="0" borderId="0" xfId="194" applyFont="1" applyBorder="1" applyAlignment="1"/>
    <xf numFmtId="43" fontId="25" fillId="0" borderId="0" xfId="104" applyFont="1" applyBorder="1" applyAlignment="1">
      <alignment horizontal="right"/>
    </xf>
    <xf numFmtId="0" fontId="25" fillId="0" borderId="0" xfId="194" applyFont="1" applyBorder="1" applyAlignment="1"/>
    <xf numFmtId="0" fontId="25" fillId="0" borderId="0" xfId="194" applyFont="1" applyBorder="1"/>
    <xf numFmtId="0" fontId="95" fillId="0" borderId="0" xfId="470" applyFont="1" applyBorder="1" applyAlignment="1">
      <alignment horizontal="left"/>
    </xf>
    <xf numFmtId="0" fontId="25" fillId="0" borderId="0" xfId="470" applyFont="1" applyBorder="1" applyAlignment="1"/>
    <xf numFmtId="0" fontId="96" fillId="0" borderId="0" xfId="470" applyFont="1" applyBorder="1"/>
    <xf numFmtId="0" fontId="24" fillId="0" borderId="0" xfId="194" applyFont="1" applyBorder="1"/>
    <xf numFmtId="0" fontId="25" fillId="0" borderId="0" xfId="470" applyFont="1" applyBorder="1"/>
    <xf numFmtId="0" fontId="24" fillId="0" borderId="0" xfId="194" applyFont="1" applyBorder="1" applyAlignment="1"/>
    <xf numFmtId="0" fontId="24" fillId="0" borderId="0" xfId="194" applyFont="1" applyBorder="1" applyAlignment="1">
      <alignment horizontal="right"/>
    </xf>
    <xf numFmtId="0" fontId="95" fillId="0" borderId="0" xfId="194" applyFont="1" applyBorder="1" applyAlignment="1">
      <alignment horizontal="left"/>
    </xf>
    <xf numFmtId="0" fontId="97" fillId="0" borderId="0" xfId="194" applyFont="1" applyBorder="1"/>
    <xf numFmtId="0" fontId="98" fillId="0" borderId="0" xfId="194" applyFont="1" applyBorder="1"/>
    <xf numFmtId="0" fontId="99" fillId="0" borderId="0" xfId="194" applyFont="1" applyBorder="1"/>
    <xf numFmtId="43" fontId="24" fillId="0" borderId="0" xfId="104" applyFont="1" applyBorder="1" applyAlignment="1">
      <alignment horizontal="right"/>
    </xf>
    <xf numFmtId="0" fontId="95" fillId="0" borderId="0" xfId="194" applyFont="1" applyBorder="1"/>
    <xf numFmtId="0" fontId="100" fillId="0" borderId="0" xfId="194" applyFont="1" applyBorder="1"/>
    <xf numFmtId="0" fontId="101" fillId="0" borderId="0" xfId="194" applyFont="1" applyBorder="1"/>
    <xf numFmtId="0" fontId="102" fillId="0" borderId="0" xfId="470" applyFont="1" applyBorder="1"/>
    <xf numFmtId="0" fontId="103" fillId="0" borderId="0" xfId="470" applyFont="1" applyBorder="1"/>
    <xf numFmtId="0" fontId="104" fillId="0" borderId="0" xfId="470" applyFont="1" applyBorder="1"/>
    <xf numFmtId="0" fontId="94" fillId="0" borderId="0" xfId="470" applyFont="1" applyBorder="1" applyAlignment="1"/>
    <xf numFmtId="0" fontId="24" fillId="0" borderId="0" xfId="194" applyFont="1" applyFill="1"/>
    <xf numFmtId="187" fontId="0" fillId="0" borderId="0" xfId="102" applyNumberFormat="1" applyFont="1" applyFill="1"/>
    <xf numFmtId="0" fontId="17" fillId="0" borderId="0" xfId="2" applyFont="1" applyAlignment="1" applyProtection="1">
      <alignment horizontal="center"/>
      <protection locked="0"/>
    </xf>
    <xf numFmtId="0" fontId="18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7" fillId="0" borderId="0" xfId="2" applyFont="1" applyFill="1" applyProtection="1">
      <protection locked="0"/>
    </xf>
    <xf numFmtId="43" fontId="17" fillId="0" borderId="0" xfId="1" applyFont="1" applyFill="1" applyProtection="1">
      <protection locked="0"/>
    </xf>
    <xf numFmtId="0" fontId="19" fillId="0" borderId="0" xfId="2" applyFont="1" applyAlignment="1" applyProtection="1">
      <alignment horizontal="right"/>
      <protection locked="0"/>
    </xf>
    <xf numFmtId="0" fontId="17" fillId="0" borderId="10" xfId="2" applyFont="1" applyBorder="1" applyProtection="1">
      <protection locked="0"/>
    </xf>
    <xf numFmtId="43" fontId="16" fillId="0" borderId="12" xfId="1" applyFont="1" applyBorder="1" applyAlignment="1" applyProtection="1">
      <alignment horizontal="center" vertical="center"/>
      <protection locked="0"/>
    </xf>
    <xf numFmtId="0" fontId="17" fillId="0" borderId="17" xfId="2" applyFont="1" applyBorder="1" applyProtection="1">
      <protection locked="0"/>
    </xf>
    <xf numFmtId="43" fontId="16" fillId="0" borderId="19" xfId="1" applyFont="1" applyBorder="1" applyAlignment="1" applyProtection="1">
      <alignment horizontal="center" vertical="center"/>
      <protection locked="0"/>
    </xf>
    <xf numFmtId="0" fontId="20" fillId="0" borderId="23" xfId="2" applyFont="1" applyBorder="1" applyProtection="1">
      <protection locked="0"/>
    </xf>
    <xf numFmtId="0" fontId="17" fillId="0" borderId="24" xfId="2" applyFont="1" applyBorder="1" applyProtection="1">
      <protection locked="0"/>
    </xf>
    <xf numFmtId="0" fontId="17" fillId="0" borderId="24" xfId="2" applyFont="1" applyFill="1" applyBorder="1" applyProtection="1">
      <protection locked="0"/>
    </xf>
    <xf numFmtId="43" fontId="17" fillId="0" borderId="24" xfId="1" applyFont="1" applyFill="1" applyBorder="1" applyProtection="1">
      <protection locked="0"/>
    </xf>
    <xf numFmtId="0" fontId="17" fillId="0" borderId="25" xfId="2" applyFont="1" applyBorder="1" applyProtection="1">
      <protection locked="0"/>
    </xf>
    <xf numFmtId="0" fontId="17" fillId="0" borderId="26" xfId="2" applyFont="1" applyBorder="1" applyProtection="1">
      <protection locked="0"/>
    </xf>
    <xf numFmtId="0" fontId="17" fillId="0" borderId="27" xfId="2" applyFont="1" applyBorder="1" applyProtection="1">
      <protection locked="0"/>
    </xf>
    <xf numFmtId="0" fontId="18" fillId="0" borderId="23" xfId="2" applyFont="1" applyBorder="1" applyProtection="1">
      <protection locked="0"/>
    </xf>
    <xf numFmtId="0" fontId="18" fillId="0" borderId="28" xfId="2" applyFont="1" applyBorder="1" applyAlignment="1" applyProtection="1">
      <alignment horizontal="center"/>
      <protection locked="0"/>
    </xf>
    <xf numFmtId="0" fontId="18" fillId="0" borderId="28" xfId="2" applyFont="1" applyFill="1" applyBorder="1" applyProtection="1">
      <protection locked="0"/>
    </xf>
    <xf numFmtId="43" fontId="18" fillId="0" borderId="28" xfId="1" applyFont="1" applyFill="1" applyBorder="1" applyProtection="1">
      <protection locked="0"/>
    </xf>
    <xf numFmtId="187" fontId="18" fillId="0" borderId="29" xfId="1" applyNumberFormat="1" applyFont="1" applyBorder="1" applyProtection="1">
      <protection locked="0"/>
    </xf>
    <xf numFmtId="187" fontId="18" fillId="0" borderId="30" xfId="1" applyNumberFormat="1" applyFont="1" applyBorder="1" applyProtection="1">
      <protection locked="0"/>
    </xf>
    <xf numFmtId="187" fontId="18" fillId="0" borderId="31" xfId="1" applyNumberFormat="1" applyFont="1" applyBorder="1" applyProtection="1">
      <protection locked="0"/>
    </xf>
    <xf numFmtId="0" fontId="18" fillId="0" borderId="32" xfId="2" applyFont="1" applyBorder="1" applyAlignment="1" applyProtection="1">
      <alignment horizontal="center"/>
      <protection locked="0"/>
    </xf>
    <xf numFmtId="0" fontId="18" fillId="0" borderId="32" xfId="2" applyFont="1" applyFill="1" applyBorder="1" applyProtection="1">
      <protection locked="0"/>
    </xf>
    <xf numFmtId="43" fontId="18" fillId="0" borderId="32" xfId="1" applyFont="1" applyFill="1" applyBorder="1" applyProtection="1">
      <protection locked="0"/>
    </xf>
    <xf numFmtId="0" fontId="17" fillId="0" borderId="23" xfId="2" applyFont="1" applyBorder="1" applyProtection="1">
      <protection locked="0"/>
    </xf>
    <xf numFmtId="43" fontId="17" fillId="0" borderId="34" xfId="1" applyFont="1" applyBorder="1" applyAlignment="1" applyProtection="1">
      <alignment horizontal="center"/>
      <protection locked="0"/>
    </xf>
    <xf numFmtId="187" fontId="17" fillId="0" borderId="33" xfId="1" applyNumberFormat="1" applyFont="1" applyBorder="1" applyProtection="1">
      <protection locked="0"/>
    </xf>
    <xf numFmtId="187" fontId="17" fillId="0" borderId="35" xfId="1" applyNumberFormat="1" applyFont="1" applyBorder="1" applyProtection="1">
      <protection locked="0"/>
    </xf>
    <xf numFmtId="187" fontId="17" fillId="0" borderId="34" xfId="1" applyNumberFormat="1" applyFont="1" applyBorder="1" applyProtection="1">
      <protection locked="0"/>
    </xf>
    <xf numFmtId="0" fontId="17" fillId="0" borderId="36" xfId="2" applyFont="1" applyBorder="1" applyProtection="1">
      <protection locked="0"/>
    </xf>
    <xf numFmtId="0" fontId="17" fillId="0" borderId="36" xfId="2" applyFont="1" applyFill="1" applyBorder="1" applyProtection="1">
      <protection locked="0"/>
    </xf>
    <xf numFmtId="43" fontId="17" fillId="0" borderId="36" xfId="1" applyFont="1" applyFill="1" applyBorder="1" applyProtection="1">
      <protection locked="0"/>
    </xf>
    <xf numFmtId="187" fontId="17" fillId="0" borderId="37" xfId="1" applyNumberFormat="1" applyFont="1" applyBorder="1" applyProtection="1">
      <protection locked="0"/>
    </xf>
    <xf numFmtId="187" fontId="17" fillId="0" borderId="38" xfId="1" applyNumberFormat="1" applyFont="1" applyBorder="1" applyProtection="1">
      <protection locked="0"/>
    </xf>
    <xf numFmtId="187" fontId="17" fillId="0" borderId="39" xfId="1" applyNumberFormat="1" applyFont="1" applyBorder="1" applyProtection="1">
      <protection locked="0"/>
    </xf>
    <xf numFmtId="0" fontId="18" fillId="0" borderId="31" xfId="2" applyFont="1" applyFill="1" applyBorder="1" applyProtection="1">
      <protection locked="0"/>
    </xf>
    <xf numFmtId="43" fontId="18" fillId="0" borderId="31" xfId="1" applyFont="1" applyFill="1" applyBorder="1" applyProtection="1">
      <protection locked="0"/>
    </xf>
    <xf numFmtId="0" fontId="18" fillId="0" borderId="40" xfId="2" applyFont="1" applyBorder="1" applyAlignment="1" applyProtection="1">
      <alignment horizontal="center"/>
      <protection locked="0"/>
    </xf>
    <xf numFmtId="0" fontId="18" fillId="0" borderId="41" xfId="2" applyFont="1" applyFill="1" applyBorder="1" applyProtection="1">
      <protection locked="0"/>
    </xf>
    <xf numFmtId="43" fontId="18" fillId="0" borderId="41" xfId="1" applyFont="1" applyFill="1" applyBorder="1" applyProtection="1">
      <protection locked="0"/>
    </xf>
    <xf numFmtId="187" fontId="18" fillId="0" borderId="42" xfId="1" applyNumberFormat="1" applyFont="1" applyBorder="1" applyProtection="1">
      <protection locked="0"/>
    </xf>
    <xf numFmtId="43" fontId="17" fillId="0" borderId="44" xfId="1" applyFont="1" applyBorder="1" applyAlignment="1" applyProtection="1">
      <alignment horizontal="center"/>
      <protection locked="0"/>
    </xf>
    <xf numFmtId="187" fontId="17" fillId="0" borderId="26" xfId="1" applyNumberFormat="1" applyFont="1" applyBorder="1" applyProtection="1">
      <protection locked="0"/>
    </xf>
    <xf numFmtId="187" fontId="17" fillId="0" borderId="27" xfId="1" applyNumberFormat="1" applyFont="1" applyBorder="1" applyProtection="1">
      <protection locked="0"/>
    </xf>
    <xf numFmtId="187" fontId="17" fillId="0" borderId="25" xfId="1" applyNumberFormat="1" applyFont="1" applyBorder="1" applyProtection="1">
      <protection locked="0"/>
    </xf>
    <xf numFmtId="187" fontId="18" fillId="0" borderId="0" xfId="2" applyNumberFormat="1" applyFont="1" applyProtection="1">
      <protection locked="0"/>
    </xf>
    <xf numFmtId="0" fontId="18" fillId="0" borderId="45" xfId="2" applyFont="1" applyBorder="1" applyProtection="1">
      <protection locked="0"/>
    </xf>
    <xf numFmtId="0" fontId="20" fillId="0" borderId="40" xfId="2" applyFont="1" applyBorder="1" applyProtection="1">
      <protection locked="0"/>
    </xf>
    <xf numFmtId="0" fontId="18" fillId="0" borderId="40" xfId="2" applyFont="1" applyFill="1" applyBorder="1" applyProtection="1">
      <protection locked="0"/>
    </xf>
    <xf numFmtId="43" fontId="18" fillId="0" borderId="46" xfId="1" applyFont="1" applyFill="1" applyBorder="1" applyProtection="1">
      <protection locked="0"/>
    </xf>
    <xf numFmtId="187" fontId="18" fillId="0" borderId="47" xfId="1" applyNumberFormat="1" applyFont="1" applyBorder="1" applyProtection="1">
      <protection locked="0"/>
    </xf>
    <xf numFmtId="187" fontId="18" fillId="0" borderId="21" xfId="1" applyNumberFormat="1" applyFont="1" applyBorder="1" applyProtection="1">
      <protection locked="0"/>
    </xf>
    <xf numFmtId="187" fontId="18" fillId="0" borderId="22" xfId="1" applyNumberFormat="1" applyFont="1" applyBorder="1" applyProtection="1">
      <protection locked="0"/>
    </xf>
    <xf numFmtId="187" fontId="18" fillId="0" borderId="20" xfId="1" applyNumberFormat="1" applyFont="1" applyBorder="1" applyProtection="1">
      <protection locked="0"/>
    </xf>
    <xf numFmtId="187" fontId="18" fillId="0" borderId="0" xfId="1" applyNumberFormat="1" applyFont="1" applyProtection="1">
      <protection locked="0"/>
    </xf>
    <xf numFmtId="187" fontId="17" fillId="0" borderId="0" xfId="1" applyNumberFormat="1" applyFont="1" applyProtection="1">
      <protection locked="0"/>
    </xf>
    <xf numFmtId="43" fontId="17" fillId="0" borderId="51" xfId="1" applyFont="1" applyBorder="1" applyAlignment="1" applyProtection="1">
      <alignment horizontal="center"/>
      <protection locked="0"/>
    </xf>
    <xf numFmtId="188" fontId="17" fillId="0" borderId="52" xfId="1" applyNumberFormat="1" applyFont="1" applyBorder="1" applyProtection="1">
      <protection locked="0"/>
    </xf>
    <xf numFmtId="188" fontId="17" fillId="0" borderId="53" xfId="1" applyNumberFormat="1" applyFont="1" applyBorder="1" applyProtection="1">
      <protection locked="0"/>
    </xf>
    <xf numFmtId="188" fontId="17" fillId="0" borderId="34" xfId="1" applyNumberFormat="1" applyFont="1" applyBorder="1" applyProtection="1">
      <protection locked="0"/>
    </xf>
    <xf numFmtId="188" fontId="17" fillId="0" borderId="33" xfId="1" applyNumberFormat="1" applyFont="1" applyBorder="1" applyProtection="1">
      <protection locked="0"/>
    </xf>
    <xf numFmtId="188" fontId="17" fillId="0" borderId="54" xfId="1" applyNumberFormat="1" applyFont="1" applyBorder="1" applyProtection="1">
      <protection locked="0"/>
    </xf>
    <xf numFmtId="0" fontId="21" fillId="0" borderId="0" xfId="2" applyFont="1" applyProtection="1">
      <protection locked="0"/>
    </xf>
    <xf numFmtId="0" fontId="22" fillId="0" borderId="0" xfId="2" applyFont="1" applyProtection="1">
      <protection locked="0"/>
    </xf>
    <xf numFmtId="0" fontId="22" fillId="0" borderId="0" xfId="2" applyFont="1" applyFill="1" applyProtection="1">
      <protection locked="0"/>
    </xf>
    <xf numFmtId="43" fontId="22" fillId="0" borderId="0" xfId="1" applyFont="1" applyFill="1" applyProtection="1">
      <protection locked="0"/>
    </xf>
    <xf numFmtId="187" fontId="21" fillId="0" borderId="0" xfId="2" applyNumberFormat="1" applyFont="1" applyProtection="1">
      <protection locked="0"/>
    </xf>
    <xf numFmtId="0" fontId="23" fillId="0" borderId="0" xfId="2" applyFont="1" applyProtection="1">
      <protection locked="0"/>
    </xf>
    <xf numFmtId="0" fontId="23" fillId="0" borderId="0" xfId="2" applyFont="1" applyFill="1" applyProtection="1">
      <protection locked="0"/>
    </xf>
    <xf numFmtId="43" fontId="23" fillId="0" borderId="0" xfId="1" applyFont="1" applyFill="1" applyProtection="1">
      <protection locked="0"/>
    </xf>
    <xf numFmtId="0" fontId="18" fillId="0" borderId="0" xfId="2" applyFont="1" applyFill="1" applyProtection="1">
      <protection locked="0"/>
    </xf>
    <xf numFmtId="43" fontId="18" fillId="0" borderId="0" xfId="1" applyFont="1" applyFill="1" applyProtection="1">
      <protection locked="0"/>
    </xf>
    <xf numFmtId="43" fontId="18" fillId="0" borderId="0" xfId="2" applyNumberFormat="1" applyFont="1" applyProtection="1">
      <protection locked="0"/>
    </xf>
    <xf numFmtId="0" fontId="17" fillId="0" borderId="0" xfId="2" applyFont="1" applyAlignment="1" applyProtection="1">
      <alignment vertical="justify"/>
      <protection locked="0"/>
    </xf>
    <xf numFmtId="0" fontId="19" fillId="0" borderId="0" xfId="2" applyFont="1" applyAlignment="1" applyProtection="1">
      <alignment vertical="justify"/>
      <protection locked="0"/>
    </xf>
    <xf numFmtId="0" fontId="17" fillId="0" borderId="26" xfId="2" applyFont="1" applyBorder="1" applyAlignment="1" applyProtection="1">
      <alignment vertical="justify"/>
      <protection locked="0"/>
    </xf>
    <xf numFmtId="187" fontId="18" fillId="0" borderId="30" xfId="1" applyNumberFormat="1" applyFont="1" applyBorder="1" applyAlignment="1" applyProtection="1">
      <alignment vertical="justify"/>
      <protection locked="0"/>
    </xf>
    <xf numFmtId="187" fontId="17" fillId="0" borderId="35" xfId="1" applyNumberFormat="1" applyFont="1" applyBorder="1" applyAlignment="1" applyProtection="1">
      <alignment vertical="justify"/>
      <protection locked="0"/>
    </xf>
    <xf numFmtId="187" fontId="17" fillId="0" borderId="38" xfId="1" applyNumberFormat="1" applyFont="1" applyBorder="1" applyAlignment="1" applyProtection="1">
      <alignment vertical="justify"/>
      <protection locked="0"/>
    </xf>
    <xf numFmtId="187" fontId="17" fillId="0" borderId="26" xfId="1" applyNumberFormat="1" applyFont="1" applyBorder="1" applyAlignment="1" applyProtection="1">
      <alignment vertical="justify"/>
      <protection locked="0"/>
    </xf>
    <xf numFmtId="188" fontId="17" fillId="0" borderId="54" xfId="1" applyNumberFormat="1" applyFont="1" applyBorder="1" applyAlignment="1" applyProtection="1">
      <alignment vertical="justify"/>
      <protection locked="0"/>
    </xf>
    <xf numFmtId="0" fontId="0" fillId="0" borderId="0" xfId="0" applyAlignment="1">
      <alignment vertical="justify"/>
    </xf>
    <xf numFmtId="0" fontId="18" fillId="0" borderId="28" xfId="2" applyFont="1" applyFill="1" applyBorder="1" applyAlignment="1" applyProtection="1">
      <alignment vertical="justify"/>
      <protection locked="0"/>
    </xf>
    <xf numFmtId="187" fontId="18" fillId="0" borderId="30" xfId="1" applyNumberFormat="1" applyFont="1" applyBorder="1" applyAlignment="1" applyProtection="1">
      <protection locked="0"/>
    </xf>
    <xf numFmtId="0" fontId="18" fillId="0" borderId="28" xfId="2" applyFont="1" applyBorder="1" applyAlignment="1" applyProtection="1">
      <alignment horizontal="center" vertical="top"/>
      <protection locked="0"/>
    </xf>
    <xf numFmtId="0" fontId="18" fillId="0" borderId="32" xfId="2" applyFont="1" applyFill="1" applyBorder="1" applyAlignment="1" applyProtection="1">
      <alignment vertical="justify"/>
      <protection locked="0"/>
    </xf>
    <xf numFmtId="0" fontId="18" fillId="0" borderId="40" xfId="2" applyFont="1" applyFill="1" applyBorder="1" applyAlignment="1" applyProtection="1">
      <alignment vertical="justify"/>
      <protection locked="0"/>
    </xf>
    <xf numFmtId="0" fontId="18" fillId="0" borderId="45" xfId="2" applyFont="1" applyBorder="1" applyAlignment="1" applyProtection="1">
      <protection locked="0"/>
    </xf>
    <xf numFmtId="43" fontId="18" fillId="0" borderId="46" xfId="1" applyFont="1" applyFill="1" applyBorder="1" applyAlignment="1" applyProtection="1">
      <protection locked="0"/>
    </xf>
    <xf numFmtId="187" fontId="18" fillId="0" borderId="47" xfId="1" applyNumberFormat="1" applyFont="1" applyBorder="1" applyAlignment="1" applyProtection="1">
      <protection locked="0"/>
    </xf>
    <xf numFmtId="187" fontId="18" fillId="0" borderId="21" xfId="1" applyNumberFormat="1" applyFont="1" applyBorder="1" applyAlignment="1" applyProtection="1">
      <protection locked="0"/>
    </xf>
    <xf numFmtId="187" fontId="18" fillId="0" borderId="22" xfId="1" applyNumberFormat="1" applyFont="1" applyBorder="1" applyAlignment="1" applyProtection="1">
      <protection locked="0"/>
    </xf>
    <xf numFmtId="187" fontId="18" fillId="0" borderId="20" xfId="1" applyNumberFormat="1" applyFont="1" applyBorder="1" applyAlignment="1" applyProtection="1">
      <protection locked="0"/>
    </xf>
    <xf numFmtId="0" fontId="0" fillId="0" borderId="0" xfId="0" applyAlignment="1"/>
    <xf numFmtId="0" fontId="18" fillId="0" borderId="32" xfId="2" applyFont="1" applyBorder="1" applyAlignment="1" applyProtection="1">
      <alignment horizontal="center" vertical="top"/>
      <protection locked="0"/>
    </xf>
    <xf numFmtId="0" fontId="92" fillId="0" borderId="0" xfId="0" applyFont="1" applyFill="1" applyAlignment="1">
      <alignment horizontal="right"/>
    </xf>
    <xf numFmtId="43" fontId="25" fillId="58" borderId="78" xfId="102" applyFont="1" applyFill="1" applyBorder="1" applyAlignment="1">
      <alignment horizontal="center"/>
    </xf>
    <xf numFmtId="43" fontId="25" fillId="58" borderId="48" xfId="102" applyFont="1" applyFill="1" applyBorder="1" applyAlignment="1">
      <alignment horizontal="center"/>
    </xf>
    <xf numFmtId="43" fontId="25" fillId="58" borderId="79" xfId="102" applyFont="1" applyFill="1" applyBorder="1" applyAlignment="1">
      <alignment horizontal="center"/>
    </xf>
    <xf numFmtId="43" fontId="25" fillId="0" borderId="78" xfId="102" applyFont="1" applyFill="1" applyBorder="1" applyAlignment="1">
      <alignment horizontal="center"/>
    </xf>
    <xf numFmtId="43" fontId="25" fillId="0" borderId="48" xfId="102" applyFont="1" applyFill="1" applyBorder="1" applyAlignment="1">
      <alignment horizontal="center"/>
    </xf>
    <xf numFmtId="43" fontId="25" fillId="0" borderId="79" xfId="102" applyFont="1" applyFill="1" applyBorder="1" applyAlignment="1">
      <alignment horizontal="center"/>
    </xf>
    <xf numFmtId="0" fontId="25" fillId="0" borderId="46" xfId="194" applyFont="1" applyFill="1" applyBorder="1" applyAlignment="1">
      <alignment horizontal="center"/>
    </xf>
    <xf numFmtId="0" fontId="25" fillId="0" borderId="75" xfId="208" applyFont="1" applyFill="1" applyBorder="1" applyAlignment="1">
      <alignment horizontal="center" vertical="center"/>
    </xf>
    <xf numFmtId="0" fontId="25" fillId="0" borderId="57" xfId="208" applyFont="1" applyFill="1" applyBorder="1" applyAlignment="1">
      <alignment horizontal="center" vertical="center"/>
    </xf>
    <xf numFmtId="0" fontId="25" fillId="0" borderId="19" xfId="208" applyFont="1" applyFill="1" applyBorder="1" applyAlignment="1">
      <alignment horizontal="center" vertical="center"/>
    </xf>
    <xf numFmtId="0" fontId="25" fillId="0" borderId="33" xfId="208" applyFont="1" applyFill="1" applyBorder="1" applyAlignment="1">
      <alignment horizontal="center"/>
    </xf>
    <xf numFmtId="0" fontId="25" fillId="0" borderId="76" xfId="208" applyFont="1" applyFill="1" applyBorder="1" applyAlignment="1">
      <alignment horizontal="center"/>
    </xf>
    <xf numFmtId="0" fontId="25" fillId="0" borderId="77" xfId="208" applyFont="1" applyFill="1" applyBorder="1" applyAlignment="1">
      <alignment horizontal="center"/>
    </xf>
    <xf numFmtId="0" fontId="25" fillId="56" borderId="78" xfId="208" applyFont="1" applyFill="1" applyBorder="1" applyAlignment="1">
      <alignment horizontal="center"/>
    </xf>
    <xf numFmtId="0" fontId="25" fillId="56" borderId="48" xfId="208" applyFont="1" applyFill="1" applyBorder="1" applyAlignment="1">
      <alignment horizontal="center"/>
    </xf>
    <xf numFmtId="0" fontId="25" fillId="56" borderId="79" xfId="208" applyFont="1" applyFill="1" applyBorder="1" applyAlignment="1">
      <alignment horizontal="center"/>
    </xf>
    <xf numFmtId="0" fontId="75" fillId="57" borderId="78" xfId="208" applyFont="1" applyFill="1" applyBorder="1" applyAlignment="1">
      <alignment horizontal="center"/>
    </xf>
    <xf numFmtId="0" fontId="75" fillId="57" borderId="48" xfId="208" applyFont="1" applyFill="1" applyBorder="1" applyAlignment="1">
      <alignment horizontal="center"/>
    </xf>
    <xf numFmtId="0" fontId="75" fillId="57" borderId="79" xfId="208" applyFont="1" applyFill="1" applyBorder="1" applyAlignment="1">
      <alignment horizontal="center"/>
    </xf>
    <xf numFmtId="0" fontId="17" fillId="0" borderId="14" xfId="2" applyFont="1" applyBorder="1" applyAlignment="1" applyProtection="1">
      <alignment horizontal="center" vertical="center"/>
      <protection locked="0"/>
    </xf>
    <xf numFmtId="0" fontId="17" fillId="0" borderId="21" xfId="2" applyFont="1" applyBorder="1" applyAlignment="1" applyProtection="1">
      <alignment horizontal="center" vertical="center"/>
      <protection locked="0"/>
    </xf>
    <xf numFmtId="0" fontId="17" fillId="0" borderId="33" xfId="2" applyFont="1" applyBorder="1" applyAlignment="1" applyProtection="1">
      <alignment horizontal="center"/>
      <protection locked="0"/>
    </xf>
    <xf numFmtId="0" fontId="17" fillId="0" borderId="34" xfId="2" applyFont="1" applyBorder="1" applyAlignment="1" applyProtection="1">
      <alignment horizontal="center"/>
      <protection locked="0"/>
    </xf>
    <xf numFmtId="0" fontId="17" fillId="0" borderId="43" xfId="2" applyFont="1" applyBorder="1" applyAlignment="1" applyProtection="1">
      <alignment horizontal="center"/>
      <protection locked="0"/>
    </xf>
    <xf numFmtId="0" fontId="17" fillId="0" borderId="36" xfId="2" applyFont="1" applyBorder="1" applyAlignment="1" applyProtection="1">
      <alignment horizontal="center"/>
      <protection locked="0"/>
    </xf>
    <xf numFmtId="0" fontId="17" fillId="0" borderId="39" xfId="2" applyFont="1" applyBorder="1" applyAlignment="1" applyProtection="1">
      <alignment horizontal="center"/>
      <protection locked="0"/>
    </xf>
    <xf numFmtId="0" fontId="17" fillId="0" borderId="48" xfId="2" applyFont="1" applyBorder="1" applyAlignment="1" applyProtection="1">
      <alignment horizontal="center"/>
      <protection locked="0"/>
    </xf>
    <xf numFmtId="0" fontId="17" fillId="0" borderId="15" xfId="2" applyFont="1" applyBorder="1" applyAlignment="1" applyProtection="1">
      <alignment horizontal="center" vertical="center"/>
      <protection locked="0"/>
    </xf>
    <xf numFmtId="0" fontId="17" fillId="0" borderId="22" xfId="2" applyFont="1" applyBorder="1" applyAlignment="1" applyProtection="1">
      <alignment horizontal="center" vertical="center"/>
      <protection locked="0"/>
    </xf>
    <xf numFmtId="0" fontId="17" fillId="0" borderId="49" xfId="2" applyFont="1" applyBorder="1" applyAlignment="1" applyProtection="1">
      <alignment horizontal="center"/>
      <protection locked="0"/>
    </xf>
    <xf numFmtId="0" fontId="17" fillId="0" borderId="50" xfId="2" applyFont="1" applyBorder="1" applyAlignment="1" applyProtection="1">
      <alignment horizontal="center"/>
      <protection locked="0"/>
    </xf>
    <xf numFmtId="0" fontId="17" fillId="0" borderId="51" xfId="2" applyFont="1" applyBorder="1" applyAlignment="1" applyProtection="1">
      <alignment horizontal="center"/>
      <protection locked="0"/>
    </xf>
    <xf numFmtId="0" fontId="17" fillId="0" borderId="16" xfId="2" applyFont="1" applyBorder="1" applyAlignment="1" applyProtection="1">
      <alignment horizontal="center" vertical="center"/>
      <protection locked="0"/>
    </xf>
    <xf numFmtId="0" fontId="17" fillId="0" borderId="20" xfId="2" applyFont="1" applyBorder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center"/>
      <protection locked="0"/>
    </xf>
    <xf numFmtId="0" fontId="17" fillId="0" borderId="11" xfId="2" applyFont="1" applyBorder="1" applyAlignment="1" applyProtection="1">
      <alignment horizontal="center" vertical="center"/>
      <protection locked="0"/>
    </xf>
    <xf numFmtId="0" fontId="16" fillId="0" borderId="11" xfId="2" applyBorder="1" applyAlignment="1" applyProtection="1">
      <alignment horizontal="center" vertical="center"/>
      <protection locked="0"/>
    </xf>
    <xf numFmtId="0" fontId="16" fillId="0" borderId="18" xfId="2" applyBorder="1" applyAlignment="1" applyProtection="1">
      <alignment horizontal="center" vertical="center"/>
      <protection locked="0"/>
    </xf>
    <xf numFmtId="0" fontId="17" fillId="0" borderId="13" xfId="2" applyFont="1" applyBorder="1" applyAlignment="1" applyProtection="1">
      <alignment horizontal="center" vertical="center"/>
      <protection locked="0"/>
    </xf>
    <xf numFmtId="0" fontId="17" fillId="0" borderId="14" xfId="2" applyFont="1" applyBorder="1" applyAlignment="1" applyProtection="1">
      <alignment vertical="justify"/>
      <protection locked="0"/>
    </xf>
    <xf numFmtId="0" fontId="17" fillId="0" borderId="21" xfId="2" applyFont="1" applyBorder="1" applyAlignment="1" applyProtection="1">
      <alignment vertical="justify"/>
      <protection locked="0"/>
    </xf>
    <xf numFmtId="0" fontId="17" fillId="0" borderId="33" xfId="2" applyFont="1" applyBorder="1" applyAlignment="1" applyProtection="1">
      <alignment horizontal="left"/>
      <protection locked="0"/>
    </xf>
    <xf numFmtId="0" fontId="17" fillId="0" borderId="34" xfId="2" applyFont="1" applyBorder="1" applyAlignment="1" applyProtection="1">
      <alignment horizontal="left"/>
      <protection locked="0"/>
    </xf>
    <xf numFmtId="0" fontId="25" fillId="0" borderId="33" xfId="2" applyFont="1" applyFill="1" applyBorder="1" applyAlignment="1">
      <alignment horizontal="center"/>
    </xf>
    <xf numFmtId="0" fontId="25" fillId="0" borderId="48" xfId="2" applyFont="1" applyFill="1" applyBorder="1" applyAlignment="1">
      <alignment horizontal="center"/>
    </xf>
    <xf numFmtId="0" fontId="25" fillId="0" borderId="0" xfId="2" applyFont="1" applyFill="1" applyAlignment="1">
      <alignment horizontal="center"/>
    </xf>
    <xf numFmtId="0" fontId="25" fillId="0" borderId="16" xfId="2" quotePrefix="1" applyFont="1" applyFill="1" applyBorder="1" applyAlignment="1">
      <alignment horizontal="center"/>
    </xf>
    <xf numFmtId="0" fontId="25" fillId="0" borderId="56" xfId="2" quotePrefix="1" applyFont="1" applyFill="1" applyBorder="1" applyAlignment="1">
      <alignment horizontal="center"/>
    </xf>
    <xf numFmtId="0" fontId="25" fillId="0" borderId="15" xfId="2" quotePrefix="1" applyFont="1" applyFill="1" applyBorder="1" applyAlignment="1">
      <alignment horizontal="center"/>
    </xf>
    <xf numFmtId="0" fontId="25" fillId="0" borderId="58" xfId="2" applyFont="1" applyFill="1" applyBorder="1" applyAlignment="1">
      <alignment horizontal="center" vertical="center"/>
    </xf>
    <xf numFmtId="0" fontId="25" fillId="0" borderId="0" xfId="2" applyFont="1" applyFill="1" applyBorder="1" applyAlignment="1">
      <alignment horizontal="center" vertical="center"/>
    </xf>
    <xf numFmtId="0" fontId="25" fillId="0" borderId="44" xfId="2" applyFont="1" applyFill="1" applyBorder="1" applyAlignment="1">
      <alignment horizontal="center" vertical="center"/>
    </xf>
    <xf numFmtId="0" fontId="18" fillId="0" borderId="31" xfId="2" applyFont="1" applyFill="1" applyBorder="1" applyAlignment="1" applyProtection="1">
      <alignment vertical="justify"/>
      <protection locked="0"/>
    </xf>
    <xf numFmtId="0" fontId="17" fillId="0" borderId="43" xfId="2" applyFont="1" applyBorder="1" applyAlignment="1" applyProtection="1">
      <alignment horizontal="center" vertical="justify"/>
      <protection locked="0"/>
    </xf>
    <xf numFmtId="0" fontId="17" fillId="0" borderId="36" xfId="2" applyFont="1" applyBorder="1" applyAlignment="1" applyProtection="1">
      <alignment horizontal="center" vertical="justify"/>
      <protection locked="0"/>
    </xf>
    <xf numFmtId="0" fontId="17" fillId="0" borderId="39" xfId="2" applyFont="1" applyBorder="1" applyAlignment="1" applyProtection="1">
      <alignment horizontal="center" vertical="justify"/>
      <protection locked="0"/>
    </xf>
    <xf numFmtId="0" fontId="20" fillId="0" borderId="40" xfId="2" applyFont="1" applyBorder="1" applyAlignment="1" applyProtection="1">
      <alignment vertical="top"/>
      <protection locked="0"/>
    </xf>
  </cellXfs>
  <cellStyles count="59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ส่วนที่ถูกเน้น1 2" xfId="11"/>
    <cellStyle name="20% - ส่วนที่ถูกเน้น1 2 2" xfId="471"/>
    <cellStyle name="20% - ส่วนที่ถูกเน้น1 3" xfId="12"/>
    <cellStyle name="20% - ส่วนที่ถูกเน้น1 4" xfId="13"/>
    <cellStyle name="20% - ส่วนที่ถูกเน้น1 5" xfId="14"/>
    <cellStyle name="20% - ส่วนที่ถูกเน้น2 2" xfId="15"/>
    <cellStyle name="20% - ส่วนที่ถูกเน้น2 2 2" xfId="472"/>
    <cellStyle name="20% - ส่วนที่ถูกเน้น2 3" xfId="16"/>
    <cellStyle name="20% - ส่วนที่ถูกเน้น2 4" xfId="17"/>
    <cellStyle name="20% - ส่วนที่ถูกเน้น2 5" xfId="18"/>
    <cellStyle name="20% - ส่วนที่ถูกเน้น3 2" xfId="19"/>
    <cellStyle name="20% - ส่วนที่ถูกเน้น3 2 2" xfId="473"/>
    <cellStyle name="20% - ส่วนที่ถูกเน้น3 3" xfId="20"/>
    <cellStyle name="20% - ส่วนที่ถูกเน้น3 4" xfId="21"/>
    <cellStyle name="20% - ส่วนที่ถูกเน้น3 5" xfId="22"/>
    <cellStyle name="20% - ส่วนที่ถูกเน้น4 2" xfId="23"/>
    <cellStyle name="20% - ส่วนที่ถูกเน้น4 2 2" xfId="474"/>
    <cellStyle name="20% - ส่วนที่ถูกเน้น4 3" xfId="24"/>
    <cellStyle name="20% - ส่วนที่ถูกเน้น4 4" xfId="25"/>
    <cellStyle name="20% - ส่วนที่ถูกเน้น4 5" xfId="26"/>
    <cellStyle name="20% - ส่วนที่ถูกเน้น5 2" xfId="27"/>
    <cellStyle name="20% - ส่วนที่ถูกเน้น5 2 2" xfId="475"/>
    <cellStyle name="20% - ส่วนที่ถูกเน้น5 3" xfId="28"/>
    <cellStyle name="20% - ส่วนที่ถูกเน้น5 4" xfId="29"/>
    <cellStyle name="20% - ส่วนที่ถูกเน้น5 5" xfId="30"/>
    <cellStyle name="20% - ส่วนที่ถูกเน้น6 2" xfId="31"/>
    <cellStyle name="20% - ส่วนที่ถูกเน้น6 2 2" xfId="476"/>
    <cellStyle name="20% - ส่วนที่ถูกเน้น6 3" xfId="32"/>
    <cellStyle name="20% - ส่วนที่ถูกเน้น6 4" xfId="33"/>
    <cellStyle name="20% - ส่วนที่ถูกเน้น6 5" xfId="34"/>
    <cellStyle name="40% - Accent1" xfId="35"/>
    <cellStyle name="40% - Accent2" xfId="36"/>
    <cellStyle name="40% - Accent3" xfId="37"/>
    <cellStyle name="40% - Accent4" xfId="38"/>
    <cellStyle name="40% - Accent5" xfId="39"/>
    <cellStyle name="40% - Accent6" xfId="40"/>
    <cellStyle name="40% - ส่วนที่ถูกเน้น1 2" xfId="41"/>
    <cellStyle name="40% - ส่วนที่ถูกเน้น1 2 2" xfId="477"/>
    <cellStyle name="40% - ส่วนที่ถูกเน้น1 3" xfId="42"/>
    <cellStyle name="40% - ส่วนที่ถูกเน้น1 4" xfId="43"/>
    <cellStyle name="40% - ส่วนที่ถูกเน้น1 5" xfId="44"/>
    <cellStyle name="40% - ส่วนที่ถูกเน้น2 2" xfId="45"/>
    <cellStyle name="40% - ส่วนที่ถูกเน้น2 2 2" xfId="478"/>
    <cellStyle name="40% - ส่วนที่ถูกเน้น2 3" xfId="46"/>
    <cellStyle name="40% - ส่วนที่ถูกเน้น2 4" xfId="47"/>
    <cellStyle name="40% - ส่วนที่ถูกเน้น2 5" xfId="48"/>
    <cellStyle name="40% - ส่วนที่ถูกเน้น3 2" xfId="49"/>
    <cellStyle name="40% - ส่วนที่ถูกเน้น3 2 2" xfId="479"/>
    <cellStyle name="40% - ส่วนที่ถูกเน้น3 3" xfId="50"/>
    <cellStyle name="40% - ส่วนที่ถูกเน้น3 4" xfId="51"/>
    <cellStyle name="40% - ส่วนที่ถูกเน้น3 5" xfId="52"/>
    <cellStyle name="40% - ส่วนที่ถูกเน้น4 2" xfId="53"/>
    <cellStyle name="40% - ส่วนที่ถูกเน้น4 2 2" xfId="480"/>
    <cellStyle name="40% - ส่วนที่ถูกเน้น4 3" xfId="54"/>
    <cellStyle name="40% - ส่วนที่ถูกเน้น4 4" xfId="55"/>
    <cellStyle name="40% - ส่วนที่ถูกเน้น4 5" xfId="56"/>
    <cellStyle name="40% - ส่วนที่ถูกเน้น5 2" xfId="57"/>
    <cellStyle name="40% - ส่วนที่ถูกเน้น5 2 2" xfId="481"/>
    <cellStyle name="40% - ส่วนที่ถูกเน้น5 3" xfId="58"/>
    <cellStyle name="40% - ส่วนที่ถูกเน้น5 4" xfId="59"/>
    <cellStyle name="40% - ส่วนที่ถูกเน้น5 5" xfId="60"/>
    <cellStyle name="40% - ส่วนที่ถูกเน้น6 2" xfId="61"/>
    <cellStyle name="40% - ส่วนที่ถูกเน้น6 2 2" xfId="482"/>
    <cellStyle name="40% - ส่วนที่ถูกเน้น6 3" xfId="62"/>
    <cellStyle name="40% - ส่วนที่ถูกเน้น6 4" xfId="63"/>
    <cellStyle name="40% - ส่วนที่ถูกเน้น6 5" xfId="64"/>
    <cellStyle name="60% - Accent1" xfId="65"/>
    <cellStyle name="60% - Accent2" xfId="66"/>
    <cellStyle name="60% - Accent3" xfId="67"/>
    <cellStyle name="60% - Accent4" xfId="68"/>
    <cellStyle name="60% - Accent5" xfId="69"/>
    <cellStyle name="60% - Accent6" xfId="70"/>
    <cellStyle name="60% - ส่วนที่ถูกเน้น1 2" xfId="71"/>
    <cellStyle name="60% - ส่วนที่ถูกเน้น1 2 2" xfId="483"/>
    <cellStyle name="60% - ส่วนที่ถูกเน้น1 3" xfId="484"/>
    <cellStyle name="60% - ส่วนที่ถูกเน้น2 2" xfId="72"/>
    <cellStyle name="60% - ส่วนที่ถูกเน้น2 2 2" xfId="485"/>
    <cellStyle name="60% - ส่วนที่ถูกเน้น2 3" xfId="486"/>
    <cellStyle name="60% - ส่วนที่ถูกเน้น3 2" xfId="73"/>
    <cellStyle name="60% - ส่วนที่ถูกเน้น3 2 2" xfId="487"/>
    <cellStyle name="60% - ส่วนที่ถูกเน้น3 3" xfId="488"/>
    <cellStyle name="60% - ส่วนที่ถูกเน้น4 2" xfId="74"/>
    <cellStyle name="60% - ส่วนที่ถูกเน้น4 2 2" xfId="489"/>
    <cellStyle name="60% - ส่วนที่ถูกเน้น4 3" xfId="490"/>
    <cellStyle name="60% - ส่วนที่ถูกเน้น5 2" xfId="75"/>
    <cellStyle name="60% - ส่วนที่ถูกเน้น5 2 2" xfId="491"/>
    <cellStyle name="60% - ส่วนที่ถูกเน้น5 3" xfId="492"/>
    <cellStyle name="60% - ส่วนที่ถูกเน้น6 2" xfId="76"/>
    <cellStyle name="60% - ส่วนที่ถูกเน้น6 2 2" xfId="493"/>
    <cellStyle name="60% - ส่วนที่ถูกเน้น6 3" xfId="494"/>
    <cellStyle name="abc" xfId="77"/>
    <cellStyle name="abc 2" xfId="78"/>
    <cellStyle name="abc 3" xfId="79"/>
    <cellStyle name="abc 4" xfId="80"/>
    <cellStyle name="abc 5" xfId="81"/>
    <cellStyle name="abc 6" xfId="82"/>
    <cellStyle name="abc 7" xfId="83"/>
    <cellStyle name="abc 8" xfId="84"/>
    <cellStyle name="Accent1" xfId="85"/>
    <cellStyle name="Accent2" xfId="86"/>
    <cellStyle name="Accent3" xfId="87"/>
    <cellStyle name="Accent4" xfId="88"/>
    <cellStyle name="Accent5" xfId="89"/>
    <cellStyle name="Accent6" xfId="90"/>
    <cellStyle name="Bad" xfId="91"/>
    <cellStyle name="Calculation" xfId="92"/>
    <cellStyle name="Calculation 2" xfId="93"/>
    <cellStyle name="Calculation 3" xfId="94"/>
    <cellStyle name="Calculation 4" xfId="95"/>
    <cellStyle name="Calculation 5" xfId="96"/>
    <cellStyle name="Calculation 6" xfId="97"/>
    <cellStyle name="Calculation 7" xfId="98"/>
    <cellStyle name="Calculation 8" xfId="99"/>
    <cellStyle name="Check Cell" xfId="100"/>
    <cellStyle name="Comma 10" xfId="101"/>
    <cellStyle name="Comma 10 2" xfId="102"/>
    <cellStyle name="Comma 10 2 2" xfId="495"/>
    <cellStyle name="Comma 11" xfId="103"/>
    <cellStyle name="Comma 12" xfId="104"/>
    <cellStyle name="Comma 12 2" xfId="105"/>
    <cellStyle name="Comma 13" xfId="106"/>
    <cellStyle name="Comma 13 2" xfId="496"/>
    <cellStyle name="Comma 14" xfId="107"/>
    <cellStyle name="Comma 14 2" xfId="497"/>
    <cellStyle name="Comma 15" xfId="108"/>
    <cellStyle name="Comma 15 2" xfId="498"/>
    <cellStyle name="Comma 16" xfId="109"/>
    <cellStyle name="Comma 17" xfId="110"/>
    <cellStyle name="Comma 17 2" xfId="111"/>
    <cellStyle name="Comma 18" xfId="112"/>
    <cellStyle name="Comma 19" xfId="113"/>
    <cellStyle name="Comma 2" xfId="4"/>
    <cellStyle name="Comma 2 10" xfId="114"/>
    <cellStyle name="Comma 2 10 2" xfId="499"/>
    <cellStyle name="Comma 2 11" xfId="500"/>
    <cellStyle name="Comma 2 12" xfId="501"/>
    <cellStyle name="Comma 2 2" xfId="115"/>
    <cellStyle name="Comma 2 2 2" xfId="502"/>
    <cellStyle name="Comma 2 2 3" xfId="503"/>
    <cellStyle name="Comma 2 2 4" xfId="504"/>
    <cellStyle name="Comma 2 2 5" xfId="505"/>
    <cellStyle name="Comma 2 3" xfId="116"/>
    <cellStyle name="Comma 2 3 2" xfId="117"/>
    <cellStyle name="Comma 2 4" xfId="118"/>
    <cellStyle name="Comma 2 4 2" xfId="506"/>
    <cellStyle name="Comma 2 5" xfId="119"/>
    <cellStyle name="Comma 2 5 2" xfId="120"/>
    <cellStyle name="Comma 2 5 2 2" xfId="507"/>
    <cellStyle name="Comma 2 5 3" xfId="121"/>
    <cellStyle name="Comma 2 5 3 2" xfId="508"/>
    <cellStyle name="Comma 2 5 4" xfId="122"/>
    <cellStyle name="Comma 2 5 4 2" xfId="509"/>
    <cellStyle name="Comma 2 5 5" xfId="510"/>
    <cellStyle name="Comma 2 6" xfId="123"/>
    <cellStyle name="Comma 2 6 2" xfId="511"/>
    <cellStyle name="Comma 2 6 2 2" xfId="512"/>
    <cellStyle name="Comma 2 6 3" xfId="513"/>
    <cellStyle name="Comma 2 7" xfId="124"/>
    <cellStyle name="Comma 2 7 2" xfId="514"/>
    <cellStyle name="Comma 2 7 2 2" xfId="515"/>
    <cellStyle name="Comma 2 7 3" xfId="516"/>
    <cellStyle name="Comma 2 8" xfId="125"/>
    <cellStyle name="Comma 2 8 2" xfId="517"/>
    <cellStyle name="Comma 2 9" xfId="126"/>
    <cellStyle name="Comma 2 9 2" xfId="518"/>
    <cellStyle name="Comma 20" xfId="127"/>
    <cellStyle name="Comma 21" xfId="3"/>
    <cellStyle name="Comma 22" xfId="128"/>
    <cellStyle name="Comma 23" xfId="129"/>
    <cellStyle name="Comma 24" xfId="130"/>
    <cellStyle name="Comma 24 2" xfId="131"/>
    <cellStyle name="Comma 25" xfId="132"/>
    <cellStyle name="Comma 26" xfId="133"/>
    <cellStyle name="Comma 27" xfId="134"/>
    <cellStyle name="Comma 27 2" xfId="135"/>
    <cellStyle name="Comma 28" xfId="136"/>
    <cellStyle name="Comma 29" xfId="137"/>
    <cellStyle name="Comma 29 2" xfId="519"/>
    <cellStyle name="Comma 29 3" xfId="520"/>
    <cellStyle name="Comma 3" xfId="138"/>
    <cellStyle name="Comma 3 2" xfId="139"/>
    <cellStyle name="Comma 3 3" xfId="140"/>
    <cellStyle name="Comma 3 3 2" xfId="521"/>
    <cellStyle name="Comma 3 4" xfId="141"/>
    <cellStyle name="Comma 3 4 2" xfId="522"/>
    <cellStyle name="Comma 3 5" xfId="523"/>
    <cellStyle name="Comma 30" xfId="142"/>
    <cellStyle name="Comma 31" xfId="143"/>
    <cellStyle name="Comma 32" xfId="144"/>
    <cellStyle name="Comma 33" xfId="145"/>
    <cellStyle name="Comma 34" xfId="146"/>
    <cellStyle name="Comma 35" xfId="147"/>
    <cellStyle name="Comma 36" xfId="148"/>
    <cellStyle name="Comma 37" xfId="149"/>
    <cellStyle name="Comma 38" xfId="150"/>
    <cellStyle name="Comma 39" xfId="151"/>
    <cellStyle name="Comma 4" xfId="152"/>
    <cellStyle name="Comma 4 2" xfId="153"/>
    <cellStyle name="Comma 4 3" xfId="524"/>
    <cellStyle name="Comma 4 4" xfId="525"/>
    <cellStyle name="Comma 40" xfId="154"/>
    <cellStyle name="Comma 5" xfId="155"/>
    <cellStyle name="Comma 6" xfId="156"/>
    <cellStyle name="Comma 7" xfId="157"/>
    <cellStyle name="Comma 8" xfId="158"/>
    <cellStyle name="Comma 8 2" xfId="526"/>
    <cellStyle name="Comma 9" xfId="159"/>
    <cellStyle name="company_title" xfId="160"/>
    <cellStyle name="Currency 2" xfId="161"/>
    <cellStyle name="date_format" xfId="162"/>
    <cellStyle name="Explanatory Text" xfId="163"/>
    <cellStyle name="Good" xfId="164"/>
    <cellStyle name="Grey" xfId="165"/>
    <cellStyle name="Header1" xfId="166"/>
    <cellStyle name="Header2" xfId="167"/>
    <cellStyle name="Heading 1" xfId="168"/>
    <cellStyle name="Heading 2" xfId="169"/>
    <cellStyle name="Heading 3" xfId="170"/>
    <cellStyle name="Heading 4" xfId="171"/>
    <cellStyle name="Input" xfId="172"/>
    <cellStyle name="Input [yellow]" xfId="173"/>
    <cellStyle name="Input [yellow] 2" xfId="174"/>
    <cellStyle name="Input [yellow] 3" xfId="175"/>
    <cellStyle name="Input [yellow] 4" xfId="176"/>
    <cellStyle name="Input [yellow] 5" xfId="177"/>
    <cellStyle name="Input [yellow] 6" xfId="178"/>
    <cellStyle name="Input [yellow] 7" xfId="179"/>
    <cellStyle name="Input [yellow] 8" xfId="180"/>
    <cellStyle name="Input 2" xfId="181"/>
    <cellStyle name="Input 3" xfId="182"/>
    <cellStyle name="Input 4" xfId="183"/>
    <cellStyle name="Input 5" xfId="184"/>
    <cellStyle name="Input 6" xfId="185"/>
    <cellStyle name="Input 7" xfId="186"/>
    <cellStyle name="Input 8" xfId="187"/>
    <cellStyle name="Input 9" xfId="188"/>
    <cellStyle name="Input_KPI_07" xfId="189"/>
    <cellStyle name="Linked Cell" xfId="190"/>
    <cellStyle name="Neutral" xfId="191"/>
    <cellStyle name="Normal - Style1" xfId="192"/>
    <cellStyle name="Normal 10" xfId="193"/>
    <cellStyle name="Normal 11" xfId="194"/>
    <cellStyle name="Normal 11 2" xfId="195"/>
    <cellStyle name="Normal 11 3" xfId="527"/>
    <cellStyle name="Normal 12" xfId="196"/>
    <cellStyle name="Normal 13" xfId="197"/>
    <cellStyle name="Normal 14" xfId="198"/>
    <cellStyle name="Normal 15" xfId="199"/>
    <cellStyle name="Normal 15 2" xfId="200"/>
    <cellStyle name="Normal 16" xfId="201"/>
    <cellStyle name="Normal 17" xfId="202"/>
    <cellStyle name="Normal 17 2" xfId="203"/>
    <cellStyle name="Normal 18" xfId="204"/>
    <cellStyle name="Normal 18 2" xfId="205"/>
    <cellStyle name="Normal 19" xfId="206"/>
    <cellStyle name="Normal 2" xfId="207"/>
    <cellStyle name="Normal 2 2" xfId="208"/>
    <cellStyle name="Normal 2 2 2" xfId="209"/>
    <cellStyle name="Normal 2 2_แผน 55_รวมเล่ม - 23 ก.พ.54- v.ผชก.(พ)" xfId="210"/>
    <cellStyle name="Normal 2 3" xfId="211"/>
    <cellStyle name="Normal 2 3 2" xfId="212"/>
    <cellStyle name="Normal 2 3_แผน 55_รวมเล่ม - 23 ก.พ.54- v.ผชก.(พ)" xfId="213"/>
    <cellStyle name="Normal 2 4" xfId="214"/>
    <cellStyle name="Normal 2 5" xfId="215"/>
    <cellStyle name="Normal 20" xfId="216"/>
    <cellStyle name="Normal 21" xfId="217"/>
    <cellStyle name="Normal 22" xfId="218"/>
    <cellStyle name="Normal 23" xfId="219"/>
    <cellStyle name="Normal 24" xfId="220"/>
    <cellStyle name="Normal 25" xfId="221"/>
    <cellStyle name="Normal 26" xfId="222"/>
    <cellStyle name="Normal 27" xfId="223"/>
    <cellStyle name="Normal 27 2" xfId="470"/>
    <cellStyle name="Normal 28" xfId="224"/>
    <cellStyle name="Normal 28 2" xfId="225"/>
    <cellStyle name="Normal 29" xfId="226"/>
    <cellStyle name="Normal 29 2" xfId="227"/>
    <cellStyle name="Normal 29 3" xfId="228"/>
    <cellStyle name="Normal 3" xfId="229"/>
    <cellStyle name="Normal 3 2" xfId="230"/>
    <cellStyle name="Normal 3 3" xfId="231"/>
    <cellStyle name="Normal 30" xfId="232"/>
    <cellStyle name="Normal 30 2" xfId="233"/>
    <cellStyle name="Normal 31" xfId="234"/>
    <cellStyle name="Normal 32" xfId="235"/>
    <cellStyle name="Normal 32 2" xfId="236"/>
    <cellStyle name="Normal 33" xfId="237"/>
    <cellStyle name="Normal 34" xfId="238"/>
    <cellStyle name="Normal 35" xfId="239"/>
    <cellStyle name="Normal 36" xfId="240"/>
    <cellStyle name="Normal 36 2" xfId="241"/>
    <cellStyle name="Normal 37" xfId="242"/>
    <cellStyle name="Normal 38" xfId="243"/>
    <cellStyle name="Normal 39" xfId="244"/>
    <cellStyle name="Normal 4" xfId="245"/>
    <cellStyle name="Normal 40" xfId="246"/>
    <cellStyle name="Normal 41" xfId="247"/>
    <cellStyle name="Normal 42" xfId="248"/>
    <cellStyle name="Normal 43" xfId="249"/>
    <cellStyle name="Normal 44" xfId="250"/>
    <cellStyle name="Normal 44 2" xfId="251"/>
    <cellStyle name="Normal 45" xfId="252"/>
    <cellStyle name="Normal 46" xfId="253"/>
    <cellStyle name="Normal 47" xfId="254"/>
    <cellStyle name="Normal 47 2" xfId="255"/>
    <cellStyle name="Normal 48" xfId="256"/>
    <cellStyle name="Normal 48 2" xfId="257"/>
    <cellStyle name="Normal 49" xfId="258"/>
    <cellStyle name="Normal 5" xfId="259"/>
    <cellStyle name="Normal 5 2" xfId="528"/>
    <cellStyle name="Normal 50" xfId="260"/>
    <cellStyle name="Normal 51" xfId="261"/>
    <cellStyle name="Normal 52" xfId="262"/>
    <cellStyle name="Normal 53" xfId="263"/>
    <cellStyle name="Normal 54" xfId="264"/>
    <cellStyle name="Normal 55" xfId="265"/>
    <cellStyle name="Normal 56" xfId="266"/>
    <cellStyle name="Normal 57" xfId="267"/>
    <cellStyle name="Normal 58" xfId="268"/>
    <cellStyle name="Normal 59" xfId="269"/>
    <cellStyle name="Normal 6" xfId="270"/>
    <cellStyle name="Normal 6 2" xfId="529"/>
    <cellStyle name="Normal 60" xfId="271"/>
    <cellStyle name="Normal 61" xfId="272"/>
    <cellStyle name="Normal 62" xfId="273"/>
    <cellStyle name="Normal 63" xfId="274"/>
    <cellStyle name="Normal 64" xfId="275"/>
    <cellStyle name="Normal 65" xfId="276"/>
    <cellStyle name="Normal 66" xfId="277"/>
    <cellStyle name="Normal 67" xfId="278"/>
    <cellStyle name="Normal 68" xfId="279"/>
    <cellStyle name="Normal 69" xfId="280"/>
    <cellStyle name="Normal 7" xfId="281"/>
    <cellStyle name="Normal 7 2" xfId="530"/>
    <cellStyle name="Normal 7 2 2" xfId="531"/>
    <cellStyle name="Normal 7 3" xfId="532"/>
    <cellStyle name="Normal 70" xfId="282"/>
    <cellStyle name="Normal 71" xfId="283"/>
    <cellStyle name="Normal 72" xfId="284"/>
    <cellStyle name="Normal 73" xfId="285"/>
    <cellStyle name="Normal 74" xfId="286"/>
    <cellStyle name="Normal 75" xfId="287"/>
    <cellStyle name="Normal 76" xfId="288"/>
    <cellStyle name="Normal 77" xfId="289"/>
    <cellStyle name="Normal 78" xfId="290"/>
    <cellStyle name="Normal 79" xfId="291"/>
    <cellStyle name="Normal 8" xfId="292"/>
    <cellStyle name="Normal 80" xfId="293"/>
    <cellStyle name="Normal 81" xfId="294"/>
    <cellStyle name="Normal 82" xfId="295"/>
    <cellStyle name="Normal 83" xfId="296"/>
    <cellStyle name="Normal 84" xfId="297"/>
    <cellStyle name="Normal 85" xfId="298"/>
    <cellStyle name="Normal 86" xfId="299"/>
    <cellStyle name="Normal 87" xfId="300"/>
    <cellStyle name="Normal 88" xfId="301"/>
    <cellStyle name="Normal 89" xfId="302"/>
    <cellStyle name="Normal 9" xfId="303"/>
    <cellStyle name="Normal 90" xfId="304"/>
    <cellStyle name="Normal 91" xfId="305"/>
    <cellStyle name="Normal 92" xfId="306"/>
    <cellStyle name="Normal 93" xfId="307"/>
    <cellStyle name="Normal 94" xfId="308"/>
    <cellStyle name="Normal 95" xfId="309"/>
    <cellStyle name="Normal 96" xfId="310"/>
    <cellStyle name="Normal 97" xfId="311"/>
    <cellStyle name="Normal 98" xfId="312"/>
    <cellStyle name="Normal 99" xfId="2"/>
    <cellStyle name="Note" xfId="313"/>
    <cellStyle name="Note 2" xfId="314"/>
    <cellStyle name="Note 3" xfId="315"/>
    <cellStyle name="Note 4" xfId="316"/>
    <cellStyle name="Note 5" xfId="317"/>
    <cellStyle name="Note 6" xfId="318"/>
    <cellStyle name="Note 7" xfId="319"/>
    <cellStyle name="Note 8" xfId="320"/>
    <cellStyle name="Output" xfId="321"/>
    <cellStyle name="Output 2" xfId="322"/>
    <cellStyle name="Output 3" xfId="323"/>
    <cellStyle name="Output 4" xfId="324"/>
    <cellStyle name="Output 5" xfId="325"/>
    <cellStyle name="Output 6" xfId="326"/>
    <cellStyle name="Output 7" xfId="327"/>
    <cellStyle name="Output 8" xfId="328"/>
    <cellStyle name="Percent [2]" xfId="329"/>
    <cellStyle name="Percent 2" xfId="330"/>
    <cellStyle name="Percent 2 2" xfId="533"/>
    <cellStyle name="Percent 3" xfId="331"/>
    <cellStyle name="Percent 4" xfId="534"/>
    <cellStyle name="report_title" xfId="332"/>
    <cellStyle name="Title" xfId="333"/>
    <cellStyle name="Total" xfId="334"/>
    <cellStyle name="Total 2" xfId="335"/>
    <cellStyle name="Total 3" xfId="336"/>
    <cellStyle name="Total 4" xfId="337"/>
    <cellStyle name="Total 5" xfId="338"/>
    <cellStyle name="Total 6" xfId="339"/>
    <cellStyle name="Total 7" xfId="340"/>
    <cellStyle name="Total 8" xfId="341"/>
    <cellStyle name="Warning Text" xfId="342"/>
    <cellStyle name="การคำนวณ 2" xfId="343"/>
    <cellStyle name="การคำนวณ 3" xfId="535"/>
    <cellStyle name="ข้อความเตือน 2" xfId="344"/>
    <cellStyle name="ข้อความเตือน 2 2" xfId="536"/>
    <cellStyle name="ข้อความเตือน 3" xfId="537"/>
    <cellStyle name="ข้อความอธิบาย 2" xfId="345"/>
    <cellStyle name="ข้อความอธิบาย 2 2" xfId="538"/>
    <cellStyle name="ข้อความอธิบาย 3" xfId="539"/>
    <cellStyle name="เครื่องหมายจุลภาค" xfId="1" builtinId="3"/>
    <cellStyle name="เครื่องหมายจุลภาค 10" xfId="346"/>
    <cellStyle name="เครื่องหมายจุลภาค 10 2" xfId="540"/>
    <cellStyle name="เครื่องหมายจุลภาค 10 2 2" xfId="541"/>
    <cellStyle name="เครื่องหมายจุลภาค 10 3" xfId="542"/>
    <cellStyle name="เครื่องหมายจุลภาค 11" xfId="347"/>
    <cellStyle name="เครื่องหมายจุลภาค 14" xfId="543"/>
    <cellStyle name="เครื่องหมายจุลภาค 14 2" xfId="544"/>
    <cellStyle name="เครื่องหมายจุลภาค 14 2 2" xfId="545"/>
    <cellStyle name="เครื่องหมายจุลภาค 14 3" xfId="546"/>
    <cellStyle name="เครื่องหมายจุลภาค 19" xfId="348"/>
    <cellStyle name="เครื่องหมายจุลภาค 2" xfId="349"/>
    <cellStyle name="เครื่องหมายจุลภาค 2 2" xfId="350"/>
    <cellStyle name="เครื่องหมายจุลภาค 2 2 2" xfId="351"/>
    <cellStyle name="เครื่องหมายจุลภาค 2 2 2 2" xfId="352"/>
    <cellStyle name="เครื่องหมายจุลภาค 2 2 3" xfId="353"/>
    <cellStyle name="เครื่องหมายจุลภาค 2 2 3 2" xfId="547"/>
    <cellStyle name="เครื่องหมายจุลภาค 2 2 4" xfId="548"/>
    <cellStyle name="เครื่องหมายจุลภาค 2 3" xfId="354"/>
    <cellStyle name="เครื่องหมายจุลภาค 2 3 2" xfId="549"/>
    <cellStyle name="เครื่องหมายจุลภาค 2 4" xfId="550"/>
    <cellStyle name="เครื่องหมายจุลภาค 2 5" xfId="551"/>
    <cellStyle name="เครื่องหมายจุลภาค 2 6" xfId="552"/>
    <cellStyle name="เครื่องหมายจุลภาค 3" xfId="355"/>
    <cellStyle name="เครื่องหมายจุลภาค 3 2" xfId="356"/>
    <cellStyle name="เครื่องหมายจุลภาค 3 2 2" xfId="553"/>
    <cellStyle name="เครื่องหมายจุลภาค 3 3" xfId="357"/>
    <cellStyle name="เครื่องหมายจุลภาค 4" xfId="358"/>
    <cellStyle name="เครื่องหมายจุลภาค 4 2" xfId="359"/>
    <cellStyle name="เครื่องหมายจุลภาค 4 2 2" xfId="554"/>
    <cellStyle name="เครื่องหมายจุลภาค 5" xfId="360"/>
    <cellStyle name="เครื่องหมายจุลภาค 6" xfId="361"/>
    <cellStyle name="เครื่องหมายจุลภาค 7" xfId="362"/>
    <cellStyle name="เครื่องหมายจุลภาค 7 2" xfId="363"/>
    <cellStyle name="เครื่องหมายจุลภาค 7 2 2" xfId="364"/>
    <cellStyle name="เครื่องหมายจุลภาค 7 3" xfId="365"/>
    <cellStyle name="เครื่องหมายจุลภาค 7 3 2" xfId="366"/>
    <cellStyle name="เครื่องหมายจุลภาค 7 4" xfId="367"/>
    <cellStyle name="เครื่องหมายจุลภาค 8" xfId="368"/>
    <cellStyle name="เครื่องหมายจุลภาค 8 2" xfId="555"/>
    <cellStyle name="เครื่องหมายจุลภาค 9" xfId="369"/>
    <cellStyle name="ชื่อเรื่อง 2" xfId="370"/>
    <cellStyle name="ชื่อเรื่อง 2 2" xfId="556"/>
    <cellStyle name="ชื่อเรื่อง 3" xfId="557"/>
    <cellStyle name="เชื่อมโยงหลายมิติ" xfId="371"/>
    <cellStyle name="เซลล์ตรวจสอบ 2" xfId="372"/>
    <cellStyle name="เซลล์ตรวจสอบ 3" xfId="558"/>
    <cellStyle name="เซลล์ที่มีการเชื่อมโยง 2" xfId="373"/>
    <cellStyle name="ดี 2" xfId="374"/>
    <cellStyle name="ดี 2 2" xfId="559"/>
    <cellStyle name="ดี 3" xfId="560"/>
    <cellStyle name="ตามการเชื่อมโยงหลายมิติ" xfId="375"/>
    <cellStyle name="น้บะภฒ_95" xfId="376"/>
    <cellStyle name="ปกติ" xfId="0" builtinId="0"/>
    <cellStyle name="ปกติ 10" xfId="377"/>
    <cellStyle name="ปกติ 11" xfId="378"/>
    <cellStyle name="ปกติ 12" xfId="379"/>
    <cellStyle name="ปกติ 13" xfId="380"/>
    <cellStyle name="ปกติ 13 2" xfId="381"/>
    <cellStyle name="ปกติ 14" xfId="382"/>
    <cellStyle name="ปกติ 14 2" xfId="561"/>
    <cellStyle name="ปกติ 14 2 2" xfId="562"/>
    <cellStyle name="ปกติ 14 3" xfId="563"/>
    <cellStyle name="ปกติ 15" xfId="383"/>
    <cellStyle name="ปกติ 16" xfId="384"/>
    <cellStyle name="ปกติ 17" xfId="385"/>
    <cellStyle name="ปกติ 18" xfId="386"/>
    <cellStyle name="ปกติ 19" xfId="387"/>
    <cellStyle name="ปกติ 2" xfId="388"/>
    <cellStyle name="ปกติ 2 10" xfId="389"/>
    <cellStyle name="ปกติ 2 11" xfId="390"/>
    <cellStyle name="ปกติ 2 14" xfId="391"/>
    <cellStyle name="ปกติ 2 15" xfId="392"/>
    <cellStyle name="ปกติ 2 18" xfId="393"/>
    <cellStyle name="ปกติ 2 2" xfId="394"/>
    <cellStyle name="ปกติ 2 2 2" xfId="564"/>
    <cellStyle name="ปกติ 2 2 2 2" xfId="565"/>
    <cellStyle name="ปกติ 2 2 3" xfId="566"/>
    <cellStyle name="ปกติ 2 2 3 2" xfId="567"/>
    <cellStyle name="ปกติ 2 2 4" xfId="568"/>
    <cellStyle name="ปกติ 2 3" xfId="395"/>
    <cellStyle name="ปกติ 2 3 2" xfId="569"/>
    <cellStyle name="ปกติ 2 4" xfId="570"/>
    <cellStyle name="ปกติ 2 5" xfId="396"/>
    <cellStyle name="ปกติ 2 6" xfId="571"/>
    <cellStyle name="ปกติ 2 7" xfId="397"/>
    <cellStyle name="ปกติ 2 8" xfId="398"/>
    <cellStyle name="ปกติ 2 9" xfId="399"/>
    <cellStyle name="ปกติ 20" xfId="400"/>
    <cellStyle name="ปกติ 21" xfId="401"/>
    <cellStyle name="ปกติ 22" xfId="402"/>
    <cellStyle name="ปกติ 23" xfId="403"/>
    <cellStyle name="ปกติ 24" xfId="404"/>
    <cellStyle name="ปกติ 25" xfId="405"/>
    <cellStyle name="ปกติ 26" xfId="406"/>
    <cellStyle name="ปกติ 27" xfId="407"/>
    <cellStyle name="ปกติ 28" xfId="408"/>
    <cellStyle name="ปกติ 29" xfId="409"/>
    <cellStyle name="ปกติ 3" xfId="410"/>
    <cellStyle name="ปกติ 3 2" xfId="411"/>
    <cellStyle name="ปกติ 3_KPI_12" xfId="412"/>
    <cellStyle name="ปกติ 30" xfId="413"/>
    <cellStyle name="ปกติ 31" xfId="414"/>
    <cellStyle name="ปกติ 32" xfId="415"/>
    <cellStyle name="ปกติ 33" xfId="416"/>
    <cellStyle name="ปกติ 34" xfId="417"/>
    <cellStyle name="ปกติ 35" xfId="418"/>
    <cellStyle name="ปกติ 36" xfId="419"/>
    <cellStyle name="ปกติ 37" xfId="420"/>
    <cellStyle name="ปกติ 38" xfId="421"/>
    <cellStyle name="ปกติ 39" xfId="422"/>
    <cellStyle name="ปกติ 4" xfId="423"/>
    <cellStyle name="ปกติ 4 2" xfId="424"/>
    <cellStyle name="ปกติ 40" xfId="425"/>
    <cellStyle name="ปกติ 41" xfId="426"/>
    <cellStyle name="ปกติ 42" xfId="427"/>
    <cellStyle name="ปกติ 43" xfId="428"/>
    <cellStyle name="ปกติ 44" xfId="429"/>
    <cellStyle name="ปกติ 45" xfId="430"/>
    <cellStyle name="ปกติ 46" xfId="431"/>
    <cellStyle name="ปกติ 5" xfId="432"/>
    <cellStyle name="ปกติ 5 2" xfId="572"/>
    <cellStyle name="ปกติ 6" xfId="433"/>
    <cellStyle name="ปกติ 7" xfId="434"/>
    <cellStyle name="ปกติ 7 2" xfId="435"/>
    <cellStyle name="ปกติ 7 2 2" xfId="436"/>
    <cellStyle name="ปกติ 7 3" xfId="437"/>
    <cellStyle name="ปกติ 7 3 2" xfId="438"/>
    <cellStyle name="ปกติ 7 4" xfId="439"/>
    <cellStyle name="ปกติ 8" xfId="440"/>
    <cellStyle name="ปกติ 9" xfId="441"/>
    <cellStyle name="ป้อนค่า 2" xfId="442"/>
    <cellStyle name="ป้อนค่า 3" xfId="573"/>
    <cellStyle name="ปานกลาง 2" xfId="443"/>
    <cellStyle name="เปอร์เซ็นต์ 2" xfId="444"/>
    <cellStyle name="เปอร์เซ็นต์ 2 2" xfId="445"/>
    <cellStyle name="เปอร์เซ็นต์ 3" xfId="446"/>
    <cellStyle name="ผลรวม 2" xfId="447"/>
    <cellStyle name="ผลรวม 2 2" xfId="574"/>
    <cellStyle name="ผลรวม 3" xfId="575"/>
    <cellStyle name="แย่ 2" xfId="448"/>
    <cellStyle name="แย่ 3" xfId="576"/>
    <cellStyle name="ฤธถ [0]_95" xfId="449"/>
    <cellStyle name="ฤธถ_95" xfId="450"/>
    <cellStyle name="ล๋ศญ [0]_95" xfId="451"/>
    <cellStyle name="ล๋ศญ_95" xfId="452"/>
    <cellStyle name="วฅมุ_4ฟ๙ฝวภ๛" xfId="453"/>
    <cellStyle name="ส่วนที่ถูกเน้น1 2" xfId="454"/>
    <cellStyle name="ส่วนที่ถูกเน้น1 2 2" xfId="577"/>
    <cellStyle name="ส่วนที่ถูกเน้น1 3" xfId="578"/>
    <cellStyle name="ส่วนที่ถูกเน้น2 2" xfId="455"/>
    <cellStyle name="ส่วนที่ถูกเน้น2 2 2" xfId="579"/>
    <cellStyle name="ส่วนที่ถูกเน้น2 3" xfId="580"/>
    <cellStyle name="ส่วนที่ถูกเน้น3 2" xfId="456"/>
    <cellStyle name="ส่วนที่ถูกเน้น3 2 2" xfId="581"/>
    <cellStyle name="ส่วนที่ถูกเน้น3 3" xfId="582"/>
    <cellStyle name="ส่วนที่ถูกเน้น4 2" xfId="457"/>
    <cellStyle name="ส่วนที่ถูกเน้น4 2 2" xfId="583"/>
    <cellStyle name="ส่วนที่ถูกเน้น4 3" xfId="584"/>
    <cellStyle name="ส่วนที่ถูกเน้น5 2" xfId="458"/>
    <cellStyle name="ส่วนที่ถูกเน้น5 3" xfId="585"/>
    <cellStyle name="ส่วนที่ถูกเน้น6 2" xfId="459"/>
    <cellStyle name="ส่วนที่ถูกเน้น6 2 2" xfId="586"/>
    <cellStyle name="ส่วนที่ถูกเน้น6 3" xfId="587"/>
    <cellStyle name="แสดงผล 2" xfId="460"/>
    <cellStyle name="แสดงผล 3" xfId="588"/>
    <cellStyle name="หมายเหตุ 2" xfId="461"/>
    <cellStyle name="หมายเหตุ 2 2" xfId="589"/>
    <cellStyle name="หมายเหตุ 3" xfId="462"/>
    <cellStyle name="หมายเหตุ 4" xfId="463"/>
    <cellStyle name="หมายเหตุ 5" xfId="464"/>
    <cellStyle name="หมายเหตุ 6" xfId="465"/>
    <cellStyle name="หัวเรื่อง 1 2" xfId="466"/>
    <cellStyle name="หัวเรื่อง 1 2 2" xfId="590"/>
    <cellStyle name="หัวเรื่อง 1 3" xfId="591"/>
    <cellStyle name="หัวเรื่อง 2 2" xfId="467"/>
    <cellStyle name="หัวเรื่อง 2 2 2" xfId="592"/>
    <cellStyle name="หัวเรื่อง 2 3" xfId="593"/>
    <cellStyle name="หัวเรื่อง 3 2" xfId="468"/>
    <cellStyle name="หัวเรื่อง 3 2 2" xfId="594"/>
    <cellStyle name="หัวเรื่อง 3 3" xfId="595"/>
    <cellStyle name="หัวเรื่อง 4 2" xfId="469"/>
    <cellStyle name="หัวเรื่อง 4 2 2" xfId="596"/>
    <cellStyle name="หัวเรื่อง 4 3" xfId="59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21</xdr:row>
      <xdr:rowOff>485775</xdr:rowOff>
    </xdr:from>
    <xdr:to>
      <xdr:col>1</xdr:col>
      <xdr:colOff>104775</xdr:colOff>
      <xdr:row>21</xdr:row>
      <xdr:rowOff>485775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14300" y="7962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104775</xdr:colOff>
      <xdr:row>21</xdr:row>
      <xdr:rowOff>485775</xdr:rowOff>
    </xdr:from>
    <xdr:to>
      <xdr:col>1</xdr:col>
      <xdr:colOff>104775</xdr:colOff>
      <xdr:row>21</xdr:row>
      <xdr:rowOff>485775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4300" y="7962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104775</xdr:colOff>
      <xdr:row>22</xdr:row>
      <xdr:rowOff>485775</xdr:rowOff>
    </xdr:from>
    <xdr:to>
      <xdr:col>1</xdr:col>
      <xdr:colOff>104775</xdr:colOff>
      <xdr:row>22</xdr:row>
      <xdr:rowOff>485775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4300" y="844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104775</xdr:colOff>
      <xdr:row>22</xdr:row>
      <xdr:rowOff>485775</xdr:rowOff>
    </xdr:from>
    <xdr:to>
      <xdr:col>1</xdr:col>
      <xdr:colOff>104775</xdr:colOff>
      <xdr:row>22</xdr:row>
      <xdr:rowOff>485775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4300" y="844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104775</xdr:colOff>
      <xdr:row>22</xdr:row>
      <xdr:rowOff>485775</xdr:rowOff>
    </xdr:from>
    <xdr:to>
      <xdr:col>1</xdr:col>
      <xdr:colOff>104775</xdr:colOff>
      <xdr:row>22</xdr:row>
      <xdr:rowOff>485775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4300" y="844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kkk/&#3586;&#3629;&#3591;&#3610;&#3611;&#3637;%20%202552new/&#3619;&#3634;&#3618;&#3652;&#3604;&#3657;/Documents%20and%20Settings/pea/Desktop/&#3619;&#3634;&#3618;&#3652;&#3604;&#3657;%2050,5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98938/Desktop/&#3591;&#3610;&#3621;&#3591;&#3607;&#3640;&#3609;&#3611;&#3637;%202560/&#3619;&#3634;&#3618;&#3591;&#3634;&#3609;0160-&#3649;&#3585;&#3657;&#3652;&#3586;&#3621;&#3656;&#3634;&#3626;&#3640;&#3604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98938/Desktop/2560SAP/&#3619;&#3623;&#3617;&#3607;&#3640;&#3585;&#3629;&#3618;&#3656;&#3634;&#3591;2560(&#3605;&#3657;&#3609;&#3611;&#3637;)/&#3592;&#3633;&#3604;&#3626;&#3619;&#3619;&#3591;&#3610;&#3611;&#3637;256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05;&#3633;&#3657;&#3591;&#3591;&#3610;&#3611;&#3637;%202560\&#3591;&#3610;&#3585;&#3635;&#3652;&#3619;-&#3586;&#3634;&#3604;&#3607;&#3640;&#3609;&#3611;&#3637;6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98938/Desktop/2560SAP/&#3619;&#3623;&#3617;&#3607;&#3640;&#3585;&#3629;&#3618;&#3656;&#3634;&#3591;2560(&#3605;&#3657;&#3609;&#3611;&#3637;)/&#3586;&#3629;&#3605;&#3633;&#3657;&#3591;&#3611;&#3637;%2060/&#3586;&#3629;&#3605;&#3633;&#3657;&#3591;&#3591;&#3610;%200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09;&#3657;&#3629;&#3591;&#3585;&#3610;\&#3619;&#3634;&#3618;&#3591;&#3634;&#3609;&#3591;&#3610;&#3592;&#3633;&#3604;&#3595;&#3639;&#3657;&#3629;&#3614;&#3633;&#3626;&#3604;&#3640;-&#3588;&#3629;&#3609;&#3585;&#3619;&#3637;&#3605;%20&#3611;&#3619;&#3632;&#3592;&#3635;&#3648;&#3604;&#3639;&#3629;&#3609;\&#3611;&#3637;%202556\&#3652;&#3615;&#3621;&#3660;&#3586;&#3638;&#3657;&#3609;%20Web%20&#3611;&#3619;&#3632;&#3592;&#3635;&#3648;&#3604;&#3639;&#3629;&#3609;\Users\NARET\Desktop\Documents%20and%20Settings\BEN\Desktop\&#3619;&#3634;&#3618;&#3591;&#3634;&#3609;&#3591;&#3610;%20sap-K&#3607;&#3623;&#3637;&#3611;\Documents%20and%20Settings\BEN\Desktop\&#3619;&#3634;&#3618;&#3591;&#3634;&#3609;&#3591;&#3610;%20sap-K&#3607;&#3623;&#3637;&#3611;\mai-sap\&#3595;&#3639;&#3657;&#3629;&#3614;&#3633;&#3626;&#3604;&#3640;&#3611;&#3637;%2050-ju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07;&#3610;&#3607;&#3623;&#3609;&#3649;&#3612;&#3609;55-56\My%20Documents\&#3619;&#3627;&#3633;&#3626;&#3610;&#3633;&#3597;&#3594;&#3637;&#3651;&#3627;&#3617;&#3656;ER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orm2554\My%20Documents\&#3619;&#3627;&#3633;&#3626;&#3610;&#3633;&#3597;&#3594;&#3637;&#3651;&#3627;&#3617;&#3656;ER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3619;&#3627;&#3633;&#3626;&#3610;&#3633;&#3597;&#3594;&#3637;&#3651;&#3627;&#3617;&#3656;ER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591;&#3610;&#3611;&#3637;-59-60\PEA\&#3648;&#3617;&#3618;&#3660;\from2554\Form%20&#3591;&#3610;&#3607;&#3635;&#3585;&#3634;&#3619;54\My%20Documents\&#3619;&#3627;&#3633;&#3626;&#3610;&#3633;&#3597;&#3594;&#3637;&#3651;&#3627;&#3617;&#3656;ER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98938/Desktop/2560SAP/&#3619;&#3623;&#3617;&#3607;&#3640;&#3585;&#3629;&#3618;&#3656;&#3634;&#3591;2560(&#3605;&#3657;&#3609;&#3611;&#3637;)/&#3586;&#3629;&#3605;&#3633;&#3657;&#3591;&#3611;&#3637;%2060/&#3586;&#3629;&#3605;&#3633;&#3657;&#3591;&#3611;&#3637;%2060/BUD_UBN_%20256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00\c\My%20Documents\mark\&#3591;&#3611;&#3617;.49\&#3591;&#3611;&#3617;.49_base%20on%20&#3626;&#3588;&#3619;5&#3617;&#3588;473_3\Fp96_test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00\c\My%20Documents\mark\&#3591;&#3611;&#3617;.49\&#3591;&#3611;&#3617;.49_base%20on%20&#3626;&#3588;&#3619;5&#3617;&#3588;473_3\Support_test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ฐานรวม50"/>
      <sheetName val="แบบงป.002"/>
      <sheetName val="คชจ.ฉ.2 ปี 50"/>
      <sheetName val="แบบงป.001"/>
      <sheetName val="รด.ปี 50, 51"/>
      <sheetName val="ฐาน"/>
      <sheetName val="Sheet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้อน"/>
      <sheetName val="จ.2 เอาอันนี้ คีย์ตรง(ลบ.)"/>
      <sheetName val="KPI - ท่านเขต คีย์ตรง(ลบ.)"/>
      <sheetName val="KPI - หน่วย(ล้านบาท)"/>
      <sheetName val="KPI - ถึง กฟส. (บาท)"/>
      <sheetName val="ทุกงบ - ถึง กฟส.(บาท)"/>
      <sheetName val="กปง.(ปป.) - คชจ.I"/>
      <sheetName val="กปง.(ปป.) -จซ.C"/>
      <sheetName val="กปง.(ปค.)จซ.P"/>
      <sheetName val="งบสำรองเร่งด่วน 60"/>
      <sheetName val="คชจ.หน้างานงบ (I)"/>
      <sheetName val="ค่าใช้+ประสาน งบโครงการ (P)"/>
      <sheetName val="รายงานจัดซื้องบ C"/>
      <sheetName val="รายละเอียดซื้อ C"/>
      <sheetName val="C-57-EEIT"/>
      <sheetName val="C-58-EPOP"/>
      <sheetName val="C-59-EPOP"/>
      <sheetName val="C-60-EPOP"/>
      <sheetName val="กปง.(ปป.)- จซ. I"/>
      <sheetName val="รายงานจัดซื้องบ I "/>
      <sheetName val="รายละเอียดซื้อ I"/>
      <sheetName val="I-EEIT"/>
      <sheetName val="รายงานจัดซื้องบ P "/>
      <sheetName val="รายละเอียดซื้อP"/>
      <sheetName val="p-eeit"/>
      <sheetName val="P-EPOP"/>
      <sheetName val="I-58-E-POPXX.05"/>
      <sheetName val="I-57-E-POPXX.07"/>
      <sheetName val="I-58-E-POPXX.07"/>
      <sheetName val="I-59-E-POPXX.07 "/>
      <sheetName val="I-60-E-POPXX.07"/>
      <sheetName val="I-60-E-POPXX.14"/>
      <sheetName val="I-58-E-POPXX.27"/>
      <sheetName val="I-56-E-EITBF.41-ปิดโครงการ"/>
      <sheetName val="I-57-E-EITBF.41"/>
      <sheetName val="I-58-EPOPXX.41"/>
      <sheetName val="I-59-E-PoPXX.41"/>
      <sheetName val="I-60-E-PoPXX.41"/>
      <sheetName val="I-57-E-.43 ส่งคืนงบปิดโครงการ"/>
      <sheetName val="I-58-E-.43ส่งคืนงบปิดโครงการ "/>
      <sheetName val="I-59-E-POPXX.43  "/>
      <sheetName val="I-60-E-EITBF.65"/>
      <sheetName val="I-58-E-POPXX.86"/>
      <sheetName val="I-59-E-POPXX.86"/>
      <sheetName val="I-58-E-POPXX.LH"/>
      <sheetName val="I-58-E-POPXX.PM"/>
      <sheetName val="P-RHE00.0-E-(คชจ+วัสดุ)"/>
      <sheetName val="P-RHE00.0-E-COORD.ZZZZ (ประสาน)"/>
      <sheetName val="P-TSD09.2-E-RAL.(คชจ+วัสดุ)"/>
      <sheetName val="P-DEI00.0-E"/>
      <sheetName val="P-DEI00.0-E-COORD.ZZZZ"/>
      <sheetName val="P-NHE00.0-E-59"/>
      <sheetName val="P-NHE00.0-E-COORD.ZZZZ"/>
      <sheetName val="P-DSR02.0-E"/>
      <sheetName val="P-DSR02.0-E-COORD.ZZZZ"/>
      <sheetName val="P-DSD02.0-E"/>
      <sheetName val="P-DSD02.0-E-COORD.ZZZZ"/>
      <sheetName val="P-DRI03.0-E"/>
      <sheetName val="P-DRI03.0-E-COORD.ZZZZ"/>
      <sheetName val="P-PDR07.0-E"/>
      <sheetName val="P-PDR07.0-E-COORD.ZZZZ"/>
      <sheetName val="P-TSD08.2-E"/>
      <sheetName val="P-TSD08.2-E-COORD.ZZZZ (ประสาน)"/>
      <sheetName val="P-AHE00.0-E"/>
      <sheetName val="P-AHE00.0-E-COORD.ZZZZ"/>
      <sheetName val="P-AEP02.0-E"/>
      <sheetName val="P-AEP02.0-E-COORD.ZZZZ"/>
      <sheetName val="P-DDI02.0-E-CSDFO.0002"/>
      <sheetName val="P-DDI02.0-E-COORD.ZZZZ "/>
      <sheetName val="P-SEZ01.0-E-RAL"/>
      <sheetName val="P-SEZ01.0-E-COORD.ZZZZ"/>
      <sheetName val="P-TDD01.0-E"/>
      <sheetName val="P-TDD01.0-E-COORD.ZZZZ"/>
    </sheetNames>
    <sheetDataSet>
      <sheetData sheetId="0">
        <row r="7">
          <cell r="B7" t="str">
            <v xml:space="preserve">รายงานผลการเบิกจ่ายงบลงทุน ประจำปี 2560   ของ  กฟฉ.2   เดือน ม.ค. 2560 </v>
          </cell>
        </row>
      </sheetData>
      <sheetData sheetId="1"/>
      <sheetData sheetId="2"/>
      <sheetData sheetId="3"/>
      <sheetData sheetId="4">
        <row r="83">
          <cell r="D83">
            <v>585719013.01999998</v>
          </cell>
          <cell r="E83">
            <v>94902758</v>
          </cell>
          <cell r="F83">
            <v>680621771.01999998</v>
          </cell>
          <cell r="G83">
            <v>0</v>
          </cell>
          <cell r="H83">
            <v>680621771.01999998</v>
          </cell>
          <cell r="I83">
            <v>25724340.275000006</v>
          </cell>
          <cell r="J83">
            <v>654897430.745</v>
          </cell>
          <cell r="L83">
            <v>102113155.08000001</v>
          </cell>
          <cell r="M83">
            <v>552784275.66499996</v>
          </cell>
        </row>
      </sheetData>
      <sheetData sheetId="5"/>
      <sheetData sheetId="6"/>
      <sheetData sheetId="7"/>
      <sheetData sheetId="8"/>
      <sheetData sheetId="9">
        <row r="5">
          <cell r="F5">
            <v>0</v>
          </cell>
        </row>
        <row r="7">
          <cell r="F7">
            <v>0</v>
          </cell>
        </row>
        <row r="8">
          <cell r="F8">
            <v>0</v>
          </cell>
        </row>
        <row r="9">
          <cell r="F9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>
            <v>0</v>
          </cell>
        </row>
        <row r="57">
          <cell r="F57">
            <v>0</v>
          </cell>
        </row>
        <row r="58">
          <cell r="F58">
            <v>0</v>
          </cell>
        </row>
        <row r="61">
          <cell r="B61">
            <v>20000000</v>
          </cell>
        </row>
        <row r="62">
          <cell r="D62">
            <v>0</v>
          </cell>
          <cell r="F62">
            <v>0</v>
          </cell>
        </row>
      </sheetData>
      <sheetData sheetId="10">
        <row r="8">
          <cell r="D8">
            <v>0</v>
          </cell>
          <cell r="E8">
            <v>20000000</v>
          </cell>
          <cell r="F8">
            <v>0</v>
          </cell>
          <cell r="I8">
            <v>0</v>
          </cell>
          <cell r="L8">
            <v>0</v>
          </cell>
        </row>
        <row r="11">
          <cell r="D11">
            <v>10839066.59</v>
          </cell>
          <cell r="E11">
            <v>0</v>
          </cell>
          <cell r="F11">
            <v>0</v>
          </cell>
          <cell r="I11">
            <v>1114751.28</v>
          </cell>
          <cell r="L11">
            <v>876740</v>
          </cell>
        </row>
        <row r="21">
          <cell r="D21">
            <v>0</v>
          </cell>
          <cell r="E21">
            <v>0</v>
          </cell>
          <cell r="F21">
            <v>0</v>
          </cell>
          <cell r="I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115937.85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I23">
            <v>1246352.4149999996</v>
          </cell>
          <cell r="L23">
            <v>0</v>
          </cell>
        </row>
        <row r="24">
          <cell r="D24">
            <v>0</v>
          </cell>
          <cell r="E24">
            <v>7265000</v>
          </cell>
          <cell r="F24">
            <v>0</v>
          </cell>
          <cell r="I24">
            <v>9182.5</v>
          </cell>
          <cell r="L24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I29">
            <v>2549253.2900000052</v>
          </cell>
          <cell r="L29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I32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I36">
            <v>0</v>
          </cell>
        </row>
        <row r="40">
          <cell r="D40">
            <v>697130.92</v>
          </cell>
          <cell r="E40">
            <v>0</v>
          </cell>
          <cell r="F40">
            <v>0</v>
          </cell>
          <cell r="I40">
            <v>29000</v>
          </cell>
          <cell r="L40">
            <v>272992</v>
          </cell>
        </row>
        <row r="45">
          <cell r="D45">
            <v>100452.56</v>
          </cell>
          <cell r="E45">
            <v>0</v>
          </cell>
          <cell r="F45">
            <v>0</v>
          </cell>
          <cell r="I45">
            <v>0</v>
          </cell>
          <cell r="L45">
            <v>0</v>
          </cell>
        </row>
        <row r="46">
          <cell r="D46">
            <v>322562.94</v>
          </cell>
          <cell r="E46">
            <v>0</v>
          </cell>
          <cell r="F46">
            <v>0</v>
          </cell>
          <cell r="I46">
            <v>-74394.090000000317</v>
          </cell>
          <cell r="L46">
            <v>16980</v>
          </cell>
        </row>
        <row r="47">
          <cell r="D47">
            <v>-1242108.1099999975</v>
          </cell>
          <cell r="E47">
            <v>0</v>
          </cell>
          <cell r="F47">
            <v>0</v>
          </cell>
          <cell r="I47">
            <v>280529.12</v>
          </cell>
          <cell r="L47">
            <v>400302.8</v>
          </cell>
        </row>
        <row r="48">
          <cell r="D48">
            <v>0</v>
          </cell>
          <cell r="E48">
            <v>5000000</v>
          </cell>
          <cell r="F48">
            <v>0</v>
          </cell>
          <cell r="I48">
            <v>0</v>
          </cell>
          <cell r="L48">
            <v>0</v>
          </cell>
        </row>
        <row r="62">
          <cell r="D62">
            <v>245163.65000000037</v>
          </cell>
          <cell r="E62">
            <v>0</v>
          </cell>
          <cell r="F62">
            <v>0</v>
          </cell>
          <cell r="I62">
            <v>0</v>
          </cell>
          <cell r="L62">
            <v>0</v>
          </cell>
        </row>
        <row r="73">
          <cell r="F73">
            <v>0</v>
          </cell>
          <cell r="I73">
            <v>250465.33999999979</v>
          </cell>
          <cell r="L73">
            <v>0</v>
          </cell>
        </row>
        <row r="74">
          <cell r="D74">
            <v>0</v>
          </cell>
          <cell r="E74">
            <v>0</v>
          </cell>
        </row>
        <row r="77">
          <cell r="D77">
            <v>12933508.949999999</v>
          </cell>
          <cell r="E77">
            <v>0</v>
          </cell>
          <cell r="F77">
            <v>0</v>
          </cell>
          <cell r="I77">
            <v>2073280</v>
          </cell>
          <cell r="L77">
            <v>9870376.9499999993</v>
          </cell>
        </row>
        <row r="78">
          <cell r="D78">
            <v>3634572</v>
          </cell>
          <cell r="E78">
            <v>0</v>
          </cell>
          <cell r="F78">
            <v>0</v>
          </cell>
          <cell r="I78">
            <v>0</v>
          </cell>
          <cell r="L78">
            <v>1153110.6000000001</v>
          </cell>
        </row>
        <row r="82">
          <cell r="D82">
            <v>335239.67999999953</v>
          </cell>
          <cell r="E82">
            <v>0</v>
          </cell>
          <cell r="F82">
            <v>0</v>
          </cell>
          <cell r="I82">
            <v>0</v>
          </cell>
          <cell r="L82">
            <v>37000</v>
          </cell>
        </row>
        <row r="86">
          <cell r="D86">
            <v>681512.67999999993</v>
          </cell>
          <cell r="E86">
            <v>0</v>
          </cell>
          <cell r="F86">
            <v>0</v>
          </cell>
          <cell r="I86">
            <v>0</v>
          </cell>
          <cell r="L86">
            <v>0</v>
          </cell>
        </row>
      </sheetData>
      <sheetData sheetId="11">
        <row r="8">
          <cell r="D8">
            <v>1115747.67</v>
          </cell>
          <cell r="E8">
            <v>0</v>
          </cell>
          <cell r="F8">
            <v>0</v>
          </cell>
          <cell r="H8">
            <v>-107898.93</v>
          </cell>
          <cell r="K8">
            <v>0</v>
          </cell>
        </row>
        <row r="10">
          <cell r="D10">
            <v>13158.04</v>
          </cell>
          <cell r="E10">
            <v>0</v>
          </cell>
          <cell r="F10">
            <v>0</v>
          </cell>
          <cell r="H10">
            <v>8136.14</v>
          </cell>
          <cell r="K10">
            <v>0</v>
          </cell>
        </row>
        <row r="13">
          <cell r="D13">
            <v>5101701.6399999857</v>
          </cell>
          <cell r="E13">
            <v>0</v>
          </cell>
          <cell r="F13">
            <v>0</v>
          </cell>
          <cell r="H13">
            <v>2440277.12</v>
          </cell>
          <cell r="K13">
            <v>3210270.2300000004</v>
          </cell>
        </row>
        <row r="15">
          <cell r="D15">
            <v>-218611.8</v>
          </cell>
          <cell r="E15">
            <v>0</v>
          </cell>
          <cell r="F15">
            <v>0</v>
          </cell>
          <cell r="H15">
            <v>0</v>
          </cell>
          <cell r="K15">
            <v>0</v>
          </cell>
        </row>
        <row r="18">
          <cell r="D18">
            <v>1179969.96</v>
          </cell>
          <cell r="E18">
            <v>0</v>
          </cell>
          <cell r="F18">
            <v>0</v>
          </cell>
          <cell r="H18">
            <v>313878</v>
          </cell>
          <cell r="K18">
            <v>156400</v>
          </cell>
        </row>
        <row r="20">
          <cell r="D20">
            <v>-75110.31</v>
          </cell>
          <cell r="E20">
            <v>0</v>
          </cell>
          <cell r="F20">
            <v>0</v>
          </cell>
          <cell r="H20">
            <v>0</v>
          </cell>
        </row>
        <row r="28">
          <cell r="D28">
            <v>38778268.82</v>
          </cell>
          <cell r="E28">
            <v>0</v>
          </cell>
          <cell r="F28">
            <v>0</v>
          </cell>
          <cell r="H28">
            <v>202112.36</v>
          </cell>
          <cell r="K28">
            <v>479300</v>
          </cell>
        </row>
        <row r="30">
          <cell r="D30">
            <v>328288.55</v>
          </cell>
          <cell r="E30">
            <v>0</v>
          </cell>
          <cell r="F30">
            <v>0</v>
          </cell>
          <cell r="H30">
            <v>22229.4</v>
          </cell>
          <cell r="K30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H33">
            <v>700515.03</v>
          </cell>
          <cell r="K33">
            <v>1133371.8600000001</v>
          </cell>
        </row>
        <row r="35">
          <cell r="D35">
            <v>0</v>
          </cell>
          <cell r="E35">
            <v>0</v>
          </cell>
          <cell r="F35">
            <v>0</v>
          </cell>
          <cell r="H35">
            <v>2130</v>
          </cell>
          <cell r="K35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H38">
            <v>388117.78</v>
          </cell>
          <cell r="K38">
            <v>9981550.6799999997</v>
          </cell>
        </row>
        <row r="40">
          <cell r="D40">
            <v>0</v>
          </cell>
          <cell r="E40">
            <v>0</v>
          </cell>
          <cell r="F40">
            <v>0</v>
          </cell>
          <cell r="H40">
            <v>0</v>
          </cell>
          <cell r="K40">
            <v>0</v>
          </cell>
        </row>
        <row r="43">
          <cell r="D43">
            <v>672010</v>
          </cell>
          <cell r="E43">
            <v>0</v>
          </cell>
          <cell r="F43">
            <v>0</v>
          </cell>
          <cell r="H43">
            <v>0</v>
          </cell>
          <cell r="K43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H45">
            <v>3.55</v>
          </cell>
          <cell r="K45">
            <v>0</v>
          </cell>
        </row>
        <row r="48">
          <cell r="D48">
            <v>1737675.6199999996</v>
          </cell>
          <cell r="E48">
            <v>0</v>
          </cell>
          <cell r="F48">
            <v>0</v>
          </cell>
          <cell r="H48">
            <v>1707940.6199999996</v>
          </cell>
          <cell r="K48">
            <v>29735</v>
          </cell>
        </row>
        <row r="50">
          <cell r="D50">
            <v>500996.77</v>
          </cell>
          <cell r="E50">
            <v>0</v>
          </cell>
          <cell r="F50">
            <v>0</v>
          </cell>
          <cell r="H50">
            <v>12048.1</v>
          </cell>
          <cell r="K50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H53">
            <v>0</v>
          </cell>
          <cell r="K53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H55">
            <v>14900</v>
          </cell>
          <cell r="K55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H58">
            <v>1798343.56</v>
          </cell>
          <cell r="K58">
            <v>55328</v>
          </cell>
        </row>
        <row r="60">
          <cell r="D60">
            <v>0</v>
          </cell>
          <cell r="E60">
            <v>0</v>
          </cell>
          <cell r="F60">
            <v>0</v>
          </cell>
          <cell r="H60">
            <v>0</v>
          </cell>
          <cell r="K60">
            <v>0</v>
          </cell>
        </row>
        <row r="63">
          <cell r="D63">
            <v>279080000</v>
          </cell>
          <cell r="E63">
            <v>0</v>
          </cell>
          <cell r="F63">
            <v>0</v>
          </cell>
          <cell r="H63">
            <v>0</v>
          </cell>
          <cell r="K63">
            <v>0</v>
          </cell>
        </row>
        <row r="65">
          <cell r="D65">
            <v>1920000</v>
          </cell>
          <cell r="E65">
            <v>0</v>
          </cell>
          <cell r="F65">
            <v>0</v>
          </cell>
          <cell r="H65">
            <v>0</v>
          </cell>
          <cell r="L65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H68">
            <v>0</v>
          </cell>
          <cell r="K68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H70">
            <v>0</v>
          </cell>
          <cell r="K70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>
        <row r="11">
          <cell r="D11">
            <v>4492900</v>
          </cell>
          <cell r="E11">
            <v>0</v>
          </cell>
          <cell r="G11">
            <v>0</v>
          </cell>
          <cell r="I11">
            <v>394000</v>
          </cell>
          <cell r="L11">
            <v>0</v>
          </cell>
          <cell r="M11">
            <v>1618000</v>
          </cell>
          <cell r="O11">
            <v>2376600</v>
          </cell>
        </row>
        <row r="12">
          <cell r="D12">
            <v>769511.5</v>
          </cell>
          <cell r="E12">
            <v>0</v>
          </cell>
          <cell r="G12">
            <v>0</v>
          </cell>
          <cell r="I12">
            <v>385125</v>
          </cell>
          <cell r="L12">
            <v>86400</v>
          </cell>
          <cell r="M12">
            <v>84600</v>
          </cell>
          <cell r="O12">
            <v>150000</v>
          </cell>
        </row>
        <row r="13">
          <cell r="D13">
            <v>801</v>
          </cell>
          <cell r="E13">
            <v>0</v>
          </cell>
          <cell r="G13">
            <v>801</v>
          </cell>
          <cell r="I13">
            <v>0</v>
          </cell>
          <cell r="L13">
            <v>0</v>
          </cell>
          <cell r="M13">
            <v>0</v>
          </cell>
          <cell r="O13">
            <v>0</v>
          </cell>
        </row>
        <row r="14">
          <cell r="D14">
            <v>693000</v>
          </cell>
          <cell r="E14">
            <v>0</v>
          </cell>
          <cell r="G14">
            <v>0</v>
          </cell>
          <cell r="I14">
            <v>0</v>
          </cell>
          <cell r="L14">
            <v>339274</v>
          </cell>
          <cell r="M14">
            <v>317849</v>
          </cell>
          <cell r="O14">
            <v>3978</v>
          </cell>
        </row>
        <row r="15">
          <cell r="D15">
            <v>0</v>
          </cell>
          <cell r="E15">
            <v>0</v>
          </cell>
          <cell r="G15">
            <v>0</v>
          </cell>
          <cell r="I15">
            <v>0</v>
          </cell>
          <cell r="L15">
            <v>0</v>
          </cell>
          <cell r="M15">
            <v>0</v>
          </cell>
          <cell r="O15">
            <v>0</v>
          </cell>
        </row>
        <row r="18">
          <cell r="D18">
            <v>0</v>
          </cell>
          <cell r="E18">
            <v>0</v>
          </cell>
          <cell r="G18">
            <v>0</v>
          </cell>
          <cell r="I18">
            <v>0</v>
          </cell>
          <cell r="L18">
            <v>0</v>
          </cell>
          <cell r="M18">
            <v>0</v>
          </cell>
          <cell r="O18">
            <v>0</v>
          </cell>
        </row>
        <row r="19">
          <cell r="D19">
            <v>0</v>
          </cell>
          <cell r="E19">
            <v>0</v>
          </cell>
          <cell r="G19">
            <v>0</v>
          </cell>
          <cell r="I19">
            <v>0</v>
          </cell>
          <cell r="L19">
            <v>0</v>
          </cell>
          <cell r="M19">
            <v>0</v>
          </cell>
          <cell r="O19">
            <v>0</v>
          </cell>
        </row>
        <row r="20">
          <cell r="D20">
            <v>949777.1</v>
          </cell>
          <cell r="E20">
            <v>0</v>
          </cell>
          <cell r="G20">
            <v>0</v>
          </cell>
          <cell r="I20">
            <v>0</v>
          </cell>
          <cell r="L20">
            <v>0</v>
          </cell>
          <cell r="M20">
            <v>0</v>
          </cell>
          <cell r="O20">
            <v>949777.1</v>
          </cell>
        </row>
        <row r="21">
          <cell r="E21">
            <v>2946000</v>
          </cell>
          <cell r="G21">
            <v>0</v>
          </cell>
          <cell r="I21">
            <v>0</v>
          </cell>
          <cell r="L21">
            <v>0</v>
          </cell>
          <cell r="M21">
            <v>0</v>
          </cell>
          <cell r="O21">
            <v>2866483.6</v>
          </cell>
        </row>
        <row r="24">
          <cell r="D24">
            <v>0</v>
          </cell>
          <cell r="E24">
            <v>0</v>
          </cell>
          <cell r="G24">
            <v>0</v>
          </cell>
          <cell r="I24">
            <v>0</v>
          </cell>
          <cell r="L24">
            <v>0</v>
          </cell>
          <cell r="M24">
            <v>0</v>
          </cell>
          <cell r="O24">
            <v>0</v>
          </cell>
        </row>
        <row r="25">
          <cell r="D25">
            <v>0</v>
          </cell>
          <cell r="E25">
            <v>0</v>
          </cell>
          <cell r="G25">
            <v>0</v>
          </cell>
          <cell r="I25">
            <v>0</v>
          </cell>
          <cell r="L25">
            <v>0</v>
          </cell>
          <cell r="M25">
            <v>0</v>
          </cell>
          <cell r="O25">
            <v>0</v>
          </cell>
        </row>
        <row r="26">
          <cell r="D26">
            <v>4782556.8</v>
          </cell>
          <cell r="E26">
            <v>0</v>
          </cell>
          <cell r="G26">
            <v>0</v>
          </cell>
          <cell r="I26">
            <v>0</v>
          </cell>
          <cell r="L26">
            <v>0</v>
          </cell>
          <cell r="M26">
            <v>0</v>
          </cell>
          <cell r="O26">
            <v>4782556.8</v>
          </cell>
        </row>
        <row r="27">
          <cell r="D27">
            <v>0</v>
          </cell>
          <cell r="E27">
            <v>16370248</v>
          </cell>
          <cell r="G27">
            <v>0</v>
          </cell>
          <cell r="I27">
            <v>0</v>
          </cell>
          <cell r="L27">
            <v>0</v>
          </cell>
          <cell r="M27">
            <v>0</v>
          </cell>
          <cell r="O27">
            <v>12604511</v>
          </cell>
        </row>
        <row r="28">
          <cell r="D28">
            <v>0</v>
          </cell>
          <cell r="E28">
            <v>0</v>
          </cell>
          <cell r="G28">
            <v>0</v>
          </cell>
          <cell r="I28">
            <v>0</v>
          </cell>
          <cell r="L28">
            <v>0</v>
          </cell>
          <cell r="M28">
            <v>0</v>
          </cell>
          <cell r="O28">
            <v>0</v>
          </cell>
        </row>
        <row r="29">
          <cell r="D29">
            <v>17582</v>
          </cell>
          <cell r="E29">
            <v>0</v>
          </cell>
          <cell r="G29">
            <v>17582</v>
          </cell>
          <cell r="I29">
            <v>0</v>
          </cell>
          <cell r="L29">
            <v>0</v>
          </cell>
          <cell r="M29">
            <v>0</v>
          </cell>
          <cell r="O29">
            <v>0</v>
          </cell>
        </row>
        <row r="30">
          <cell r="D30">
            <v>96000</v>
          </cell>
          <cell r="E30">
            <v>0</v>
          </cell>
          <cell r="G30">
            <v>13620</v>
          </cell>
          <cell r="I30">
            <v>82380</v>
          </cell>
          <cell r="L30">
            <v>0</v>
          </cell>
          <cell r="M30">
            <v>0</v>
          </cell>
          <cell r="O30">
            <v>0</v>
          </cell>
        </row>
        <row r="31">
          <cell r="D31">
            <v>0</v>
          </cell>
          <cell r="E31">
            <v>0</v>
          </cell>
          <cell r="G31">
            <v>0</v>
          </cell>
          <cell r="I31">
            <v>0</v>
          </cell>
          <cell r="L31">
            <v>0</v>
          </cell>
          <cell r="M31">
            <v>0</v>
          </cell>
          <cell r="O31">
            <v>0</v>
          </cell>
        </row>
        <row r="35">
          <cell r="D35">
            <v>0</v>
          </cell>
          <cell r="E35">
            <v>0</v>
          </cell>
          <cell r="G35">
            <v>0</v>
          </cell>
          <cell r="I35">
            <v>0</v>
          </cell>
          <cell r="L35">
            <v>0</v>
          </cell>
          <cell r="M35">
            <v>0</v>
          </cell>
          <cell r="O35">
            <v>0</v>
          </cell>
        </row>
        <row r="36">
          <cell r="D36">
            <v>0</v>
          </cell>
          <cell r="E36">
            <v>0</v>
          </cell>
          <cell r="G36">
            <v>0</v>
          </cell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D37">
            <v>4100</v>
          </cell>
          <cell r="E37">
            <v>0</v>
          </cell>
          <cell r="G37">
            <v>0</v>
          </cell>
          <cell r="I37">
            <v>0</v>
          </cell>
          <cell r="L37">
            <v>0</v>
          </cell>
          <cell r="M37">
            <v>0</v>
          </cell>
          <cell r="O37">
            <v>4100</v>
          </cell>
        </row>
        <row r="38">
          <cell r="D38">
            <v>0</v>
          </cell>
          <cell r="E38">
            <v>3660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O38">
            <v>3546</v>
          </cell>
        </row>
        <row r="41">
          <cell r="D41">
            <v>35873</v>
          </cell>
          <cell r="E41">
            <v>0</v>
          </cell>
          <cell r="G41">
            <v>35873</v>
          </cell>
          <cell r="I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D42">
            <v>17480</v>
          </cell>
          <cell r="E42">
            <v>0</v>
          </cell>
          <cell r="G42">
            <v>17480</v>
          </cell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D43">
            <v>0</v>
          </cell>
          <cell r="E43">
            <v>198980</v>
          </cell>
          <cell r="G43">
            <v>0</v>
          </cell>
          <cell r="I43">
            <v>0</v>
          </cell>
          <cell r="L43">
            <v>0</v>
          </cell>
          <cell r="M43">
            <v>0</v>
          </cell>
          <cell r="O43">
            <v>198980</v>
          </cell>
        </row>
        <row r="44">
          <cell r="D44">
            <v>0</v>
          </cell>
          <cell r="E44">
            <v>0</v>
          </cell>
          <cell r="G44">
            <v>0</v>
          </cell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7">
          <cell r="D47">
            <v>800000</v>
          </cell>
          <cell r="E47">
            <v>0</v>
          </cell>
          <cell r="G47">
            <v>0</v>
          </cell>
          <cell r="I47">
            <v>0</v>
          </cell>
          <cell r="L47">
            <v>0</v>
          </cell>
          <cell r="M47">
            <v>260300</v>
          </cell>
          <cell r="O47">
            <v>150000</v>
          </cell>
        </row>
        <row r="48">
          <cell r="D48">
            <v>530000</v>
          </cell>
          <cell r="E48">
            <v>0</v>
          </cell>
          <cell r="G48">
            <v>0</v>
          </cell>
          <cell r="I48">
            <v>0</v>
          </cell>
          <cell r="L48">
            <v>0</v>
          </cell>
          <cell r="M48">
            <v>0</v>
          </cell>
          <cell r="O48">
            <v>284525</v>
          </cell>
        </row>
        <row r="51">
          <cell r="D51">
            <v>0</v>
          </cell>
          <cell r="E51">
            <v>0</v>
          </cell>
          <cell r="G51">
            <v>0</v>
          </cell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D52">
            <v>0</v>
          </cell>
          <cell r="E52">
            <v>0</v>
          </cell>
          <cell r="G52">
            <v>0</v>
          </cell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D53">
            <v>273638</v>
          </cell>
          <cell r="E53">
            <v>0</v>
          </cell>
          <cell r="G53">
            <v>0</v>
          </cell>
          <cell r="I53">
            <v>0</v>
          </cell>
          <cell r="L53">
            <v>0</v>
          </cell>
          <cell r="M53">
            <v>0</v>
          </cell>
          <cell r="O53">
            <v>262950.56</v>
          </cell>
        </row>
        <row r="54">
          <cell r="D54">
            <v>0</v>
          </cell>
          <cell r="E54">
            <v>0</v>
          </cell>
          <cell r="G54">
            <v>0</v>
          </cell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D55">
            <v>0</v>
          </cell>
          <cell r="E55">
            <v>2200038</v>
          </cell>
          <cell r="G55">
            <v>0</v>
          </cell>
          <cell r="I55">
            <v>0</v>
          </cell>
          <cell r="L55">
            <v>0</v>
          </cell>
          <cell r="M55">
            <v>0</v>
          </cell>
          <cell r="O55">
            <v>2200038</v>
          </cell>
        </row>
        <row r="58">
          <cell r="D58">
            <v>0</v>
          </cell>
          <cell r="E58">
            <v>0</v>
          </cell>
          <cell r="G58">
            <v>0</v>
          </cell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D59">
            <v>0</v>
          </cell>
          <cell r="E59">
            <v>0</v>
          </cell>
          <cell r="G59">
            <v>0</v>
          </cell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D60">
            <v>264080</v>
          </cell>
          <cell r="E60">
            <v>0</v>
          </cell>
          <cell r="G60">
            <v>0</v>
          </cell>
          <cell r="I60">
            <v>0</v>
          </cell>
          <cell r="L60">
            <v>42000</v>
          </cell>
          <cell r="M60">
            <v>222080</v>
          </cell>
          <cell r="O60">
            <v>0</v>
          </cell>
        </row>
        <row r="61">
          <cell r="D61">
            <v>0</v>
          </cell>
          <cell r="E61">
            <v>0</v>
          </cell>
          <cell r="G61">
            <v>0</v>
          </cell>
          <cell r="I61">
            <v>0</v>
          </cell>
          <cell r="L61">
            <v>0</v>
          </cell>
          <cell r="M61">
            <v>0</v>
          </cell>
          <cell r="O61">
            <v>0</v>
          </cell>
        </row>
        <row r="62">
          <cell r="D62">
            <v>0</v>
          </cell>
          <cell r="E62">
            <v>0</v>
          </cell>
          <cell r="G62">
            <v>0</v>
          </cell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D63">
            <v>275100</v>
          </cell>
          <cell r="E63">
            <v>0</v>
          </cell>
          <cell r="G63">
            <v>9150</v>
          </cell>
          <cell r="I63">
            <v>0</v>
          </cell>
          <cell r="L63">
            <v>0</v>
          </cell>
          <cell r="M63">
            <v>0</v>
          </cell>
          <cell r="O63">
            <v>265950</v>
          </cell>
        </row>
      </sheetData>
      <sheetData sheetId="20">
        <row r="11">
          <cell r="F11">
            <v>0</v>
          </cell>
          <cell r="G11">
            <v>0</v>
          </cell>
          <cell r="J11">
            <v>0</v>
          </cell>
          <cell r="K11">
            <v>0</v>
          </cell>
          <cell r="N11">
            <v>0</v>
          </cell>
        </row>
        <row r="12">
          <cell r="F12">
            <v>444500</v>
          </cell>
          <cell r="G12">
            <v>0</v>
          </cell>
          <cell r="J12">
            <v>0</v>
          </cell>
          <cell r="K12">
            <v>444500</v>
          </cell>
          <cell r="N12">
            <v>0</v>
          </cell>
        </row>
        <row r="13">
          <cell r="F13">
            <v>0</v>
          </cell>
          <cell r="G13">
            <v>0</v>
          </cell>
          <cell r="J13">
            <v>0</v>
          </cell>
          <cell r="K13">
            <v>0</v>
          </cell>
          <cell r="N13">
            <v>0</v>
          </cell>
        </row>
        <row r="14">
          <cell r="F14">
            <v>1702040</v>
          </cell>
          <cell r="G14">
            <v>0</v>
          </cell>
          <cell r="J14">
            <v>0</v>
          </cell>
          <cell r="K14">
            <v>422000</v>
          </cell>
          <cell r="N14">
            <v>1231700</v>
          </cell>
        </row>
        <row r="15">
          <cell r="F15">
            <v>408000</v>
          </cell>
          <cell r="G15">
            <v>0</v>
          </cell>
          <cell r="J15">
            <v>0</v>
          </cell>
          <cell r="K15">
            <v>408000</v>
          </cell>
          <cell r="N15">
            <v>0</v>
          </cell>
        </row>
        <row r="16">
          <cell r="F16">
            <v>357000</v>
          </cell>
          <cell r="G16">
            <v>0</v>
          </cell>
          <cell r="J16">
            <v>0</v>
          </cell>
          <cell r="K16">
            <v>0</v>
          </cell>
          <cell r="N16">
            <v>357000</v>
          </cell>
        </row>
        <row r="17">
          <cell r="F17">
            <v>143000</v>
          </cell>
          <cell r="G17">
            <v>143000</v>
          </cell>
          <cell r="J17">
            <v>0</v>
          </cell>
          <cell r="K17">
            <v>0</v>
          </cell>
          <cell r="N17">
            <v>0</v>
          </cell>
        </row>
        <row r="18">
          <cell r="F18">
            <v>343500</v>
          </cell>
          <cell r="G18">
            <v>0</v>
          </cell>
          <cell r="J18">
            <v>0</v>
          </cell>
          <cell r="K18">
            <v>343500</v>
          </cell>
          <cell r="N18">
            <v>0</v>
          </cell>
        </row>
        <row r="19">
          <cell r="F19">
            <v>251000</v>
          </cell>
          <cell r="G19">
            <v>251000</v>
          </cell>
          <cell r="J19">
            <v>0</v>
          </cell>
          <cell r="K19">
            <v>0</v>
          </cell>
          <cell r="N19">
            <v>0</v>
          </cell>
        </row>
        <row r="20">
          <cell r="F20">
            <v>371860</v>
          </cell>
          <cell r="G20">
            <v>0</v>
          </cell>
          <cell r="J20">
            <v>0</v>
          </cell>
          <cell r="K20">
            <v>0</v>
          </cell>
          <cell r="N20">
            <v>342000</v>
          </cell>
        </row>
        <row r="21">
          <cell r="F21">
            <v>0</v>
          </cell>
          <cell r="G21">
            <v>0</v>
          </cell>
          <cell r="J21">
            <v>0</v>
          </cell>
          <cell r="K21">
            <v>0</v>
          </cell>
          <cell r="N21">
            <v>0</v>
          </cell>
        </row>
        <row r="22">
          <cell r="F22">
            <v>54000</v>
          </cell>
          <cell r="G22">
            <v>0</v>
          </cell>
          <cell r="J22">
            <v>0</v>
          </cell>
          <cell r="K22">
            <v>0</v>
          </cell>
          <cell r="N22">
            <v>27900</v>
          </cell>
        </row>
        <row r="23">
          <cell r="F23">
            <v>418000</v>
          </cell>
          <cell r="G23">
            <v>0</v>
          </cell>
          <cell r="J23">
            <v>0</v>
          </cell>
          <cell r="K23">
            <v>0</v>
          </cell>
          <cell r="N23">
            <v>418000</v>
          </cell>
        </row>
        <row r="25">
          <cell r="F25">
            <v>0</v>
          </cell>
          <cell r="G25">
            <v>0</v>
          </cell>
          <cell r="J25">
            <v>0</v>
          </cell>
          <cell r="K25">
            <v>0</v>
          </cell>
          <cell r="N25">
            <v>0</v>
          </cell>
        </row>
        <row r="26">
          <cell r="F26">
            <v>420520</v>
          </cell>
          <cell r="G26">
            <v>385125</v>
          </cell>
          <cell r="J26">
            <v>0</v>
          </cell>
          <cell r="K26">
            <v>0</v>
          </cell>
          <cell r="N26">
            <v>0</v>
          </cell>
        </row>
        <row r="27">
          <cell r="F27">
            <v>0</v>
          </cell>
          <cell r="G27">
            <v>0</v>
          </cell>
          <cell r="J27">
            <v>0</v>
          </cell>
          <cell r="K27">
            <v>0</v>
          </cell>
          <cell r="N27">
            <v>0</v>
          </cell>
        </row>
        <row r="28">
          <cell r="F28">
            <v>260480</v>
          </cell>
          <cell r="G28">
            <v>0</v>
          </cell>
          <cell r="J28">
            <v>86400</v>
          </cell>
          <cell r="K28">
            <v>0</v>
          </cell>
          <cell r="N28">
            <v>150000</v>
          </cell>
        </row>
        <row r="29">
          <cell r="F29">
            <v>88511.5</v>
          </cell>
          <cell r="G29">
            <v>0</v>
          </cell>
          <cell r="J29">
            <v>0</v>
          </cell>
          <cell r="K29">
            <v>84600</v>
          </cell>
          <cell r="N29">
            <v>0</v>
          </cell>
        </row>
        <row r="45">
          <cell r="F45">
            <v>0</v>
          </cell>
          <cell r="G45">
            <v>0</v>
          </cell>
          <cell r="J45">
            <v>0</v>
          </cell>
          <cell r="K45">
            <v>0</v>
          </cell>
          <cell r="N45">
            <v>0</v>
          </cell>
        </row>
        <row r="46">
          <cell r="F46">
            <v>321874</v>
          </cell>
          <cell r="G46">
            <v>0</v>
          </cell>
          <cell r="J46">
            <v>0</v>
          </cell>
          <cell r="K46">
            <v>317849</v>
          </cell>
          <cell r="N46">
            <v>3978</v>
          </cell>
        </row>
        <row r="47">
          <cell r="F47">
            <v>371126</v>
          </cell>
          <cell r="G47">
            <v>0</v>
          </cell>
          <cell r="J47">
            <v>339274</v>
          </cell>
          <cell r="K47">
            <v>0</v>
          </cell>
          <cell r="N47">
            <v>0</v>
          </cell>
        </row>
        <row r="61">
          <cell r="F61">
            <v>949777.1</v>
          </cell>
          <cell r="G61">
            <v>0</v>
          </cell>
          <cell r="J61">
            <v>0</v>
          </cell>
          <cell r="K61">
            <v>0</v>
          </cell>
          <cell r="N61">
            <v>949777.1</v>
          </cell>
        </row>
        <row r="64">
          <cell r="F64">
            <v>2946000</v>
          </cell>
          <cell r="G64">
            <v>0</v>
          </cell>
          <cell r="J64">
            <v>0</v>
          </cell>
          <cell r="K64">
            <v>0</v>
          </cell>
          <cell r="N64">
            <v>2866483.6</v>
          </cell>
        </row>
        <row r="75">
          <cell r="F75">
            <v>4782556.8</v>
          </cell>
          <cell r="G75">
            <v>0</v>
          </cell>
          <cell r="J75">
            <v>0</v>
          </cell>
          <cell r="K75">
            <v>0</v>
          </cell>
          <cell r="N75">
            <v>4782556.8</v>
          </cell>
        </row>
        <row r="78">
          <cell r="F78">
            <v>16370248</v>
          </cell>
          <cell r="G78">
            <v>0</v>
          </cell>
          <cell r="J78">
            <v>0</v>
          </cell>
          <cell r="K78">
            <v>0</v>
          </cell>
          <cell r="N78">
            <v>12604511</v>
          </cell>
        </row>
        <row r="106">
          <cell r="F106">
            <v>82380</v>
          </cell>
          <cell r="G106">
            <v>82380</v>
          </cell>
          <cell r="J106">
            <v>0</v>
          </cell>
          <cell r="K106">
            <v>0</v>
          </cell>
          <cell r="N106">
            <v>0</v>
          </cell>
        </row>
        <row r="133">
          <cell r="F133">
            <v>4100</v>
          </cell>
          <cell r="G133">
            <v>0</v>
          </cell>
          <cell r="J133">
            <v>0</v>
          </cell>
          <cell r="K133">
            <v>0</v>
          </cell>
          <cell r="N133">
            <v>4100</v>
          </cell>
        </row>
        <row r="136">
          <cell r="F136">
            <v>3660</v>
          </cell>
          <cell r="G136">
            <v>0</v>
          </cell>
          <cell r="J136">
            <v>0</v>
          </cell>
          <cell r="K136">
            <v>0</v>
          </cell>
          <cell r="N136">
            <v>3546</v>
          </cell>
        </row>
        <row r="157">
          <cell r="F157">
            <v>198980</v>
          </cell>
          <cell r="G157">
            <v>0</v>
          </cell>
          <cell r="J157">
            <v>0</v>
          </cell>
          <cell r="K157">
            <v>0</v>
          </cell>
          <cell r="N157">
            <v>198980</v>
          </cell>
        </row>
        <row r="165">
          <cell r="F165">
            <v>0</v>
          </cell>
          <cell r="G165">
            <v>0</v>
          </cell>
          <cell r="J165">
            <v>0</v>
          </cell>
          <cell r="K165">
            <v>0</v>
          </cell>
          <cell r="N165">
            <v>0</v>
          </cell>
        </row>
        <row r="166">
          <cell r="F166">
            <v>300000</v>
          </cell>
          <cell r="G166">
            <v>0</v>
          </cell>
          <cell r="J166">
            <v>0</v>
          </cell>
          <cell r="K166">
            <v>260300</v>
          </cell>
          <cell r="N166">
            <v>0</v>
          </cell>
        </row>
        <row r="167">
          <cell r="F167">
            <v>500000</v>
          </cell>
          <cell r="G167">
            <v>0</v>
          </cell>
          <cell r="J167">
            <v>0</v>
          </cell>
          <cell r="K167">
            <v>0</v>
          </cell>
          <cell r="N167">
            <v>150000</v>
          </cell>
        </row>
        <row r="169">
          <cell r="F169">
            <v>0</v>
          </cell>
          <cell r="G169">
            <v>0</v>
          </cell>
          <cell r="J169">
            <v>0</v>
          </cell>
          <cell r="K169">
            <v>0</v>
          </cell>
          <cell r="N169">
            <v>0</v>
          </cell>
        </row>
        <row r="170">
          <cell r="F170">
            <v>530000</v>
          </cell>
          <cell r="G170">
            <v>0</v>
          </cell>
          <cell r="J170">
            <v>0</v>
          </cell>
          <cell r="K170">
            <v>0</v>
          </cell>
          <cell r="N170">
            <v>284525</v>
          </cell>
        </row>
        <row r="191">
          <cell r="F191">
            <v>0</v>
          </cell>
          <cell r="G191">
            <v>0</v>
          </cell>
          <cell r="J191">
            <v>0</v>
          </cell>
          <cell r="K191">
            <v>0</v>
          </cell>
          <cell r="N191">
            <v>0</v>
          </cell>
        </row>
        <row r="192">
          <cell r="F192">
            <v>0</v>
          </cell>
          <cell r="G192">
            <v>0</v>
          </cell>
          <cell r="J192">
            <v>0</v>
          </cell>
          <cell r="K192">
            <v>0</v>
          </cell>
          <cell r="N192">
            <v>0</v>
          </cell>
        </row>
        <row r="193">
          <cell r="F193">
            <v>0</v>
          </cell>
          <cell r="G193">
            <v>0</v>
          </cell>
          <cell r="J193">
            <v>0</v>
          </cell>
          <cell r="K193">
            <v>0</v>
          </cell>
          <cell r="N193">
            <v>0</v>
          </cell>
        </row>
        <row r="194">
          <cell r="F194">
            <v>35825</v>
          </cell>
          <cell r="G194">
            <v>0</v>
          </cell>
          <cell r="J194">
            <v>0</v>
          </cell>
          <cell r="K194">
            <v>0</v>
          </cell>
          <cell r="N194">
            <v>35825</v>
          </cell>
        </row>
        <row r="195">
          <cell r="F195">
            <v>0</v>
          </cell>
          <cell r="G195">
            <v>0</v>
          </cell>
          <cell r="J195">
            <v>0</v>
          </cell>
          <cell r="K195">
            <v>0</v>
          </cell>
          <cell r="N195">
            <v>0</v>
          </cell>
        </row>
        <row r="196">
          <cell r="F196">
            <v>0</v>
          </cell>
          <cell r="G196">
            <v>0</v>
          </cell>
          <cell r="J196">
            <v>0</v>
          </cell>
          <cell r="K196">
            <v>0</v>
          </cell>
          <cell r="N196">
            <v>0</v>
          </cell>
        </row>
        <row r="197">
          <cell r="F197">
            <v>0</v>
          </cell>
          <cell r="G197">
            <v>0</v>
          </cell>
          <cell r="J197">
            <v>0</v>
          </cell>
          <cell r="K197">
            <v>0</v>
          </cell>
          <cell r="N197">
            <v>0</v>
          </cell>
        </row>
        <row r="198">
          <cell r="F198">
            <v>0</v>
          </cell>
          <cell r="G198">
            <v>0</v>
          </cell>
          <cell r="J198">
            <v>0</v>
          </cell>
          <cell r="K198">
            <v>0</v>
          </cell>
          <cell r="N198">
            <v>0</v>
          </cell>
        </row>
        <row r="199">
          <cell r="F199">
            <v>0</v>
          </cell>
          <cell r="G199">
            <v>0</v>
          </cell>
          <cell r="J199">
            <v>0</v>
          </cell>
          <cell r="K199">
            <v>0</v>
          </cell>
          <cell r="N199">
            <v>0</v>
          </cell>
        </row>
        <row r="200">
          <cell r="F200">
            <v>0</v>
          </cell>
          <cell r="G200">
            <v>0</v>
          </cell>
          <cell r="J200">
            <v>0</v>
          </cell>
          <cell r="K200">
            <v>0</v>
          </cell>
          <cell r="N200">
            <v>0</v>
          </cell>
        </row>
        <row r="201">
          <cell r="F201">
            <v>0</v>
          </cell>
          <cell r="G201">
            <v>0</v>
          </cell>
          <cell r="J201">
            <v>0</v>
          </cell>
          <cell r="K201">
            <v>0</v>
          </cell>
          <cell r="N201">
            <v>0</v>
          </cell>
        </row>
        <row r="202">
          <cell r="F202">
            <v>237813</v>
          </cell>
          <cell r="G202">
            <v>0</v>
          </cell>
          <cell r="J202">
            <v>0</v>
          </cell>
          <cell r="K202">
            <v>0</v>
          </cell>
          <cell r="N202">
            <v>227125.56</v>
          </cell>
        </row>
        <row r="209">
          <cell r="F209">
            <v>2200038</v>
          </cell>
          <cell r="G209">
            <v>0</v>
          </cell>
          <cell r="J209">
            <v>0</v>
          </cell>
          <cell r="K209">
            <v>0</v>
          </cell>
          <cell r="N209">
            <v>2200038</v>
          </cell>
        </row>
        <row r="239">
          <cell r="F239">
            <v>0</v>
          </cell>
          <cell r="G239">
            <v>0</v>
          </cell>
          <cell r="J239">
            <v>0</v>
          </cell>
          <cell r="K239">
            <v>0</v>
          </cell>
          <cell r="N239">
            <v>0</v>
          </cell>
        </row>
        <row r="240">
          <cell r="F240">
            <v>222080</v>
          </cell>
          <cell r="G240">
            <v>0</v>
          </cell>
          <cell r="J240">
            <v>0</v>
          </cell>
          <cell r="K240">
            <v>222080</v>
          </cell>
          <cell r="N240">
            <v>0</v>
          </cell>
        </row>
        <row r="241">
          <cell r="F241">
            <v>0</v>
          </cell>
          <cell r="G241">
            <v>0</v>
          </cell>
          <cell r="J241">
            <v>0</v>
          </cell>
          <cell r="K241">
            <v>0</v>
          </cell>
          <cell r="N241">
            <v>0</v>
          </cell>
        </row>
        <row r="242">
          <cell r="F242">
            <v>0</v>
          </cell>
          <cell r="G242">
            <v>0</v>
          </cell>
          <cell r="J242">
            <v>0</v>
          </cell>
          <cell r="K242">
            <v>0</v>
          </cell>
          <cell r="N242">
            <v>0</v>
          </cell>
        </row>
        <row r="243">
          <cell r="F243">
            <v>0</v>
          </cell>
          <cell r="G243">
            <v>0</v>
          </cell>
          <cell r="J243">
            <v>0</v>
          </cell>
          <cell r="K243">
            <v>0</v>
          </cell>
          <cell r="N243">
            <v>0</v>
          </cell>
        </row>
        <row r="244">
          <cell r="F244">
            <v>0</v>
          </cell>
          <cell r="G244">
            <v>0</v>
          </cell>
          <cell r="J244">
            <v>0</v>
          </cell>
          <cell r="K244">
            <v>0</v>
          </cell>
          <cell r="N244">
            <v>0</v>
          </cell>
        </row>
        <row r="246">
          <cell r="F246">
            <v>0</v>
          </cell>
          <cell r="G246">
            <v>0</v>
          </cell>
          <cell r="J246">
            <v>0</v>
          </cell>
          <cell r="K246">
            <v>0</v>
          </cell>
          <cell r="N246">
            <v>0</v>
          </cell>
        </row>
        <row r="247">
          <cell r="F247">
            <v>0</v>
          </cell>
          <cell r="G247">
            <v>0</v>
          </cell>
          <cell r="J247">
            <v>0</v>
          </cell>
          <cell r="K247">
            <v>0</v>
          </cell>
          <cell r="N247">
            <v>0</v>
          </cell>
        </row>
        <row r="248">
          <cell r="F248">
            <v>42000</v>
          </cell>
          <cell r="G248">
            <v>0</v>
          </cell>
          <cell r="J248">
            <v>42000</v>
          </cell>
          <cell r="K248">
            <v>0</v>
          </cell>
          <cell r="N248">
            <v>0</v>
          </cell>
        </row>
        <row r="249">
          <cell r="F249">
            <v>0</v>
          </cell>
          <cell r="G249">
            <v>0</v>
          </cell>
          <cell r="J249">
            <v>0</v>
          </cell>
          <cell r="K249">
            <v>0</v>
          </cell>
          <cell r="N249">
            <v>0</v>
          </cell>
        </row>
        <row r="250">
          <cell r="F250">
            <v>0</v>
          </cell>
          <cell r="G250">
            <v>0</v>
          </cell>
          <cell r="J250">
            <v>0</v>
          </cell>
          <cell r="K250">
            <v>0</v>
          </cell>
          <cell r="N250">
            <v>0</v>
          </cell>
        </row>
        <row r="277">
          <cell r="F277">
            <v>0</v>
          </cell>
          <cell r="G277">
            <v>0</v>
          </cell>
          <cell r="J277">
            <v>0</v>
          </cell>
          <cell r="K277">
            <v>0</v>
          </cell>
          <cell r="N277">
            <v>0</v>
          </cell>
        </row>
        <row r="278">
          <cell r="F278">
            <v>0</v>
          </cell>
          <cell r="G278">
            <v>0</v>
          </cell>
          <cell r="J278">
            <v>0</v>
          </cell>
          <cell r="K278">
            <v>0</v>
          </cell>
          <cell r="N278">
            <v>0</v>
          </cell>
        </row>
        <row r="279">
          <cell r="F279">
            <v>0</v>
          </cell>
          <cell r="G279">
            <v>0</v>
          </cell>
          <cell r="J279">
            <v>0</v>
          </cell>
          <cell r="K279">
            <v>0</v>
          </cell>
          <cell r="N279">
            <v>0</v>
          </cell>
        </row>
        <row r="280">
          <cell r="F280">
            <v>265950</v>
          </cell>
          <cell r="G280">
            <v>0</v>
          </cell>
          <cell r="J280">
            <v>0</v>
          </cell>
          <cell r="K280">
            <v>0</v>
          </cell>
          <cell r="N280">
            <v>265950</v>
          </cell>
        </row>
        <row r="281">
          <cell r="F281">
            <v>0</v>
          </cell>
          <cell r="G281">
            <v>0</v>
          </cell>
          <cell r="J281">
            <v>0</v>
          </cell>
          <cell r="K281">
            <v>0</v>
          </cell>
          <cell r="N281">
            <v>0</v>
          </cell>
        </row>
        <row r="282">
          <cell r="F282">
            <v>0</v>
          </cell>
          <cell r="G282">
            <v>0</v>
          </cell>
          <cell r="J282">
            <v>0</v>
          </cell>
          <cell r="K282">
            <v>0</v>
          </cell>
          <cell r="N282">
            <v>0</v>
          </cell>
        </row>
        <row r="283">
          <cell r="F283">
            <v>0</v>
          </cell>
          <cell r="G283">
            <v>0</v>
          </cell>
          <cell r="J283">
            <v>0</v>
          </cell>
          <cell r="K283">
            <v>0</v>
          </cell>
          <cell r="N283">
            <v>0</v>
          </cell>
        </row>
        <row r="284">
          <cell r="F284">
            <v>0</v>
          </cell>
          <cell r="G284">
            <v>0</v>
          </cell>
          <cell r="J284">
            <v>0</v>
          </cell>
          <cell r="K284">
            <v>0</v>
          </cell>
          <cell r="N284">
            <v>0</v>
          </cell>
        </row>
        <row r="285">
          <cell r="F285">
            <v>0</v>
          </cell>
          <cell r="G285">
            <v>0</v>
          </cell>
          <cell r="J285">
            <v>0</v>
          </cell>
          <cell r="K285">
            <v>0</v>
          </cell>
          <cell r="N285">
            <v>0</v>
          </cell>
        </row>
      </sheetData>
      <sheetData sheetId="21"/>
      <sheetData sheetId="22">
        <row r="9">
          <cell r="D9">
            <v>927985.3</v>
          </cell>
          <cell r="E9">
            <v>0</v>
          </cell>
          <cell r="F9">
            <v>0</v>
          </cell>
          <cell r="H9">
            <v>113000</v>
          </cell>
          <cell r="K9">
            <v>0</v>
          </cell>
          <cell r="L9">
            <v>0</v>
          </cell>
          <cell r="N9">
            <v>814985.3</v>
          </cell>
        </row>
        <row r="10">
          <cell r="D10">
            <v>0</v>
          </cell>
          <cell r="E10">
            <v>0</v>
          </cell>
          <cell r="F10">
            <v>0</v>
          </cell>
          <cell r="H10">
            <v>0</v>
          </cell>
          <cell r="K10">
            <v>0</v>
          </cell>
          <cell r="L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H11">
            <v>0</v>
          </cell>
          <cell r="K11">
            <v>0</v>
          </cell>
          <cell r="L11">
            <v>0</v>
          </cell>
          <cell r="N11">
            <v>0</v>
          </cell>
        </row>
        <row r="14">
          <cell r="D14">
            <v>3680088.2800000003</v>
          </cell>
          <cell r="E14">
            <v>0</v>
          </cell>
          <cell r="F14">
            <v>0</v>
          </cell>
          <cell r="H14">
            <v>950900</v>
          </cell>
          <cell r="K14">
            <v>0</v>
          </cell>
          <cell r="L14">
            <v>581908.4</v>
          </cell>
          <cell r="N14">
            <v>871930</v>
          </cell>
        </row>
        <row r="15">
          <cell r="D15">
            <v>2393559</v>
          </cell>
          <cell r="E15">
            <v>0</v>
          </cell>
          <cell r="F15">
            <v>0</v>
          </cell>
          <cell r="H15">
            <v>0</v>
          </cell>
          <cell r="K15">
            <v>820770</v>
          </cell>
          <cell r="L15">
            <v>0</v>
          </cell>
          <cell r="N15">
            <v>580820</v>
          </cell>
        </row>
        <row r="16">
          <cell r="D16">
            <v>1372618.8</v>
          </cell>
          <cell r="E16">
            <v>0</v>
          </cell>
          <cell r="F16">
            <v>0</v>
          </cell>
          <cell r="H16">
            <v>0</v>
          </cell>
          <cell r="K16">
            <v>0</v>
          </cell>
          <cell r="L16">
            <v>0</v>
          </cell>
          <cell r="N16">
            <v>1372618.8</v>
          </cell>
        </row>
        <row r="19">
          <cell r="D19">
            <v>7976463.79</v>
          </cell>
          <cell r="E19">
            <v>0</v>
          </cell>
          <cell r="F19">
            <v>0</v>
          </cell>
          <cell r="H19">
            <v>698540.75</v>
          </cell>
          <cell r="K19">
            <v>138171</v>
          </cell>
          <cell r="L19">
            <v>1203800</v>
          </cell>
          <cell r="N19">
            <v>2152900</v>
          </cell>
        </row>
        <row r="20">
          <cell r="D20">
            <v>83871</v>
          </cell>
          <cell r="E20">
            <v>0</v>
          </cell>
          <cell r="F20">
            <v>1151</v>
          </cell>
          <cell r="H20">
            <v>0</v>
          </cell>
          <cell r="K20">
            <v>82720</v>
          </cell>
          <cell r="L20">
            <v>0</v>
          </cell>
          <cell r="N20">
            <v>0</v>
          </cell>
        </row>
        <row r="21">
          <cell r="D21">
            <v>458999.4</v>
          </cell>
          <cell r="E21">
            <v>0</v>
          </cell>
          <cell r="F21">
            <v>0</v>
          </cell>
          <cell r="H21">
            <v>0</v>
          </cell>
          <cell r="K21">
            <v>0</v>
          </cell>
          <cell r="L21">
            <v>0</v>
          </cell>
          <cell r="N21">
            <v>458999.4</v>
          </cell>
        </row>
        <row r="24">
          <cell r="D24">
            <v>28763735</v>
          </cell>
          <cell r="E24">
            <v>0</v>
          </cell>
          <cell r="H24">
            <v>813528</v>
          </cell>
          <cell r="K24">
            <v>460450</v>
          </cell>
          <cell r="L24">
            <v>950029</v>
          </cell>
          <cell r="N24">
            <v>3918911</v>
          </cell>
        </row>
        <row r="25">
          <cell r="D25">
            <v>5859445.4000000004</v>
          </cell>
          <cell r="E25">
            <v>0</v>
          </cell>
          <cell r="H25">
            <v>1881138.9</v>
          </cell>
          <cell r="K25">
            <v>3340465</v>
          </cell>
          <cell r="L25">
            <v>49500</v>
          </cell>
          <cell r="N25">
            <v>588341.5</v>
          </cell>
        </row>
        <row r="26">
          <cell r="D26">
            <v>0</v>
          </cell>
          <cell r="E26">
            <v>6928200</v>
          </cell>
          <cell r="H26">
            <v>0</v>
          </cell>
          <cell r="K26">
            <v>0</v>
          </cell>
          <cell r="L26">
            <v>0</v>
          </cell>
          <cell r="N26">
            <v>6680439.5</v>
          </cell>
        </row>
        <row r="29">
          <cell r="D29">
            <v>0</v>
          </cell>
          <cell r="E29">
            <v>0</v>
          </cell>
          <cell r="F29">
            <v>0</v>
          </cell>
          <cell r="H29">
            <v>0</v>
          </cell>
          <cell r="K29">
            <v>0</v>
          </cell>
          <cell r="L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H30">
            <v>0</v>
          </cell>
          <cell r="K30">
            <v>0</v>
          </cell>
          <cell r="L30">
            <v>0</v>
          </cell>
          <cell r="N30">
            <v>0</v>
          </cell>
        </row>
        <row r="33">
          <cell r="D33">
            <v>1334464</v>
          </cell>
          <cell r="E33">
            <v>0</v>
          </cell>
          <cell r="F33">
            <v>0</v>
          </cell>
          <cell r="H33">
            <v>0</v>
          </cell>
          <cell r="K33">
            <v>0</v>
          </cell>
          <cell r="L33">
            <v>0</v>
          </cell>
          <cell r="N33">
            <v>0</v>
          </cell>
        </row>
        <row r="34">
          <cell r="D34">
            <v>1566120</v>
          </cell>
          <cell r="E34">
            <v>0</v>
          </cell>
          <cell r="F34">
            <v>0</v>
          </cell>
          <cell r="H34">
            <v>0</v>
          </cell>
          <cell r="K34">
            <v>0</v>
          </cell>
          <cell r="L34">
            <v>0</v>
          </cell>
          <cell r="N34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H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H38">
            <v>0</v>
          </cell>
          <cell r="K38">
            <v>0</v>
          </cell>
          <cell r="L38">
            <v>0</v>
          </cell>
          <cell r="N38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H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1150051</v>
          </cell>
          <cell r="E42">
            <v>0</v>
          </cell>
          <cell r="F42">
            <v>51</v>
          </cell>
          <cell r="H42">
            <v>0</v>
          </cell>
          <cell r="K42">
            <v>0</v>
          </cell>
          <cell r="L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H43">
            <v>0</v>
          </cell>
          <cell r="K43">
            <v>0</v>
          </cell>
          <cell r="L43">
            <v>0</v>
          </cell>
          <cell r="N43">
            <v>0</v>
          </cell>
        </row>
        <row r="46">
          <cell r="D46">
            <v>3419308.6399999997</v>
          </cell>
          <cell r="E46">
            <v>0</v>
          </cell>
          <cell r="F46">
            <v>0</v>
          </cell>
          <cell r="H46">
            <v>872180</v>
          </cell>
          <cell r="K46">
            <v>0</v>
          </cell>
          <cell r="L46">
            <v>116408</v>
          </cell>
          <cell r="N46">
            <v>2236485</v>
          </cell>
        </row>
        <row r="47">
          <cell r="D47">
            <v>0</v>
          </cell>
          <cell r="E47">
            <v>0</v>
          </cell>
          <cell r="F47">
            <v>0</v>
          </cell>
          <cell r="H47">
            <v>0</v>
          </cell>
          <cell r="K47">
            <v>0</v>
          </cell>
          <cell r="L47">
            <v>0</v>
          </cell>
          <cell r="N47">
            <v>0</v>
          </cell>
        </row>
        <row r="48">
          <cell r="D48">
            <v>19186451.240000002</v>
          </cell>
          <cell r="E48">
            <v>0</v>
          </cell>
          <cell r="F48">
            <v>0</v>
          </cell>
          <cell r="H48">
            <v>174018</v>
          </cell>
          <cell r="K48">
            <v>0</v>
          </cell>
          <cell r="L48">
            <v>0</v>
          </cell>
          <cell r="N48">
            <v>690690</v>
          </cell>
        </row>
        <row r="51">
          <cell r="D51">
            <v>27878000</v>
          </cell>
          <cell r="E51">
            <v>0</v>
          </cell>
          <cell r="F51">
            <v>0</v>
          </cell>
          <cell r="H51">
            <v>0</v>
          </cell>
          <cell r="K51">
            <v>0</v>
          </cell>
          <cell r="L51">
            <v>0</v>
          </cell>
          <cell r="N51">
            <v>0</v>
          </cell>
        </row>
        <row r="52">
          <cell r="D52">
            <v>5830270</v>
          </cell>
          <cell r="E52">
            <v>0</v>
          </cell>
          <cell r="F52">
            <v>0</v>
          </cell>
          <cell r="H52">
            <v>0</v>
          </cell>
          <cell r="K52">
            <v>0</v>
          </cell>
          <cell r="L52">
            <v>0</v>
          </cell>
          <cell r="N52">
            <v>4974118.7</v>
          </cell>
        </row>
        <row r="53">
          <cell r="D53">
            <v>0</v>
          </cell>
          <cell r="E53">
            <v>1077650</v>
          </cell>
          <cell r="F53">
            <v>0</v>
          </cell>
          <cell r="H53">
            <v>0</v>
          </cell>
          <cell r="K53">
            <v>0</v>
          </cell>
          <cell r="L53">
            <v>0</v>
          </cell>
          <cell r="N53">
            <v>903912.1</v>
          </cell>
        </row>
        <row r="56">
          <cell r="D56">
            <v>131355000</v>
          </cell>
          <cell r="E56">
            <v>0</v>
          </cell>
          <cell r="F56">
            <v>0</v>
          </cell>
          <cell r="H56">
            <v>0</v>
          </cell>
          <cell r="N56">
            <v>0</v>
          </cell>
        </row>
        <row r="57">
          <cell r="D57">
            <v>8573370</v>
          </cell>
          <cell r="E57">
            <v>0</v>
          </cell>
          <cell r="F57">
            <v>0</v>
          </cell>
          <cell r="H57">
            <v>0</v>
          </cell>
          <cell r="N57">
            <v>8385715.4000000004</v>
          </cell>
        </row>
        <row r="58">
          <cell r="D58">
            <v>0</v>
          </cell>
          <cell r="E58">
            <v>40312000</v>
          </cell>
          <cell r="F58">
            <v>0</v>
          </cell>
          <cell r="H58">
            <v>0</v>
          </cell>
          <cell r="N58">
            <v>35946530</v>
          </cell>
        </row>
      </sheetData>
      <sheetData sheetId="23">
        <row r="9">
          <cell r="F9">
            <v>314839</v>
          </cell>
          <cell r="G9">
            <v>0</v>
          </cell>
          <cell r="J9">
            <v>0</v>
          </cell>
          <cell r="K9">
            <v>0</v>
          </cell>
          <cell r="N9">
            <v>314839</v>
          </cell>
        </row>
        <row r="10">
          <cell r="F10">
            <v>113000</v>
          </cell>
          <cell r="G10">
            <v>113000</v>
          </cell>
          <cell r="J10">
            <v>0</v>
          </cell>
          <cell r="K10">
            <v>0</v>
          </cell>
          <cell r="N10">
            <v>0</v>
          </cell>
        </row>
        <row r="11">
          <cell r="F11">
            <v>130280</v>
          </cell>
          <cell r="G11">
            <v>0</v>
          </cell>
          <cell r="J11">
            <v>0</v>
          </cell>
          <cell r="K11">
            <v>0</v>
          </cell>
          <cell r="N11">
            <v>130280</v>
          </cell>
        </row>
        <row r="12">
          <cell r="F12">
            <v>8460</v>
          </cell>
          <cell r="G12">
            <v>0</v>
          </cell>
          <cell r="J12">
            <v>0</v>
          </cell>
          <cell r="K12">
            <v>0</v>
          </cell>
          <cell r="N12">
            <v>8460</v>
          </cell>
        </row>
        <row r="13">
          <cell r="F13">
            <v>0</v>
          </cell>
          <cell r="G13">
            <v>0</v>
          </cell>
          <cell r="J13">
            <v>0</v>
          </cell>
          <cell r="K13">
            <v>0</v>
          </cell>
          <cell r="N13">
            <v>0</v>
          </cell>
        </row>
        <row r="14">
          <cell r="F14">
            <v>0</v>
          </cell>
          <cell r="G14">
            <v>0</v>
          </cell>
          <cell r="J14">
            <v>0</v>
          </cell>
          <cell r="K14">
            <v>0</v>
          </cell>
          <cell r="N14">
            <v>0</v>
          </cell>
        </row>
        <row r="15">
          <cell r="F15">
            <v>0</v>
          </cell>
          <cell r="G15">
            <v>0</v>
          </cell>
          <cell r="J15">
            <v>0</v>
          </cell>
          <cell r="K15">
            <v>0</v>
          </cell>
          <cell r="N15">
            <v>0</v>
          </cell>
        </row>
        <row r="16">
          <cell r="F16">
            <v>0</v>
          </cell>
          <cell r="G16">
            <v>0</v>
          </cell>
          <cell r="J16">
            <v>0</v>
          </cell>
          <cell r="K16">
            <v>0</v>
          </cell>
          <cell r="N16">
            <v>0</v>
          </cell>
        </row>
        <row r="17">
          <cell r="F17">
            <v>0</v>
          </cell>
          <cell r="G17">
            <v>0</v>
          </cell>
          <cell r="J17">
            <v>0</v>
          </cell>
          <cell r="K17">
            <v>0</v>
          </cell>
          <cell r="N17">
            <v>0</v>
          </cell>
        </row>
        <row r="18">
          <cell r="F18">
            <v>361406.3</v>
          </cell>
          <cell r="G18">
            <v>0</v>
          </cell>
          <cell r="J18">
            <v>0</v>
          </cell>
          <cell r="K18">
            <v>0</v>
          </cell>
          <cell r="N18">
            <v>361406.3</v>
          </cell>
        </row>
        <row r="19">
          <cell r="F19">
            <v>0</v>
          </cell>
          <cell r="G19">
            <v>0</v>
          </cell>
          <cell r="J19">
            <v>0</v>
          </cell>
          <cell r="K19">
            <v>0</v>
          </cell>
          <cell r="N19">
            <v>0</v>
          </cell>
        </row>
        <row r="20">
          <cell r="F20">
            <v>0</v>
          </cell>
          <cell r="G20">
            <v>0</v>
          </cell>
          <cell r="J20">
            <v>0</v>
          </cell>
          <cell r="K20">
            <v>0</v>
          </cell>
          <cell r="N20">
            <v>0</v>
          </cell>
        </row>
        <row r="21">
          <cell r="F21">
            <v>0</v>
          </cell>
          <cell r="G21">
            <v>0</v>
          </cell>
          <cell r="J21">
            <v>0</v>
          </cell>
          <cell r="K21">
            <v>0</v>
          </cell>
          <cell r="N21">
            <v>0</v>
          </cell>
        </row>
        <row r="38">
          <cell r="F38">
            <v>0</v>
          </cell>
          <cell r="G38">
            <v>0</v>
          </cell>
          <cell r="J38">
            <v>0</v>
          </cell>
          <cell r="K38">
            <v>0</v>
          </cell>
          <cell r="N38">
            <v>0</v>
          </cell>
        </row>
        <row r="39">
          <cell r="F39">
            <v>563298.69999999995</v>
          </cell>
          <cell r="G39">
            <v>0</v>
          </cell>
          <cell r="J39">
            <v>0</v>
          </cell>
          <cell r="K39">
            <v>0</v>
          </cell>
          <cell r="N39">
            <v>256435</v>
          </cell>
        </row>
        <row r="40">
          <cell r="F40">
            <v>0</v>
          </cell>
          <cell r="G40">
            <v>0</v>
          </cell>
          <cell r="J40">
            <v>0</v>
          </cell>
          <cell r="K40">
            <v>0</v>
          </cell>
          <cell r="N40">
            <v>0</v>
          </cell>
        </row>
        <row r="41">
          <cell r="F41">
            <v>503073</v>
          </cell>
          <cell r="G41">
            <v>0</v>
          </cell>
          <cell r="J41">
            <v>0</v>
          </cell>
          <cell r="K41">
            <v>465087.4</v>
          </cell>
          <cell r="N41">
            <v>440</v>
          </cell>
        </row>
        <row r="42">
          <cell r="F42">
            <v>108058.55</v>
          </cell>
          <cell r="G42">
            <v>0</v>
          </cell>
          <cell r="J42">
            <v>0</v>
          </cell>
          <cell r="K42">
            <v>0</v>
          </cell>
          <cell r="N42">
            <v>56000</v>
          </cell>
        </row>
        <row r="43">
          <cell r="F43">
            <v>552219.5</v>
          </cell>
          <cell r="G43">
            <v>0</v>
          </cell>
          <cell r="J43">
            <v>0</v>
          </cell>
          <cell r="K43">
            <v>0</v>
          </cell>
          <cell r="N43">
            <v>186100</v>
          </cell>
        </row>
        <row r="44">
          <cell r="F44">
            <v>536173.53</v>
          </cell>
          <cell r="G44">
            <v>392000</v>
          </cell>
          <cell r="J44">
            <v>0</v>
          </cell>
          <cell r="K44">
            <v>0</v>
          </cell>
          <cell r="N44">
            <v>141700</v>
          </cell>
        </row>
        <row r="45">
          <cell r="F45">
            <v>0</v>
          </cell>
          <cell r="G45">
            <v>0</v>
          </cell>
          <cell r="J45">
            <v>0</v>
          </cell>
          <cell r="K45">
            <v>0</v>
          </cell>
          <cell r="N45">
            <v>0</v>
          </cell>
        </row>
        <row r="46">
          <cell r="F46">
            <v>104420</v>
          </cell>
          <cell r="G46">
            <v>85500</v>
          </cell>
          <cell r="J46">
            <v>0</v>
          </cell>
          <cell r="K46">
            <v>0</v>
          </cell>
          <cell r="N46">
            <v>0</v>
          </cell>
        </row>
        <row r="47">
          <cell r="F47">
            <v>413845</v>
          </cell>
          <cell r="G47">
            <v>0</v>
          </cell>
          <cell r="J47">
            <v>0</v>
          </cell>
          <cell r="K47">
            <v>116821</v>
          </cell>
          <cell r="N47">
            <v>206455</v>
          </cell>
        </row>
        <row r="48">
          <cell r="F48">
            <v>0</v>
          </cell>
          <cell r="G48">
            <v>0</v>
          </cell>
          <cell r="J48">
            <v>0</v>
          </cell>
          <cell r="K48">
            <v>0</v>
          </cell>
          <cell r="N48">
            <v>0</v>
          </cell>
        </row>
        <row r="49">
          <cell r="F49">
            <v>399000</v>
          </cell>
          <cell r="G49">
            <v>0</v>
          </cell>
          <cell r="J49">
            <v>0</v>
          </cell>
          <cell r="K49">
            <v>0</v>
          </cell>
          <cell r="N49">
            <v>0</v>
          </cell>
        </row>
        <row r="50">
          <cell r="F50">
            <v>0</v>
          </cell>
          <cell r="G50">
            <v>0</v>
          </cell>
          <cell r="J50">
            <v>0</v>
          </cell>
          <cell r="K50">
            <v>0</v>
          </cell>
          <cell r="N50">
            <v>0</v>
          </cell>
        </row>
        <row r="51">
          <cell r="F51">
            <v>500000</v>
          </cell>
          <cell r="G51">
            <v>473400</v>
          </cell>
          <cell r="J51">
            <v>0</v>
          </cell>
          <cell r="K51">
            <v>0</v>
          </cell>
          <cell r="N51">
            <v>24800</v>
          </cell>
        </row>
        <row r="53">
          <cell r="F53">
            <v>10299</v>
          </cell>
          <cell r="G53">
            <v>0</v>
          </cell>
          <cell r="J53">
            <v>0</v>
          </cell>
          <cell r="K53">
            <v>0</v>
          </cell>
          <cell r="N53">
            <v>0</v>
          </cell>
        </row>
        <row r="54">
          <cell r="F54">
            <v>0</v>
          </cell>
          <cell r="G54">
            <v>0</v>
          </cell>
          <cell r="J54">
            <v>0</v>
          </cell>
          <cell r="K54">
            <v>0</v>
          </cell>
          <cell r="N54">
            <v>0</v>
          </cell>
        </row>
        <row r="55">
          <cell r="F55">
            <v>0</v>
          </cell>
          <cell r="G55">
            <v>0</v>
          </cell>
          <cell r="J55">
            <v>0</v>
          </cell>
          <cell r="K55">
            <v>0</v>
          </cell>
          <cell r="N55">
            <v>0</v>
          </cell>
        </row>
        <row r="56">
          <cell r="F56">
            <v>0</v>
          </cell>
          <cell r="G56">
            <v>0</v>
          </cell>
          <cell r="J56">
            <v>0</v>
          </cell>
          <cell r="K56">
            <v>0</v>
          </cell>
          <cell r="N56">
            <v>0</v>
          </cell>
        </row>
        <row r="57">
          <cell r="F57">
            <v>500000</v>
          </cell>
          <cell r="G57">
            <v>0</v>
          </cell>
          <cell r="J57">
            <v>0</v>
          </cell>
          <cell r="K57">
            <v>0</v>
          </cell>
          <cell r="N57">
            <v>0</v>
          </cell>
        </row>
        <row r="58">
          <cell r="F58">
            <v>965000</v>
          </cell>
          <cell r="G58">
            <v>0</v>
          </cell>
          <cell r="J58">
            <v>820770</v>
          </cell>
          <cell r="K58">
            <v>0</v>
          </cell>
          <cell r="N58">
            <v>118000</v>
          </cell>
        </row>
        <row r="59">
          <cell r="F59">
            <v>0</v>
          </cell>
          <cell r="G59">
            <v>0</v>
          </cell>
          <cell r="J59">
            <v>0</v>
          </cell>
          <cell r="K59">
            <v>0</v>
          </cell>
          <cell r="N59">
            <v>0</v>
          </cell>
        </row>
        <row r="60">
          <cell r="F60">
            <v>0</v>
          </cell>
          <cell r="G60">
            <v>0</v>
          </cell>
          <cell r="J60">
            <v>0</v>
          </cell>
          <cell r="K60">
            <v>0</v>
          </cell>
          <cell r="N60">
            <v>0</v>
          </cell>
        </row>
        <row r="61">
          <cell r="F61">
            <v>0</v>
          </cell>
          <cell r="G61">
            <v>0</v>
          </cell>
          <cell r="J61">
            <v>0</v>
          </cell>
          <cell r="K61">
            <v>0</v>
          </cell>
          <cell r="N61">
            <v>0</v>
          </cell>
        </row>
        <row r="62">
          <cell r="F62">
            <v>0</v>
          </cell>
          <cell r="G62">
            <v>0</v>
          </cell>
          <cell r="J62">
            <v>0</v>
          </cell>
          <cell r="K62">
            <v>0</v>
          </cell>
          <cell r="N62">
            <v>0</v>
          </cell>
        </row>
        <row r="63">
          <cell r="F63">
            <v>0</v>
          </cell>
          <cell r="G63">
            <v>0</v>
          </cell>
          <cell r="J63">
            <v>0</v>
          </cell>
          <cell r="K63">
            <v>0</v>
          </cell>
          <cell r="N63">
            <v>0</v>
          </cell>
        </row>
        <row r="64">
          <cell r="F64">
            <v>0</v>
          </cell>
          <cell r="G64">
            <v>0</v>
          </cell>
          <cell r="J64">
            <v>0</v>
          </cell>
          <cell r="K64">
            <v>0</v>
          </cell>
          <cell r="N64">
            <v>0</v>
          </cell>
        </row>
        <row r="65">
          <cell r="F65">
            <v>0</v>
          </cell>
          <cell r="G65">
            <v>0</v>
          </cell>
          <cell r="J65">
            <v>0</v>
          </cell>
          <cell r="K65">
            <v>0</v>
          </cell>
          <cell r="N65">
            <v>0</v>
          </cell>
        </row>
        <row r="67">
          <cell r="F67">
            <v>918260</v>
          </cell>
          <cell r="G67">
            <v>0</v>
          </cell>
          <cell r="J67">
            <v>0</v>
          </cell>
          <cell r="K67">
            <v>0</v>
          </cell>
          <cell r="N67">
            <v>462820</v>
          </cell>
        </row>
        <row r="70">
          <cell r="F70">
            <v>1372618.8</v>
          </cell>
          <cell r="G70">
            <v>0</v>
          </cell>
          <cell r="J70">
            <v>0</v>
          </cell>
          <cell r="K70">
            <v>0</v>
          </cell>
          <cell r="N70">
            <v>1372618.8</v>
          </cell>
        </row>
        <row r="74">
          <cell r="F74">
            <v>0</v>
          </cell>
          <cell r="G74">
            <v>0</v>
          </cell>
          <cell r="J74">
            <v>0</v>
          </cell>
          <cell r="K74">
            <v>0</v>
          </cell>
          <cell r="N74">
            <v>0</v>
          </cell>
        </row>
        <row r="75">
          <cell r="F75">
            <v>1366884.9</v>
          </cell>
          <cell r="G75">
            <v>0</v>
          </cell>
          <cell r="J75">
            <v>0</v>
          </cell>
          <cell r="K75">
            <v>923800</v>
          </cell>
          <cell r="N75">
            <v>0</v>
          </cell>
        </row>
        <row r="76">
          <cell r="F76">
            <v>200000</v>
          </cell>
          <cell r="G76">
            <v>0</v>
          </cell>
          <cell r="J76">
            <v>0</v>
          </cell>
          <cell r="K76">
            <v>0</v>
          </cell>
          <cell r="N76">
            <v>0</v>
          </cell>
        </row>
        <row r="77">
          <cell r="F77">
            <v>500258.75</v>
          </cell>
          <cell r="G77">
            <v>0</v>
          </cell>
          <cell r="J77">
            <v>0</v>
          </cell>
          <cell r="K77">
            <v>0</v>
          </cell>
          <cell r="N77">
            <v>206500</v>
          </cell>
        </row>
        <row r="78">
          <cell r="F78">
            <v>1898253.89</v>
          </cell>
          <cell r="G78">
            <v>280000</v>
          </cell>
          <cell r="J78">
            <v>0</v>
          </cell>
          <cell r="K78">
            <v>0</v>
          </cell>
          <cell r="N78">
            <v>1227600</v>
          </cell>
        </row>
        <row r="79">
          <cell r="F79">
            <v>477378</v>
          </cell>
          <cell r="G79">
            <v>0</v>
          </cell>
          <cell r="J79">
            <v>131416</v>
          </cell>
          <cell r="K79">
            <v>0</v>
          </cell>
          <cell r="N79">
            <v>0</v>
          </cell>
        </row>
        <row r="80">
          <cell r="F80">
            <v>430095.75</v>
          </cell>
          <cell r="G80">
            <v>178540.75</v>
          </cell>
          <cell r="J80">
            <v>6755</v>
          </cell>
          <cell r="K80">
            <v>0</v>
          </cell>
          <cell r="N80">
            <v>244800</v>
          </cell>
        </row>
        <row r="81">
          <cell r="F81">
            <v>502700</v>
          </cell>
          <cell r="G81">
            <v>0</v>
          </cell>
          <cell r="J81">
            <v>0</v>
          </cell>
          <cell r="K81">
            <v>0</v>
          </cell>
          <cell r="N81">
            <v>0</v>
          </cell>
        </row>
        <row r="82">
          <cell r="F82">
            <v>566475</v>
          </cell>
          <cell r="G82">
            <v>240000</v>
          </cell>
          <cell r="J82">
            <v>0</v>
          </cell>
          <cell r="K82">
            <v>280000</v>
          </cell>
          <cell r="N82">
            <v>0</v>
          </cell>
        </row>
        <row r="83">
          <cell r="F83">
            <v>390000</v>
          </cell>
          <cell r="G83">
            <v>0</v>
          </cell>
          <cell r="J83">
            <v>0</v>
          </cell>
          <cell r="K83">
            <v>0</v>
          </cell>
          <cell r="N83">
            <v>390000</v>
          </cell>
        </row>
        <row r="84">
          <cell r="F84">
            <v>432820</v>
          </cell>
          <cell r="G84">
            <v>0</v>
          </cell>
          <cell r="J84">
            <v>0</v>
          </cell>
          <cell r="K84">
            <v>0</v>
          </cell>
          <cell r="N84">
            <v>0</v>
          </cell>
        </row>
        <row r="85">
          <cell r="F85">
            <v>660986.5</v>
          </cell>
          <cell r="G85">
            <v>0</v>
          </cell>
          <cell r="J85">
            <v>0</v>
          </cell>
          <cell r="K85">
            <v>0</v>
          </cell>
          <cell r="N85">
            <v>0</v>
          </cell>
        </row>
        <row r="86">
          <cell r="F86">
            <v>11</v>
          </cell>
          <cell r="G86">
            <v>0</v>
          </cell>
          <cell r="J86">
            <v>0</v>
          </cell>
          <cell r="K86">
            <v>0</v>
          </cell>
          <cell r="N86">
            <v>0</v>
          </cell>
        </row>
        <row r="88">
          <cell r="F88">
            <v>550600</v>
          </cell>
          <cell r="G88">
            <v>0</v>
          </cell>
          <cell r="J88">
            <v>0</v>
          </cell>
          <cell r="K88">
            <v>0</v>
          </cell>
          <cell r="N88">
            <v>84000</v>
          </cell>
        </row>
        <row r="93">
          <cell r="F93">
            <v>82720</v>
          </cell>
          <cell r="G93">
            <v>0</v>
          </cell>
          <cell r="J93">
            <v>82720</v>
          </cell>
          <cell r="K93">
            <v>0</v>
          </cell>
          <cell r="N93">
            <v>0</v>
          </cell>
        </row>
        <row r="102">
          <cell r="F102">
            <v>458999.4</v>
          </cell>
          <cell r="G102">
            <v>0</v>
          </cell>
          <cell r="J102">
            <v>0</v>
          </cell>
          <cell r="K102">
            <v>0</v>
          </cell>
          <cell r="N102">
            <v>458999.4</v>
          </cell>
        </row>
        <row r="106">
          <cell r="F106">
            <v>3683000</v>
          </cell>
          <cell r="G106">
            <v>0</v>
          </cell>
          <cell r="J106">
            <v>0</v>
          </cell>
          <cell r="K106">
            <v>0</v>
          </cell>
          <cell r="N106">
            <v>0</v>
          </cell>
        </row>
        <row r="107">
          <cell r="F107">
            <v>2000000</v>
          </cell>
          <cell r="G107">
            <v>0</v>
          </cell>
          <cell r="J107">
            <v>0</v>
          </cell>
          <cell r="K107">
            <v>0</v>
          </cell>
          <cell r="N107">
            <v>914950</v>
          </cell>
        </row>
        <row r="108">
          <cell r="F108">
            <v>2212535</v>
          </cell>
          <cell r="G108">
            <v>0</v>
          </cell>
          <cell r="J108">
            <v>0</v>
          </cell>
          <cell r="K108">
            <v>0</v>
          </cell>
          <cell r="N108">
            <v>0</v>
          </cell>
        </row>
        <row r="109">
          <cell r="F109">
            <v>1800000</v>
          </cell>
          <cell r="G109">
            <v>0</v>
          </cell>
          <cell r="J109">
            <v>0</v>
          </cell>
          <cell r="K109">
            <v>811229</v>
          </cell>
          <cell r="N109">
            <v>0</v>
          </cell>
        </row>
        <row r="110">
          <cell r="F110">
            <v>1200000</v>
          </cell>
          <cell r="G110">
            <v>0</v>
          </cell>
          <cell r="J110">
            <v>0</v>
          </cell>
          <cell r="K110">
            <v>0</v>
          </cell>
          <cell r="N110">
            <v>443500</v>
          </cell>
        </row>
        <row r="111">
          <cell r="F111">
            <v>3000000</v>
          </cell>
          <cell r="G111">
            <v>0</v>
          </cell>
          <cell r="J111">
            <v>0</v>
          </cell>
          <cell r="K111">
            <v>0</v>
          </cell>
          <cell r="N111">
            <v>0</v>
          </cell>
        </row>
        <row r="112">
          <cell r="F112">
            <v>2000000</v>
          </cell>
          <cell r="G112">
            <v>0</v>
          </cell>
          <cell r="J112">
            <v>0</v>
          </cell>
          <cell r="K112">
            <v>0</v>
          </cell>
          <cell r="N112">
            <v>364000</v>
          </cell>
        </row>
        <row r="113">
          <cell r="F113">
            <v>1000000</v>
          </cell>
          <cell r="G113">
            <v>0</v>
          </cell>
          <cell r="J113">
            <v>0</v>
          </cell>
          <cell r="K113">
            <v>0</v>
          </cell>
          <cell r="N113">
            <v>0</v>
          </cell>
        </row>
        <row r="114">
          <cell r="F114">
            <v>729700</v>
          </cell>
          <cell r="G114">
            <v>276600</v>
          </cell>
          <cell r="J114">
            <v>0</v>
          </cell>
          <cell r="K114">
            <v>138800</v>
          </cell>
          <cell r="N114">
            <v>0</v>
          </cell>
        </row>
        <row r="115">
          <cell r="F115">
            <v>3000000</v>
          </cell>
          <cell r="G115">
            <v>0</v>
          </cell>
          <cell r="J115">
            <v>0</v>
          </cell>
          <cell r="K115">
            <v>0</v>
          </cell>
          <cell r="N115">
            <v>883250</v>
          </cell>
        </row>
        <row r="116">
          <cell r="F116">
            <v>1600000</v>
          </cell>
          <cell r="G116">
            <v>0</v>
          </cell>
          <cell r="J116">
            <v>460450</v>
          </cell>
          <cell r="K116">
            <v>0</v>
          </cell>
          <cell r="N116">
            <v>470511</v>
          </cell>
        </row>
        <row r="117">
          <cell r="F117">
            <v>1538500</v>
          </cell>
          <cell r="G117">
            <v>536928</v>
          </cell>
          <cell r="J117">
            <v>0</v>
          </cell>
          <cell r="K117">
            <v>0</v>
          </cell>
          <cell r="N117">
            <v>0</v>
          </cell>
        </row>
        <row r="118">
          <cell r="F118">
            <v>3000000</v>
          </cell>
          <cell r="G118">
            <v>0</v>
          </cell>
          <cell r="J118">
            <v>0</v>
          </cell>
          <cell r="K118">
            <v>0</v>
          </cell>
          <cell r="N118">
            <v>842700</v>
          </cell>
        </row>
        <row r="119">
          <cell r="F119">
            <v>2000000</v>
          </cell>
          <cell r="G119">
            <v>0</v>
          </cell>
          <cell r="J119">
            <v>0</v>
          </cell>
          <cell r="K119">
            <v>0</v>
          </cell>
          <cell r="N119">
            <v>0</v>
          </cell>
        </row>
        <row r="122">
          <cell r="F122">
            <v>5859445.4000000004</v>
          </cell>
          <cell r="G122">
            <v>1881138.9</v>
          </cell>
          <cell r="J122">
            <v>3340465</v>
          </cell>
          <cell r="K122">
            <v>49500</v>
          </cell>
          <cell r="N122">
            <v>588341.5</v>
          </cell>
        </row>
        <row r="125">
          <cell r="F125">
            <v>6928200</v>
          </cell>
          <cell r="G125">
            <v>0</v>
          </cell>
          <cell r="J125">
            <v>0</v>
          </cell>
          <cell r="K125">
            <v>0</v>
          </cell>
          <cell r="N125">
            <v>6680439.5</v>
          </cell>
        </row>
        <row r="134">
          <cell r="F134">
            <v>1334464</v>
          </cell>
          <cell r="G134">
            <v>0</v>
          </cell>
          <cell r="J134">
            <v>0</v>
          </cell>
          <cell r="K134">
            <v>0</v>
          </cell>
          <cell r="N134">
            <v>0</v>
          </cell>
        </row>
        <row r="135"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N135">
            <v>0</v>
          </cell>
        </row>
        <row r="137">
          <cell r="F137">
            <v>0</v>
          </cell>
          <cell r="G137">
            <v>0</v>
          </cell>
          <cell r="J137">
            <v>0</v>
          </cell>
          <cell r="K137">
            <v>0</v>
          </cell>
          <cell r="N137">
            <v>0</v>
          </cell>
        </row>
        <row r="138">
          <cell r="F138">
            <v>1566120</v>
          </cell>
          <cell r="G138">
            <v>0</v>
          </cell>
          <cell r="J138">
            <v>0</v>
          </cell>
          <cell r="K138">
            <v>0</v>
          </cell>
          <cell r="N138">
            <v>0</v>
          </cell>
        </row>
        <row r="157">
          <cell r="F157">
            <v>0</v>
          </cell>
          <cell r="G157">
            <v>0</v>
          </cell>
          <cell r="J157">
            <v>0</v>
          </cell>
          <cell r="K157">
            <v>0</v>
          </cell>
          <cell r="N157">
            <v>0</v>
          </cell>
        </row>
        <row r="158">
          <cell r="F158">
            <v>150000</v>
          </cell>
          <cell r="G158">
            <v>0</v>
          </cell>
          <cell r="J158">
            <v>0</v>
          </cell>
          <cell r="K158">
            <v>0</v>
          </cell>
          <cell r="N158">
            <v>0</v>
          </cell>
        </row>
        <row r="159">
          <cell r="F159">
            <v>1000000</v>
          </cell>
          <cell r="G159">
            <v>0</v>
          </cell>
          <cell r="J159">
            <v>0</v>
          </cell>
          <cell r="K159">
            <v>0</v>
          </cell>
          <cell r="N159">
            <v>0</v>
          </cell>
        </row>
        <row r="165">
          <cell r="F165">
            <v>0</v>
          </cell>
          <cell r="G165">
            <v>0</v>
          </cell>
          <cell r="J165">
            <v>0</v>
          </cell>
          <cell r="K165">
            <v>0</v>
          </cell>
          <cell r="N165">
            <v>0</v>
          </cell>
        </row>
        <row r="166">
          <cell r="F166">
            <v>0</v>
          </cell>
          <cell r="G166">
            <v>0</v>
          </cell>
          <cell r="J166">
            <v>0</v>
          </cell>
          <cell r="K166">
            <v>0</v>
          </cell>
          <cell r="N166">
            <v>0</v>
          </cell>
        </row>
        <row r="167">
          <cell r="F167">
            <v>408500</v>
          </cell>
          <cell r="G167">
            <v>408500</v>
          </cell>
          <cell r="J167">
            <v>0</v>
          </cell>
          <cell r="K167">
            <v>0</v>
          </cell>
          <cell r="N167">
            <v>0</v>
          </cell>
        </row>
        <row r="168">
          <cell r="F168">
            <v>1123829.6399999999</v>
          </cell>
          <cell r="G168">
            <v>0</v>
          </cell>
          <cell r="J168">
            <v>0</v>
          </cell>
          <cell r="K168">
            <v>80408</v>
          </cell>
          <cell r="N168">
            <v>974505</v>
          </cell>
        </row>
        <row r="169">
          <cell r="F169">
            <v>798799</v>
          </cell>
          <cell r="G169">
            <v>0</v>
          </cell>
          <cell r="J169">
            <v>0</v>
          </cell>
          <cell r="K169">
            <v>0</v>
          </cell>
          <cell r="N169">
            <v>714980</v>
          </cell>
        </row>
        <row r="170">
          <cell r="F170">
            <v>588500</v>
          </cell>
          <cell r="G170">
            <v>0</v>
          </cell>
          <cell r="J170">
            <v>0</v>
          </cell>
          <cell r="K170">
            <v>0</v>
          </cell>
          <cell r="N170">
            <v>547000</v>
          </cell>
        </row>
        <row r="171">
          <cell r="F171">
            <v>463680</v>
          </cell>
          <cell r="G171">
            <v>463680</v>
          </cell>
          <cell r="J171">
            <v>0</v>
          </cell>
          <cell r="K171">
            <v>0</v>
          </cell>
          <cell r="N171">
            <v>0</v>
          </cell>
        </row>
        <row r="172">
          <cell r="F172">
            <v>0</v>
          </cell>
          <cell r="G172">
            <v>0</v>
          </cell>
          <cell r="J172">
            <v>0</v>
          </cell>
          <cell r="K172">
            <v>0</v>
          </cell>
          <cell r="N172">
            <v>0</v>
          </cell>
        </row>
        <row r="173">
          <cell r="F173">
            <v>0</v>
          </cell>
          <cell r="G173">
            <v>0</v>
          </cell>
          <cell r="J173">
            <v>0</v>
          </cell>
          <cell r="K173">
            <v>0</v>
          </cell>
          <cell r="N173">
            <v>0</v>
          </cell>
        </row>
        <row r="174">
          <cell r="F174">
            <v>36000</v>
          </cell>
          <cell r="G174">
            <v>0</v>
          </cell>
          <cell r="J174">
            <v>0</v>
          </cell>
          <cell r="K174">
            <v>36000</v>
          </cell>
          <cell r="N174">
            <v>0</v>
          </cell>
        </row>
        <row r="179">
          <cell r="F179">
            <v>6836451.2400000002</v>
          </cell>
          <cell r="G179">
            <v>0</v>
          </cell>
          <cell r="J179">
            <v>0</v>
          </cell>
          <cell r="K179">
            <v>0</v>
          </cell>
          <cell r="N179">
            <v>0</v>
          </cell>
        </row>
        <row r="180">
          <cell r="F180">
            <v>2300000</v>
          </cell>
          <cell r="G180">
            <v>0</v>
          </cell>
          <cell r="J180">
            <v>0</v>
          </cell>
          <cell r="K180">
            <v>0</v>
          </cell>
          <cell r="N180">
            <v>0</v>
          </cell>
        </row>
        <row r="181">
          <cell r="F181">
            <v>150000</v>
          </cell>
          <cell r="G181">
            <v>0</v>
          </cell>
          <cell r="J181">
            <v>0</v>
          </cell>
          <cell r="K181">
            <v>0</v>
          </cell>
          <cell r="N181">
            <v>0</v>
          </cell>
        </row>
        <row r="182">
          <cell r="F182">
            <v>300000</v>
          </cell>
          <cell r="G182">
            <v>0</v>
          </cell>
          <cell r="J182">
            <v>0</v>
          </cell>
          <cell r="K182">
            <v>0</v>
          </cell>
          <cell r="N182">
            <v>0</v>
          </cell>
        </row>
        <row r="183">
          <cell r="F183">
            <v>500000</v>
          </cell>
          <cell r="G183">
            <v>0</v>
          </cell>
          <cell r="J183">
            <v>0</v>
          </cell>
          <cell r="K183">
            <v>0</v>
          </cell>
          <cell r="N183">
            <v>0</v>
          </cell>
        </row>
        <row r="184">
          <cell r="F184">
            <v>2300000</v>
          </cell>
          <cell r="G184">
            <v>0</v>
          </cell>
          <cell r="J184">
            <v>0</v>
          </cell>
          <cell r="K184">
            <v>0</v>
          </cell>
          <cell r="N184">
            <v>0</v>
          </cell>
        </row>
        <row r="185">
          <cell r="F185">
            <v>500000</v>
          </cell>
          <cell r="G185">
            <v>0</v>
          </cell>
          <cell r="J185">
            <v>0</v>
          </cell>
          <cell r="K185">
            <v>0</v>
          </cell>
          <cell r="N185">
            <v>0</v>
          </cell>
        </row>
        <row r="186">
          <cell r="F186">
            <v>300000</v>
          </cell>
          <cell r="G186">
            <v>0</v>
          </cell>
          <cell r="J186">
            <v>0</v>
          </cell>
          <cell r="K186">
            <v>0</v>
          </cell>
          <cell r="N186">
            <v>0</v>
          </cell>
        </row>
        <row r="187">
          <cell r="F187">
            <v>3500000</v>
          </cell>
          <cell r="G187">
            <v>0</v>
          </cell>
          <cell r="J187">
            <v>0</v>
          </cell>
          <cell r="K187">
            <v>0</v>
          </cell>
          <cell r="N187">
            <v>647220</v>
          </cell>
        </row>
        <row r="188">
          <cell r="F188">
            <v>300000</v>
          </cell>
          <cell r="G188">
            <v>174018</v>
          </cell>
          <cell r="J188">
            <v>0</v>
          </cell>
          <cell r="K188">
            <v>0</v>
          </cell>
          <cell r="N188">
            <v>43470</v>
          </cell>
        </row>
        <row r="189">
          <cell r="F189">
            <v>2200000</v>
          </cell>
          <cell r="G189">
            <v>0</v>
          </cell>
          <cell r="J189">
            <v>0</v>
          </cell>
          <cell r="K189">
            <v>0</v>
          </cell>
          <cell r="N189">
            <v>0</v>
          </cell>
        </row>
        <row r="193">
          <cell r="F193">
            <v>17878000</v>
          </cell>
          <cell r="G193">
            <v>0</v>
          </cell>
          <cell r="J193">
            <v>0</v>
          </cell>
          <cell r="K193">
            <v>0</v>
          </cell>
          <cell r="N193">
            <v>0</v>
          </cell>
        </row>
        <row r="194">
          <cell r="F194">
            <v>10000000</v>
          </cell>
          <cell r="G194">
            <v>0</v>
          </cell>
          <cell r="J194">
            <v>0</v>
          </cell>
          <cell r="K194">
            <v>0</v>
          </cell>
          <cell r="N194">
            <v>0</v>
          </cell>
        </row>
        <row r="197">
          <cell r="F197">
            <v>5830270</v>
          </cell>
          <cell r="G197">
            <v>0</v>
          </cell>
          <cell r="J197">
            <v>0</v>
          </cell>
          <cell r="K197">
            <v>0</v>
          </cell>
          <cell r="N197">
            <v>4974118.7</v>
          </cell>
        </row>
        <row r="200">
          <cell r="F200">
            <v>1077650</v>
          </cell>
          <cell r="G200">
            <v>0</v>
          </cell>
          <cell r="J200">
            <v>0</v>
          </cell>
          <cell r="K200">
            <v>0</v>
          </cell>
          <cell r="N200">
            <v>903912.1</v>
          </cell>
        </row>
        <row r="205">
          <cell r="F205">
            <v>89355000</v>
          </cell>
          <cell r="G205">
            <v>0</v>
          </cell>
          <cell r="J205">
            <v>0</v>
          </cell>
          <cell r="K205">
            <v>0</v>
          </cell>
          <cell r="N205">
            <v>0</v>
          </cell>
        </row>
        <row r="206">
          <cell r="F206">
            <v>1000000</v>
          </cell>
          <cell r="G206">
            <v>0</v>
          </cell>
          <cell r="J206">
            <v>0</v>
          </cell>
          <cell r="K206">
            <v>0</v>
          </cell>
          <cell r="N206">
            <v>0</v>
          </cell>
        </row>
        <row r="207">
          <cell r="F207">
            <v>1000000</v>
          </cell>
          <cell r="G207">
            <v>0</v>
          </cell>
          <cell r="J207">
            <v>0</v>
          </cell>
          <cell r="K207">
            <v>0</v>
          </cell>
          <cell r="N207">
            <v>0</v>
          </cell>
        </row>
        <row r="208">
          <cell r="F208">
            <v>5000000</v>
          </cell>
          <cell r="G208">
            <v>0</v>
          </cell>
          <cell r="J208">
            <v>0</v>
          </cell>
          <cell r="K208">
            <v>0</v>
          </cell>
          <cell r="N208">
            <v>0</v>
          </cell>
        </row>
        <row r="209">
          <cell r="F209">
            <v>1000000</v>
          </cell>
          <cell r="G209">
            <v>0</v>
          </cell>
          <cell r="J209">
            <v>0</v>
          </cell>
          <cell r="K209">
            <v>0</v>
          </cell>
          <cell r="N209">
            <v>0</v>
          </cell>
        </row>
        <row r="210">
          <cell r="F210">
            <v>8000000</v>
          </cell>
          <cell r="G210">
            <v>0</v>
          </cell>
          <cell r="J210">
            <v>0</v>
          </cell>
          <cell r="K210">
            <v>0</v>
          </cell>
          <cell r="N210">
            <v>0</v>
          </cell>
        </row>
        <row r="211">
          <cell r="F211">
            <v>4000000</v>
          </cell>
          <cell r="G211">
            <v>0</v>
          </cell>
          <cell r="J211">
            <v>0</v>
          </cell>
          <cell r="K211">
            <v>0</v>
          </cell>
          <cell r="N211">
            <v>0</v>
          </cell>
        </row>
        <row r="212">
          <cell r="F212">
            <v>5000000</v>
          </cell>
          <cell r="G212">
            <v>0</v>
          </cell>
          <cell r="J212">
            <v>0</v>
          </cell>
          <cell r="K212">
            <v>0</v>
          </cell>
          <cell r="N212">
            <v>0</v>
          </cell>
        </row>
        <row r="213">
          <cell r="F213">
            <v>5000000</v>
          </cell>
          <cell r="G213">
            <v>0</v>
          </cell>
          <cell r="J213">
            <v>0</v>
          </cell>
          <cell r="K213">
            <v>0</v>
          </cell>
          <cell r="N213">
            <v>0</v>
          </cell>
        </row>
        <row r="214">
          <cell r="F214">
            <v>1000000</v>
          </cell>
          <cell r="G214">
            <v>0</v>
          </cell>
          <cell r="J214">
            <v>0</v>
          </cell>
          <cell r="K214">
            <v>0</v>
          </cell>
          <cell r="N214">
            <v>0</v>
          </cell>
        </row>
        <row r="215">
          <cell r="F215">
            <v>1000000</v>
          </cell>
          <cell r="G215">
            <v>0</v>
          </cell>
          <cell r="J215">
            <v>0</v>
          </cell>
          <cell r="K215">
            <v>0</v>
          </cell>
          <cell r="N215">
            <v>0</v>
          </cell>
        </row>
        <row r="216">
          <cell r="F216">
            <v>1000000</v>
          </cell>
          <cell r="G216">
            <v>0</v>
          </cell>
          <cell r="J216">
            <v>0</v>
          </cell>
          <cell r="K216">
            <v>0</v>
          </cell>
          <cell r="N216">
            <v>0</v>
          </cell>
        </row>
        <row r="217">
          <cell r="F217">
            <v>8000000</v>
          </cell>
          <cell r="G217">
            <v>0</v>
          </cell>
          <cell r="J217">
            <v>0</v>
          </cell>
          <cell r="K217">
            <v>0</v>
          </cell>
          <cell r="N217">
            <v>0</v>
          </cell>
        </row>
        <row r="218">
          <cell r="F218">
            <v>1000000</v>
          </cell>
          <cell r="G218">
            <v>0</v>
          </cell>
          <cell r="J218">
            <v>0</v>
          </cell>
          <cell r="K218">
            <v>0</v>
          </cell>
          <cell r="N218">
            <v>0</v>
          </cell>
        </row>
        <row r="221">
          <cell r="F221">
            <v>8573370</v>
          </cell>
          <cell r="G221">
            <v>0</v>
          </cell>
          <cell r="J221">
            <v>0</v>
          </cell>
          <cell r="K221">
            <v>0</v>
          </cell>
          <cell r="N221">
            <v>8385715.4000000004</v>
          </cell>
        </row>
        <row r="224">
          <cell r="F224">
            <v>40312000</v>
          </cell>
          <cell r="G224">
            <v>0</v>
          </cell>
          <cell r="J224">
            <v>0</v>
          </cell>
          <cell r="K224">
            <v>0</v>
          </cell>
          <cell r="N224">
            <v>35946530</v>
          </cell>
        </row>
      </sheetData>
      <sheetData sheetId="24"/>
      <sheetData sheetId="25"/>
      <sheetData sheetId="26">
        <row r="6">
          <cell r="E6">
            <v>914040.43</v>
          </cell>
          <cell r="F6">
            <v>49000</v>
          </cell>
          <cell r="G6">
            <v>284500</v>
          </cell>
        </row>
        <row r="7">
          <cell r="E7">
            <v>280193.13</v>
          </cell>
          <cell r="F7">
            <v>0</v>
          </cell>
          <cell r="G7">
            <v>0</v>
          </cell>
        </row>
        <row r="8">
          <cell r="E8">
            <v>311936.45</v>
          </cell>
          <cell r="F8">
            <v>0</v>
          </cell>
          <cell r="G8">
            <v>0</v>
          </cell>
        </row>
        <row r="9">
          <cell r="E9">
            <v>158988.66999999998</v>
          </cell>
          <cell r="F9">
            <v>0</v>
          </cell>
          <cell r="G9">
            <v>0</v>
          </cell>
        </row>
        <row r="10">
          <cell r="E10">
            <v>54750.51999999999</v>
          </cell>
          <cell r="F10">
            <v>0</v>
          </cell>
          <cell r="G10">
            <v>6800</v>
          </cell>
        </row>
        <row r="11">
          <cell r="E11">
            <v>276236.91000000003</v>
          </cell>
          <cell r="F11">
            <v>28930</v>
          </cell>
          <cell r="G11">
            <v>0</v>
          </cell>
        </row>
        <row r="12">
          <cell r="E12">
            <v>221109.28000000003</v>
          </cell>
          <cell r="F12">
            <v>97238</v>
          </cell>
          <cell r="G12">
            <v>31392</v>
          </cell>
        </row>
        <row r="13">
          <cell r="E13">
            <v>10038</v>
          </cell>
          <cell r="F13">
            <v>10038</v>
          </cell>
          <cell r="G13">
            <v>0</v>
          </cell>
        </row>
        <row r="14">
          <cell r="E14">
            <v>21316.449999999953</v>
          </cell>
          <cell r="F14">
            <v>21316.449999999953</v>
          </cell>
          <cell r="G14">
            <v>0</v>
          </cell>
        </row>
        <row r="15">
          <cell r="E15">
            <v>67912.929999999993</v>
          </cell>
          <cell r="F15">
            <v>0</v>
          </cell>
          <cell r="G15">
            <v>0</v>
          </cell>
        </row>
        <row r="16">
          <cell r="E16">
            <v>311610.90000000002</v>
          </cell>
          <cell r="F16">
            <v>20216.770000000019</v>
          </cell>
          <cell r="G16">
            <v>0</v>
          </cell>
        </row>
        <row r="17">
          <cell r="E17">
            <v>167170</v>
          </cell>
          <cell r="F17">
            <v>0</v>
          </cell>
          <cell r="G17">
            <v>0</v>
          </cell>
        </row>
        <row r="18">
          <cell r="E18">
            <v>18032.150000000023</v>
          </cell>
          <cell r="F18">
            <v>18032.150000000023</v>
          </cell>
          <cell r="G18">
            <v>0</v>
          </cell>
        </row>
        <row r="19">
          <cell r="E19">
            <v>25676.880000000005</v>
          </cell>
          <cell r="F19">
            <v>0</v>
          </cell>
          <cell r="G19">
            <v>0</v>
          </cell>
        </row>
        <row r="20">
          <cell r="E20">
            <v>32800</v>
          </cell>
          <cell r="F20">
            <v>1401.9300000000003</v>
          </cell>
          <cell r="G20">
            <v>0</v>
          </cell>
        </row>
        <row r="21">
          <cell r="E21">
            <v>206539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3">
          <cell r="E23">
            <v>800081.47</v>
          </cell>
          <cell r="F23">
            <v>0</v>
          </cell>
          <cell r="G23">
            <v>0</v>
          </cell>
        </row>
        <row r="24">
          <cell r="E24">
            <v>694896.9</v>
          </cell>
          <cell r="F24">
            <v>13000</v>
          </cell>
          <cell r="G24">
            <v>36257</v>
          </cell>
        </row>
        <row r="25">
          <cell r="E25">
            <v>358170</v>
          </cell>
          <cell r="F25">
            <v>90711.84</v>
          </cell>
          <cell r="G25">
            <v>7918</v>
          </cell>
        </row>
        <row r="26">
          <cell r="E26">
            <v>20900.520000000019</v>
          </cell>
          <cell r="F26">
            <v>20900.520000000019</v>
          </cell>
          <cell r="G26">
            <v>0</v>
          </cell>
        </row>
        <row r="27">
          <cell r="E27">
            <v>1323.359999999986</v>
          </cell>
          <cell r="F27">
            <v>1323.359999999986</v>
          </cell>
          <cell r="G27">
            <v>0</v>
          </cell>
        </row>
        <row r="28">
          <cell r="E28">
            <v>112000</v>
          </cell>
          <cell r="F28">
            <v>0</v>
          </cell>
          <cell r="G28">
            <v>0</v>
          </cell>
        </row>
        <row r="29">
          <cell r="E29">
            <v>8885.429999999993</v>
          </cell>
          <cell r="F29">
            <v>0</v>
          </cell>
          <cell r="G29">
            <v>0</v>
          </cell>
        </row>
        <row r="30">
          <cell r="E30">
            <v>238384.21999999997</v>
          </cell>
          <cell r="F30">
            <v>23200</v>
          </cell>
          <cell r="G30">
            <v>5500</v>
          </cell>
        </row>
        <row r="31">
          <cell r="E31">
            <v>294746.28000000003</v>
          </cell>
          <cell r="F31">
            <v>0</v>
          </cell>
          <cell r="G31">
            <v>0</v>
          </cell>
        </row>
        <row r="32">
          <cell r="E32">
            <v>131915</v>
          </cell>
          <cell r="F32">
            <v>63515</v>
          </cell>
          <cell r="G32">
            <v>68400</v>
          </cell>
        </row>
        <row r="33">
          <cell r="E33">
            <v>54852</v>
          </cell>
          <cell r="F33">
            <v>54852</v>
          </cell>
          <cell r="G33">
            <v>0</v>
          </cell>
        </row>
        <row r="34">
          <cell r="E34">
            <v>602991.58000000007</v>
          </cell>
          <cell r="F34">
            <v>71493</v>
          </cell>
          <cell r="G34">
            <v>0</v>
          </cell>
        </row>
        <row r="35">
          <cell r="E35">
            <v>246395.34999999998</v>
          </cell>
          <cell r="F35">
            <v>38394</v>
          </cell>
          <cell r="G35">
            <v>62443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5848.57</v>
          </cell>
          <cell r="F37">
            <v>0</v>
          </cell>
          <cell r="G37">
            <v>0</v>
          </cell>
        </row>
        <row r="38">
          <cell r="E38">
            <v>18157.5</v>
          </cell>
          <cell r="F38">
            <v>5607.5</v>
          </cell>
          <cell r="G38">
            <v>12550</v>
          </cell>
        </row>
        <row r="39">
          <cell r="E39">
            <v>1053816.98</v>
          </cell>
          <cell r="F39">
            <v>34732.349999999991</v>
          </cell>
          <cell r="G39">
            <v>115400</v>
          </cell>
        </row>
        <row r="40">
          <cell r="E40">
            <v>248608.57</v>
          </cell>
          <cell r="F40">
            <v>106509.41000000003</v>
          </cell>
          <cell r="G40">
            <v>0</v>
          </cell>
        </row>
        <row r="41">
          <cell r="E41">
            <v>778700</v>
          </cell>
          <cell r="F41">
            <v>113049</v>
          </cell>
          <cell r="G41">
            <v>0</v>
          </cell>
        </row>
        <row r="42">
          <cell r="E42">
            <v>144194</v>
          </cell>
          <cell r="F42">
            <v>52887</v>
          </cell>
          <cell r="G42">
            <v>0</v>
          </cell>
        </row>
        <row r="43">
          <cell r="E43">
            <v>284621</v>
          </cell>
          <cell r="F43">
            <v>39041</v>
          </cell>
          <cell r="G43">
            <v>245580</v>
          </cell>
        </row>
        <row r="44">
          <cell r="E44">
            <v>133862</v>
          </cell>
          <cell r="F44">
            <v>133862</v>
          </cell>
          <cell r="G44">
            <v>0</v>
          </cell>
        </row>
        <row r="45">
          <cell r="E45">
            <v>775850.89</v>
          </cell>
          <cell r="F45">
            <v>5500</v>
          </cell>
          <cell r="G45">
            <v>0</v>
          </cell>
        </row>
        <row r="46">
          <cell r="E46">
            <v>38092.559999999998</v>
          </cell>
          <cell r="F46">
            <v>0</v>
          </cell>
          <cell r="G46">
            <v>0</v>
          </cell>
        </row>
        <row r="48">
          <cell r="E48">
            <v>713420.70999999903</v>
          </cell>
          <cell r="F48">
            <v>0</v>
          </cell>
          <cell r="G48">
            <v>0</v>
          </cell>
        </row>
      </sheetData>
      <sheetData sheetId="27">
        <row r="7">
          <cell r="E7">
            <v>0</v>
          </cell>
        </row>
        <row r="8">
          <cell r="D8">
            <v>0</v>
          </cell>
          <cell r="E8">
            <v>0</v>
          </cell>
        </row>
        <row r="9">
          <cell r="D9">
            <v>0</v>
          </cell>
          <cell r="E9">
            <v>0</v>
          </cell>
        </row>
        <row r="10">
          <cell r="D10">
            <v>0</v>
          </cell>
          <cell r="E10">
            <v>0</v>
          </cell>
        </row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3">
          <cell r="D13">
            <v>0</v>
          </cell>
          <cell r="E13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0</v>
          </cell>
          <cell r="E22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5">
          <cell r="D25">
            <v>0</v>
          </cell>
          <cell r="E25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8">
          <cell r="D28">
            <v>0</v>
          </cell>
          <cell r="E28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0</v>
          </cell>
          <cell r="E30">
            <v>0</v>
          </cell>
        </row>
        <row r="31">
          <cell r="D31">
            <v>0</v>
          </cell>
          <cell r="E31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4">
          <cell r="D34">
            <v>0</v>
          </cell>
          <cell r="E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0">
          <cell r="D40">
            <v>0</v>
          </cell>
          <cell r="E40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3">
          <cell r="D43">
            <v>0</v>
          </cell>
          <cell r="E43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6">
          <cell r="D46">
            <v>0</v>
          </cell>
          <cell r="E46">
            <v>0</v>
          </cell>
        </row>
        <row r="47">
          <cell r="D47">
            <v>0</v>
          </cell>
          <cell r="E47">
            <v>0</v>
          </cell>
        </row>
        <row r="49">
          <cell r="D49">
            <v>0</v>
          </cell>
          <cell r="E49">
            <v>0</v>
          </cell>
        </row>
      </sheetData>
      <sheetData sheetId="28">
        <row r="7">
          <cell r="D7">
            <v>0</v>
          </cell>
          <cell r="E7">
            <v>33237.85</v>
          </cell>
        </row>
        <row r="8">
          <cell r="D8">
            <v>0</v>
          </cell>
          <cell r="E8">
            <v>0</v>
          </cell>
        </row>
        <row r="9">
          <cell r="D9">
            <v>0</v>
          </cell>
          <cell r="E9">
            <v>0</v>
          </cell>
        </row>
        <row r="10">
          <cell r="D10">
            <v>0</v>
          </cell>
          <cell r="E10">
            <v>0</v>
          </cell>
        </row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3">
          <cell r="D13">
            <v>0</v>
          </cell>
          <cell r="E13">
            <v>0</v>
          </cell>
        </row>
        <row r="14">
          <cell r="D14">
            <v>0</v>
          </cell>
          <cell r="E14">
            <v>23000</v>
          </cell>
        </row>
        <row r="15">
          <cell r="D15">
            <v>0</v>
          </cell>
          <cell r="E15">
            <v>0</v>
          </cell>
        </row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0</v>
          </cell>
          <cell r="E22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5">
          <cell r="D25">
            <v>0</v>
          </cell>
          <cell r="E25">
            <v>0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8">
          <cell r="D28">
            <v>0</v>
          </cell>
          <cell r="E28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0</v>
          </cell>
          <cell r="E30">
            <v>0</v>
          </cell>
        </row>
        <row r="31">
          <cell r="D31">
            <v>0</v>
          </cell>
          <cell r="E31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4">
          <cell r="D34">
            <v>0</v>
          </cell>
          <cell r="E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0">
          <cell r="D40">
            <v>0</v>
          </cell>
          <cell r="E40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3">
          <cell r="D43">
            <v>0</v>
          </cell>
          <cell r="E43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59700</v>
          </cell>
        </row>
        <row r="46">
          <cell r="D46">
            <v>0</v>
          </cell>
          <cell r="E46">
            <v>0</v>
          </cell>
        </row>
        <row r="47">
          <cell r="D47">
            <v>0</v>
          </cell>
          <cell r="E47">
            <v>0</v>
          </cell>
        </row>
        <row r="49">
          <cell r="D49">
            <v>0</v>
          </cell>
          <cell r="E49">
            <v>0</v>
          </cell>
        </row>
      </sheetData>
      <sheetData sheetId="29">
        <row r="7">
          <cell r="D7">
            <v>0</v>
          </cell>
          <cell r="E7">
            <v>74324.184999999998</v>
          </cell>
        </row>
        <row r="8">
          <cell r="D8">
            <v>0</v>
          </cell>
          <cell r="E8">
            <v>3755</v>
          </cell>
        </row>
        <row r="9">
          <cell r="D9">
            <v>0</v>
          </cell>
          <cell r="E9">
            <v>14772.655000000001</v>
          </cell>
        </row>
        <row r="10">
          <cell r="D10">
            <v>0</v>
          </cell>
          <cell r="E10">
            <v>87675.5</v>
          </cell>
        </row>
        <row r="11">
          <cell r="D11">
            <v>0</v>
          </cell>
          <cell r="E11">
            <v>12026</v>
          </cell>
        </row>
        <row r="12">
          <cell r="D12">
            <v>0</v>
          </cell>
          <cell r="E12">
            <v>109878.5</v>
          </cell>
        </row>
        <row r="13">
          <cell r="D13">
            <v>0</v>
          </cell>
          <cell r="E13">
            <v>46250</v>
          </cell>
        </row>
        <row r="14">
          <cell r="D14">
            <v>0</v>
          </cell>
          <cell r="E14">
            <v>35150</v>
          </cell>
        </row>
        <row r="15">
          <cell r="D15">
            <v>0</v>
          </cell>
          <cell r="E15">
            <v>32442.5</v>
          </cell>
        </row>
        <row r="16">
          <cell r="D16">
            <v>0</v>
          </cell>
          <cell r="E16">
            <v>515.5</v>
          </cell>
        </row>
        <row r="17">
          <cell r="D17">
            <v>0</v>
          </cell>
          <cell r="E17">
            <v>350</v>
          </cell>
        </row>
        <row r="18">
          <cell r="D18">
            <v>0</v>
          </cell>
          <cell r="E18">
            <v>2050</v>
          </cell>
        </row>
        <row r="19">
          <cell r="D19">
            <v>0</v>
          </cell>
          <cell r="E19">
            <v>14779.91</v>
          </cell>
        </row>
        <row r="20">
          <cell r="D20">
            <v>0</v>
          </cell>
          <cell r="E20">
            <v>32000</v>
          </cell>
        </row>
        <row r="21">
          <cell r="D21">
            <v>0</v>
          </cell>
          <cell r="E21">
            <v>0</v>
          </cell>
        </row>
        <row r="22">
          <cell r="D22">
            <v>0</v>
          </cell>
          <cell r="E22">
            <v>0</v>
          </cell>
        </row>
        <row r="23">
          <cell r="D23">
            <v>0</v>
          </cell>
          <cell r="E23">
            <v>3107.4749999999999</v>
          </cell>
        </row>
        <row r="24">
          <cell r="D24">
            <v>0</v>
          </cell>
          <cell r="E24">
            <v>53360.75</v>
          </cell>
        </row>
        <row r="25">
          <cell r="D25">
            <v>0</v>
          </cell>
          <cell r="E25">
            <v>7079.4400000000005</v>
          </cell>
        </row>
        <row r="26">
          <cell r="D26">
            <v>0</v>
          </cell>
          <cell r="E26">
            <v>53031.5</v>
          </cell>
        </row>
        <row r="27">
          <cell r="D27">
            <v>0</v>
          </cell>
          <cell r="E27">
            <v>77857.445000000007</v>
          </cell>
        </row>
        <row r="28">
          <cell r="D28">
            <v>0</v>
          </cell>
          <cell r="E28">
            <v>7985.5</v>
          </cell>
        </row>
        <row r="29">
          <cell r="D29">
            <v>0</v>
          </cell>
          <cell r="E29">
            <v>1207.42</v>
          </cell>
        </row>
        <row r="30">
          <cell r="D30">
            <v>0</v>
          </cell>
          <cell r="E30">
            <v>12992.5</v>
          </cell>
        </row>
        <row r="31">
          <cell r="D31">
            <v>0</v>
          </cell>
          <cell r="E31">
            <v>39955.14</v>
          </cell>
        </row>
        <row r="32">
          <cell r="D32">
            <v>0</v>
          </cell>
          <cell r="E32">
            <v>17976.11</v>
          </cell>
        </row>
        <row r="33">
          <cell r="D33">
            <v>0</v>
          </cell>
          <cell r="E33">
            <v>96026.5</v>
          </cell>
        </row>
        <row r="34">
          <cell r="D34">
            <v>0</v>
          </cell>
          <cell r="E34">
            <v>28307.904999999999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30350</v>
          </cell>
        </row>
        <row r="38">
          <cell r="D38">
            <v>0</v>
          </cell>
          <cell r="E38">
            <v>33264.104999999996</v>
          </cell>
        </row>
        <row r="39">
          <cell r="D39">
            <v>0</v>
          </cell>
          <cell r="E39">
            <v>171658.91500000001</v>
          </cell>
        </row>
        <row r="40">
          <cell r="D40">
            <v>0</v>
          </cell>
          <cell r="E40">
            <v>1028.0350000000001</v>
          </cell>
        </row>
        <row r="41">
          <cell r="D41">
            <v>0</v>
          </cell>
          <cell r="E41">
            <v>6964</v>
          </cell>
        </row>
        <row r="42">
          <cell r="D42">
            <v>0</v>
          </cell>
          <cell r="E42">
            <v>21900</v>
          </cell>
        </row>
        <row r="43">
          <cell r="D43">
            <v>0</v>
          </cell>
          <cell r="E43">
            <v>0</v>
          </cell>
        </row>
        <row r="44">
          <cell r="D44">
            <v>0</v>
          </cell>
          <cell r="E44">
            <v>19906</v>
          </cell>
        </row>
        <row r="45">
          <cell r="D45">
            <v>0</v>
          </cell>
          <cell r="E45">
            <v>56142.025000000001</v>
          </cell>
        </row>
        <row r="46">
          <cell r="D46">
            <v>0</v>
          </cell>
          <cell r="E46">
            <v>37549.4</v>
          </cell>
        </row>
        <row r="47">
          <cell r="D47">
            <v>0</v>
          </cell>
          <cell r="E47">
            <v>2732.5</v>
          </cell>
        </row>
        <row r="49">
          <cell r="D49">
            <v>0</v>
          </cell>
          <cell r="E49">
            <v>0</v>
          </cell>
        </row>
      </sheetData>
      <sheetData sheetId="30">
        <row r="7">
          <cell r="D7">
            <v>0</v>
          </cell>
          <cell r="E7">
            <v>0</v>
          </cell>
        </row>
        <row r="8">
          <cell r="D8">
            <v>0</v>
          </cell>
          <cell r="E8">
            <v>0</v>
          </cell>
        </row>
        <row r="9">
          <cell r="D9">
            <v>0</v>
          </cell>
          <cell r="E9">
            <v>0</v>
          </cell>
        </row>
        <row r="10">
          <cell r="D10">
            <v>0</v>
          </cell>
          <cell r="E10">
            <v>0</v>
          </cell>
        </row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3">
          <cell r="D13">
            <v>0</v>
          </cell>
          <cell r="E13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0</v>
          </cell>
          <cell r="E22">
            <v>0</v>
          </cell>
        </row>
        <row r="23"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5">
          <cell r="D25">
            <v>0</v>
          </cell>
          <cell r="E25">
            <v>5805</v>
          </cell>
        </row>
        <row r="26">
          <cell r="D26">
            <v>0</v>
          </cell>
          <cell r="E26">
            <v>0</v>
          </cell>
        </row>
        <row r="27">
          <cell r="D27">
            <v>0</v>
          </cell>
          <cell r="E27">
            <v>3000</v>
          </cell>
        </row>
        <row r="28">
          <cell r="D28">
            <v>0</v>
          </cell>
          <cell r="E28">
            <v>377.5</v>
          </cell>
        </row>
        <row r="29">
          <cell r="D29">
            <v>0</v>
          </cell>
          <cell r="E29">
            <v>0</v>
          </cell>
        </row>
        <row r="30">
          <cell r="D30">
            <v>0</v>
          </cell>
          <cell r="E30">
            <v>0</v>
          </cell>
        </row>
        <row r="31">
          <cell r="D31">
            <v>0</v>
          </cell>
          <cell r="E31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  <cell r="E33">
            <v>0</v>
          </cell>
        </row>
        <row r="34">
          <cell r="D34">
            <v>0</v>
          </cell>
          <cell r="E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0">
          <cell r="D40">
            <v>0</v>
          </cell>
          <cell r="E40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3">
          <cell r="D43">
            <v>0</v>
          </cell>
          <cell r="E43">
            <v>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0</v>
          </cell>
        </row>
        <row r="46">
          <cell r="D46">
            <v>0</v>
          </cell>
          <cell r="E46">
            <v>0</v>
          </cell>
        </row>
        <row r="47">
          <cell r="D47">
            <v>0</v>
          </cell>
          <cell r="E47">
            <v>0</v>
          </cell>
        </row>
        <row r="49">
          <cell r="D49">
            <v>7265000</v>
          </cell>
          <cell r="E49">
            <v>0</v>
          </cell>
        </row>
      </sheetData>
      <sheetData sheetId="31">
        <row r="6">
          <cell r="E6">
            <v>130831.08999999987</v>
          </cell>
        </row>
        <row r="7">
          <cell r="E7">
            <v>31684.379999999986</v>
          </cell>
        </row>
        <row r="8">
          <cell r="E8">
            <v>47885.39000000005</v>
          </cell>
        </row>
        <row r="9">
          <cell r="E9">
            <v>83528.250000000291</v>
          </cell>
        </row>
        <row r="10">
          <cell r="E10">
            <v>72345.640000000029</v>
          </cell>
        </row>
        <row r="11">
          <cell r="E11">
            <v>62573.410000000069</v>
          </cell>
        </row>
        <row r="12">
          <cell r="E12">
            <v>33451.31000000007</v>
          </cell>
        </row>
        <row r="13">
          <cell r="E13">
            <v>65452.119999999901</v>
          </cell>
        </row>
        <row r="14">
          <cell r="E14">
            <v>113868.29000000055</v>
          </cell>
        </row>
        <row r="15">
          <cell r="E15">
            <v>26282.539999999979</v>
          </cell>
        </row>
        <row r="16">
          <cell r="E16">
            <v>19519.490000000002</v>
          </cell>
        </row>
        <row r="17">
          <cell r="E17">
            <v>162445.77000000121</v>
          </cell>
        </row>
        <row r="18">
          <cell r="E18">
            <v>51761.190000000133</v>
          </cell>
        </row>
        <row r="19">
          <cell r="E19">
            <v>63345.219999999979</v>
          </cell>
        </row>
        <row r="20">
          <cell r="E20">
            <v>42632.520000000004</v>
          </cell>
        </row>
        <row r="21">
          <cell r="E21">
            <v>49149.739999999962</v>
          </cell>
        </row>
        <row r="22">
          <cell r="E22">
            <v>19178.599999999991</v>
          </cell>
        </row>
        <row r="23">
          <cell r="E23">
            <v>78356.640000000058</v>
          </cell>
        </row>
        <row r="24">
          <cell r="E24">
            <v>51542.900000000023</v>
          </cell>
        </row>
        <row r="25">
          <cell r="E25">
            <v>32551.840000000004</v>
          </cell>
        </row>
        <row r="26">
          <cell r="E26">
            <v>96592.549999999872</v>
          </cell>
        </row>
        <row r="27">
          <cell r="E27">
            <v>51554.49000000002</v>
          </cell>
        </row>
        <row r="28">
          <cell r="E28">
            <v>30396.299999999967</v>
          </cell>
        </row>
        <row r="29">
          <cell r="E29">
            <v>38008.239999999983</v>
          </cell>
        </row>
        <row r="30">
          <cell r="E30">
            <v>93805.220000000321</v>
          </cell>
        </row>
        <row r="31">
          <cell r="E31">
            <v>32810.049999999981</v>
          </cell>
        </row>
        <row r="32">
          <cell r="E32">
            <v>124901.4900000005</v>
          </cell>
        </row>
        <row r="33">
          <cell r="E33">
            <v>30379.280000000042</v>
          </cell>
        </row>
        <row r="34">
          <cell r="E34">
            <v>60609.509999999987</v>
          </cell>
        </row>
        <row r="35">
          <cell r="E35">
            <v>120579.34000000093</v>
          </cell>
        </row>
        <row r="36">
          <cell r="E36">
            <v>55629.710000000043</v>
          </cell>
        </row>
        <row r="37">
          <cell r="E37">
            <v>28901.739999999972</v>
          </cell>
        </row>
        <row r="38">
          <cell r="E38">
            <v>120728.49000000033</v>
          </cell>
        </row>
        <row r="39">
          <cell r="E39">
            <v>27156.630000000008</v>
          </cell>
        </row>
        <row r="40">
          <cell r="E40">
            <v>92269.080000000497</v>
          </cell>
        </row>
        <row r="41">
          <cell r="E41">
            <v>40503.880000000136</v>
          </cell>
        </row>
        <row r="42">
          <cell r="E42">
            <v>37011.690000000082</v>
          </cell>
        </row>
        <row r="43">
          <cell r="E43">
            <v>61913.589999999887</v>
          </cell>
        </row>
        <row r="44">
          <cell r="E44">
            <v>59108.340000000157</v>
          </cell>
        </row>
        <row r="45">
          <cell r="E45">
            <v>83860.79000000011</v>
          </cell>
        </row>
        <row r="46">
          <cell r="E46">
            <v>24146.549999999963</v>
          </cell>
        </row>
        <row r="48">
          <cell r="D48">
            <v>0</v>
          </cell>
          <cell r="F48">
            <v>0</v>
          </cell>
        </row>
      </sheetData>
      <sheetData sheetId="32">
        <row r="6">
          <cell r="G6">
            <v>0</v>
          </cell>
          <cell r="H6">
            <v>0</v>
          </cell>
        </row>
        <row r="7">
          <cell r="G7">
            <v>0</v>
          </cell>
          <cell r="H7">
            <v>0</v>
          </cell>
        </row>
        <row r="8">
          <cell r="G8">
            <v>0</v>
          </cell>
          <cell r="H8">
            <v>0</v>
          </cell>
        </row>
        <row r="9"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G11">
            <v>0</v>
          </cell>
          <cell r="H11">
            <v>0</v>
          </cell>
        </row>
        <row r="12">
          <cell r="G12">
            <v>0</v>
          </cell>
          <cell r="H12">
            <v>0</v>
          </cell>
        </row>
        <row r="13"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G15">
            <v>0</v>
          </cell>
          <cell r="H15">
            <v>0</v>
          </cell>
        </row>
        <row r="16">
          <cell r="G16">
            <v>0</v>
          </cell>
          <cell r="H16">
            <v>0</v>
          </cell>
        </row>
        <row r="17">
          <cell r="G17">
            <v>0</v>
          </cell>
          <cell r="H17">
            <v>0</v>
          </cell>
        </row>
        <row r="18">
          <cell r="G18">
            <v>0</v>
          </cell>
          <cell r="H18">
            <v>0</v>
          </cell>
        </row>
        <row r="19">
          <cell r="G19">
            <v>0</v>
          </cell>
          <cell r="H19">
            <v>0</v>
          </cell>
        </row>
        <row r="20">
          <cell r="G20">
            <v>0</v>
          </cell>
          <cell r="H20">
            <v>0</v>
          </cell>
        </row>
        <row r="21">
          <cell r="G21">
            <v>0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F23">
            <v>64992</v>
          </cell>
          <cell r="G23">
            <v>0</v>
          </cell>
          <cell r="H23">
            <v>64992</v>
          </cell>
        </row>
        <row r="24">
          <cell r="F24">
            <v>201021.74</v>
          </cell>
          <cell r="G24">
            <v>29000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</row>
        <row r="44">
          <cell r="F44">
            <v>292474.71999999997</v>
          </cell>
          <cell r="G44">
            <v>0</v>
          </cell>
          <cell r="H44">
            <v>208000</v>
          </cell>
        </row>
        <row r="45">
          <cell r="F45">
            <v>0</v>
          </cell>
          <cell r="G45">
            <v>0</v>
          </cell>
          <cell r="H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</row>
        <row r="48">
          <cell r="F48">
            <v>138642.46000000008</v>
          </cell>
          <cell r="G48">
            <v>0</v>
          </cell>
          <cell r="H48">
            <v>0</v>
          </cell>
        </row>
      </sheetData>
      <sheetData sheetId="33"/>
      <sheetData sheetId="34">
        <row r="48">
          <cell r="G48">
            <v>100452.56</v>
          </cell>
          <cell r="H48">
            <v>0</v>
          </cell>
          <cell r="I48">
            <v>0</v>
          </cell>
        </row>
      </sheetData>
      <sheetData sheetId="35">
        <row r="6">
          <cell r="H6">
            <v>0</v>
          </cell>
          <cell r="I6">
            <v>0</v>
          </cell>
        </row>
        <row r="7">
          <cell r="H7">
            <v>0</v>
          </cell>
          <cell r="I7">
            <v>0</v>
          </cell>
        </row>
        <row r="8">
          <cell r="H8">
            <v>0</v>
          </cell>
        </row>
        <row r="9">
          <cell r="H9">
            <v>0</v>
          </cell>
          <cell r="I9">
            <v>0</v>
          </cell>
        </row>
        <row r="10">
          <cell r="H10">
            <v>0</v>
          </cell>
          <cell r="I10">
            <v>0</v>
          </cell>
        </row>
        <row r="11">
          <cell r="H11">
            <v>0</v>
          </cell>
          <cell r="I11">
            <v>0</v>
          </cell>
        </row>
        <row r="12">
          <cell r="H12">
            <v>0</v>
          </cell>
          <cell r="I12">
            <v>0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>
            <v>-72017.689999999944</v>
          </cell>
          <cell r="I17">
            <v>16000</v>
          </cell>
        </row>
        <row r="18">
          <cell r="H18">
            <v>0</v>
          </cell>
          <cell r="I18">
            <v>0</v>
          </cell>
        </row>
        <row r="19">
          <cell r="H19">
            <v>0</v>
          </cell>
          <cell r="I19">
            <v>0</v>
          </cell>
        </row>
        <row r="20">
          <cell r="H20">
            <v>0</v>
          </cell>
          <cell r="I20">
            <v>0</v>
          </cell>
        </row>
        <row r="21">
          <cell r="H21">
            <v>0</v>
          </cell>
          <cell r="I21">
            <v>0</v>
          </cell>
        </row>
        <row r="22">
          <cell r="H22">
            <v>0</v>
          </cell>
          <cell r="I22">
            <v>0</v>
          </cell>
        </row>
        <row r="23">
          <cell r="G23">
            <v>980</v>
          </cell>
          <cell r="H23">
            <v>0</v>
          </cell>
          <cell r="I23">
            <v>980</v>
          </cell>
        </row>
        <row r="24">
          <cell r="H24">
            <v>0</v>
          </cell>
          <cell r="I24">
            <v>0</v>
          </cell>
        </row>
        <row r="25">
          <cell r="H25">
            <v>0</v>
          </cell>
          <cell r="I25">
            <v>0</v>
          </cell>
        </row>
        <row r="26">
          <cell r="H26">
            <v>0</v>
          </cell>
          <cell r="I26">
            <v>0</v>
          </cell>
        </row>
        <row r="27">
          <cell r="H27">
            <v>0</v>
          </cell>
          <cell r="I27">
            <v>0</v>
          </cell>
        </row>
        <row r="28">
          <cell r="H28">
            <v>0</v>
          </cell>
          <cell r="I28">
            <v>0</v>
          </cell>
        </row>
        <row r="29">
          <cell r="H29">
            <v>0</v>
          </cell>
          <cell r="I29">
            <v>0</v>
          </cell>
        </row>
        <row r="30">
          <cell r="H30">
            <v>0</v>
          </cell>
          <cell r="I30">
            <v>0</v>
          </cell>
        </row>
        <row r="31">
          <cell r="H31">
            <v>0</v>
          </cell>
          <cell r="I31">
            <v>0</v>
          </cell>
        </row>
        <row r="32">
          <cell r="H32">
            <v>-2376.4000000003725</v>
          </cell>
          <cell r="I32">
            <v>0</v>
          </cell>
        </row>
        <row r="33">
          <cell r="H33">
            <v>0</v>
          </cell>
          <cell r="I33">
            <v>0</v>
          </cell>
        </row>
        <row r="34">
          <cell r="H34">
            <v>0</v>
          </cell>
          <cell r="I34">
            <v>0</v>
          </cell>
        </row>
        <row r="35">
          <cell r="H35">
            <v>0</v>
          </cell>
          <cell r="I35">
            <v>0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H40">
            <v>0</v>
          </cell>
          <cell r="I40">
            <v>0</v>
          </cell>
        </row>
        <row r="41">
          <cell r="H41">
            <v>0</v>
          </cell>
          <cell r="I41">
            <v>0</v>
          </cell>
        </row>
        <row r="42">
          <cell r="H42">
            <v>0</v>
          </cell>
          <cell r="I42">
            <v>0</v>
          </cell>
        </row>
        <row r="43">
          <cell r="H43">
            <v>0</v>
          </cell>
          <cell r="I43">
            <v>0</v>
          </cell>
        </row>
        <row r="44">
          <cell r="H44">
            <v>0</v>
          </cell>
          <cell r="I44">
            <v>0</v>
          </cell>
        </row>
        <row r="45">
          <cell r="H45">
            <v>0</v>
          </cell>
          <cell r="I45">
            <v>0</v>
          </cell>
        </row>
        <row r="46">
          <cell r="H46">
            <v>0</v>
          </cell>
          <cell r="I46">
            <v>0</v>
          </cell>
        </row>
        <row r="48">
          <cell r="G48">
            <v>321582.94</v>
          </cell>
          <cell r="H48">
            <v>0</v>
          </cell>
          <cell r="I48">
            <v>0</v>
          </cell>
        </row>
      </sheetData>
      <sheetData sheetId="36">
        <row r="6">
          <cell r="D6">
            <v>22618</v>
          </cell>
          <cell r="E6">
            <v>0</v>
          </cell>
        </row>
        <row r="7">
          <cell r="D7">
            <v>0</v>
          </cell>
          <cell r="E7">
            <v>0</v>
          </cell>
        </row>
        <row r="8">
          <cell r="D8">
            <v>0</v>
          </cell>
        </row>
        <row r="9">
          <cell r="D9">
            <v>0</v>
          </cell>
          <cell r="E9">
            <v>231000</v>
          </cell>
        </row>
        <row r="10">
          <cell r="D10">
            <v>0</v>
          </cell>
          <cell r="E10">
            <v>0</v>
          </cell>
        </row>
        <row r="11">
          <cell r="D11">
            <v>27157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3">
          <cell r="E13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</row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0</v>
          </cell>
          <cell r="E22">
            <v>0</v>
          </cell>
        </row>
        <row r="23">
          <cell r="D23">
            <v>3202.3900000001304</v>
          </cell>
          <cell r="E23">
            <v>1440</v>
          </cell>
        </row>
        <row r="24">
          <cell r="D24">
            <v>0</v>
          </cell>
          <cell r="E24">
            <v>0</v>
          </cell>
        </row>
        <row r="25">
          <cell r="D25">
            <v>0</v>
          </cell>
          <cell r="E25">
            <v>0</v>
          </cell>
        </row>
        <row r="26">
          <cell r="D26">
            <v>1711.6699999999255</v>
          </cell>
          <cell r="E26">
            <v>0</v>
          </cell>
        </row>
        <row r="27">
          <cell r="D27">
            <v>0</v>
          </cell>
          <cell r="E27">
            <v>0</v>
          </cell>
        </row>
        <row r="28">
          <cell r="D28">
            <v>0</v>
          </cell>
          <cell r="E28">
            <v>0</v>
          </cell>
        </row>
        <row r="29">
          <cell r="D29">
            <v>0</v>
          </cell>
          <cell r="E29">
            <v>0</v>
          </cell>
        </row>
        <row r="30">
          <cell r="D30">
            <v>0</v>
          </cell>
          <cell r="E30">
            <v>0</v>
          </cell>
        </row>
        <row r="31">
          <cell r="D31">
            <v>0</v>
          </cell>
          <cell r="E31">
            <v>0</v>
          </cell>
        </row>
        <row r="32">
          <cell r="D32">
            <v>92725.23000000001</v>
          </cell>
          <cell r="E32">
            <v>2710</v>
          </cell>
        </row>
        <row r="33">
          <cell r="D33">
            <v>0</v>
          </cell>
          <cell r="E33">
            <v>0</v>
          </cell>
        </row>
        <row r="34">
          <cell r="D34">
            <v>14803.829999999958</v>
          </cell>
          <cell r="E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38">
          <cell r="D38">
            <v>0</v>
          </cell>
          <cell r="E38">
            <v>0</v>
          </cell>
        </row>
        <row r="39">
          <cell r="D39">
            <v>0</v>
          </cell>
          <cell r="E39">
            <v>0</v>
          </cell>
        </row>
        <row r="40">
          <cell r="D40">
            <v>84570</v>
          </cell>
          <cell r="E40">
            <v>0</v>
          </cell>
        </row>
        <row r="41">
          <cell r="D41">
            <v>0</v>
          </cell>
          <cell r="E41">
            <v>0</v>
          </cell>
        </row>
        <row r="42">
          <cell r="D42">
            <v>0</v>
          </cell>
          <cell r="E42">
            <v>0</v>
          </cell>
        </row>
        <row r="43">
          <cell r="D43">
            <v>1370</v>
          </cell>
          <cell r="E43">
            <v>1900</v>
          </cell>
        </row>
        <row r="44">
          <cell r="D44">
            <v>0</v>
          </cell>
          <cell r="E44">
            <v>0</v>
          </cell>
        </row>
        <row r="45">
          <cell r="D45">
            <v>0</v>
          </cell>
          <cell r="E45">
            <v>6900</v>
          </cell>
        </row>
        <row r="46">
          <cell r="D46">
            <v>32371</v>
          </cell>
          <cell r="E46">
            <v>156352.79999999999</v>
          </cell>
        </row>
        <row r="48">
          <cell r="C48">
            <v>-1242108.1099999975</v>
          </cell>
          <cell r="D48">
            <v>0</v>
          </cell>
          <cell r="E48">
            <v>0</v>
          </cell>
        </row>
      </sheetData>
      <sheetData sheetId="37">
        <row r="48">
          <cell r="C48">
            <v>5000000</v>
          </cell>
          <cell r="D48">
            <v>0</v>
          </cell>
          <cell r="E48">
            <v>0</v>
          </cell>
        </row>
      </sheetData>
      <sheetData sheetId="38"/>
      <sheetData sheetId="39"/>
      <sheetData sheetId="40"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8">
          <cell r="C48">
            <v>245163.65000000037</v>
          </cell>
          <cell r="D48">
            <v>0</v>
          </cell>
          <cell r="E48">
            <v>0</v>
          </cell>
        </row>
      </sheetData>
      <sheetData sheetId="41">
        <row r="6">
          <cell r="E6">
            <v>784.34999999999991</v>
          </cell>
          <cell r="F6">
            <v>0</v>
          </cell>
        </row>
        <row r="7">
          <cell r="E7">
            <v>0</v>
          </cell>
          <cell r="F7">
            <v>0</v>
          </cell>
        </row>
        <row r="8">
          <cell r="E8">
            <v>0</v>
          </cell>
          <cell r="F8">
            <v>0</v>
          </cell>
        </row>
        <row r="9">
          <cell r="E9">
            <v>0</v>
          </cell>
          <cell r="F9">
            <v>0</v>
          </cell>
        </row>
        <row r="10">
          <cell r="E10">
            <v>0</v>
          </cell>
          <cell r="F10">
            <v>0</v>
          </cell>
        </row>
        <row r="11">
          <cell r="E11">
            <v>3340.0400000000009</v>
          </cell>
          <cell r="F11">
            <v>0</v>
          </cell>
        </row>
        <row r="12">
          <cell r="E12">
            <v>0</v>
          </cell>
          <cell r="F12">
            <v>0</v>
          </cell>
        </row>
        <row r="13">
          <cell r="E13">
            <v>0</v>
          </cell>
          <cell r="F13">
            <v>0</v>
          </cell>
        </row>
        <row r="14">
          <cell r="E14">
            <v>0</v>
          </cell>
          <cell r="F14">
            <v>0</v>
          </cell>
        </row>
        <row r="15">
          <cell r="E15">
            <v>0</v>
          </cell>
          <cell r="F15">
            <v>0</v>
          </cell>
        </row>
        <row r="16">
          <cell r="E16">
            <v>0</v>
          </cell>
          <cell r="F16">
            <v>0</v>
          </cell>
        </row>
        <row r="17">
          <cell r="E17">
            <v>4123.8399999999983</v>
          </cell>
          <cell r="F17">
            <v>0</v>
          </cell>
        </row>
        <row r="18">
          <cell r="E18">
            <v>0</v>
          </cell>
          <cell r="F18">
            <v>0</v>
          </cell>
        </row>
        <row r="19">
          <cell r="E19">
            <v>0</v>
          </cell>
          <cell r="F19">
            <v>0</v>
          </cell>
        </row>
        <row r="20">
          <cell r="E20">
            <v>0</v>
          </cell>
          <cell r="F20">
            <v>0</v>
          </cell>
        </row>
        <row r="21">
          <cell r="E21">
            <v>257.74</v>
          </cell>
          <cell r="F21">
            <v>0</v>
          </cell>
        </row>
        <row r="22">
          <cell r="E22">
            <v>0</v>
          </cell>
          <cell r="F22">
            <v>0</v>
          </cell>
        </row>
        <row r="23">
          <cell r="E23">
            <v>44610.580000000009</v>
          </cell>
          <cell r="F23">
            <v>0</v>
          </cell>
        </row>
        <row r="24">
          <cell r="E24">
            <v>0</v>
          </cell>
          <cell r="F24">
            <v>0</v>
          </cell>
        </row>
        <row r="25">
          <cell r="E25">
            <v>1852.71</v>
          </cell>
          <cell r="F25">
            <v>0</v>
          </cell>
        </row>
        <row r="26">
          <cell r="E26">
            <v>4172.9699999999993</v>
          </cell>
          <cell r="F26">
            <v>0</v>
          </cell>
        </row>
        <row r="27">
          <cell r="E27">
            <v>0</v>
          </cell>
          <cell r="F27">
            <v>0</v>
          </cell>
        </row>
        <row r="28">
          <cell r="E28">
            <v>8796.4799999999977</v>
          </cell>
          <cell r="F28">
            <v>0</v>
          </cell>
        </row>
        <row r="29">
          <cell r="E29">
            <v>0</v>
          </cell>
          <cell r="F29">
            <v>0</v>
          </cell>
        </row>
        <row r="30">
          <cell r="E30">
            <v>65183.459999999919</v>
          </cell>
          <cell r="F30">
            <v>0</v>
          </cell>
        </row>
        <row r="31">
          <cell r="E31">
            <v>0</v>
          </cell>
          <cell r="F31">
            <v>0</v>
          </cell>
        </row>
        <row r="32">
          <cell r="E32">
            <v>458.1</v>
          </cell>
          <cell r="F32">
            <v>0</v>
          </cell>
        </row>
        <row r="33">
          <cell r="E33">
            <v>0</v>
          </cell>
          <cell r="F33">
            <v>0</v>
          </cell>
        </row>
        <row r="34">
          <cell r="E34">
            <v>0</v>
          </cell>
          <cell r="F34">
            <v>0</v>
          </cell>
        </row>
        <row r="35">
          <cell r="E35">
            <v>3792.3000000000011</v>
          </cell>
          <cell r="F35">
            <v>0</v>
          </cell>
        </row>
        <row r="36">
          <cell r="E36">
            <v>12883.009999999995</v>
          </cell>
          <cell r="F36">
            <v>0</v>
          </cell>
        </row>
        <row r="37">
          <cell r="E37">
            <v>29914.079999999871</v>
          </cell>
          <cell r="F37">
            <v>0</v>
          </cell>
        </row>
        <row r="38">
          <cell r="E38">
            <v>0</v>
          </cell>
          <cell r="F38">
            <v>0</v>
          </cell>
        </row>
        <row r="39">
          <cell r="E39">
            <v>0</v>
          </cell>
          <cell r="F39">
            <v>0</v>
          </cell>
        </row>
        <row r="40">
          <cell r="E40">
            <v>916.2</v>
          </cell>
          <cell r="F40">
            <v>0</v>
          </cell>
        </row>
        <row r="41">
          <cell r="E41">
            <v>0</v>
          </cell>
          <cell r="F41">
            <v>0</v>
          </cell>
        </row>
        <row r="42">
          <cell r="E42">
            <v>20497.110000000008</v>
          </cell>
          <cell r="F42">
            <v>0</v>
          </cell>
        </row>
        <row r="43">
          <cell r="E43">
            <v>11743.219999999998</v>
          </cell>
          <cell r="F43">
            <v>0</v>
          </cell>
        </row>
        <row r="44">
          <cell r="E44">
            <v>34263.19999999999</v>
          </cell>
          <cell r="F44">
            <v>0</v>
          </cell>
        </row>
        <row r="45">
          <cell r="E45">
            <v>2875.9500000000012</v>
          </cell>
          <cell r="F45">
            <v>0</v>
          </cell>
        </row>
        <row r="46">
          <cell r="E46">
            <v>0</v>
          </cell>
          <cell r="F46">
            <v>0</v>
          </cell>
        </row>
        <row r="48">
          <cell r="D48">
            <v>0</v>
          </cell>
        </row>
      </sheetData>
      <sheetData sheetId="42">
        <row r="6">
          <cell r="C6">
            <v>1120000</v>
          </cell>
          <cell r="E6">
            <v>1120000</v>
          </cell>
        </row>
        <row r="7">
          <cell r="C7">
            <v>1025240</v>
          </cell>
          <cell r="E7">
            <v>1025240</v>
          </cell>
        </row>
        <row r="12">
          <cell r="C12">
            <v>1352258.95</v>
          </cell>
          <cell r="E12">
            <v>1187376.95</v>
          </cell>
        </row>
        <row r="13">
          <cell r="C13">
            <v>1079200</v>
          </cell>
          <cell r="D13">
            <v>1079200</v>
          </cell>
        </row>
        <row r="14">
          <cell r="C14">
            <v>930240</v>
          </cell>
          <cell r="E14">
            <v>930240</v>
          </cell>
        </row>
        <row r="15">
          <cell r="C15">
            <v>1276800</v>
          </cell>
          <cell r="E15">
            <v>1276800</v>
          </cell>
        </row>
        <row r="16">
          <cell r="C16">
            <v>976600</v>
          </cell>
          <cell r="E16">
            <v>976600</v>
          </cell>
        </row>
        <row r="17">
          <cell r="C17">
            <v>994080</v>
          </cell>
          <cell r="D17">
            <v>994080</v>
          </cell>
        </row>
        <row r="18">
          <cell r="C18">
            <v>837760</v>
          </cell>
          <cell r="E18">
            <v>837760</v>
          </cell>
        </row>
        <row r="19">
          <cell r="C19">
            <v>837760</v>
          </cell>
          <cell r="E19">
            <v>837760</v>
          </cell>
        </row>
        <row r="20">
          <cell r="C20">
            <v>851200</v>
          </cell>
          <cell r="E20">
            <v>851200</v>
          </cell>
        </row>
        <row r="21">
          <cell r="C21">
            <v>0</v>
          </cell>
        </row>
        <row r="22">
          <cell r="C22">
            <v>827400</v>
          </cell>
          <cell r="E22">
            <v>827400</v>
          </cell>
        </row>
        <row r="23">
          <cell r="C23">
            <v>824970</v>
          </cell>
          <cell r="E23">
            <v>0</v>
          </cell>
        </row>
        <row r="25">
          <cell r="C25">
            <v>0</v>
          </cell>
        </row>
      </sheetData>
      <sheetData sheetId="43">
        <row r="6">
          <cell r="C6">
            <v>134620</v>
          </cell>
          <cell r="F6">
            <v>0</v>
          </cell>
        </row>
        <row r="7">
          <cell r="C7">
            <v>134620</v>
          </cell>
        </row>
        <row r="12">
          <cell r="C12">
            <v>134613</v>
          </cell>
        </row>
        <row r="13">
          <cell r="C13">
            <v>134613</v>
          </cell>
        </row>
        <row r="14">
          <cell r="C14">
            <v>134613</v>
          </cell>
        </row>
        <row r="15">
          <cell r="C15">
            <v>134613</v>
          </cell>
        </row>
        <row r="16">
          <cell r="C16">
            <v>134613</v>
          </cell>
        </row>
        <row r="17">
          <cell r="C17">
            <v>134613</v>
          </cell>
        </row>
        <row r="18">
          <cell r="C18">
            <v>134613</v>
          </cell>
        </row>
        <row r="19">
          <cell r="C19">
            <v>134613</v>
          </cell>
          <cell r="F19">
            <v>117855</v>
          </cell>
        </row>
        <row r="20">
          <cell r="C20">
            <v>134613</v>
          </cell>
        </row>
        <row r="21">
          <cell r="C21">
            <v>134613</v>
          </cell>
        </row>
        <row r="22">
          <cell r="C22">
            <v>134613</v>
          </cell>
        </row>
        <row r="23">
          <cell r="C23">
            <v>134613</v>
          </cell>
        </row>
        <row r="24">
          <cell r="C24">
            <v>134613</v>
          </cell>
          <cell r="F24">
            <v>75640</v>
          </cell>
        </row>
        <row r="25">
          <cell r="C25">
            <v>134613</v>
          </cell>
          <cell r="F25">
            <v>119116</v>
          </cell>
        </row>
        <row r="26">
          <cell r="C26">
            <v>134613</v>
          </cell>
        </row>
        <row r="27">
          <cell r="C27">
            <v>134613</v>
          </cell>
          <cell r="F27">
            <v>120765</v>
          </cell>
        </row>
        <row r="28">
          <cell r="C28">
            <v>134613</v>
          </cell>
        </row>
        <row r="29">
          <cell r="C29">
            <v>134613</v>
          </cell>
        </row>
        <row r="30">
          <cell r="C30">
            <v>134613</v>
          </cell>
          <cell r="F30">
            <v>117370</v>
          </cell>
        </row>
        <row r="31">
          <cell r="C31">
            <v>134613</v>
          </cell>
        </row>
        <row r="32">
          <cell r="C32">
            <v>134613</v>
          </cell>
          <cell r="F32">
            <v>115139</v>
          </cell>
        </row>
        <row r="33">
          <cell r="C33">
            <v>134613</v>
          </cell>
          <cell r="F33">
            <v>118580</v>
          </cell>
        </row>
        <row r="34">
          <cell r="C34">
            <v>134613</v>
          </cell>
          <cell r="F34">
            <v>126880.6</v>
          </cell>
        </row>
        <row r="35">
          <cell r="C35">
            <v>134620</v>
          </cell>
          <cell r="F35">
            <v>124645</v>
          </cell>
        </row>
        <row r="36">
          <cell r="C36">
            <v>134613</v>
          </cell>
          <cell r="F36">
            <v>117120</v>
          </cell>
        </row>
        <row r="38">
          <cell r="C38">
            <v>0</v>
          </cell>
          <cell r="E38">
            <v>0</v>
          </cell>
        </row>
      </sheetData>
      <sheetData sheetId="44">
        <row r="20">
          <cell r="F20">
            <v>37000</v>
          </cell>
          <cell r="H20">
            <v>37000</v>
          </cell>
        </row>
        <row r="48">
          <cell r="F48">
            <v>298239.67999999953</v>
          </cell>
          <cell r="G48">
            <v>0</v>
          </cell>
          <cell r="H48">
            <v>0</v>
          </cell>
        </row>
      </sheetData>
      <sheetData sheetId="45">
        <row r="48">
          <cell r="C48">
            <v>681512.67999999993</v>
          </cell>
          <cell r="D48">
            <v>0</v>
          </cell>
          <cell r="E48">
            <v>0</v>
          </cell>
        </row>
      </sheetData>
      <sheetData sheetId="46">
        <row r="6">
          <cell r="C6">
            <v>73101.33</v>
          </cell>
          <cell r="D6">
            <v>0</v>
          </cell>
          <cell r="E6">
            <v>0</v>
          </cell>
        </row>
        <row r="7">
          <cell r="C7">
            <v>0</v>
          </cell>
          <cell r="D7">
            <v>0</v>
          </cell>
          <cell r="E7">
            <v>0</v>
          </cell>
        </row>
        <row r="8">
          <cell r="C8">
            <v>0</v>
          </cell>
          <cell r="D8">
            <v>0</v>
          </cell>
          <cell r="E8">
            <v>0</v>
          </cell>
        </row>
        <row r="9">
          <cell r="C9">
            <v>292.08</v>
          </cell>
          <cell r="D9">
            <v>0</v>
          </cell>
          <cell r="E9">
            <v>0</v>
          </cell>
        </row>
        <row r="10">
          <cell r="C10">
            <v>0</v>
          </cell>
          <cell r="D10">
            <v>0</v>
          </cell>
          <cell r="E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</row>
        <row r="14">
          <cell r="C14">
            <v>112800</v>
          </cell>
          <cell r="D14">
            <v>0</v>
          </cell>
          <cell r="E14">
            <v>0</v>
          </cell>
        </row>
        <row r="15">
          <cell r="C15">
            <v>63989.999999999913</v>
          </cell>
          <cell r="D15">
            <v>0</v>
          </cell>
          <cell r="E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</row>
        <row r="17">
          <cell r="C17">
            <v>79279.67</v>
          </cell>
          <cell r="D17">
            <v>50100</v>
          </cell>
          <cell r="E17">
            <v>29000</v>
          </cell>
        </row>
        <row r="18">
          <cell r="C18">
            <v>160057.2900000001</v>
          </cell>
          <cell r="D18">
            <v>20500</v>
          </cell>
          <cell r="E18">
            <v>0</v>
          </cell>
        </row>
        <row r="19">
          <cell r="C19">
            <v>18130.29</v>
          </cell>
          <cell r="D19">
            <v>18000</v>
          </cell>
          <cell r="E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</row>
        <row r="23">
          <cell r="C23">
            <v>215471.15</v>
          </cell>
          <cell r="D23">
            <v>185047</v>
          </cell>
          <cell r="E23">
            <v>0</v>
          </cell>
        </row>
        <row r="24">
          <cell r="C24">
            <v>169501.99</v>
          </cell>
          <cell r="D24">
            <v>0</v>
          </cell>
          <cell r="E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</row>
        <row r="26">
          <cell r="C26">
            <v>52463.32</v>
          </cell>
          <cell r="D26">
            <v>0</v>
          </cell>
          <cell r="E26">
            <v>52400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</row>
        <row r="29">
          <cell r="C29">
            <v>24.99</v>
          </cell>
          <cell r="D29">
            <v>0</v>
          </cell>
          <cell r="E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</row>
        <row r="33">
          <cell r="C33">
            <v>5104.3100000000004</v>
          </cell>
          <cell r="D33">
            <v>0</v>
          </cell>
          <cell r="E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</row>
        <row r="35">
          <cell r="C35">
            <v>41548.97</v>
          </cell>
          <cell r="D35">
            <v>40231</v>
          </cell>
          <cell r="E35">
            <v>0</v>
          </cell>
        </row>
        <row r="36">
          <cell r="C36">
            <v>43.43</v>
          </cell>
          <cell r="D36">
            <v>0</v>
          </cell>
          <cell r="E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</row>
        <row r="43">
          <cell r="C43">
            <v>75000</v>
          </cell>
          <cell r="D43">
            <v>0</v>
          </cell>
          <cell r="E43">
            <v>75000</v>
          </cell>
        </row>
        <row r="44">
          <cell r="C44">
            <v>0</v>
          </cell>
          <cell r="D44">
            <v>0</v>
          </cell>
          <cell r="E44">
            <v>0</v>
          </cell>
        </row>
        <row r="45">
          <cell r="C45">
            <v>202.14</v>
          </cell>
          <cell r="D45">
            <v>0</v>
          </cell>
          <cell r="E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8">
          <cell r="C48">
            <v>112959.00000000023</v>
          </cell>
          <cell r="D48">
            <v>0</v>
          </cell>
          <cell r="E48">
            <v>0</v>
          </cell>
        </row>
      </sheetData>
      <sheetData sheetId="47">
        <row r="6">
          <cell r="E6">
            <v>-75110.31</v>
          </cell>
          <cell r="F6">
            <v>0</v>
          </cell>
          <cell r="G6">
            <v>0</v>
          </cell>
        </row>
      </sheetData>
      <sheetData sheetId="48">
        <row r="6">
          <cell r="F6">
            <v>0</v>
          </cell>
          <cell r="G6">
            <v>0</v>
          </cell>
          <cell r="H6">
            <v>0</v>
          </cell>
        </row>
        <row r="7">
          <cell r="F7">
            <v>0</v>
          </cell>
          <cell r="G7">
            <v>0</v>
          </cell>
          <cell r="H7">
            <v>0</v>
          </cell>
        </row>
        <row r="8">
          <cell r="F8">
            <v>0</v>
          </cell>
          <cell r="G8">
            <v>0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F10">
            <v>0</v>
          </cell>
          <cell r="G10">
            <v>0</v>
          </cell>
          <cell r="H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</row>
        <row r="23">
          <cell r="F23">
            <v>0</v>
          </cell>
          <cell r="G23">
            <v>235321.14</v>
          </cell>
          <cell r="H23">
            <v>4078661.68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</row>
        <row r="40">
          <cell r="F40">
            <v>0</v>
          </cell>
          <cell r="G40">
            <v>22650</v>
          </cell>
          <cell r="H40">
            <v>891987</v>
          </cell>
        </row>
        <row r="41">
          <cell r="F41">
            <v>0</v>
          </cell>
          <cell r="G41">
            <v>130146.64</v>
          </cell>
          <cell r="H41">
            <v>5010902</v>
          </cell>
        </row>
        <row r="42">
          <cell r="F42">
            <v>0</v>
          </cell>
          <cell r="G42">
            <v>0</v>
          </cell>
          <cell r="H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</row>
        <row r="48">
          <cell r="F48">
            <v>0</v>
          </cell>
          <cell r="G48">
            <v>0</v>
          </cell>
          <cell r="H48">
            <v>0</v>
          </cell>
        </row>
      </sheetData>
      <sheetData sheetId="49">
        <row r="6">
          <cell r="C6">
            <v>983530.16</v>
          </cell>
          <cell r="D6">
            <v>0</v>
          </cell>
          <cell r="E6">
            <v>0</v>
          </cell>
        </row>
        <row r="7">
          <cell r="C7">
            <v>-18.61</v>
          </cell>
          <cell r="D7">
            <v>0</v>
          </cell>
          <cell r="E7">
            <v>0</v>
          </cell>
        </row>
        <row r="8">
          <cell r="C8">
            <v>0</v>
          </cell>
          <cell r="D8">
            <v>0</v>
          </cell>
          <cell r="E8">
            <v>0</v>
          </cell>
        </row>
        <row r="9">
          <cell r="C9">
            <v>-114682.25</v>
          </cell>
          <cell r="D9">
            <v>0</v>
          </cell>
          <cell r="E9">
            <v>0</v>
          </cell>
        </row>
        <row r="10">
          <cell r="C10">
            <v>0</v>
          </cell>
          <cell r="D10">
            <v>0</v>
          </cell>
          <cell r="E10">
            <v>0</v>
          </cell>
        </row>
        <row r="11">
          <cell r="C11">
            <v>-350921.14</v>
          </cell>
          <cell r="D11">
            <v>0</v>
          </cell>
          <cell r="E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</row>
        <row r="14">
          <cell r="C14">
            <v>7205</v>
          </cell>
          <cell r="D14">
            <v>0</v>
          </cell>
          <cell r="E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</row>
        <row r="21">
          <cell r="C21">
            <v>429.73</v>
          </cell>
          <cell r="D21">
            <v>0</v>
          </cell>
          <cell r="E21">
            <v>0</v>
          </cell>
        </row>
        <row r="22">
          <cell r="C22">
            <v>-177674.37</v>
          </cell>
          <cell r="D22">
            <v>0</v>
          </cell>
          <cell r="E22">
            <v>0</v>
          </cell>
        </row>
        <row r="23">
          <cell r="C23">
            <v>-355353.61</v>
          </cell>
          <cell r="D23">
            <v>0</v>
          </cell>
          <cell r="E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</row>
        <row r="25">
          <cell r="C25">
            <v>-87.58</v>
          </cell>
          <cell r="D25">
            <v>-77031</v>
          </cell>
          <cell r="E25">
            <v>0</v>
          </cell>
        </row>
        <row r="26">
          <cell r="C26">
            <v>-9.2899999999999991</v>
          </cell>
          <cell r="D26">
            <v>0</v>
          </cell>
          <cell r="E26">
            <v>0</v>
          </cell>
        </row>
        <row r="27">
          <cell r="C27">
            <v>60621.59</v>
          </cell>
          <cell r="D27">
            <v>0</v>
          </cell>
          <cell r="E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</row>
        <row r="30">
          <cell r="C30">
            <v>1884.46</v>
          </cell>
          <cell r="D30">
            <v>0</v>
          </cell>
          <cell r="E30">
            <v>0</v>
          </cell>
        </row>
        <row r="31">
          <cell r="C31">
            <v>-33892.800000000003</v>
          </cell>
          <cell r="D31">
            <v>0</v>
          </cell>
          <cell r="E31">
            <v>0</v>
          </cell>
        </row>
        <row r="32">
          <cell r="C32">
            <v>-32.51</v>
          </cell>
          <cell r="D32">
            <v>0</v>
          </cell>
          <cell r="E32">
            <v>0</v>
          </cell>
        </row>
        <row r="33">
          <cell r="C33">
            <v>71200</v>
          </cell>
          <cell r="D33">
            <v>0</v>
          </cell>
          <cell r="E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</row>
        <row r="35">
          <cell r="C35">
            <v>13771.41</v>
          </cell>
          <cell r="D35">
            <v>0</v>
          </cell>
          <cell r="E35">
            <v>0</v>
          </cell>
        </row>
        <row r="36">
          <cell r="C36">
            <v>-51.42</v>
          </cell>
          <cell r="D36">
            <v>0</v>
          </cell>
          <cell r="E36">
            <v>0</v>
          </cell>
        </row>
        <row r="37">
          <cell r="C37">
            <v>-16.899999999999999</v>
          </cell>
          <cell r="D37">
            <v>0</v>
          </cell>
          <cell r="E37">
            <v>0</v>
          </cell>
        </row>
        <row r="38">
          <cell r="C38">
            <v>3100</v>
          </cell>
          <cell r="D38">
            <v>0</v>
          </cell>
          <cell r="E38">
            <v>0</v>
          </cell>
        </row>
        <row r="39">
          <cell r="C39">
            <v>-3720.72</v>
          </cell>
          <cell r="D39">
            <v>0</v>
          </cell>
          <cell r="E39">
            <v>0</v>
          </cell>
        </row>
        <row r="40">
          <cell r="C40">
            <v>999960.33</v>
          </cell>
          <cell r="D40">
            <v>0</v>
          </cell>
          <cell r="E40">
            <v>0</v>
          </cell>
        </row>
        <row r="41">
          <cell r="C41">
            <v>-269.82</v>
          </cell>
          <cell r="D41">
            <v>0</v>
          </cell>
          <cell r="E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</row>
        <row r="43">
          <cell r="C43">
            <v>10820.69</v>
          </cell>
          <cell r="D43">
            <v>0</v>
          </cell>
          <cell r="E43">
            <v>0</v>
          </cell>
        </row>
        <row r="44">
          <cell r="C44">
            <v>-20.97</v>
          </cell>
          <cell r="D44">
            <v>0</v>
          </cell>
          <cell r="E44">
            <v>0</v>
          </cell>
        </row>
        <row r="45">
          <cell r="C45">
            <v>0</v>
          </cell>
          <cell r="D45">
            <v>0</v>
          </cell>
          <cell r="E45">
            <v>0</v>
          </cell>
        </row>
        <row r="46">
          <cell r="C46">
            <v>-23.71</v>
          </cell>
          <cell r="D46">
            <v>-30867.93</v>
          </cell>
          <cell r="E46">
            <v>0</v>
          </cell>
        </row>
        <row r="48">
          <cell r="C48">
            <v>0</v>
          </cell>
          <cell r="D48">
            <v>0</v>
          </cell>
          <cell r="E48">
            <v>0</v>
          </cell>
        </row>
      </sheetData>
      <sheetData sheetId="50">
        <row r="5">
          <cell r="B5">
            <v>13158.04</v>
          </cell>
          <cell r="C5">
            <v>8136.14</v>
          </cell>
        </row>
      </sheetData>
      <sheetData sheetId="51">
        <row r="6">
          <cell r="C6">
            <v>99700</v>
          </cell>
          <cell r="D6">
            <v>0</v>
          </cell>
          <cell r="E6">
            <v>99700</v>
          </cell>
        </row>
        <row r="7">
          <cell r="C7">
            <v>0</v>
          </cell>
          <cell r="D7">
            <v>0</v>
          </cell>
          <cell r="E7">
            <v>0</v>
          </cell>
        </row>
        <row r="8">
          <cell r="C8">
            <v>0</v>
          </cell>
          <cell r="D8">
            <v>0</v>
          </cell>
          <cell r="E8">
            <v>0</v>
          </cell>
        </row>
        <row r="9">
          <cell r="C9">
            <v>93999.999999999942</v>
          </cell>
          <cell r="D9">
            <v>93999.999999999942</v>
          </cell>
          <cell r="E9">
            <v>0</v>
          </cell>
        </row>
        <row r="10">
          <cell r="C10">
            <v>0</v>
          </cell>
          <cell r="D10">
            <v>0</v>
          </cell>
          <cell r="E10">
            <v>0</v>
          </cell>
        </row>
        <row r="11">
          <cell r="C11">
            <v>61999.999999999884</v>
          </cell>
          <cell r="D11">
            <v>61999.999999999884</v>
          </cell>
          <cell r="E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</row>
        <row r="14">
          <cell r="C14">
            <v>121109</v>
          </cell>
          <cell r="D14">
            <v>121109</v>
          </cell>
          <cell r="E14">
            <v>292462</v>
          </cell>
        </row>
        <row r="15">
          <cell r="C15">
            <v>31410.000000000058</v>
          </cell>
          <cell r="D15">
            <v>31410</v>
          </cell>
          <cell r="E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</row>
        <row r="17">
          <cell r="C17">
            <v>439211</v>
          </cell>
          <cell r="D17">
            <v>360500</v>
          </cell>
          <cell r="E17">
            <v>78711</v>
          </cell>
        </row>
        <row r="18">
          <cell r="C18">
            <v>0</v>
          </cell>
          <cell r="D18">
            <v>0</v>
          </cell>
          <cell r="E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</row>
        <row r="21">
          <cell r="C21">
            <v>5920</v>
          </cell>
          <cell r="D21">
            <v>0</v>
          </cell>
          <cell r="E21">
            <v>5920</v>
          </cell>
        </row>
        <row r="22">
          <cell r="C22">
            <v>172500</v>
          </cell>
          <cell r="D22">
            <v>0</v>
          </cell>
          <cell r="E22">
            <v>172500</v>
          </cell>
        </row>
        <row r="23">
          <cell r="C23">
            <v>546774.0700000003</v>
          </cell>
          <cell r="D23">
            <v>546774.0700000003</v>
          </cell>
          <cell r="E23">
            <v>928000</v>
          </cell>
        </row>
        <row r="24">
          <cell r="C24">
            <v>33728</v>
          </cell>
          <cell r="D24">
            <v>33728</v>
          </cell>
          <cell r="E24">
            <v>0</v>
          </cell>
        </row>
        <row r="25">
          <cell r="C25">
            <v>225710</v>
          </cell>
          <cell r="D25">
            <v>0</v>
          </cell>
          <cell r="E25">
            <v>225710</v>
          </cell>
        </row>
        <row r="26">
          <cell r="C26">
            <v>264899.99999999953</v>
          </cell>
          <cell r="D26">
            <v>264900</v>
          </cell>
          <cell r="E26">
            <v>427314.28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</row>
        <row r="32">
          <cell r="C32">
            <v>1006824</v>
          </cell>
          <cell r="D32">
            <v>574966</v>
          </cell>
          <cell r="E32">
            <v>431858</v>
          </cell>
        </row>
        <row r="33">
          <cell r="C33">
            <v>0</v>
          </cell>
          <cell r="D33">
            <v>0</v>
          </cell>
          <cell r="E33">
            <v>0</v>
          </cell>
        </row>
        <row r="34">
          <cell r="C34">
            <v>9000</v>
          </cell>
          <cell r="D34">
            <v>0</v>
          </cell>
          <cell r="E34">
            <v>9000</v>
          </cell>
        </row>
        <row r="35">
          <cell r="C35">
            <v>228198.79999999981</v>
          </cell>
          <cell r="D35">
            <v>0</v>
          </cell>
          <cell r="E35">
            <v>0</v>
          </cell>
        </row>
        <row r="36">
          <cell r="C36">
            <v>68940</v>
          </cell>
          <cell r="D36">
            <v>5000</v>
          </cell>
          <cell r="E36">
            <v>63940</v>
          </cell>
        </row>
        <row r="37">
          <cell r="C37">
            <v>192945.41999999993</v>
          </cell>
          <cell r="D37">
            <v>192945.41999999993</v>
          </cell>
          <cell r="E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</row>
        <row r="39">
          <cell r="C39">
            <v>31300</v>
          </cell>
          <cell r="D39">
            <v>0</v>
          </cell>
          <cell r="E39">
            <v>31300</v>
          </cell>
        </row>
        <row r="40">
          <cell r="C40">
            <v>260000</v>
          </cell>
          <cell r="D40">
            <v>0</v>
          </cell>
          <cell r="E40">
            <v>260000</v>
          </cell>
        </row>
        <row r="41">
          <cell r="C41">
            <v>32371</v>
          </cell>
          <cell r="D41">
            <v>32371</v>
          </cell>
          <cell r="E41">
            <v>0</v>
          </cell>
        </row>
        <row r="42">
          <cell r="C42">
            <v>178040</v>
          </cell>
          <cell r="D42">
            <v>17700</v>
          </cell>
          <cell r="E42">
            <v>160340</v>
          </cell>
        </row>
        <row r="43">
          <cell r="C43">
            <v>28700</v>
          </cell>
          <cell r="D43">
            <v>28700</v>
          </cell>
          <cell r="E43">
            <v>0</v>
          </cell>
        </row>
        <row r="44">
          <cell r="C44">
            <v>276294.66999999993</v>
          </cell>
          <cell r="D44">
            <v>2823.6299999998882</v>
          </cell>
          <cell r="E44">
            <v>0</v>
          </cell>
        </row>
        <row r="45">
          <cell r="C45">
            <v>564510.6799999997</v>
          </cell>
          <cell r="D45">
            <v>0</v>
          </cell>
          <cell r="E45">
            <v>23514.95</v>
          </cell>
        </row>
        <row r="46">
          <cell r="C46">
            <v>71350</v>
          </cell>
          <cell r="D46">
            <v>71350</v>
          </cell>
          <cell r="E46">
            <v>0</v>
          </cell>
        </row>
        <row r="48">
          <cell r="C48">
            <v>56264.999999986961</v>
          </cell>
          <cell r="D48">
            <v>0</v>
          </cell>
          <cell r="E48">
            <v>0</v>
          </cell>
        </row>
      </sheetData>
      <sheetData sheetId="52">
        <row r="6">
          <cell r="C6">
            <v>-218611.8</v>
          </cell>
          <cell r="D6">
            <v>0</v>
          </cell>
          <cell r="E6">
            <v>0</v>
          </cell>
        </row>
      </sheetData>
      <sheetData sheetId="53">
        <row r="6">
          <cell r="C6">
            <v>672010</v>
          </cell>
          <cell r="D6">
            <v>0</v>
          </cell>
          <cell r="E6">
            <v>0</v>
          </cell>
        </row>
      </sheetData>
      <sheetData sheetId="54">
        <row r="6">
          <cell r="B6">
            <v>0</v>
          </cell>
          <cell r="C6">
            <v>3.55</v>
          </cell>
          <cell r="D6">
            <v>0</v>
          </cell>
        </row>
      </sheetData>
      <sheetData sheetId="55">
        <row r="6">
          <cell r="C6">
            <v>0</v>
          </cell>
          <cell r="D6">
            <v>0</v>
          </cell>
          <cell r="E6">
            <v>0</v>
          </cell>
        </row>
      </sheetData>
      <sheetData sheetId="56">
        <row r="6">
          <cell r="C6">
            <v>0</v>
          </cell>
          <cell r="D6">
            <v>14900</v>
          </cell>
          <cell r="E6">
            <v>0</v>
          </cell>
        </row>
      </sheetData>
      <sheetData sheetId="57">
        <row r="6">
          <cell r="G6">
            <v>337864.28</v>
          </cell>
          <cell r="H6">
            <v>337864.28</v>
          </cell>
          <cell r="I6">
            <v>0</v>
          </cell>
        </row>
        <row r="7">
          <cell r="G7">
            <v>0</v>
          </cell>
          <cell r="H7">
            <v>0</v>
          </cell>
          <cell r="I7">
            <v>0</v>
          </cell>
        </row>
        <row r="8">
          <cell r="G8">
            <v>162597.48000000001</v>
          </cell>
          <cell r="H8">
            <v>162597.48000000001</v>
          </cell>
          <cell r="I8">
            <v>0</v>
          </cell>
        </row>
        <row r="9">
          <cell r="G9">
            <v>67223</v>
          </cell>
          <cell r="H9">
            <v>67223</v>
          </cell>
          <cell r="I9">
            <v>0</v>
          </cell>
        </row>
        <row r="10">
          <cell r="G10">
            <v>9069.39</v>
          </cell>
          <cell r="H10">
            <v>9069.39</v>
          </cell>
          <cell r="I10">
            <v>0</v>
          </cell>
        </row>
        <row r="11">
          <cell r="G11">
            <v>0</v>
          </cell>
          <cell r="H11">
            <v>0</v>
          </cell>
          <cell r="I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</row>
        <row r="13">
          <cell r="G13">
            <v>0</v>
          </cell>
          <cell r="H13">
            <v>0</v>
          </cell>
        </row>
        <row r="14">
          <cell r="G14">
            <v>482808.29</v>
          </cell>
          <cell r="H14">
            <v>456853.29</v>
          </cell>
          <cell r="I14">
            <v>25955</v>
          </cell>
        </row>
        <row r="15">
          <cell r="G15">
            <v>0</v>
          </cell>
          <cell r="H15">
            <v>0</v>
          </cell>
          <cell r="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</row>
        <row r="17">
          <cell r="G17">
            <v>32112</v>
          </cell>
          <cell r="H17">
            <v>32112</v>
          </cell>
          <cell r="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</row>
        <row r="23">
          <cell r="G23">
            <v>125617.64</v>
          </cell>
          <cell r="H23">
            <v>125617.64</v>
          </cell>
          <cell r="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</row>
        <row r="26">
          <cell r="G26">
            <v>58965.7</v>
          </cell>
          <cell r="H26">
            <v>58965.7</v>
          </cell>
          <cell r="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</row>
        <row r="30">
          <cell r="G30">
            <v>14333.15</v>
          </cell>
          <cell r="H30">
            <v>14333.15</v>
          </cell>
          <cell r="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</row>
        <row r="33">
          <cell r="G33">
            <v>54207.65</v>
          </cell>
          <cell r="H33">
            <v>54207.65</v>
          </cell>
          <cell r="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</row>
        <row r="40">
          <cell r="G40">
            <v>310801.03999999998</v>
          </cell>
          <cell r="H40">
            <v>307021.03999999998</v>
          </cell>
          <cell r="I40">
            <v>3780</v>
          </cell>
        </row>
        <row r="41">
          <cell r="G41">
            <v>-45000</v>
          </cell>
          <cell r="H41">
            <v>-45000</v>
          </cell>
          <cell r="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</row>
        <row r="43">
          <cell r="G43">
            <v>127076</v>
          </cell>
          <cell r="H43">
            <v>127076</v>
          </cell>
          <cell r="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</row>
      </sheetData>
      <sheetData sheetId="58">
        <row r="5">
          <cell r="C5">
            <v>500996.77</v>
          </cell>
          <cell r="D5">
            <v>12048.1</v>
          </cell>
          <cell r="E5">
            <v>0</v>
          </cell>
        </row>
      </sheetData>
      <sheetData sheetId="59">
        <row r="5">
          <cell r="B5">
            <v>0</v>
          </cell>
          <cell r="C5">
            <v>1798343.56</v>
          </cell>
          <cell r="D5">
            <v>55328</v>
          </cell>
        </row>
      </sheetData>
      <sheetData sheetId="60">
        <row r="5">
          <cell r="C5">
            <v>0</v>
          </cell>
          <cell r="D5">
            <v>0</v>
          </cell>
          <cell r="E5">
            <v>0</v>
          </cell>
        </row>
      </sheetData>
      <sheetData sheetId="61">
        <row r="6">
          <cell r="B6">
            <v>0</v>
          </cell>
          <cell r="C6">
            <v>700515.03</v>
          </cell>
          <cell r="D6">
            <v>1133371.8600000001</v>
          </cell>
        </row>
      </sheetData>
      <sheetData sheetId="62">
        <row r="5">
          <cell r="C5">
            <v>0</v>
          </cell>
          <cell r="D5">
            <v>2130</v>
          </cell>
          <cell r="E5">
            <v>0</v>
          </cell>
        </row>
      </sheetData>
      <sheetData sheetId="63"/>
      <sheetData sheetId="64"/>
      <sheetData sheetId="65">
        <row r="5">
          <cell r="G5">
            <v>36250.42</v>
          </cell>
          <cell r="H5">
            <v>36000</v>
          </cell>
          <cell r="I5">
            <v>0</v>
          </cell>
        </row>
        <row r="6">
          <cell r="G6">
            <v>886004</v>
          </cell>
          <cell r="H6">
            <v>0</v>
          </cell>
          <cell r="I6">
            <v>0</v>
          </cell>
        </row>
        <row r="7">
          <cell r="G7">
            <v>0</v>
          </cell>
          <cell r="H7">
            <v>0</v>
          </cell>
          <cell r="I7">
            <v>0</v>
          </cell>
        </row>
        <row r="8">
          <cell r="G8">
            <v>0</v>
          </cell>
          <cell r="H8">
            <v>0</v>
          </cell>
          <cell r="I8">
            <v>0</v>
          </cell>
        </row>
        <row r="9">
          <cell r="G9">
            <v>0</v>
          </cell>
          <cell r="H9">
            <v>0</v>
          </cell>
          <cell r="I9">
            <v>0</v>
          </cell>
        </row>
        <row r="10">
          <cell r="G10">
            <v>89713.02</v>
          </cell>
          <cell r="H10">
            <v>6200</v>
          </cell>
          <cell r="I10">
            <v>0</v>
          </cell>
        </row>
        <row r="11">
          <cell r="G11">
            <v>156730</v>
          </cell>
          <cell r="H11">
            <v>0</v>
          </cell>
          <cell r="I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</row>
        <row r="13">
          <cell r="G13">
            <v>732625.81</v>
          </cell>
          <cell r="H13">
            <v>15400</v>
          </cell>
          <cell r="I13">
            <v>413000</v>
          </cell>
        </row>
        <row r="14">
          <cell r="G14">
            <v>23579.65</v>
          </cell>
          <cell r="H14">
            <v>0</v>
          </cell>
          <cell r="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</row>
        <row r="16">
          <cell r="G16">
            <v>69083</v>
          </cell>
          <cell r="H16">
            <v>0</v>
          </cell>
          <cell r="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</row>
        <row r="19">
          <cell r="G19">
            <v>86503.65</v>
          </cell>
          <cell r="H19">
            <v>0</v>
          </cell>
          <cell r="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</row>
        <row r="22">
          <cell r="G22">
            <v>151000</v>
          </cell>
          <cell r="H22">
            <v>0</v>
          </cell>
          <cell r="I22">
            <v>0</v>
          </cell>
        </row>
        <row r="23">
          <cell r="G23">
            <v>91700</v>
          </cell>
          <cell r="H23">
            <v>0</v>
          </cell>
          <cell r="I23">
            <v>0</v>
          </cell>
        </row>
        <row r="24">
          <cell r="G24">
            <v>16000.13</v>
          </cell>
          <cell r="H24">
            <v>16000</v>
          </cell>
          <cell r="I24">
            <v>0</v>
          </cell>
        </row>
        <row r="25">
          <cell r="G25">
            <v>3.3</v>
          </cell>
          <cell r="H25">
            <v>0</v>
          </cell>
          <cell r="I25">
            <v>0</v>
          </cell>
        </row>
        <row r="26">
          <cell r="G26">
            <v>11520.75</v>
          </cell>
          <cell r="H26">
            <v>11520</v>
          </cell>
          <cell r="I26">
            <v>0</v>
          </cell>
        </row>
        <row r="27">
          <cell r="G27">
            <v>450857.92</v>
          </cell>
          <cell r="H27">
            <v>74500</v>
          </cell>
          <cell r="I27">
            <v>66300</v>
          </cell>
        </row>
        <row r="28">
          <cell r="G28">
            <v>69494</v>
          </cell>
          <cell r="H28">
            <v>0</v>
          </cell>
          <cell r="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</row>
        <row r="33">
          <cell r="G33">
            <v>802925.7699999999</v>
          </cell>
          <cell r="H33">
            <v>0</v>
          </cell>
          <cell r="I33">
            <v>0</v>
          </cell>
        </row>
        <row r="34">
          <cell r="G34">
            <v>235515</v>
          </cell>
          <cell r="H34">
            <v>0</v>
          </cell>
          <cell r="I34">
            <v>0</v>
          </cell>
        </row>
        <row r="35">
          <cell r="G35">
            <v>602626.77</v>
          </cell>
          <cell r="H35">
            <v>42492.36</v>
          </cell>
          <cell r="I35">
            <v>0</v>
          </cell>
        </row>
        <row r="36">
          <cell r="G36">
            <v>100056</v>
          </cell>
          <cell r="H36">
            <v>0</v>
          </cell>
          <cell r="I36">
            <v>0</v>
          </cell>
        </row>
        <row r="37">
          <cell r="G37">
            <v>1918439</v>
          </cell>
          <cell r="H37">
            <v>0</v>
          </cell>
          <cell r="I37">
            <v>0</v>
          </cell>
        </row>
        <row r="38">
          <cell r="G38">
            <v>53307.05</v>
          </cell>
          <cell r="H38">
            <v>0</v>
          </cell>
          <cell r="I38">
            <v>0</v>
          </cell>
        </row>
        <row r="39">
          <cell r="G39">
            <v>2409650</v>
          </cell>
          <cell r="H39">
            <v>0</v>
          </cell>
          <cell r="I39">
            <v>0</v>
          </cell>
        </row>
        <row r="40">
          <cell r="G40">
            <v>532085</v>
          </cell>
          <cell r="H40">
            <v>0</v>
          </cell>
          <cell r="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</row>
        <row r="42">
          <cell r="G42">
            <v>0.94</v>
          </cell>
          <cell r="H42">
            <v>0</v>
          </cell>
          <cell r="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</row>
        <row r="47">
          <cell r="G47">
            <v>29252597.640000001</v>
          </cell>
          <cell r="H47">
            <v>0</v>
          </cell>
        </row>
      </sheetData>
      <sheetData sheetId="66">
        <row r="6">
          <cell r="C6">
            <v>328288.55</v>
          </cell>
          <cell r="D6">
            <v>22229.4</v>
          </cell>
          <cell r="E6">
            <v>0</v>
          </cell>
        </row>
      </sheetData>
      <sheetData sheetId="67"/>
      <sheetData sheetId="68"/>
      <sheetData sheetId="69">
        <row r="31">
          <cell r="V31">
            <v>279080000</v>
          </cell>
        </row>
      </sheetData>
      <sheetData sheetId="70">
        <row r="6">
          <cell r="C6">
            <v>1920000</v>
          </cell>
          <cell r="D6">
            <v>0</v>
          </cell>
          <cell r="E6">
            <v>0</v>
          </cell>
        </row>
      </sheetData>
      <sheetData sheetId="71"/>
      <sheetData sheetId="7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ยได้2560"/>
      <sheetName val="คชจ.พิมพ์"/>
      <sheetName val="รด.พิมพ์"/>
      <sheetName val="งบกำไร-ขาดทุน ปี 2560 ฉ.2"/>
      <sheetName val="คชจ.2560"/>
      <sheetName val="เกษียณปี 2560"/>
      <sheetName val="งด.พิมพ์"/>
      <sheetName val="เงินเดือน"/>
      <sheetName val="กกค."/>
      <sheetName val="กอก."/>
      <sheetName val="กบษ."/>
    </sheetNames>
    <sheetDataSet>
      <sheetData sheetId="0" refreshError="1">
        <row r="18">
          <cell r="G18">
            <v>22800880000</v>
          </cell>
          <cell r="J18">
            <v>3115241580</v>
          </cell>
          <cell r="K18">
            <v>2190333000</v>
          </cell>
          <cell r="L18">
            <v>1484081000</v>
          </cell>
          <cell r="M18">
            <v>1763000000</v>
          </cell>
          <cell r="N18">
            <v>2840857860</v>
          </cell>
          <cell r="O18">
            <v>1957859000</v>
          </cell>
          <cell r="P18">
            <v>1310974000</v>
          </cell>
          <cell r="Q18">
            <v>1113355000</v>
          </cell>
          <cell r="R18">
            <v>996250000</v>
          </cell>
          <cell r="S18">
            <v>1018260000</v>
          </cell>
          <cell r="T18">
            <v>1120474000</v>
          </cell>
          <cell r="U18">
            <v>1261916000</v>
          </cell>
          <cell r="V18">
            <v>1848321000</v>
          </cell>
          <cell r="W18">
            <v>779957560</v>
          </cell>
        </row>
        <row r="48">
          <cell r="G48">
            <v>216587000</v>
          </cell>
          <cell r="J48">
            <v>28336000</v>
          </cell>
          <cell r="K48">
            <v>18691000</v>
          </cell>
          <cell r="L48">
            <v>18750000</v>
          </cell>
          <cell r="M48">
            <v>23000000</v>
          </cell>
          <cell r="N48">
            <v>23465000</v>
          </cell>
          <cell r="O48">
            <v>10400000</v>
          </cell>
          <cell r="P48">
            <v>7900000</v>
          </cell>
          <cell r="Q48">
            <v>10400000</v>
          </cell>
          <cell r="R48">
            <v>10400000</v>
          </cell>
          <cell r="S48">
            <v>10400000</v>
          </cell>
          <cell r="T48">
            <v>14810000</v>
          </cell>
          <cell r="U48">
            <v>13035000</v>
          </cell>
          <cell r="V48">
            <v>15000000</v>
          </cell>
          <cell r="W48">
            <v>12000000</v>
          </cell>
        </row>
        <row r="49">
          <cell r="G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1">
          <cell r="G51">
            <v>336059000</v>
          </cell>
          <cell r="J51">
            <v>41558700</v>
          </cell>
          <cell r="K51">
            <v>41241000</v>
          </cell>
          <cell r="L51">
            <v>41300000</v>
          </cell>
          <cell r="M51">
            <v>36432000</v>
          </cell>
          <cell r="N51">
            <v>40000000</v>
          </cell>
          <cell r="O51">
            <v>29300000</v>
          </cell>
          <cell r="P51">
            <v>17000000</v>
          </cell>
          <cell r="Q51">
            <v>15000000</v>
          </cell>
          <cell r="R51">
            <v>1800000</v>
          </cell>
          <cell r="S51">
            <v>15000000</v>
          </cell>
          <cell r="T51">
            <v>25136300</v>
          </cell>
          <cell r="U51">
            <v>8903000</v>
          </cell>
          <cell r="V51">
            <v>13888000</v>
          </cell>
          <cell r="W51">
            <v>9500000</v>
          </cell>
        </row>
        <row r="52">
          <cell r="G52">
            <v>46159000</v>
          </cell>
          <cell r="J52">
            <v>4454200</v>
          </cell>
          <cell r="K52">
            <v>2262000</v>
          </cell>
          <cell r="L52">
            <v>3850000</v>
          </cell>
          <cell r="M52">
            <v>3870000</v>
          </cell>
          <cell r="N52">
            <v>3000000</v>
          </cell>
          <cell r="O52">
            <v>3800000</v>
          </cell>
          <cell r="P52">
            <v>3700000</v>
          </cell>
          <cell r="Q52">
            <v>3400000</v>
          </cell>
          <cell r="R52">
            <v>3000000</v>
          </cell>
          <cell r="S52">
            <v>3000000</v>
          </cell>
          <cell r="T52">
            <v>2638800</v>
          </cell>
          <cell r="U52">
            <v>2382000</v>
          </cell>
          <cell r="V52">
            <v>3902000</v>
          </cell>
          <cell r="W52">
            <v>2900000</v>
          </cell>
        </row>
        <row r="116">
          <cell r="G116">
            <v>34548000</v>
          </cell>
          <cell r="J116">
            <v>2786900</v>
          </cell>
          <cell r="K116">
            <v>2485000</v>
          </cell>
          <cell r="L116">
            <v>2478160</v>
          </cell>
          <cell r="M116">
            <v>2441500</v>
          </cell>
          <cell r="N116">
            <v>2445040</v>
          </cell>
          <cell r="O116">
            <v>2435500</v>
          </cell>
          <cell r="P116">
            <v>2435500</v>
          </cell>
          <cell r="Q116">
            <v>2437500</v>
          </cell>
          <cell r="R116">
            <v>2433500</v>
          </cell>
          <cell r="S116">
            <v>2433500</v>
          </cell>
          <cell r="T116">
            <v>2437400</v>
          </cell>
          <cell r="U116">
            <v>2433500</v>
          </cell>
          <cell r="V116">
            <v>2434500</v>
          </cell>
          <cell r="W116">
            <v>2430500</v>
          </cell>
        </row>
        <row r="117">
          <cell r="G117">
            <v>23786318000</v>
          </cell>
          <cell r="J117">
            <v>3247347600</v>
          </cell>
          <cell r="K117">
            <v>2278794900</v>
          </cell>
          <cell r="L117">
            <v>1568039040</v>
          </cell>
          <cell r="M117">
            <v>1856596280</v>
          </cell>
          <cell r="N117">
            <v>2951644120</v>
          </cell>
          <cell r="O117">
            <v>2030475000</v>
          </cell>
          <cell r="P117">
            <v>1372139500</v>
          </cell>
          <cell r="Q117">
            <v>1156545500</v>
          </cell>
          <cell r="R117">
            <v>1040853800</v>
          </cell>
          <cell r="S117">
            <v>1077413500</v>
          </cell>
          <cell r="T117">
            <v>1186042900</v>
          </cell>
          <cell r="U117">
            <v>1302816300</v>
          </cell>
          <cell r="V117">
            <v>1903156500</v>
          </cell>
          <cell r="W117">
            <v>814453060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วมงบpl"/>
      <sheetName val="น.1"/>
      <sheetName val="น.2"/>
      <sheetName val="น.3"/>
      <sheetName val="ฉ.1"/>
      <sheetName val="ฉ.2"/>
      <sheetName val="ฉ.3"/>
      <sheetName val="ก.1"/>
      <sheetName val="ก.2"/>
      <sheetName val="ก.3"/>
      <sheetName val="ต.1"/>
      <sheetName val="ต.2"/>
      <sheetName val="ต.3"/>
      <sheetName val="รวม"/>
      <sheetName val="รวมงบplกฟภ"/>
      <sheetName val="Sheet1"/>
    </sheetNames>
    <sheetDataSet>
      <sheetData sheetId="0" refreshError="1">
        <row r="6">
          <cell r="H6">
            <v>22800.880000000001</v>
          </cell>
        </row>
        <row r="19">
          <cell r="H19">
            <v>203.10599999999999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ทะเบียนคุมรับไฟล์"/>
      <sheetName val="ค่าซื้อ-ค่าเสื่อม"/>
      <sheetName val="แบบงป.002ภาพรวมฝปบ."/>
      <sheetName val="ฉ.2"/>
      <sheetName val="เงินเดือน"/>
      <sheetName val="แบบงป.002"/>
      <sheetName val="ค่าจริงปี2558"/>
      <sheetName val="เขต"/>
      <sheetName val="ฝวบ."/>
      <sheetName val="กวว."/>
      <sheetName val="กกค."/>
      <sheetName val="ฝบพ."/>
      <sheetName val="กซข."/>
      <sheetName val="กรท."/>
      <sheetName val="กปบ."/>
      <sheetName val="อบ."/>
      <sheetName val="ศก."/>
      <sheetName val="ยส."/>
      <sheetName val="มค."/>
      <sheetName val="กส."/>
      <sheetName val="รอ."/>
      <sheetName val="มห."/>
      <sheetName val="อจ."/>
      <sheetName val="สล."/>
      <sheetName val="สดจ."/>
      <sheetName val="กล."/>
      <sheetName val="ดอ."/>
      <sheetName val="วรช."/>
      <sheetName val="ตผ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77">
          <cell r="J277">
            <v>50798596.219999999</v>
          </cell>
        </row>
      </sheetData>
      <sheetData sheetId="14" refreshError="1"/>
      <sheetData sheetId="15" refreshError="1">
        <row r="277">
          <cell r="J277">
            <v>599868200</v>
          </cell>
        </row>
      </sheetData>
      <sheetData sheetId="16" refreshError="1">
        <row r="277">
          <cell r="J277">
            <v>2911272150</v>
          </cell>
        </row>
      </sheetData>
      <sheetData sheetId="17" refreshError="1">
        <row r="277">
          <cell r="J277">
            <v>186473900</v>
          </cell>
        </row>
      </sheetData>
      <sheetData sheetId="18" refreshError="1">
        <row r="271">
          <cell r="L271">
            <v>2580979240</v>
          </cell>
        </row>
      </sheetData>
      <sheetData sheetId="19" refreshError="1">
        <row r="277">
          <cell r="J277">
            <v>1917441000</v>
          </cell>
        </row>
      </sheetData>
      <sheetData sheetId="20" refreshError="1">
        <row r="278">
          <cell r="J278">
            <v>4420404000</v>
          </cell>
        </row>
      </sheetData>
      <sheetData sheetId="21" refreshError="1">
        <row r="277">
          <cell r="J277">
            <v>1398069000</v>
          </cell>
        </row>
      </sheetData>
      <sheetData sheetId="22" refreshError="1">
        <row r="277">
          <cell r="J277">
            <v>1026315700</v>
          </cell>
        </row>
      </sheetData>
      <sheetData sheetId="23" refreshError="1">
        <row r="277">
          <cell r="J277">
            <v>982183000</v>
          </cell>
        </row>
      </sheetData>
      <sheetData sheetId="24" refreshError="1">
        <row r="277">
          <cell r="J277">
            <v>1058938000</v>
          </cell>
        </row>
      </sheetData>
      <sheetData sheetId="25" refreshError="1">
        <row r="277">
          <cell r="J277">
            <v>1565449800</v>
          </cell>
        </row>
      </sheetData>
      <sheetData sheetId="26" refreshError="1">
        <row r="277">
          <cell r="J277">
            <v>1898312700</v>
          </cell>
        </row>
      </sheetData>
      <sheetData sheetId="27" refreshError="1">
        <row r="277">
          <cell r="J277">
            <v>368266300</v>
          </cell>
        </row>
      </sheetData>
      <sheetData sheetId="28" refreshError="1">
        <row r="277">
          <cell r="P277">
            <v>612333200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พัสดุc-30.06"/>
      <sheetName val="c50.1000รวม-30.06"/>
      <sheetName val="พัสดุ C-25.06"/>
      <sheetName val="สรุปพัสดุ18-06"/>
      <sheetName val="สรุปพัสดุ11-06"/>
      <sheetName val="สรุป04-06"/>
      <sheetName val="chm.04-06"/>
      <sheetName val="lpn.04-06"/>
      <sheetName val="lpg.04-06"/>
      <sheetName val="chr.04-06"/>
      <sheetName val="mhs.04-06"/>
      <sheetName val="phy.04-06"/>
      <sheetName val="fag.04-06"/>
      <sheetName val="mas.04-06"/>
      <sheetName val="spt.04-06"/>
      <sheetName val="thg.04-06"/>
      <sheetName val="sas.04-06"/>
      <sheetName val="mar.04-06"/>
      <sheetName val="kok.04-06"/>
      <sheetName val="cht.04-06"/>
      <sheetName val="aaf.04-06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-34-567-8"/>
      <sheetName val="Sheet3"/>
      <sheetName val="Sheet1"/>
      <sheetName val="Sheet2"/>
      <sheetName val="Description"/>
      <sheetName val="Sheet1 (2)"/>
      <sheetName val="Sheet1 (3)"/>
      <sheetName val="Sheet1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-34-567-8"/>
      <sheetName val="Sheet3"/>
      <sheetName val="Sheet1"/>
      <sheetName val="Sheet2"/>
      <sheetName val="Description"/>
      <sheetName val="Sheet1 (2)"/>
      <sheetName val="Sheet1 (3)"/>
      <sheetName val="Sheet1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-34-567-8"/>
      <sheetName val="Sheet3"/>
      <sheetName val="Sheet1"/>
      <sheetName val="Sheet2"/>
      <sheetName val="Description"/>
      <sheetName val="Sheet1 (2)"/>
      <sheetName val="Sheet1 (3)"/>
      <sheetName val="Sheet1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-34-567-8"/>
      <sheetName val="Sheet3"/>
      <sheetName val="Sheet1"/>
      <sheetName val="Sheet2"/>
      <sheetName val="Description"/>
      <sheetName val="Sheet1 (2)"/>
      <sheetName val="Sheet1 (3)"/>
      <sheetName val="Sheet1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หลักเกณฑ์60"/>
      <sheetName val="หลักเกณฑ์59"/>
      <sheetName val="คำอธิบาย"/>
      <sheetName val="แบบงป.001"/>
      <sheetName val="57-58"/>
      <sheetName val="แบบงป.002"/>
      <sheetName val="แบบงป.2.1"/>
      <sheetName val="คำชี้แจง (ท)-1"/>
      <sheetName val="คำชี้แจง (ท)-1-1"/>
      <sheetName val="คำชี้แจง (ท)-2 "/>
      <sheetName val="คำชี้แจง(ท)-2-1"/>
      <sheetName val="(ท)2-2"/>
      <sheetName val="(ท)2-3"/>
      <sheetName val="(ท)2-4"/>
      <sheetName val="(ท)2-5"/>
      <sheetName val="คำชี้แจง ท-3"/>
      <sheetName val="การวัดรายได้ธุรกิจเสริม"/>
      <sheetName val="คำชี้แจง ท-3 (ตัวอย่าง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ssumption"/>
      <sheetName val="Income"/>
      <sheetName val="Balance (2)"/>
      <sheetName val="Cash Flow"/>
      <sheetName val="New Cash-Flow"/>
      <sheetName val="Assum_แปรรูป"/>
      <sheetName val="High Light"/>
      <sheetName val="Ratio"/>
      <sheetName val="Fund Flow"/>
      <sheetName val="High Light _P"/>
      <sheetName val="Income_p"/>
      <sheetName val="Balance _P"/>
      <sheetName val="Cash Flow_p"/>
      <sheetName val="New Cash-Flow_p"/>
      <sheetName val="Ratio_p"/>
      <sheetName val="Fund Flow_p"/>
      <sheetName val="กำลังเงินลงทุน"/>
      <sheetName val="สรุป_TRIS"/>
      <sheetName val="คำนวณTRIS"/>
      <sheetName val="Income (D&amp;R)"/>
      <sheetName val="Balance (D&amp;R)"/>
      <sheetName val="New Cash-Flow (D&amp;R)"/>
      <sheetName val="detail b&amp;S"/>
      <sheetName val="High Light _P (2)"/>
      <sheetName val="Module1"/>
      <sheetName val="Balance_(2)"/>
      <sheetName val="Cash_Flow"/>
      <sheetName val="New_Cash-Flow"/>
      <sheetName val="High_Light"/>
      <sheetName val="Fund_Flow"/>
      <sheetName val="High_Light__P"/>
      <sheetName val="Balance__P"/>
      <sheetName val="Cash_Flow_p"/>
      <sheetName val="New_Cash-Flow_p"/>
      <sheetName val="Fund_Flow_p"/>
      <sheetName val="Income_(D&amp;R)"/>
      <sheetName val="Balance_(D&amp;R)"/>
      <sheetName val="New_Cash-Flow_(D&amp;R)"/>
      <sheetName val="detail_b&amp;S"/>
      <sheetName val="High_Light__P_(2)"/>
      <sheetName val="Descrip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&amp;L"/>
      <sheetName val="General Data"/>
      <sheetName val="Inventory"/>
      <sheetName val="Capital Exp"/>
      <sheetName val="Loan"/>
      <sheetName val="Lo_Plan(cash_0_2000)"/>
      <sheetName val="B&amp;S(A)"/>
      <sheetName val="B&amp;S(B)"/>
      <sheetName val="CPI-X"/>
      <sheetName val="คชจ.แปลงสภาพ9ก.พ."/>
      <sheetName val="รายละเอียดพัสดุ"/>
      <sheetName val="Lo_Plan (loan plan)"/>
      <sheetName val="PPE&amp;INV"/>
      <sheetName val="47_ปฏิทิน_งปม49"/>
      <sheetName val="Module Dep."/>
      <sheetName val="General_Data"/>
      <sheetName val="Capital_Exp"/>
      <sheetName val="คชจ_แปลงสภาพ9ก_พ_"/>
      <sheetName val="Lo_Plan_(loan_plan)"/>
      <sheetName val="Module_Dep_"/>
      <sheetName val="Inco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FF"/>
    <pageSetUpPr fitToPage="1"/>
  </sheetPr>
  <dimension ref="A1:PW222"/>
  <sheetViews>
    <sheetView zoomScale="70" zoomScaleNormal="70" zoomScaleSheetLayoutView="100" workbookViewId="0">
      <pane xSplit="3" ySplit="5" topLeftCell="D138" activePane="bottomRight" state="frozen"/>
      <selection activeCell="B59" sqref="B59:B60"/>
      <selection pane="topRight" activeCell="B59" sqref="B59:B60"/>
      <selection pane="bottomLeft" activeCell="B59" sqref="B59:B60"/>
      <selection pane="bottomRight" activeCell="D3" sqref="D1:D1048576"/>
    </sheetView>
  </sheetViews>
  <sheetFormatPr defaultRowHeight="21"/>
  <cols>
    <col min="1" max="1" width="6.375" style="380" bestFit="1" customWidth="1"/>
    <col min="2" max="2" width="37.625" style="98" customWidth="1"/>
    <col min="3" max="3" width="24.625" style="98" bestFit="1" customWidth="1"/>
    <col min="4" max="4" width="16" style="98" customWidth="1"/>
    <col min="5" max="5" width="16.375" style="97" bestFit="1" customWidth="1"/>
    <col min="6" max="6" width="16.375" style="99" bestFit="1" customWidth="1"/>
    <col min="7" max="7" width="11.25" style="99" bestFit="1" customWidth="1"/>
    <col min="8" max="8" width="16.375" style="98" bestFit="1" customWidth="1"/>
    <col min="9" max="9" width="15.25" style="381" customWidth="1"/>
    <col min="10" max="10" width="16.5" style="98" bestFit="1" customWidth="1"/>
    <col min="11" max="11" width="15.375" style="352" bestFit="1" customWidth="1"/>
    <col min="12" max="12" width="16.375" style="98" bestFit="1" customWidth="1"/>
    <col min="13" max="13" width="16.375" style="99" bestFit="1" customWidth="1"/>
    <col min="14" max="14" width="14.75" style="98" customWidth="1"/>
    <col min="15" max="15" width="19.25" style="381" bestFit="1" customWidth="1"/>
    <col min="16" max="16" width="14.75" style="98" bestFit="1" customWidth="1"/>
    <col min="17" max="17" width="16.375" style="352" bestFit="1" customWidth="1"/>
    <col min="18" max="18" width="14.75" style="98" bestFit="1" customWidth="1"/>
    <col min="19" max="19" width="15.125" style="98" bestFit="1" customWidth="1"/>
    <col min="20" max="20" width="14.75" style="98" bestFit="1" customWidth="1"/>
    <col min="21" max="21" width="13.75" style="381" bestFit="1" customWidth="1"/>
    <col min="22" max="22" width="15.125" style="98" bestFit="1" customWidth="1"/>
    <col min="23" max="23" width="16.375" style="352" bestFit="1" customWidth="1"/>
    <col min="24" max="24" width="14.75" style="98" bestFit="1" customWidth="1"/>
    <col min="25" max="25" width="15.125" style="98" bestFit="1" customWidth="1"/>
    <col min="26" max="26" width="14.75" style="98" bestFit="1" customWidth="1"/>
    <col min="27" max="27" width="12.625" style="381" bestFit="1" customWidth="1"/>
    <col min="28" max="28" width="13.5" style="98" bestFit="1" customWidth="1"/>
    <col min="29" max="29" width="16.375" style="352" bestFit="1" customWidth="1"/>
    <col min="30" max="31" width="13.5" style="98" bestFit="1" customWidth="1"/>
    <col min="32" max="32" width="14.75" style="98" bestFit="1" customWidth="1"/>
    <col min="33" max="33" width="12.625" style="381" bestFit="1" customWidth="1"/>
    <col min="34" max="34" width="13.5" style="98" bestFit="1" customWidth="1"/>
    <col min="35" max="35" width="16.375" style="352" bestFit="1" customWidth="1"/>
    <col min="36" max="37" width="13.5" style="98" bestFit="1" customWidth="1"/>
    <col min="38" max="38" width="14.75" style="98" bestFit="1" customWidth="1"/>
    <col min="39" max="39" width="12.625" style="381" bestFit="1" customWidth="1"/>
    <col min="40" max="40" width="13.5" style="98" bestFit="1" customWidth="1"/>
    <col min="41" max="41" width="16.375" style="352" bestFit="1" customWidth="1"/>
    <col min="42" max="43" width="13.5" style="98" bestFit="1" customWidth="1"/>
    <col min="44" max="44" width="14.75" style="98" bestFit="1" customWidth="1"/>
    <col min="45" max="45" width="12.625" style="381" bestFit="1" customWidth="1"/>
    <col min="46" max="46" width="13.5" style="98" bestFit="1" customWidth="1"/>
    <col min="47" max="47" width="16.375" style="352" bestFit="1" customWidth="1"/>
    <col min="48" max="49" width="13.5" style="98" bestFit="1" customWidth="1"/>
    <col min="50" max="50" width="14.75" style="98" bestFit="1" customWidth="1"/>
    <col min="51" max="51" width="12.625" style="381" bestFit="1" customWidth="1"/>
    <col min="52" max="52" width="13.5" style="98" bestFit="1" customWidth="1"/>
    <col min="53" max="53" width="16.375" style="352" bestFit="1" customWidth="1"/>
    <col min="54" max="55" width="13.5" style="98" bestFit="1" customWidth="1"/>
    <col min="56" max="56" width="14.75" style="98" bestFit="1" customWidth="1"/>
    <col min="57" max="57" width="12.625" style="381" bestFit="1" customWidth="1"/>
    <col min="58" max="58" width="13.5" style="98" bestFit="1" customWidth="1"/>
    <col min="59" max="59" width="16.375" style="352" bestFit="1" customWidth="1"/>
    <col min="60" max="61" width="13.5" style="98" bestFit="1" customWidth="1"/>
    <col min="62" max="62" width="14.75" style="98" bestFit="1" customWidth="1"/>
    <col min="63" max="63" width="12.625" style="381" bestFit="1" customWidth="1"/>
    <col min="64" max="64" width="14.75" style="98" bestFit="1" customWidth="1"/>
    <col min="65" max="65" width="16.375" style="352" bestFit="1" customWidth="1"/>
    <col min="66" max="66" width="13.5" style="98" bestFit="1" customWidth="1"/>
    <col min="67" max="68" width="14.75" style="98" bestFit="1" customWidth="1"/>
    <col min="69" max="69" width="12.625" style="381" bestFit="1" customWidth="1"/>
    <col min="70" max="70" width="14.75" style="98" bestFit="1" customWidth="1"/>
    <col min="71" max="71" width="16.375" style="352" bestFit="1" customWidth="1"/>
    <col min="72" max="72" width="13.5" style="98" bestFit="1" customWidth="1"/>
    <col min="73" max="74" width="14.75" style="98" bestFit="1" customWidth="1"/>
    <col min="75" max="75" width="12.625" style="381" bestFit="1" customWidth="1"/>
    <col min="76" max="76" width="13.5" style="98" bestFit="1" customWidth="1"/>
    <col min="77" max="77" width="16.375" style="352" bestFit="1" customWidth="1"/>
    <col min="78" max="79" width="13.5" style="98" bestFit="1" customWidth="1"/>
    <col min="80" max="80" width="14.75" style="98" bestFit="1" customWidth="1"/>
    <col min="81" max="81" width="12.625" style="381" bestFit="1" customWidth="1"/>
    <col min="82" max="82" width="13.5" style="98" bestFit="1" customWidth="1"/>
    <col min="83" max="83" width="16.375" style="352" bestFit="1" customWidth="1"/>
    <col min="84" max="85" width="13.5" style="98" bestFit="1" customWidth="1"/>
    <col min="86" max="86" width="14.75" style="98" bestFit="1" customWidth="1"/>
    <col min="87" max="87" width="12.625" style="381" bestFit="1" customWidth="1"/>
    <col min="88" max="88" width="13.5" style="98" bestFit="1" customWidth="1"/>
    <col min="89" max="89" width="16.375" style="352" bestFit="1" customWidth="1"/>
    <col min="90" max="91" width="13.5" style="98" bestFit="1" customWidth="1"/>
    <col min="92" max="92" width="14.75" style="98" bestFit="1" customWidth="1"/>
    <col min="93" max="93" width="12.625" style="381" bestFit="1" customWidth="1"/>
    <col min="94" max="94" width="13.5" style="98" bestFit="1" customWidth="1"/>
    <col min="95" max="95" width="16.375" style="352" bestFit="1" customWidth="1"/>
    <col min="96" max="97" width="13.5" style="98" bestFit="1" customWidth="1"/>
    <col min="98" max="98" width="14.75" style="98" bestFit="1" customWidth="1"/>
    <col min="99" max="99" width="12.625" style="381" bestFit="1" customWidth="1"/>
    <col min="100" max="100" width="13.5" style="98" bestFit="1" customWidth="1"/>
    <col min="101" max="101" width="16.375" style="352" bestFit="1" customWidth="1"/>
    <col min="102" max="103" width="13.5" style="98" bestFit="1" customWidth="1"/>
    <col min="104" max="104" width="14.75" style="98" bestFit="1" customWidth="1"/>
    <col min="105" max="105" width="12.625" style="381" bestFit="1" customWidth="1"/>
    <col min="106" max="106" width="13.5" style="98" bestFit="1" customWidth="1"/>
    <col min="107" max="107" width="16.375" style="352" bestFit="1" customWidth="1"/>
    <col min="108" max="109" width="13.5" style="98" bestFit="1" customWidth="1"/>
    <col min="110" max="110" width="14.75" style="98" bestFit="1" customWidth="1"/>
    <col min="111" max="111" width="12.625" style="381" bestFit="1" customWidth="1"/>
    <col min="112" max="112" width="13.5" style="98" bestFit="1" customWidth="1"/>
    <col min="113" max="113" width="16.375" style="352" bestFit="1" customWidth="1"/>
    <col min="114" max="115" width="13.5" style="98" bestFit="1" customWidth="1"/>
    <col min="116" max="116" width="14.75" style="98" bestFit="1" customWidth="1"/>
    <col min="117" max="117" width="12.625" style="381" bestFit="1" customWidth="1"/>
    <col min="118" max="118" width="13.5" style="98" bestFit="1" customWidth="1"/>
    <col min="119" max="119" width="16.375" style="352" bestFit="1" customWidth="1"/>
    <col min="120" max="121" width="13.5" style="98" bestFit="1" customWidth="1"/>
    <col min="122" max="122" width="14.75" style="98" bestFit="1" customWidth="1"/>
    <col min="123" max="123" width="12.625" style="381" bestFit="1" customWidth="1"/>
    <col min="124" max="124" width="13.5" style="98" bestFit="1" customWidth="1"/>
    <col min="125" max="125" width="16.375" style="352" bestFit="1" customWidth="1"/>
    <col min="126" max="127" width="13.5" style="98" bestFit="1" customWidth="1"/>
    <col min="128" max="128" width="14.75" style="98" bestFit="1" customWidth="1"/>
    <col min="129" max="129" width="12.625" style="381" bestFit="1" customWidth="1"/>
    <col min="130" max="130" width="13.5" style="98" bestFit="1" customWidth="1"/>
    <col min="131" max="131" width="16.375" style="352" bestFit="1" customWidth="1"/>
    <col min="132" max="133" width="13.5" style="98" bestFit="1" customWidth="1"/>
    <col min="134" max="134" width="14.75" style="98" bestFit="1" customWidth="1"/>
    <col min="135" max="135" width="12.625" style="381" bestFit="1" customWidth="1"/>
    <col min="136" max="136" width="13.5" style="98" bestFit="1" customWidth="1"/>
    <col min="137" max="137" width="16.375" style="352" bestFit="1" customWidth="1"/>
    <col min="138" max="139" width="13.5" style="98" bestFit="1" customWidth="1"/>
    <col min="140" max="140" width="14.75" style="98" bestFit="1" customWidth="1"/>
    <col min="141" max="141" width="12.625" style="381" bestFit="1" customWidth="1"/>
    <col min="142" max="142" width="13.5" style="98" bestFit="1" customWidth="1"/>
    <col min="143" max="143" width="16.375" style="352" bestFit="1" customWidth="1"/>
    <col min="144" max="145" width="13.5" style="98" bestFit="1" customWidth="1"/>
    <col min="146" max="146" width="14.75" style="98" bestFit="1" customWidth="1"/>
    <col min="147" max="147" width="12.625" style="381" bestFit="1" customWidth="1"/>
    <col min="148" max="148" width="13.5" style="98" bestFit="1" customWidth="1"/>
    <col min="149" max="149" width="16.375" style="352" bestFit="1" customWidth="1"/>
    <col min="150" max="151" width="13.5" style="98" bestFit="1" customWidth="1"/>
    <col min="152" max="152" width="14.75" style="98" bestFit="1" customWidth="1"/>
    <col min="153" max="153" width="12.625" style="381" bestFit="1" customWidth="1"/>
    <col min="154" max="154" width="13.5" style="98" bestFit="1" customWidth="1"/>
    <col min="155" max="155" width="16.375" style="352" bestFit="1" customWidth="1"/>
    <col min="156" max="157" width="13.5" style="98" bestFit="1" customWidth="1"/>
    <col min="158" max="158" width="14.75" style="98" bestFit="1" customWidth="1"/>
    <col min="159" max="159" width="12.625" style="381" bestFit="1" customWidth="1"/>
    <col min="160" max="160" width="13.5" style="98" bestFit="1" customWidth="1"/>
    <col min="161" max="161" width="16.375" style="352" bestFit="1" customWidth="1"/>
    <col min="162" max="163" width="13.5" style="98" bestFit="1" customWidth="1"/>
    <col min="164" max="164" width="14.75" style="98" bestFit="1" customWidth="1"/>
    <col min="165" max="165" width="12.625" style="381" bestFit="1" customWidth="1"/>
    <col min="166" max="166" width="13.5" style="98" bestFit="1" customWidth="1"/>
    <col min="167" max="167" width="16.375" style="352" bestFit="1" customWidth="1"/>
    <col min="168" max="169" width="13.5" style="98" bestFit="1" customWidth="1"/>
    <col min="170" max="170" width="14.75" style="98" bestFit="1" customWidth="1"/>
    <col min="171" max="171" width="12.625" style="381" bestFit="1" customWidth="1"/>
    <col min="172" max="172" width="13.5" style="98" bestFit="1" customWidth="1"/>
    <col min="173" max="173" width="16.375" style="352" bestFit="1" customWidth="1"/>
    <col min="174" max="175" width="13.5" style="98" bestFit="1" customWidth="1"/>
    <col min="176" max="176" width="14.75" style="98" bestFit="1" customWidth="1"/>
    <col min="177" max="177" width="12.625" style="381" bestFit="1" customWidth="1"/>
    <col min="178" max="178" width="13.5" style="98" bestFit="1" customWidth="1"/>
    <col min="179" max="179" width="16.375" style="352" bestFit="1" customWidth="1"/>
    <col min="180" max="181" width="13.5" style="98" bestFit="1" customWidth="1"/>
    <col min="182" max="182" width="14.75" style="98" bestFit="1" customWidth="1"/>
    <col min="183" max="183" width="12.625" style="381" bestFit="1" customWidth="1"/>
    <col min="184" max="184" width="13.5" style="98" bestFit="1" customWidth="1"/>
    <col min="185" max="185" width="16.375" style="352" bestFit="1" customWidth="1"/>
    <col min="186" max="187" width="13.5" style="98" bestFit="1" customWidth="1"/>
    <col min="188" max="188" width="14.75" style="98" bestFit="1" customWidth="1"/>
    <col min="189" max="189" width="12.625" style="381" bestFit="1" customWidth="1"/>
    <col min="190" max="190" width="13.5" style="98" bestFit="1" customWidth="1"/>
    <col min="191" max="191" width="16.375" style="352" bestFit="1" customWidth="1"/>
    <col min="192" max="193" width="13.5" style="98" bestFit="1" customWidth="1"/>
    <col min="194" max="194" width="14.75" style="98" bestFit="1" customWidth="1"/>
    <col min="195" max="195" width="12.625" style="381" bestFit="1" customWidth="1"/>
    <col min="196" max="196" width="13.5" style="98" bestFit="1" customWidth="1"/>
    <col min="197" max="197" width="16.375" style="352" bestFit="1" customWidth="1"/>
    <col min="198" max="199" width="13.5" style="98" bestFit="1" customWidth="1"/>
    <col min="200" max="200" width="14.75" style="98" bestFit="1" customWidth="1"/>
    <col min="201" max="201" width="12.625" style="381" bestFit="1" customWidth="1"/>
    <col min="202" max="202" width="13.5" style="98" bestFit="1" customWidth="1"/>
    <col min="203" max="203" width="16.375" style="352" bestFit="1" customWidth="1"/>
    <col min="204" max="205" width="13.5" style="98" bestFit="1" customWidth="1"/>
    <col min="206" max="206" width="14.75" style="98" bestFit="1" customWidth="1"/>
    <col min="207" max="207" width="12.625" style="381" bestFit="1" customWidth="1"/>
    <col min="208" max="208" width="13.5" style="98" bestFit="1" customWidth="1"/>
    <col min="209" max="209" width="16.375" style="352" bestFit="1" customWidth="1"/>
    <col min="210" max="211" width="13.5" style="98" bestFit="1" customWidth="1"/>
    <col min="212" max="212" width="14.75" style="98" bestFit="1" customWidth="1"/>
    <col min="213" max="213" width="12.625" style="381" bestFit="1" customWidth="1"/>
    <col min="214" max="214" width="13.5" style="98" bestFit="1" customWidth="1"/>
    <col min="215" max="215" width="16.375" style="352" bestFit="1" customWidth="1"/>
    <col min="216" max="217" width="13.5" style="98" bestFit="1" customWidth="1"/>
    <col min="218" max="218" width="14.75" style="98" bestFit="1" customWidth="1"/>
    <col min="219" max="219" width="12.625" style="381" bestFit="1" customWidth="1"/>
    <col min="220" max="220" width="13.5" style="98" bestFit="1" customWidth="1"/>
    <col min="221" max="221" width="16.375" style="352" bestFit="1" customWidth="1"/>
    <col min="222" max="223" width="13.5" style="98" bestFit="1" customWidth="1"/>
    <col min="224" max="224" width="14.75" style="98" bestFit="1" customWidth="1"/>
    <col min="225" max="225" width="12.625" style="381" bestFit="1" customWidth="1"/>
    <col min="226" max="226" width="13.5" style="98" bestFit="1" customWidth="1"/>
    <col min="227" max="227" width="16.375" style="352" bestFit="1" customWidth="1"/>
    <col min="228" max="229" width="13.5" style="98" bestFit="1" customWidth="1"/>
    <col min="230" max="230" width="14.75" style="98" bestFit="1" customWidth="1"/>
    <col min="231" max="231" width="12.625" style="381" bestFit="1" customWidth="1"/>
    <col min="232" max="232" width="13.5" style="98" bestFit="1" customWidth="1"/>
    <col min="233" max="233" width="16.375" style="352" bestFit="1" customWidth="1"/>
    <col min="234" max="235" width="13.5" style="98" bestFit="1" customWidth="1"/>
    <col min="236" max="236" width="14.75" style="98" bestFit="1" customWidth="1"/>
    <col min="237" max="237" width="12.625" style="381" bestFit="1" customWidth="1"/>
    <col min="238" max="238" width="13.5" style="98" bestFit="1" customWidth="1"/>
    <col min="239" max="239" width="16.375" style="352" bestFit="1" customWidth="1"/>
    <col min="240" max="241" width="13.5" style="98" bestFit="1" customWidth="1"/>
    <col min="242" max="242" width="14.75" style="98" bestFit="1" customWidth="1"/>
    <col min="243" max="243" width="12.625" style="381" bestFit="1" customWidth="1"/>
    <col min="244" max="244" width="13.5" style="98" bestFit="1" customWidth="1"/>
    <col min="245" max="245" width="16.375" style="352" bestFit="1" customWidth="1"/>
    <col min="246" max="247" width="13.5" style="98" bestFit="1" customWidth="1"/>
    <col min="248" max="248" width="14.75" style="98" bestFit="1" customWidth="1"/>
    <col min="249" max="249" width="12.625" style="381" bestFit="1" customWidth="1"/>
    <col min="250" max="250" width="13.5" style="98" bestFit="1" customWidth="1"/>
    <col min="251" max="251" width="16.375" style="352" bestFit="1" customWidth="1"/>
    <col min="252" max="253" width="13.5" style="98" bestFit="1" customWidth="1"/>
    <col min="254" max="254" width="14.75" style="98" bestFit="1" customWidth="1"/>
    <col min="255" max="255" width="12.625" style="381" bestFit="1" customWidth="1"/>
    <col min="256" max="256" width="13.5" style="98" bestFit="1" customWidth="1"/>
    <col min="257" max="257" width="16.375" style="352" bestFit="1" customWidth="1"/>
    <col min="258" max="259" width="13.5" style="98" bestFit="1" customWidth="1"/>
    <col min="260" max="260" width="14.75" style="98" bestFit="1" customWidth="1"/>
    <col min="261" max="261" width="12.625" style="381" bestFit="1" customWidth="1"/>
    <col min="262" max="262" width="13.5" style="98" bestFit="1" customWidth="1"/>
    <col min="263" max="263" width="16.375" style="352" bestFit="1" customWidth="1"/>
    <col min="264" max="265" width="13.5" style="98" bestFit="1" customWidth="1"/>
    <col min="266" max="266" width="14.75" style="98" bestFit="1" customWidth="1"/>
    <col min="267" max="267" width="12.625" style="381" bestFit="1" customWidth="1"/>
    <col min="268" max="268" width="13.5" style="98" bestFit="1" customWidth="1"/>
    <col min="269" max="269" width="16.375" style="352" bestFit="1" customWidth="1"/>
    <col min="270" max="271" width="13.5" style="98" bestFit="1" customWidth="1"/>
    <col min="272" max="272" width="14.75" style="98" bestFit="1" customWidth="1"/>
    <col min="273" max="273" width="12.625" style="381" bestFit="1" customWidth="1"/>
    <col min="274" max="274" width="13.5" style="98" bestFit="1" customWidth="1"/>
    <col min="275" max="275" width="16.375" style="352" bestFit="1" customWidth="1"/>
    <col min="276" max="277" width="13.5" style="98" bestFit="1" customWidth="1"/>
    <col min="278" max="278" width="14.75" style="98" bestFit="1" customWidth="1"/>
    <col min="279" max="279" width="12.625" style="381" bestFit="1" customWidth="1"/>
    <col min="280" max="280" width="13.5" style="98" bestFit="1" customWidth="1"/>
    <col min="281" max="281" width="16.375" style="352" bestFit="1" customWidth="1"/>
    <col min="282" max="283" width="13.5" style="98" bestFit="1" customWidth="1"/>
    <col min="284" max="284" width="14.75" style="98" bestFit="1" customWidth="1"/>
    <col min="285" max="285" width="12.625" style="381" bestFit="1" customWidth="1"/>
    <col min="286" max="286" width="13.5" style="98" bestFit="1" customWidth="1"/>
    <col min="287" max="287" width="16.375" style="352" bestFit="1" customWidth="1"/>
    <col min="288" max="289" width="13.5" style="98" bestFit="1" customWidth="1"/>
    <col min="290" max="290" width="14.75" style="98" bestFit="1" customWidth="1"/>
    <col min="291" max="291" width="12.625" style="381" bestFit="1" customWidth="1"/>
    <col min="292" max="292" width="14.75" style="98" bestFit="1" customWidth="1"/>
    <col min="293" max="293" width="16.375" style="352" bestFit="1" customWidth="1"/>
    <col min="294" max="294" width="13.5" style="98" bestFit="1" customWidth="1"/>
    <col min="295" max="296" width="14.75" style="98" bestFit="1" customWidth="1"/>
    <col min="297" max="297" width="12.625" style="381" bestFit="1" customWidth="1"/>
    <col min="298" max="298" width="14.75" style="98" bestFit="1" customWidth="1"/>
    <col min="299" max="299" width="16.375" style="352" bestFit="1" customWidth="1"/>
    <col min="300" max="300" width="13.5" style="98" bestFit="1" customWidth="1"/>
    <col min="301" max="302" width="14.75" style="98" bestFit="1" customWidth="1"/>
    <col min="303" max="303" width="12.625" style="381" bestFit="1" customWidth="1"/>
    <col min="304" max="304" width="13.5" style="98" bestFit="1" customWidth="1"/>
    <col min="305" max="305" width="16.375" style="352" bestFit="1" customWidth="1"/>
    <col min="306" max="307" width="13.5" style="98" bestFit="1" customWidth="1"/>
    <col min="308" max="308" width="14.75" style="98" bestFit="1" customWidth="1"/>
    <col min="309" max="309" width="12.625" style="381" bestFit="1" customWidth="1"/>
    <col min="310" max="310" width="13.5" style="98" bestFit="1" customWidth="1"/>
    <col min="311" max="311" width="16.375" style="352" bestFit="1" customWidth="1"/>
    <col min="312" max="313" width="13.5" style="98" bestFit="1" customWidth="1"/>
    <col min="314" max="314" width="14.75" style="98" bestFit="1" customWidth="1"/>
    <col min="315" max="315" width="12.625" style="381" bestFit="1" customWidth="1"/>
    <col min="316" max="316" width="13.5" style="98" bestFit="1" customWidth="1"/>
    <col min="317" max="317" width="16.375" style="352" bestFit="1" customWidth="1"/>
    <col min="318" max="319" width="13.5" style="98" bestFit="1" customWidth="1"/>
    <col min="320" max="320" width="14.75" style="98" bestFit="1" customWidth="1"/>
    <col min="321" max="321" width="12.625" style="381" bestFit="1" customWidth="1"/>
    <col min="322" max="322" width="13.5" style="98" bestFit="1" customWidth="1"/>
    <col min="323" max="323" width="16.375" style="352" bestFit="1" customWidth="1"/>
    <col min="324" max="325" width="13.5" style="98" bestFit="1" customWidth="1"/>
    <col min="326" max="326" width="14.75" style="98" bestFit="1" customWidth="1"/>
    <col min="327" max="327" width="12.625" style="381" bestFit="1" customWidth="1"/>
    <col min="328" max="328" width="13.5" style="98" bestFit="1" customWidth="1"/>
    <col min="329" max="329" width="16.375" style="352" bestFit="1" customWidth="1"/>
    <col min="330" max="331" width="13.5" style="98" bestFit="1" customWidth="1"/>
    <col min="332" max="332" width="14.75" style="98" bestFit="1" customWidth="1"/>
    <col min="333" max="333" width="12.625" style="381" bestFit="1" customWidth="1"/>
    <col min="334" max="334" width="13.5" style="98" bestFit="1" customWidth="1"/>
    <col min="335" max="335" width="16.375" style="352" bestFit="1" customWidth="1"/>
    <col min="336" max="337" width="13.5" style="98" bestFit="1" customWidth="1"/>
    <col min="338" max="338" width="14.75" style="98" bestFit="1" customWidth="1"/>
    <col min="339" max="339" width="12.625" style="381" bestFit="1" customWidth="1"/>
    <col min="340" max="340" width="13.5" style="98" bestFit="1" customWidth="1"/>
    <col min="341" max="341" width="16.375" style="352" bestFit="1" customWidth="1"/>
    <col min="342" max="343" width="13.5" style="98" bestFit="1" customWidth="1"/>
    <col min="344" max="344" width="14.75" style="98" bestFit="1" customWidth="1"/>
    <col min="345" max="345" width="12.625" style="381" bestFit="1" customWidth="1"/>
    <col min="346" max="346" width="13.5" style="98" bestFit="1" customWidth="1"/>
    <col min="347" max="347" width="16.375" style="352" bestFit="1" customWidth="1"/>
    <col min="348" max="349" width="13.5" style="98" bestFit="1" customWidth="1"/>
    <col min="350" max="350" width="14.75" style="98" bestFit="1" customWidth="1"/>
    <col min="351" max="351" width="12.625" style="381" bestFit="1" customWidth="1"/>
    <col min="352" max="352" width="13.5" style="98" bestFit="1" customWidth="1"/>
    <col min="353" max="353" width="16.375" style="352" bestFit="1" customWidth="1"/>
    <col min="354" max="355" width="13.5" style="98" bestFit="1" customWidth="1"/>
    <col min="356" max="356" width="14.75" style="98" bestFit="1" customWidth="1"/>
    <col min="357" max="357" width="12.625" style="381" bestFit="1" customWidth="1"/>
    <col min="358" max="358" width="13.5" style="98" bestFit="1" customWidth="1"/>
    <col min="359" max="359" width="16.375" style="352" bestFit="1" customWidth="1"/>
    <col min="360" max="361" width="13.5" style="98" bestFit="1" customWidth="1"/>
    <col min="362" max="362" width="14.75" style="98" bestFit="1" customWidth="1"/>
    <col min="363" max="363" width="12.625" style="381" bestFit="1" customWidth="1"/>
    <col min="364" max="364" width="13.5" style="98" bestFit="1" customWidth="1"/>
    <col min="365" max="365" width="16.375" style="352" bestFit="1" customWidth="1"/>
    <col min="366" max="367" width="13.5" style="98" bestFit="1" customWidth="1"/>
    <col min="368" max="368" width="14.75" style="98" bestFit="1" customWidth="1"/>
    <col min="369" max="369" width="12.625" style="381" bestFit="1" customWidth="1"/>
    <col min="370" max="370" width="13.5" style="98" bestFit="1" customWidth="1"/>
    <col min="371" max="371" width="16.375" style="352" bestFit="1" customWidth="1"/>
    <col min="372" max="373" width="13.5" style="98" bestFit="1" customWidth="1"/>
    <col min="374" max="374" width="14.75" style="98" bestFit="1" customWidth="1"/>
    <col min="375" max="375" width="12.625" style="381" bestFit="1" customWidth="1"/>
    <col min="376" max="376" width="13.5" style="98" bestFit="1" customWidth="1"/>
    <col min="377" max="377" width="16.375" style="352" bestFit="1" customWidth="1"/>
    <col min="378" max="379" width="13.5" style="98" bestFit="1" customWidth="1"/>
    <col min="380" max="380" width="14.75" style="98" bestFit="1" customWidth="1"/>
    <col min="381" max="381" width="12.625" style="381" bestFit="1" customWidth="1"/>
    <col min="382" max="382" width="13.5" style="98" bestFit="1" customWidth="1"/>
    <col min="383" max="383" width="16.375" style="352" bestFit="1" customWidth="1"/>
    <col min="384" max="385" width="13.5" style="98" bestFit="1" customWidth="1"/>
    <col min="386" max="386" width="14.75" style="98" bestFit="1" customWidth="1"/>
    <col min="387" max="387" width="12.625" style="381" bestFit="1" customWidth="1"/>
    <col min="388" max="388" width="13.5" style="98" bestFit="1" customWidth="1"/>
    <col min="389" max="389" width="16.375" style="352" bestFit="1" customWidth="1"/>
    <col min="390" max="391" width="13.5" style="98" bestFit="1" customWidth="1"/>
    <col min="392" max="392" width="14.75" style="98" bestFit="1" customWidth="1"/>
    <col min="393" max="393" width="12.625" style="381" bestFit="1" customWidth="1"/>
    <col min="394" max="394" width="13.5" style="98" bestFit="1" customWidth="1"/>
    <col min="395" max="395" width="16.375" style="352" bestFit="1" customWidth="1"/>
    <col min="396" max="397" width="13.5" style="98" bestFit="1" customWidth="1"/>
    <col min="398" max="398" width="14.75" style="98" bestFit="1" customWidth="1"/>
    <col min="399" max="399" width="12.625" style="381" bestFit="1" customWidth="1"/>
    <col min="400" max="400" width="13.5" style="98" bestFit="1" customWidth="1"/>
    <col min="401" max="401" width="16.375" style="352" bestFit="1" customWidth="1"/>
    <col min="402" max="403" width="13.5" style="98" bestFit="1" customWidth="1"/>
    <col min="404" max="404" width="14.75" style="98" bestFit="1" customWidth="1"/>
    <col min="405" max="405" width="12.625" style="381" bestFit="1" customWidth="1"/>
    <col min="406" max="406" width="13.5" style="98" bestFit="1" customWidth="1"/>
    <col min="407" max="407" width="16.375" style="352" bestFit="1" customWidth="1"/>
    <col min="408" max="409" width="13.5" style="98" bestFit="1" customWidth="1"/>
    <col min="410" max="410" width="14.75" style="98" bestFit="1" customWidth="1"/>
    <col min="411" max="411" width="12.625" style="381" bestFit="1" customWidth="1"/>
    <col min="412" max="412" width="13.5" style="98" bestFit="1" customWidth="1"/>
    <col min="413" max="413" width="16.375" style="352" bestFit="1" customWidth="1"/>
    <col min="414" max="415" width="13.5" style="98" bestFit="1" customWidth="1"/>
    <col min="416" max="416" width="14.75" style="98" bestFit="1" customWidth="1"/>
    <col min="417" max="417" width="12.625" style="381" bestFit="1" customWidth="1"/>
    <col min="418" max="418" width="13.5" style="98" bestFit="1" customWidth="1"/>
    <col min="419" max="419" width="16.375" style="352" bestFit="1" customWidth="1"/>
    <col min="420" max="421" width="13.5" style="98" bestFit="1" customWidth="1"/>
    <col min="422" max="422" width="14.75" style="98" bestFit="1" customWidth="1"/>
    <col min="423" max="423" width="12.625" style="381" bestFit="1" customWidth="1"/>
    <col min="424" max="424" width="13.5" style="98" bestFit="1" customWidth="1"/>
    <col min="425" max="425" width="16.375" style="352" bestFit="1" customWidth="1"/>
    <col min="426" max="427" width="13.5" style="98" bestFit="1" customWidth="1"/>
    <col min="428" max="428" width="14.75" style="98" bestFit="1" customWidth="1"/>
    <col min="429" max="429" width="12.625" style="381" bestFit="1" customWidth="1"/>
    <col min="430" max="430" width="13.5" style="98" bestFit="1" customWidth="1"/>
    <col min="431" max="431" width="16.375" style="352" bestFit="1" customWidth="1"/>
    <col min="432" max="433" width="13.5" style="98" bestFit="1" customWidth="1"/>
    <col min="434" max="434" width="14.75" style="98" bestFit="1" customWidth="1"/>
    <col min="435" max="435" width="12.625" style="381" bestFit="1" customWidth="1"/>
    <col min="436" max="436" width="13.5" style="98" bestFit="1" customWidth="1"/>
    <col min="437" max="437" width="16.375" style="352" bestFit="1" customWidth="1"/>
    <col min="438" max="439" width="13.5" style="98" bestFit="1" customWidth="1"/>
    <col min="440" max="16384" width="9" style="99"/>
  </cols>
  <sheetData>
    <row r="1" spans="1:439">
      <c r="A1" s="487" t="str">
        <f>+[10]ป้อน!B7</f>
        <v xml:space="preserve">รายงานผลการเบิกจ่ายงบลงทุน ประจำปี 2560   ของ  กฟฉ.2   เดือน ม.ค. 2560 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97"/>
      <c r="O1" s="98"/>
      <c r="Q1" s="98"/>
      <c r="T1" s="97"/>
      <c r="U1" s="98"/>
      <c r="W1" s="98"/>
      <c r="Z1" s="97"/>
      <c r="AA1" s="98"/>
      <c r="AC1" s="98"/>
      <c r="AF1" s="97"/>
      <c r="AG1" s="98"/>
      <c r="AI1" s="98"/>
      <c r="AL1" s="97"/>
      <c r="AM1" s="98"/>
      <c r="AO1" s="98"/>
      <c r="AR1" s="97"/>
      <c r="AS1" s="98"/>
      <c r="AU1" s="98"/>
      <c r="AX1" s="97"/>
      <c r="AY1" s="98"/>
      <c r="BA1" s="98"/>
      <c r="BD1" s="97"/>
      <c r="BE1" s="98"/>
      <c r="BG1" s="98"/>
      <c r="BJ1" s="97"/>
      <c r="BK1" s="98"/>
      <c r="BM1" s="98"/>
      <c r="BP1" s="97"/>
      <c r="BQ1" s="98"/>
      <c r="BS1" s="98"/>
      <c r="BV1" s="97"/>
      <c r="BW1" s="98"/>
      <c r="BY1" s="98"/>
      <c r="CB1" s="97"/>
      <c r="CC1" s="98"/>
      <c r="CE1" s="98"/>
      <c r="CH1" s="97"/>
      <c r="CI1" s="98"/>
      <c r="CK1" s="98"/>
      <c r="CN1" s="97"/>
      <c r="CO1" s="98"/>
      <c r="CQ1" s="98"/>
      <c r="CT1" s="97"/>
      <c r="CU1" s="98"/>
      <c r="CW1" s="98"/>
      <c r="CZ1" s="97"/>
      <c r="DA1" s="98"/>
      <c r="DC1" s="98"/>
      <c r="DF1" s="97"/>
      <c r="DG1" s="98"/>
      <c r="DI1" s="98"/>
      <c r="DL1" s="97"/>
      <c r="DM1" s="98"/>
      <c r="DO1" s="98"/>
      <c r="DR1" s="97"/>
      <c r="DS1" s="98"/>
      <c r="DU1" s="98"/>
      <c r="DX1" s="97"/>
      <c r="DY1" s="98"/>
      <c r="EA1" s="98"/>
      <c r="ED1" s="97"/>
      <c r="EE1" s="98"/>
      <c r="EG1" s="98"/>
      <c r="EJ1" s="97"/>
      <c r="EK1" s="98"/>
      <c r="EM1" s="98"/>
      <c r="EP1" s="97"/>
      <c r="EQ1" s="98"/>
      <c r="ES1" s="98"/>
      <c r="EV1" s="97"/>
      <c r="EW1" s="98"/>
      <c r="EY1" s="98"/>
      <c r="FB1" s="97"/>
      <c r="FC1" s="98"/>
      <c r="FE1" s="98"/>
      <c r="FH1" s="97"/>
      <c r="FI1" s="98"/>
      <c r="FK1" s="98"/>
      <c r="FN1" s="97"/>
      <c r="FO1" s="98"/>
      <c r="FQ1" s="98"/>
      <c r="FT1" s="97"/>
      <c r="FU1" s="98"/>
      <c r="FW1" s="98"/>
      <c r="FZ1" s="97"/>
      <c r="GA1" s="98"/>
      <c r="GC1" s="98"/>
      <c r="GF1" s="97"/>
      <c r="GG1" s="98"/>
      <c r="GI1" s="98"/>
      <c r="GL1" s="97"/>
      <c r="GM1" s="98"/>
      <c r="GO1" s="98"/>
      <c r="GR1" s="97"/>
      <c r="GS1" s="98"/>
      <c r="GU1" s="98"/>
      <c r="GX1" s="97"/>
      <c r="GY1" s="98"/>
      <c r="HA1" s="98"/>
      <c r="HD1" s="97"/>
      <c r="HE1" s="98"/>
      <c r="HG1" s="98"/>
      <c r="HJ1" s="97"/>
      <c r="HK1" s="98"/>
      <c r="HM1" s="98"/>
      <c r="HP1" s="97"/>
      <c r="HQ1" s="98"/>
      <c r="HS1" s="98"/>
      <c r="HV1" s="97"/>
      <c r="HW1" s="98"/>
      <c r="HY1" s="98"/>
      <c r="IB1" s="97"/>
      <c r="IC1" s="98"/>
      <c r="IE1" s="98"/>
      <c r="IH1" s="97"/>
      <c r="II1" s="98"/>
      <c r="IK1" s="98"/>
      <c r="IN1" s="97"/>
      <c r="IO1" s="98"/>
      <c r="IQ1" s="98"/>
      <c r="IT1" s="97"/>
      <c r="IU1" s="98"/>
      <c r="IW1" s="98"/>
      <c r="IZ1" s="97"/>
      <c r="JA1" s="98"/>
      <c r="JC1" s="98"/>
      <c r="JF1" s="97"/>
      <c r="JG1" s="98"/>
      <c r="JI1" s="98"/>
      <c r="JL1" s="97"/>
      <c r="JM1" s="98"/>
      <c r="JO1" s="98"/>
      <c r="JR1" s="97"/>
      <c r="JS1" s="98"/>
      <c r="JU1" s="98"/>
      <c r="JX1" s="97"/>
      <c r="JY1" s="98"/>
      <c r="KA1" s="98"/>
      <c r="KD1" s="97"/>
      <c r="KE1" s="98"/>
      <c r="KG1" s="98"/>
      <c r="KJ1" s="97"/>
      <c r="KK1" s="98"/>
      <c r="KM1" s="98"/>
      <c r="KP1" s="97"/>
      <c r="KQ1" s="98"/>
      <c r="KS1" s="98"/>
      <c r="KV1" s="97"/>
      <c r="KW1" s="98"/>
      <c r="KY1" s="98"/>
      <c r="LB1" s="97"/>
      <c r="LC1" s="98"/>
      <c r="LE1" s="98"/>
      <c r="LH1" s="97"/>
      <c r="LI1" s="98"/>
      <c r="LK1" s="98"/>
      <c r="LN1" s="97"/>
      <c r="LO1" s="98"/>
      <c r="LQ1" s="98"/>
      <c r="LT1" s="97"/>
      <c r="LU1" s="98"/>
      <c r="LW1" s="98"/>
      <c r="LZ1" s="97"/>
      <c r="MA1" s="98"/>
      <c r="MC1" s="98"/>
      <c r="MF1" s="97"/>
      <c r="MG1" s="98"/>
      <c r="MI1" s="98"/>
      <c r="ML1" s="97"/>
      <c r="MM1" s="98"/>
      <c r="MO1" s="98"/>
      <c r="MR1" s="97"/>
      <c r="MS1" s="98"/>
      <c r="MU1" s="98"/>
      <c r="MX1" s="97"/>
      <c r="MY1" s="98"/>
      <c r="NA1" s="98"/>
      <c r="ND1" s="97"/>
      <c r="NE1" s="98"/>
      <c r="NG1" s="98"/>
      <c r="NJ1" s="97"/>
      <c r="NK1" s="98"/>
      <c r="NM1" s="98"/>
      <c r="NP1" s="97"/>
      <c r="NQ1" s="98"/>
      <c r="NS1" s="98"/>
      <c r="NV1" s="97"/>
      <c r="NW1" s="98"/>
      <c r="NY1" s="98"/>
      <c r="OB1" s="97"/>
      <c r="OC1" s="98"/>
      <c r="OE1" s="98"/>
      <c r="OH1" s="97"/>
      <c r="OI1" s="98"/>
      <c r="OK1" s="98"/>
      <c r="ON1" s="97"/>
      <c r="OO1" s="98"/>
      <c r="OQ1" s="98"/>
      <c r="OT1" s="97"/>
      <c r="OU1" s="98"/>
      <c r="OW1" s="98"/>
      <c r="OZ1" s="97"/>
      <c r="PA1" s="98"/>
      <c r="PC1" s="98"/>
      <c r="PF1" s="97"/>
      <c r="PG1" s="98"/>
      <c r="PI1" s="98"/>
      <c r="PL1" s="97"/>
      <c r="PM1" s="98"/>
      <c r="PO1" s="98"/>
      <c r="PR1" s="97"/>
      <c r="PS1" s="98"/>
      <c r="PU1" s="98"/>
    </row>
    <row r="2" spans="1:439" s="101" customFormat="1">
      <c r="A2" s="100"/>
      <c r="B2" s="488" t="s">
        <v>2</v>
      </c>
      <c r="C2" s="488" t="s">
        <v>575</v>
      </c>
      <c r="D2" s="491" t="s">
        <v>4</v>
      </c>
      <c r="E2" s="492"/>
      <c r="F2" s="492"/>
      <c r="G2" s="492"/>
      <c r="H2" s="492"/>
      <c r="I2" s="492"/>
      <c r="J2" s="492"/>
      <c r="K2" s="492"/>
      <c r="L2" s="492"/>
      <c r="M2" s="493"/>
      <c r="N2" s="494" t="s">
        <v>5</v>
      </c>
      <c r="O2" s="495"/>
      <c r="P2" s="495"/>
      <c r="Q2" s="495"/>
      <c r="R2" s="495"/>
      <c r="S2" s="496"/>
      <c r="T2" s="497" t="s">
        <v>576</v>
      </c>
      <c r="U2" s="498"/>
      <c r="V2" s="498"/>
      <c r="W2" s="498"/>
      <c r="X2" s="498"/>
      <c r="Y2" s="499"/>
      <c r="Z2" s="481" t="s">
        <v>577</v>
      </c>
      <c r="AA2" s="482"/>
      <c r="AB2" s="482"/>
      <c r="AC2" s="482"/>
      <c r="AD2" s="482"/>
      <c r="AE2" s="483"/>
      <c r="AF2" s="481" t="s">
        <v>56</v>
      </c>
      <c r="AG2" s="482"/>
      <c r="AH2" s="482"/>
      <c r="AI2" s="482"/>
      <c r="AJ2" s="482"/>
      <c r="AK2" s="483"/>
      <c r="AL2" s="481" t="s">
        <v>578</v>
      </c>
      <c r="AM2" s="482"/>
      <c r="AN2" s="482"/>
      <c r="AO2" s="482"/>
      <c r="AP2" s="482"/>
      <c r="AQ2" s="483"/>
      <c r="AR2" s="484" t="s">
        <v>59</v>
      </c>
      <c r="AS2" s="485"/>
      <c r="AT2" s="485"/>
      <c r="AU2" s="485"/>
      <c r="AV2" s="485"/>
      <c r="AW2" s="486"/>
      <c r="AX2" s="484" t="s">
        <v>60</v>
      </c>
      <c r="AY2" s="485"/>
      <c r="AZ2" s="485"/>
      <c r="BA2" s="485"/>
      <c r="BB2" s="485"/>
      <c r="BC2" s="486"/>
      <c r="BD2" s="484" t="s">
        <v>61</v>
      </c>
      <c r="BE2" s="485"/>
      <c r="BF2" s="485"/>
      <c r="BG2" s="485"/>
      <c r="BH2" s="485"/>
      <c r="BI2" s="486"/>
      <c r="BJ2" s="481" t="s">
        <v>579</v>
      </c>
      <c r="BK2" s="482"/>
      <c r="BL2" s="482"/>
      <c r="BM2" s="482"/>
      <c r="BN2" s="482"/>
      <c r="BO2" s="483"/>
      <c r="BP2" s="484" t="s">
        <v>64</v>
      </c>
      <c r="BQ2" s="485"/>
      <c r="BR2" s="485"/>
      <c r="BS2" s="485"/>
      <c r="BT2" s="485"/>
      <c r="BU2" s="486"/>
      <c r="BV2" s="484" t="s">
        <v>65</v>
      </c>
      <c r="BW2" s="485"/>
      <c r="BX2" s="485"/>
      <c r="BY2" s="485"/>
      <c r="BZ2" s="485"/>
      <c r="CA2" s="486"/>
      <c r="CB2" s="484" t="s">
        <v>66</v>
      </c>
      <c r="CC2" s="485"/>
      <c r="CD2" s="485"/>
      <c r="CE2" s="485"/>
      <c r="CF2" s="485"/>
      <c r="CG2" s="486"/>
      <c r="CH2" s="481" t="s">
        <v>580</v>
      </c>
      <c r="CI2" s="482"/>
      <c r="CJ2" s="482"/>
      <c r="CK2" s="482"/>
      <c r="CL2" s="482"/>
      <c r="CM2" s="483"/>
      <c r="CN2" s="484" t="s">
        <v>69</v>
      </c>
      <c r="CO2" s="485"/>
      <c r="CP2" s="485"/>
      <c r="CQ2" s="485"/>
      <c r="CR2" s="485"/>
      <c r="CS2" s="486"/>
      <c r="CT2" s="484" t="s">
        <v>70</v>
      </c>
      <c r="CU2" s="485"/>
      <c r="CV2" s="485"/>
      <c r="CW2" s="485"/>
      <c r="CX2" s="485"/>
      <c r="CY2" s="486"/>
      <c r="CZ2" s="484" t="s">
        <v>71</v>
      </c>
      <c r="DA2" s="485"/>
      <c r="DB2" s="485"/>
      <c r="DC2" s="485"/>
      <c r="DD2" s="485"/>
      <c r="DE2" s="486"/>
      <c r="DF2" s="481" t="s">
        <v>581</v>
      </c>
      <c r="DG2" s="482"/>
      <c r="DH2" s="482"/>
      <c r="DI2" s="482"/>
      <c r="DJ2" s="482"/>
      <c r="DK2" s="483"/>
      <c r="DL2" s="484" t="s">
        <v>72</v>
      </c>
      <c r="DM2" s="485"/>
      <c r="DN2" s="485"/>
      <c r="DO2" s="485"/>
      <c r="DP2" s="485"/>
      <c r="DQ2" s="486"/>
      <c r="DR2" s="484" t="s">
        <v>582</v>
      </c>
      <c r="DS2" s="485"/>
      <c r="DT2" s="485"/>
      <c r="DU2" s="485"/>
      <c r="DV2" s="485"/>
      <c r="DW2" s="486"/>
      <c r="DX2" s="484" t="s">
        <v>583</v>
      </c>
      <c r="DY2" s="485"/>
      <c r="DZ2" s="485"/>
      <c r="EA2" s="485"/>
      <c r="EB2" s="485"/>
      <c r="EC2" s="486"/>
      <c r="ED2" s="481" t="s">
        <v>584</v>
      </c>
      <c r="EE2" s="482"/>
      <c r="EF2" s="482"/>
      <c r="EG2" s="482"/>
      <c r="EH2" s="482"/>
      <c r="EI2" s="483"/>
      <c r="EJ2" s="484" t="s">
        <v>73</v>
      </c>
      <c r="EK2" s="485"/>
      <c r="EL2" s="485"/>
      <c r="EM2" s="485"/>
      <c r="EN2" s="485"/>
      <c r="EO2" s="486"/>
      <c r="EP2" s="484" t="s">
        <v>585</v>
      </c>
      <c r="EQ2" s="485"/>
      <c r="ER2" s="485"/>
      <c r="ES2" s="485"/>
      <c r="ET2" s="485"/>
      <c r="EU2" s="486"/>
      <c r="EV2" s="484" t="s">
        <v>586</v>
      </c>
      <c r="EW2" s="485"/>
      <c r="EX2" s="485"/>
      <c r="EY2" s="485"/>
      <c r="EZ2" s="485"/>
      <c r="FA2" s="486"/>
      <c r="FB2" s="484" t="s">
        <v>587</v>
      </c>
      <c r="FC2" s="485"/>
      <c r="FD2" s="485"/>
      <c r="FE2" s="485"/>
      <c r="FF2" s="485"/>
      <c r="FG2" s="486"/>
      <c r="FH2" s="484" t="s">
        <v>588</v>
      </c>
      <c r="FI2" s="485"/>
      <c r="FJ2" s="485"/>
      <c r="FK2" s="485"/>
      <c r="FL2" s="485"/>
      <c r="FM2" s="486"/>
      <c r="FN2" s="481" t="s">
        <v>589</v>
      </c>
      <c r="FO2" s="482"/>
      <c r="FP2" s="482"/>
      <c r="FQ2" s="482"/>
      <c r="FR2" s="482"/>
      <c r="FS2" s="483"/>
      <c r="FT2" s="484" t="s">
        <v>74</v>
      </c>
      <c r="FU2" s="485"/>
      <c r="FV2" s="485"/>
      <c r="FW2" s="485"/>
      <c r="FX2" s="485"/>
      <c r="FY2" s="486"/>
      <c r="FZ2" s="484" t="s">
        <v>590</v>
      </c>
      <c r="GA2" s="485"/>
      <c r="GB2" s="485"/>
      <c r="GC2" s="485"/>
      <c r="GD2" s="485"/>
      <c r="GE2" s="486"/>
      <c r="GF2" s="484" t="s">
        <v>591</v>
      </c>
      <c r="GG2" s="485"/>
      <c r="GH2" s="485"/>
      <c r="GI2" s="485"/>
      <c r="GJ2" s="485"/>
      <c r="GK2" s="486"/>
      <c r="GL2" s="481" t="s">
        <v>592</v>
      </c>
      <c r="GM2" s="482"/>
      <c r="GN2" s="482"/>
      <c r="GO2" s="482"/>
      <c r="GP2" s="482"/>
      <c r="GQ2" s="483"/>
      <c r="GR2" s="484" t="s">
        <v>75</v>
      </c>
      <c r="GS2" s="485"/>
      <c r="GT2" s="485"/>
      <c r="GU2" s="485"/>
      <c r="GV2" s="485"/>
      <c r="GW2" s="486"/>
      <c r="GX2" s="484" t="s">
        <v>593</v>
      </c>
      <c r="GY2" s="485"/>
      <c r="GZ2" s="485"/>
      <c r="HA2" s="485"/>
      <c r="HB2" s="485"/>
      <c r="HC2" s="486"/>
      <c r="HD2" s="484" t="s">
        <v>594</v>
      </c>
      <c r="HE2" s="485"/>
      <c r="HF2" s="485"/>
      <c r="HG2" s="485"/>
      <c r="HH2" s="485"/>
      <c r="HI2" s="486"/>
      <c r="HJ2" s="484" t="s">
        <v>595</v>
      </c>
      <c r="HK2" s="485"/>
      <c r="HL2" s="485"/>
      <c r="HM2" s="485"/>
      <c r="HN2" s="485"/>
      <c r="HO2" s="486"/>
      <c r="HP2" s="484" t="s">
        <v>596</v>
      </c>
      <c r="HQ2" s="485"/>
      <c r="HR2" s="485"/>
      <c r="HS2" s="485"/>
      <c r="HT2" s="485"/>
      <c r="HU2" s="486"/>
      <c r="HV2" s="484" t="s">
        <v>597</v>
      </c>
      <c r="HW2" s="485"/>
      <c r="HX2" s="485"/>
      <c r="HY2" s="485"/>
      <c r="HZ2" s="485"/>
      <c r="IA2" s="486"/>
      <c r="IB2" s="481" t="s">
        <v>598</v>
      </c>
      <c r="IC2" s="482"/>
      <c r="ID2" s="482"/>
      <c r="IE2" s="482"/>
      <c r="IF2" s="482"/>
      <c r="IG2" s="483"/>
      <c r="IH2" s="484" t="s">
        <v>76</v>
      </c>
      <c r="II2" s="485"/>
      <c r="IJ2" s="485"/>
      <c r="IK2" s="485"/>
      <c r="IL2" s="485"/>
      <c r="IM2" s="486"/>
      <c r="IN2" s="484" t="s">
        <v>599</v>
      </c>
      <c r="IO2" s="485"/>
      <c r="IP2" s="485"/>
      <c r="IQ2" s="485"/>
      <c r="IR2" s="485"/>
      <c r="IS2" s="486"/>
      <c r="IT2" s="484" t="s">
        <v>600</v>
      </c>
      <c r="IU2" s="485"/>
      <c r="IV2" s="485"/>
      <c r="IW2" s="485"/>
      <c r="IX2" s="485"/>
      <c r="IY2" s="486"/>
      <c r="IZ2" s="481" t="s">
        <v>601</v>
      </c>
      <c r="JA2" s="482"/>
      <c r="JB2" s="482"/>
      <c r="JC2" s="482"/>
      <c r="JD2" s="482"/>
      <c r="JE2" s="483"/>
      <c r="JF2" s="484" t="s">
        <v>77</v>
      </c>
      <c r="JG2" s="485"/>
      <c r="JH2" s="485"/>
      <c r="JI2" s="485"/>
      <c r="JJ2" s="485"/>
      <c r="JK2" s="486"/>
      <c r="JL2" s="484" t="s">
        <v>602</v>
      </c>
      <c r="JM2" s="485"/>
      <c r="JN2" s="485"/>
      <c r="JO2" s="485"/>
      <c r="JP2" s="485"/>
      <c r="JQ2" s="486"/>
      <c r="JR2" s="484" t="s">
        <v>603</v>
      </c>
      <c r="JS2" s="485"/>
      <c r="JT2" s="485"/>
      <c r="JU2" s="485"/>
      <c r="JV2" s="485"/>
      <c r="JW2" s="486"/>
      <c r="JX2" s="484" t="s">
        <v>604</v>
      </c>
      <c r="JY2" s="485"/>
      <c r="JZ2" s="485"/>
      <c r="KA2" s="485"/>
      <c r="KB2" s="485"/>
      <c r="KC2" s="486"/>
      <c r="KD2" s="481" t="s">
        <v>605</v>
      </c>
      <c r="KE2" s="482"/>
      <c r="KF2" s="482"/>
      <c r="KG2" s="482"/>
      <c r="KH2" s="482"/>
      <c r="KI2" s="483"/>
      <c r="KJ2" s="484" t="s">
        <v>78</v>
      </c>
      <c r="KK2" s="485"/>
      <c r="KL2" s="485"/>
      <c r="KM2" s="485"/>
      <c r="KN2" s="485"/>
      <c r="KO2" s="486"/>
      <c r="KP2" s="484" t="s">
        <v>606</v>
      </c>
      <c r="KQ2" s="485"/>
      <c r="KR2" s="485"/>
      <c r="KS2" s="485"/>
      <c r="KT2" s="485"/>
      <c r="KU2" s="486"/>
      <c r="KV2" s="481" t="s">
        <v>607</v>
      </c>
      <c r="KW2" s="482"/>
      <c r="KX2" s="482"/>
      <c r="KY2" s="482"/>
      <c r="KZ2" s="482"/>
      <c r="LA2" s="483"/>
      <c r="LB2" s="484" t="s">
        <v>79</v>
      </c>
      <c r="LC2" s="485"/>
      <c r="LD2" s="485"/>
      <c r="LE2" s="485"/>
      <c r="LF2" s="485"/>
      <c r="LG2" s="486"/>
      <c r="LH2" s="484" t="s">
        <v>608</v>
      </c>
      <c r="LI2" s="485"/>
      <c r="LJ2" s="485"/>
      <c r="LK2" s="485"/>
      <c r="LL2" s="485"/>
      <c r="LM2" s="486"/>
      <c r="LN2" s="481" t="s">
        <v>609</v>
      </c>
      <c r="LO2" s="482"/>
      <c r="LP2" s="482"/>
      <c r="LQ2" s="482"/>
      <c r="LR2" s="482"/>
      <c r="LS2" s="483"/>
      <c r="LT2" s="484" t="s">
        <v>80</v>
      </c>
      <c r="LU2" s="485"/>
      <c r="LV2" s="485"/>
      <c r="LW2" s="485"/>
      <c r="LX2" s="485"/>
      <c r="LY2" s="486"/>
      <c r="LZ2" s="484" t="s">
        <v>610</v>
      </c>
      <c r="MA2" s="485"/>
      <c r="MB2" s="485"/>
      <c r="MC2" s="485"/>
      <c r="MD2" s="485"/>
      <c r="ME2" s="486"/>
      <c r="MF2" s="481" t="s">
        <v>611</v>
      </c>
      <c r="MG2" s="482"/>
      <c r="MH2" s="482"/>
      <c r="MI2" s="482"/>
      <c r="MJ2" s="482"/>
      <c r="MK2" s="483"/>
      <c r="ML2" s="484" t="s">
        <v>81</v>
      </c>
      <c r="MM2" s="485"/>
      <c r="MN2" s="485"/>
      <c r="MO2" s="485"/>
      <c r="MP2" s="485"/>
      <c r="MQ2" s="486"/>
      <c r="MR2" s="484" t="s">
        <v>612</v>
      </c>
      <c r="MS2" s="485"/>
      <c r="MT2" s="485"/>
      <c r="MU2" s="485"/>
      <c r="MV2" s="485"/>
      <c r="MW2" s="486"/>
      <c r="MX2" s="481" t="s">
        <v>613</v>
      </c>
      <c r="MY2" s="482"/>
      <c r="MZ2" s="482"/>
      <c r="NA2" s="482"/>
      <c r="NB2" s="482"/>
      <c r="NC2" s="483"/>
      <c r="ND2" s="484" t="s">
        <v>82</v>
      </c>
      <c r="NE2" s="485"/>
      <c r="NF2" s="485"/>
      <c r="NG2" s="485"/>
      <c r="NH2" s="485"/>
      <c r="NI2" s="486"/>
      <c r="NJ2" s="484" t="s">
        <v>614</v>
      </c>
      <c r="NK2" s="485"/>
      <c r="NL2" s="485"/>
      <c r="NM2" s="485"/>
      <c r="NN2" s="485"/>
      <c r="NO2" s="486"/>
      <c r="NP2" s="481" t="s">
        <v>615</v>
      </c>
      <c r="NQ2" s="482"/>
      <c r="NR2" s="482"/>
      <c r="NS2" s="482"/>
      <c r="NT2" s="482"/>
      <c r="NU2" s="483"/>
      <c r="NV2" s="484" t="s">
        <v>83</v>
      </c>
      <c r="NW2" s="485"/>
      <c r="NX2" s="485"/>
      <c r="NY2" s="485"/>
      <c r="NZ2" s="485"/>
      <c r="OA2" s="486"/>
      <c r="OB2" s="484" t="s">
        <v>616</v>
      </c>
      <c r="OC2" s="485"/>
      <c r="OD2" s="485"/>
      <c r="OE2" s="485"/>
      <c r="OF2" s="485"/>
      <c r="OG2" s="486"/>
      <c r="OH2" s="484" t="s">
        <v>617</v>
      </c>
      <c r="OI2" s="485"/>
      <c r="OJ2" s="485"/>
      <c r="OK2" s="485"/>
      <c r="OL2" s="485"/>
      <c r="OM2" s="486"/>
      <c r="ON2" s="481" t="s">
        <v>618</v>
      </c>
      <c r="OO2" s="482"/>
      <c r="OP2" s="482"/>
      <c r="OQ2" s="482"/>
      <c r="OR2" s="482"/>
      <c r="OS2" s="483"/>
      <c r="OT2" s="484" t="s">
        <v>84</v>
      </c>
      <c r="OU2" s="485"/>
      <c r="OV2" s="485"/>
      <c r="OW2" s="485"/>
      <c r="OX2" s="485"/>
      <c r="OY2" s="486"/>
      <c r="OZ2" s="484" t="s">
        <v>619</v>
      </c>
      <c r="PA2" s="485"/>
      <c r="PB2" s="485"/>
      <c r="PC2" s="485"/>
      <c r="PD2" s="485"/>
      <c r="PE2" s="486"/>
      <c r="PF2" s="481" t="s">
        <v>620</v>
      </c>
      <c r="PG2" s="482"/>
      <c r="PH2" s="482"/>
      <c r="PI2" s="482"/>
      <c r="PJ2" s="482"/>
      <c r="PK2" s="483"/>
      <c r="PL2" s="484" t="s">
        <v>85</v>
      </c>
      <c r="PM2" s="485"/>
      <c r="PN2" s="485"/>
      <c r="PO2" s="485"/>
      <c r="PP2" s="485"/>
      <c r="PQ2" s="486"/>
      <c r="PR2" s="484" t="s">
        <v>621</v>
      </c>
      <c r="PS2" s="485"/>
      <c r="PT2" s="485"/>
      <c r="PU2" s="485"/>
      <c r="PV2" s="485"/>
      <c r="PW2" s="486"/>
    </row>
    <row r="3" spans="1:439">
      <c r="A3" s="102" t="s">
        <v>2</v>
      </c>
      <c r="B3" s="489"/>
      <c r="C3" s="489"/>
      <c r="D3" s="103" t="s">
        <v>622</v>
      </c>
      <c r="E3" s="103" t="s">
        <v>623</v>
      </c>
      <c r="F3" s="103" t="s">
        <v>6</v>
      </c>
      <c r="G3" s="103" t="s">
        <v>624</v>
      </c>
      <c r="H3" s="103" t="s">
        <v>625</v>
      </c>
      <c r="I3" s="104" t="s">
        <v>626</v>
      </c>
      <c r="J3" s="103" t="s">
        <v>627</v>
      </c>
      <c r="K3" s="105" t="s">
        <v>628</v>
      </c>
      <c r="L3" s="103" t="s">
        <v>629</v>
      </c>
      <c r="M3" s="106" t="s">
        <v>623</v>
      </c>
      <c r="N3" s="107" t="s">
        <v>625</v>
      </c>
      <c r="O3" s="104" t="s">
        <v>626</v>
      </c>
      <c r="P3" s="103" t="s">
        <v>627</v>
      </c>
      <c r="Q3" s="105" t="s">
        <v>628</v>
      </c>
      <c r="R3" s="103" t="s">
        <v>629</v>
      </c>
      <c r="S3" s="106" t="s">
        <v>623</v>
      </c>
      <c r="T3" s="107" t="s">
        <v>625</v>
      </c>
      <c r="U3" s="104" t="s">
        <v>626</v>
      </c>
      <c r="V3" s="103" t="s">
        <v>627</v>
      </c>
      <c r="W3" s="105" t="s">
        <v>628</v>
      </c>
      <c r="X3" s="103" t="s">
        <v>629</v>
      </c>
      <c r="Y3" s="106" t="s">
        <v>623</v>
      </c>
      <c r="Z3" s="107" t="s">
        <v>625</v>
      </c>
      <c r="AA3" s="104" t="s">
        <v>626</v>
      </c>
      <c r="AB3" s="103" t="s">
        <v>627</v>
      </c>
      <c r="AC3" s="105" t="s">
        <v>628</v>
      </c>
      <c r="AD3" s="103" t="s">
        <v>629</v>
      </c>
      <c r="AE3" s="106" t="s">
        <v>623</v>
      </c>
      <c r="AF3" s="107" t="s">
        <v>625</v>
      </c>
      <c r="AG3" s="104" t="s">
        <v>626</v>
      </c>
      <c r="AH3" s="103" t="s">
        <v>627</v>
      </c>
      <c r="AI3" s="105" t="s">
        <v>628</v>
      </c>
      <c r="AJ3" s="103" t="s">
        <v>629</v>
      </c>
      <c r="AK3" s="106" t="s">
        <v>623</v>
      </c>
      <c r="AL3" s="107" t="s">
        <v>625</v>
      </c>
      <c r="AM3" s="104" t="s">
        <v>626</v>
      </c>
      <c r="AN3" s="103" t="s">
        <v>627</v>
      </c>
      <c r="AO3" s="105" t="s">
        <v>628</v>
      </c>
      <c r="AP3" s="103" t="s">
        <v>629</v>
      </c>
      <c r="AQ3" s="106" t="s">
        <v>623</v>
      </c>
      <c r="AR3" s="107" t="s">
        <v>625</v>
      </c>
      <c r="AS3" s="104" t="s">
        <v>626</v>
      </c>
      <c r="AT3" s="103" t="s">
        <v>627</v>
      </c>
      <c r="AU3" s="105" t="s">
        <v>628</v>
      </c>
      <c r="AV3" s="103" t="s">
        <v>629</v>
      </c>
      <c r="AW3" s="106" t="s">
        <v>623</v>
      </c>
      <c r="AX3" s="107" t="s">
        <v>625</v>
      </c>
      <c r="AY3" s="104" t="s">
        <v>626</v>
      </c>
      <c r="AZ3" s="103" t="s">
        <v>627</v>
      </c>
      <c r="BA3" s="105" t="s">
        <v>628</v>
      </c>
      <c r="BB3" s="103" t="s">
        <v>629</v>
      </c>
      <c r="BC3" s="106" t="s">
        <v>623</v>
      </c>
      <c r="BD3" s="107" t="s">
        <v>625</v>
      </c>
      <c r="BE3" s="104" t="s">
        <v>626</v>
      </c>
      <c r="BF3" s="103" t="s">
        <v>627</v>
      </c>
      <c r="BG3" s="105" t="s">
        <v>628</v>
      </c>
      <c r="BH3" s="103" t="s">
        <v>629</v>
      </c>
      <c r="BI3" s="106" t="s">
        <v>623</v>
      </c>
      <c r="BJ3" s="107" t="s">
        <v>625</v>
      </c>
      <c r="BK3" s="104" t="s">
        <v>626</v>
      </c>
      <c r="BL3" s="103" t="s">
        <v>627</v>
      </c>
      <c r="BM3" s="105" t="s">
        <v>628</v>
      </c>
      <c r="BN3" s="103" t="s">
        <v>629</v>
      </c>
      <c r="BO3" s="106" t="s">
        <v>623</v>
      </c>
      <c r="BP3" s="107" t="s">
        <v>625</v>
      </c>
      <c r="BQ3" s="104" t="s">
        <v>626</v>
      </c>
      <c r="BR3" s="103" t="s">
        <v>627</v>
      </c>
      <c r="BS3" s="105" t="s">
        <v>628</v>
      </c>
      <c r="BT3" s="103" t="s">
        <v>629</v>
      </c>
      <c r="BU3" s="106" t="s">
        <v>623</v>
      </c>
      <c r="BV3" s="107" t="s">
        <v>625</v>
      </c>
      <c r="BW3" s="104" t="s">
        <v>626</v>
      </c>
      <c r="BX3" s="103" t="s">
        <v>627</v>
      </c>
      <c r="BY3" s="105" t="s">
        <v>628</v>
      </c>
      <c r="BZ3" s="103" t="s">
        <v>629</v>
      </c>
      <c r="CA3" s="106" t="s">
        <v>623</v>
      </c>
      <c r="CB3" s="107" t="s">
        <v>625</v>
      </c>
      <c r="CC3" s="104" t="s">
        <v>626</v>
      </c>
      <c r="CD3" s="103" t="s">
        <v>627</v>
      </c>
      <c r="CE3" s="105" t="s">
        <v>628</v>
      </c>
      <c r="CF3" s="103" t="s">
        <v>629</v>
      </c>
      <c r="CG3" s="106" t="s">
        <v>623</v>
      </c>
      <c r="CH3" s="107" t="s">
        <v>625</v>
      </c>
      <c r="CI3" s="104" t="s">
        <v>626</v>
      </c>
      <c r="CJ3" s="103" t="s">
        <v>627</v>
      </c>
      <c r="CK3" s="105" t="s">
        <v>628</v>
      </c>
      <c r="CL3" s="103" t="s">
        <v>629</v>
      </c>
      <c r="CM3" s="106" t="s">
        <v>623</v>
      </c>
      <c r="CN3" s="107" t="s">
        <v>625</v>
      </c>
      <c r="CO3" s="104" t="s">
        <v>626</v>
      </c>
      <c r="CP3" s="103" t="s">
        <v>627</v>
      </c>
      <c r="CQ3" s="105" t="s">
        <v>628</v>
      </c>
      <c r="CR3" s="103" t="s">
        <v>629</v>
      </c>
      <c r="CS3" s="106" t="s">
        <v>623</v>
      </c>
      <c r="CT3" s="107" t="s">
        <v>625</v>
      </c>
      <c r="CU3" s="104" t="s">
        <v>626</v>
      </c>
      <c r="CV3" s="103" t="s">
        <v>627</v>
      </c>
      <c r="CW3" s="105" t="s">
        <v>628</v>
      </c>
      <c r="CX3" s="103" t="s">
        <v>629</v>
      </c>
      <c r="CY3" s="106" t="s">
        <v>623</v>
      </c>
      <c r="CZ3" s="107" t="s">
        <v>625</v>
      </c>
      <c r="DA3" s="104" t="s">
        <v>626</v>
      </c>
      <c r="DB3" s="103" t="s">
        <v>627</v>
      </c>
      <c r="DC3" s="105" t="s">
        <v>628</v>
      </c>
      <c r="DD3" s="103" t="s">
        <v>629</v>
      </c>
      <c r="DE3" s="106" t="s">
        <v>623</v>
      </c>
      <c r="DF3" s="107" t="s">
        <v>625</v>
      </c>
      <c r="DG3" s="104" t="s">
        <v>626</v>
      </c>
      <c r="DH3" s="103" t="s">
        <v>627</v>
      </c>
      <c r="DI3" s="105" t="s">
        <v>628</v>
      </c>
      <c r="DJ3" s="103" t="s">
        <v>629</v>
      </c>
      <c r="DK3" s="106" t="s">
        <v>623</v>
      </c>
      <c r="DL3" s="107" t="s">
        <v>625</v>
      </c>
      <c r="DM3" s="104" t="s">
        <v>626</v>
      </c>
      <c r="DN3" s="103" t="s">
        <v>627</v>
      </c>
      <c r="DO3" s="105" t="s">
        <v>628</v>
      </c>
      <c r="DP3" s="103" t="s">
        <v>629</v>
      </c>
      <c r="DQ3" s="106" t="s">
        <v>623</v>
      </c>
      <c r="DR3" s="107" t="s">
        <v>625</v>
      </c>
      <c r="DS3" s="104" t="s">
        <v>626</v>
      </c>
      <c r="DT3" s="103" t="s">
        <v>627</v>
      </c>
      <c r="DU3" s="105" t="s">
        <v>628</v>
      </c>
      <c r="DV3" s="103" t="s">
        <v>629</v>
      </c>
      <c r="DW3" s="106" t="s">
        <v>623</v>
      </c>
      <c r="DX3" s="107" t="s">
        <v>625</v>
      </c>
      <c r="DY3" s="104" t="s">
        <v>626</v>
      </c>
      <c r="DZ3" s="103" t="s">
        <v>627</v>
      </c>
      <c r="EA3" s="105" t="s">
        <v>628</v>
      </c>
      <c r="EB3" s="103" t="s">
        <v>629</v>
      </c>
      <c r="EC3" s="106" t="s">
        <v>623</v>
      </c>
      <c r="ED3" s="107" t="s">
        <v>625</v>
      </c>
      <c r="EE3" s="104" t="s">
        <v>626</v>
      </c>
      <c r="EF3" s="103" t="s">
        <v>627</v>
      </c>
      <c r="EG3" s="105" t="s">
        <v>628</v>
      </c>
      <c r="EH3" s="103" t="s">
        <v>629</v>
      </c>
      <c r="EI3" s="106" t="s">
        <v>623</v>
      </c>
      <c r="EJ3" s="107" t="s">
        <v>625</v>
      </c>
      <c r="EK3" s="104" t="s">
        <v>626</v>
      </c>
      <c r="EL3" s="103" t="s">
        <v>627</v>
      </c>
      <c r="EM3" s="105" t="s">
        <v>628</v>
      </c>
      <c r="EN3" s="103" t="s">
        <v>629</v>
      </c>
      <c r="EO3" s="106" t="s">
        <v>623</v>
      </c>
      <c r="EP3" s="107" t="s">
        <v>625</v>
      </c>
      <c r="EQ3" s="104" t="s">
        <v>626</v>
      </c>
      <c r="ER3" s="103" t="s">
        <v>627</v>
      </c>
      <c r="ES3" s="105" t="s">
        <v>628</v>
      </c>
      <c r="ET3" s="103" t="s">
        <v>629</v>
      </c>
      <c r="EU3" s="106" t="s">
        <v>623</v>
      </c>
      <c r="EV3" s="107" t="s">
        <v>625</v>
      </c>
      <c r="EW3" s="104" t="s">
        <v>626</v>
      </c>
      <c r="EX3" s="103" t="s">
        <v>627</v>
      </c>
      <c r="EY3" s="105" t="s">
        <v>628</v>
      </c>
      <c r="EZ3" s="103" t="s">
        <v>629</v>
      </c>
      <c r="FA3" s="106" t="s">
        <v>623</v>
      </c>
      <c r="FB3" s="107" t="s">
        <v>625</v>
      </c>
      <c r="FC3" s="104" t="s">
        <v>626</v>
      </c>
      <c r="FD3" s="103" t="s">
        <v>627</v>
      </c>
      <c r="FE3" s="105" t="s">
        <v>628</v>
      </c>
      <c r="FF3" s="103" t="s">
        <v>629</v>
      </c>
      <c r="FG3" s="106" t="s">
        <v>623</v>
      </c>
      <c r="FH3" s="107" t="s">
        <v>625</v>
      </c>
      <c r="FI3" s="104" t="s">
        <v>626</v>
      </c>
      <c r="FJ3" s="103" t="s">
        <v>627</v>
      </c>
      <c r="FK3" s="105" t="s">
        <v>628</v>
      </c>
      <c r="FL3" s="103" t="s">
        <v>629</v>
      </c>
      <c r="FM3" s="106" t="s">
        <v>623</v>
      </c>
      <c r="FN3" s="107" t="s">
        <v>625</v>
      </c>
      <c r="FO3" s="104" t="s">
        <v>626</v>
      </c>
      <c r="FP3" s="103" t="s">
        <v>627</v>
      </c>
      <c r="FQ3" s="105" t="s">
        <v>628</v>
      </c>
      <c r="FR3" s="103" t="s">
        <v>629</v>
      </c>
      <c r="FS3" s="106" t="s">
        <v>623</v>
      </c>
      <c r="FT3" s="107" t="s">
        <v>625</v>
      </c>
      <c r="FU3" s="104" t="s">
        <v>626</v>
      </c>
      <c r="FV3" s="103" t="s">
        <v>627</v>
      </c>
      <c r="FW3" s="105" t="s">
        <v>628</v>
      </c>
      <c r="FX3" s="103" t="s">
        <v>629</v>
      </c>
      <c r="FY3" s="106" t="s">
        <v>623</v>
      </c>
      <c r="FZ3" s="107" t="s">
        <v>625</v>
      </c>
      <c r="GA3" s="104" t="s">
        <v>626</v>
      </c>
      <c r="GB3" s="103" t="s">
        <v>627</v>
      </c>
      <c r="GC3" s="105" t="s">
        <v>628</v>
      </c>
      <c r="GD3" s="103" t="s">
        <v>629</v>
      </c>
      <c r="GE3" s="106" t="s">
        <v>623</v>
      </c>
      <c r="GF3" s="107" t="s">
        <v>625</v>
      </c>
      <c r="GG3" s="104" t="s">
        <v>626</v>
      </c>
      <c r="GH3" s="103" t="s">
        <v>627</v>
      </c>
      <c r="GI3" s="105" t="s">
        <v>628</v>
      </c>
      <c r="GJ3" s="103" t="s">
        <v>629</v>
      </c>
      <c r="GK3" s="106" t="s">
        <v>623</v>
      </c>
      <c r="GL3" s="107" t="s">
        <v>625</v>
      </c>
      <c r="GM3" s="104" t="s">
        <v>626</v>
      </c>
      <c r="GN3" s="103" t="s">
        <v>627</v>
      </c>
      <c r="GO3" s="105" t="s">
        <v>628</v>
      </c>
      <c r="GP3" s="103" t="s">
        <v>629</v>
      </c>
      <c r="GQ3" s="106" t="s">
        <v>623</v>
      </c>
      <c r="GR3" s="107" t="s">
        <v>625</v>
      </c>
      <c r="GS3" s="104" t="s">
        <v>626</v>
      </c>
      <c r="GT3" s="103" t="s">
        <v>627</v>
      </c>
      <c r="GU3" s="105" t="s">
        <v>628</v>
      </c>
      <c r="GV3" s="103" t="s">
        <v>629</v>
      </c>
      <c r="GW3" s="106" t="s">
        <v>623</v>
      </c>
      <c r="GX3" s="107" t="s">
        <v>625</v>
      </c>
      <c r="GY3" s="104" t="s">
        <v>626</v>
      </c>
      <c r="GZ3" s="103" t="s">
        <v>627</v>
      </c>
      <c r="HA3" s="105" t="s">
        <v>628</v>
      </c>
      <c r="HB3" s="103" t="s">
        <v>629</v>
      </c>
      <c r="HC3" s="106" t="s">
        <v>623</v>
      </c>
      <c r="HD3" s="107" t="s">
        <v>625</v>
      </c>
      <c r="HE3" s="104" t="s">
        <v>626</v>
      </c>
      <c r="HF3" s="103" t="s">
        <v>627</v>
      </c>
      <c r="HG3" s="105" t="s">
        <v>628</v>
      </c>
      <c r="HH3" s="103" t="s">
        <v>629</v>
      </c>
      <c r="HI3" s="106" t="s">
        <v>623</v>
      </c>
      <c r="HJ3" s="107" t="s">
        <v>625</v>
      </c>
      <c r="HK3" s="104" t="s">
        <v>626</v>
      </c>
      <c r="HL3" s="103" t="s">
        <v>627</v>
      </c>
      <c r="HM3" s="105" t="s">
        <v>628</v>
      </c>
      <c r="HN3" s="103" t="s">
        <v>629</v>
      </c>
      <c r="HO3" s="106" t="s">
        <v>623</v>
      </c>
      <c r="HP3" s="107" t="s">
        <v>625</v>
      </c>
      <c r="HQ3" s="104" t="s">
        <v>626</v>
      </c>
      <c r="HR3" s="103" t="s">
        <v>627</v>
      </c>
      <c r="HS3" s="105" t="s">
        <v>628</v>
      </c>
      <c r="HT3" s="103" t="s">
        <v>629</v>
      </c>
      <c r="HU3" s="106" t="s">
        <v>623</v>
      </c>
      <c r="HV3" s="107" t="s">
        <v>625</v>
      </c>
      <c r="HW3" s="104" t="s">
        <v>626</v>
      </c>
      <c r="HX3" s="103" t="s">
        <v>627</v>
      </c>
      <c r="HY3" s="105" t="s">
        <v>628</v>
      </c>
      <c r="HZ3" s="103" t="s">
        <v>629</v>
      </c>
      <c r="IA3" s="106" t="s">
        <v>623</v>
      </c>
      <c r="IB3" s="107" t="s">
        <v>625</v>
      </c>
      <c r="IC3" s="104" t="s">
        <v>626</v>
      </c>
      <c r="ID3" s="103" t="s">
        <v>627</v>
      </c>
      <c r="IE3" s="105" t="s">
        <v>628</v>
      </c>
      <c r="IF3" s="103" t="s">
        <v>629</v>
      </c>
      <c r="IG3" s="106" t="s">
        <v>623</v>
      </c>
      <c r="IH3" s="107" t="s">
        <v>625</v>
      </c>
      <c r="II3" s="104" t="s">
        <v>626</v>
      </c>
      <c r="IJ3" s="103" t="s">
        <v>627</v>
      </c>
      <c r="IK3" s="105" t="s">
        <v>628</v>
      </c>
      <c r="IL3" s="103" t="s">
        <v>629</v>
      </c>
      <c r="IM3" s="106" t="s">
        <v>623</v>
      </c>
      <c r="IN3" s="107" t="s">
        <v>625</v>
      </c>
      <c r="IO3" s="104" t="s">
        <v>626</v>
      </c>
      <c r="IP3" s="103" t="s">
        <v>627</v>
      </c>
      <c r="IQ3" s="105" t="s">
        <v>628</v>
      </c>
      <c r="IR3" s="103" t="s">
        <v>629</v>
      </c>
      <c r="IS3" s="106" t="s">
        <v>623</v>
      </c>
      <c r="IT3" s="107" t="s">
        <v>625</v>
      </c>
      <c r="IU3" s="104" t="s">
        <v>626</v>
      </c>
      <c r="IV3" s="103" t="s">
        <v>627</v>
      </c>
      <c r="IW3" s="105" t="s">
        <v>628</v>
      </c>
      <c r="IX3" s="103" t="s">
        <v>629</v>
      </c>
      <c r="IY3" s="106" t="s">
        <v>623</v>
      </c>
      <c r="IZ3" s="107" t="s">
        <v>625</v>
      </c>
      <c r="JA3" s="104" t="s">
        <v>626</v>
      </c>
      <c r="JB3" s="103" t="s">
        <v>627</v>
      </c>
      <c r="JC3" s="105" t="s">
        <v>628</v>
      </c>
      <c r="JD3" s="103" t="s">
        <v>629</v>
      </c>
      <c r="JE3" s="106" t="s">
        <v>623</v>
      </c>
      <c r="JF3" s="107" t="s">
        <v>625</v>
      </c>
      <c r="JG3" s="104" t="s">
        <v>626</v>
      </c>
      <c r="JH3" s="103" t="s">
        <v>627</v>
      </c>
      <c r="JI3" s="105" t="s">
        <v>628</v>
      </c>
      <c r="JJ3" s="103" t="s">
        <v>629</v>
      </c>
      <c r="JK3" s="106" t="s">
        <v>623</v>
      </c>
      <c r="JL3" s="107" t="s">
        <v>625</v>
      </c>
      <c r="JM3" s="104" t="s">
        <v>626</v>
      </c>
      <c r="JN3" s="103" t="s">
        <v>627</v>
      </c>
      <c r="JO3" s="105" t="s">
        <v>628</v>
      </c>
      <c r="JP3" s="103" t="s">
        <v>629</v>
      </c>
      <c r="JQ3" s="106" t="s">
        <v>623</v>
      </c>
      <c r="JR3" s="107" t="s">
        <v>625</v>
      </c>
      <c r="JS3" s="104" t="s">
        <v>626</v>
      </c>
      <c r="JT3" s="103" t="s">
        <v>627</v>
      </c>
      <c r="JU3" s="105" t="s">
        <v>628</v>
      </c>
      <c r="JV3" s="103" t="s">
        <v>629</v>
      </c>
      <c r="JW3" s="106" t="s">
        <v>623</v>
      </c>
      <c r="JX3" s="107" t="s">
        <v>625</v>
      </c>
      <c r="JY3" s="104" t="s">
        <v>626</v>
      </c>
      <c r="JZ3" s="103" t="s">
        <v>627</v>
      </c>
      <c r="KA3" s="105" t="s">
        <v>628</v>
      </c>
      <c r="KB3" s="103" t="s">
        <v>629</v>
      </c>
      <c r="KC3" s="106" t="s">
        <v>623</v>
      </c>
      <c r="KD3" s="107" t="s">
        <v>625</v>
      </c>
      <c r="KE3" s="104" t="s">
        <v>626</v>
      </c>
      <c r="KF3" s="103" t="s">
        <v>627</v>
      </c>
      <c r="KG3" s="105" t="s">
        <v>628</v>
      </c>
      <c r="KH3" s="103" t="s">
        <v>629</v>
      </c>
      <c r="KI3" s="106" t="s">
        <v>623</v>
      </c>
      <c r="KJ3" s="107" t="s">
        <v>625</v>
      </c>
      <c r="KK3" s="104" t="s">
        <v>626</v>
      </c>
      <c r="KL3" s="103" t="s">
        <v>627</v>
      </c>
      <c r="KM3" s="105" t="s">
        <v>628</v>
      </c>
      <c r="KN3" s="103" t="s">
        <v>629</v>
      </c>
      <c r="KO3" s="106" t="s">
        <v>623</v>
      </c>
      <c r="KP3" s="107" t="s">
        <v>625</v>
      </c>
      <c r="KQ3" s="104" t="s">
        <v>626</v>
      </c>
      <c r="KR3" s="103" t="s">
        <v>627</v>
      </c>
      <c r="KS3" s="105" t="s">
        <v>628</v>
      </c>
      <c r="KT3" s="103" t="s">
        <v>629</v>
      </c>
      <c r="KU3" s="106" t="s">
        <v>623</v>
      </c>
      <c r="KV3" s="107" t="s">
        <v>625</v>
      </c>
      <c r="KW3" s="104" t="s">
        <v>626</v>
      </c>
      <c r="KX3" s="103" t="s">
        <v>627</v>
      </c>
      <c r="KY3" s="105" t="s">
        <v>628</v>
      </c>
      <c r="KZ3" s="103" t="s">
        <v>629</v>
      </c>
      <c r="LA3" s="106" t="s">
        <v>623</v>
      </c>
      <c r="LB3" s="107" t="s">
        <v>625</v>
      </c>
      <c r="LC3" s="104" t="s">
        <v>626</v>
      </c>
      <c r="LD3" s="103" t="s">
        <v>627</v>
      </c>
      <c r="LE3" s="105" t="s">
        <v>628</v>
      </c>
      <c r="LF3" s="103" t="s">
        <v>629</v>
      </c>
      <c r="LG3" s="106" t="s">
        <v>623</v>
      </c>
      <c r="LH3" s="107" t="s">
        <v>625</v>
      </c>
      <c r="LI3" s="104" t="s">
        <v>626</v>
      </c>
      <c r="LJ3" s="103" t="s">
        <v>627</v>
      </c>
      <c r="LK3" s="105" t="s">
        <v>628</v>
      </c>
      <c r="LL3" s="103" t="s">
        <v>629</v>
      </c>
      <c r="LM3" s="106" t="s">
        <v>623</v>
      </c>
      <c r="LN3" s="107" t="s">
        <v>625</v>
      </c>
      <c r="LO3" s="104" t="s">
        <v>626</v>
      </c>
      <c r="LP3" s="103" t="s">
        <v>627</v>
      </c>
      <c r="LQ3" s="105" t="s">
        <v>628</v>
      </c>
      <c r="LR3" s="103" t="s">
        <v>629</v>
      </c>
      <c r="LS3" s="106" t="s">
        <v>623</v>
      </c>
      <c r="LT3" s="107" t="s">
        <v>625</v>
      </c>
      <c r="LU3" s="104" t="s">
        <v>626</v>
      </c>
      <c r="LV3" s="103" t="s">
        <v>627</v>
      </c>
      <c r="LW3" s="105" t="s">
        <v>628</v>
      </c>
      <c r="LX3" s="103" t="s">
        <v>629</v>
      </c>
      <c r="LY3" s="106" t="s">
        <v>623</v>
      </c>
      <c r="LZ3" s="107" t="s">
        <v>625</v>
      </c>
      <c r="MA3" s="104" t="s">
        <v>626</v>
      </c>
      <c r="MB3" s="103" t="s">
        <v>627</v>
      </c>
      <c r="MC3" s="105" t="s">
        <v>628</v>
      </c>
      <c r="MD3" s="103" t="s">
        <v>629</v>
      </c>
      <c r="ME3" s="106" t="s">
        <v>623</v>
      </c>
      <c r="MF3" s="107" t="s">
        <v>625</v>
      </c>
      <c r="MG3" s="104" t="s">
        <v>626</v>
      </c>
      <c r="MH3" s="103" t="s">
        <v>627</v>
      </c>
      <c r="MI3" s="105" t="s">
        <v>628</v>
      </c>
      <c r="MJ3" s="103" t="s">
        <v>629</v>
      </c>
      <c r="MK3" s="106" t="s">
        <v>623</v>
      </c>
      <c r="ML3" s="107" t="s">
        <v>625</v>
      </c>
      <c r="MM3" s="104" t="s">
        <v>626</v>
      </c>
      <c r="MN3" s="103" t="s">
        <v>627</v>
      </c>
      <c r="MO3" s="105" t="s">
        <v>628</v>
      </c>
      <c r="MP3" s="103" t="s">
        <v>629</v>
      </c>
      <c r="MQ3" s="106" t="s">
        <v>623</v>
      </c>
      <c r="MR3" s="107" t="s">
        <v>625</v>
      </c>
      <c r="MS3" s="104" t="s">
        <v>626</v>
      </c>
      <c r="MT3" s="103" t="s">
        <v>627</v>
      </c>
      <c r="MU3" s="105" t="s">
        <v>628</v>
      </c>
      <c r="MV3" s="103" t="s">
        <v>629</v>
      </c>
      <c r="MW3" s="106" t="s">
        <v>623</v>
      </c>
      <c r="MX3" s="107" t="s">
        <v>625</v>
      </c>
      <c r="MY3" s="104" t="s">
        <v>626</v>
      </c>
      <c r="MZ3" s="103" t="s">
        <v>627</v>
      </c>
      <c r="NA3" s="105" t="s">
        <v>628</v>
      </c>
      <c r="NB3" s="103" t="s">
        <v>629</v>
      </c>
      <c r="NC3" s="106" t="s">
        <v>623</v>
      </c>
      <c r="ND3" s="107" t="s">
        <v>625</v>
      </c>
      <c r="NE3" s="104" t="s">
        <v>626</v>
      </c>
      <c r="NF3" s="103" t="s">
        <v>627</v>
      </c>
      <c r="NG3" s="105" t="s">
        <v>628</v>
      </c>
      <c r="NH3" s="103" t="s">
        <v>629</v>
      </c>
      <c r="NI3" s="106" t="s">
        <v>623</v>
      </c>
      <c r="NJ3" s="107" t="s">
        <v>625</v>
      </c>
      <c r="NK3" s="104" t="s">
        <v>626</v>
      </c>
      <c r="NL3" s="103" t="s">
        <v>627</v>
      </c>
      <c r="NM3" s="105" t="s">
        <v>628</v>
      </c>
      <c r="NN3" s="103" t="s">
        <v>629</v>
      </c>
      <c r="NO3" s="106" t="s">
        <v>623</v>
      </c>
      <c r="NP3" s="107" t="s">
        <v>625</v>
      </c>
      <c r="NQ3" s="104" t="s">
        <v>626</v>
      </c>
      <c r="NR3" s="103" t="s">
        <v>627</v>
      </c>
      <c r="NS3" s="105" t="s">
        <v>628</v>
      </c>
      <c r="NT3" s="103" t="s">
        <v>629</v>
      </c>
      <c r="NU3" s="106" t="s">
        <v>623</v>
      </c>
      <c r="NV3" s="107" t="s">
        <v>625</v>
      </c>
      <c r="NW3" s="104" t="s">
        <v>626</v>
      </c>
      <c r="NX3" s="103" t="s">
        <v>627</v>
      </c>
      <c r="NY3" s="105" t="s">
        <v>628</v>
      </c>
      <c r="NZ3" s="103" t="s">
        <v>629</v>
      </c>
      <c r="OA3" s="106" t="s">
        <v>623</v>
      </c>
      <c r="OB3" s="107" t="s">
        <v>625</v>
      </c>
      <c r="OC3" s="104" t="s">
        <v>626</v>
      </c>
      <c r="OD3" s="103" t="s">
        <v>627</v>
      </c>
      <c r="OE3" s="105" t="s">
        <v>628</v>
      </c>
      <c r="OF3" s="103" t="s">
        <v>629</v>
      </c>
      <c r="OG3" s="106" t="s">
        <v>623</v>
      </c>
      <c r="OH3" s="107" t="s">
        <v>625</v>
      </c>
      <c r="OI3" s="104" t="s">
        <v>626</v>
      </c>
      <c r="OJ3" s="103" t="s">
        <v>627</v>
      </c>
      <c r="OK3" s="105" t="s">
        <v>628</v>
      </c>
      <c r="OL3" s="103" t="s">
        <v>629</v>
      </c>
      <c r="OM3" s="106" t="s">
        <v>623</v>
      </c>
      <c r="ON3" s="107" t="s">
        <v>625</v>
      </c>
      <c r="OO3" s="104" t="s">
        <v>626</v>
      </c>
      <c r="OP3" s="103" t="s">
        <v>627</v>
      </c>
      <c r="OQ3" s="105" t="s">
        <v>628</v>
      </c>
      <c r="OR3" s="103" t="s">
        <v>629</v>
      </c>
      <c r="OS3" s="106" t="s">
        <v>623</v>
      </c>
      <c r="OT3" s="107" t="s">
        <v>625</v>
      </c>
      <c r="OU3" s="104" t="s">
        <v>626</v>
      </c>
      <c r="OV3" s="103" t="s">
        <v>627</v>
      </c>
      <c r="OW3" s="105" t="s">
        <v>628</v>
      </c>
      <c r="OX3" s="103" t="s">
        <v>629</v>
      </c>
      <c r="OY3" s="106" t="s">
        <v>623</v>
      </c>
      <c r="OZ3" s="107" t="s">
        <v>625</v>
      </c>
      <c r="PA3" s="104" t="s">
        <v>626</v>
      </c>
      <c r="PB3" s="103" t="s">
        <v>627</v>
      </c>
      <c r="PC3" s="105" t="s">
        <v>628</v>
      </c>
      <c r="PD3" s="103" t="s">
        <v>629</v>
      </c>
      <c r="PE3" s="106" t="s">
        <v>623</v>
      </c>
      <c r="PF3" s="107" t="s">
        <v>625</v>
      </c>
      <c r="PG3" s="104" t="s">
        <v>626</v>
      </c>
      <c r="PH3" s="103" t="s">
        <v>627</v>
      </c>
      <c r="PI3" s="105" t="s">
        <v>628</v>
      </c>
      <c r="PJ3" s="103" t="s">
        <v>629</v>
      </c>
      <c r="PK3" s="106" t="s">
        <v>623</v>
      </c>
      <c r="PL3" s="107" t="s">
        <v>625</v>
      </c>
      <c r="PM3" s="104" t="s">
        <v>626</v>
      </c>
      <c r="PN3" s="103" t="s">
        <v>627</v>
      </c>
      <c r="PO3" s="105" t="s">
        <v>628</v>
      </c>
      <c r="PP3" s="103" t="s">
        <v>629</v>
      </c>
      <c r="PQ3" s="106" t="s">
        <v>623</v>
      </c>
      <c r="PR3" s="107" t="s">
        <v>625</v>
      </c>
      <c r="PS3" s="104" t="s">
        <v>626</v>
      </c>
      <c r="PT3" s="103" t="s">
        <v>627</v>
      </c>
      <c r="PU3" s="105" t="s">
        <v>628</v>
      </c>
      <c r="PV3" s="103" t="s">
        <v>629</v>
      </c>
      <c r="PW3" s="106" t="s">
        <v>623</v>
      </c>
    </row>
    <row r="4" spans="1:439">
      <c r="A4" s="108" t="s">
        <v>630</v>
      </c>
      <c r="B4" s="489"/>
      <c r="C4" s="489"/>
      <c r="D4" s="109" t="s">
        <v>631</v>
      </c>
      <c r="E4" s="109" t="s">
        <v>89</v>
      </c>
      <c r="F4" s="109" t="s">
        <v>89</v>
      </c>
      <c r="G4" s="109" t="s">
        <v>623</v>
      </c>
      <c r="H4" s="109" t="s">
        <v>632</v>
      </c>
      <c r="I4" s="110" t="s">
        <v>633</v>
      </c>
      <c r="J4" s="109" t="s">
        <v>634</v>
      </c>
      <c r="K4" s="111" t="s">
        <v>635</v>
      </c>
      <c r="L4" s="109" t="s">
        <v>636</v>
      </c>
      <c r="M4" s="112" t="s">
        <v>637</v>
      </c>
      <c r="N4" s="113" t="s">
        <v>632</v>
      </c>
      <c r="O4" s="110" t="s">
        <v>633</v>
      </c>
      <c r="P4" s="109" t="s">
        <v>634</v>
      </c>
      <c r="Q4" s="111" t="s">
        <v>635</v>
      </c>
      <c r="R4" s="109" t="s">
        <v>636</v>
      </c>
      <c r="S4" s="112" t="s">
        <v>637</v>
      </c>
      <c r="T4" s="113" t="s">
        <v>632</v>
      </c>
      <c r="U4" s="110" t="s">
        <v>633</v>
      </c>
      <c r="V4" s="109" t="s">
        <v>634</v>
      </c>
      <c r="W4" s="111" t="s">
        <v>635</v>
      </c>
      <c r="X4" s="109" t="s">
        <v>636</v>
      </c>
      <c r="Y4" s="112" t="s">
        <v>637</v>
      </c>
      <c r="Z4" s="113" t="s">
        <v>632</v>
      </c>
      <c r="AA4" s="110" t="s">
        <v>633</v>
      </c>
      <c r="AB4" s="109" t="s">
        <v>634</v>
      </c>
      <c r="AC4" s="111" t="s">
        <v>635</v>
      </c>
      <c r="AD4" s="109" t="s">
        <v>636</v>
      </c>
      <c r="AE4" s="112" t="s">
        <v>637</v>
      </c>
      <c r="AF4" s="113" t="s">
        <v>632</v>
      </c>
      <c r="AG4" s="110" t="s">
        <v>633</v>
      </c>
      <c r="AH4" s="109" t="s">
        <v>634</v>
      </c>
      <c r="AI4" s="111" t="s">
        <v>635</v>
      </c>
      <c r="AJ4" s="109" t="s">
        <v>636</v>
      </c>
      <c r="AK4" s="112" t="s">
        <v>637</v>
      </c>
      <c r="AL4" s="113" t="s">
        <v>632</v>
      </c>
      <c r="AM4" s="110" t="s">
        <v>633</v>
      </c>
      <c r="AN4" s="109" t="s">
        <v>634</v>
      </c>
      <c r="AO4" s="111" t="s">
        <v>635</v>
      </c>
      <c r="AP4" s="109" t="s">
        <v>636</v>
      </c>
      <c r="AQ4" s="112" t="s">
        <v>637</v>
      </c>
      <c r="AR4" s="113" t="s">
        <v>632</v>
      </c>
      <c r="AS4" s="110" t="s">
        <v>633</v>
      </c>
      <c r="AT4" s="109" t="s">
        <v>634</v>
      </c>
      <c r="AU4" s="111" t="s">
        <v>635</v>
      </c>
      <c r="AV4" s="109" t="s">
        <v>636</v>
      </c>
      <c r="AW4" s="112" t="s">
        <v>637</v>
      </c>
      <c r="AX4" s="113" t="s">
        <v>632</v>
      </c>
      <c r="AY4" s="110" t="s">
        <v>633</v>
      </c>
      <c r="AZ4" s="109" t="s">
        <v>634</v>
      </c>
      <c r="BA4" s="111" t="s">
        <v>635</v>
      </c>
      <c r="BB4" s="109" t="s">
        <v>636</v>
      </c>
      <c r="BC4" s="112" t="s">
        <v>637</v>
      </c>
      <c r="BD4" s="113" t="s">
        <v>632</v>
      </c>
      <c r="BE4" s="110" t="s">
        <v>633</v>
      </c>
      <c r="BF4" s="109" t="s">
        <v>634</v>
      </c>
      <c r="BG4" s="111" t="s">
        <v>635</v>
      </c>
      <c r="BH4" s="109" t="s">
        <v>636</v>
      </c>
      <c r="BI4" s="112" t="s">
        <v>637</v>
      </c>
      <c r="BJ4" s="113" t="s">
        <v>632</v>
      </c>
      <c r="BK4" s="110" t="s">
        <v>633</v>
      </c>
      <c r="BL4" s="109" t="s">
        <v>634</v>
      </c>
      <c r="BM4" s="111" t="s">
        <v>635</v>
      </c>
      <c r="BN4" s="109" t="s">
        <v>636</v>
      </c>
      <c r="BO4" s="112" t="s">
        <v>637</v>
      </c>
      <c r="BP4" s="113" t="s">
        <v>632</v>
      </c>
      <c r="BQ4" s="110" t="s">
        <v>633</v>
      </c>
      <c r="BR4" s="109" t="s">
        <v>634</v>
      </c>
      <c r="BS4" s="111" t="s">
        <v>635</v>
      </c>
      <c r="BT4" s="109" t="s">
        <v>636</v>
      </c>
      <c r="BU4" s="112" t="s">
        <v>637</v>
      </c>
      <c r="BV4" s="113" t="s">
        <v>632</v>
      </c>
      <c r="BW4" s="110" t="s">
        <v>633</v>
      </c>
      <c r="BX4" s="109" t="s">
        <v>634</v>
      </c>
      <c r="BY4" s="111" t="s">
        <v>635</v>
      </c>
      <c r="BZ4" s="109" t="s">
        <v>636</v>
      </c>
      <c r="CA4" s="112" t="s">
        <v>637</v>
      </c>
      <c r="CB4" s="113" t="s">
        <v>632</v>
      </c>
      <c r="CC4" s="110" t="s">
        <v>633</v>
      </c>
      <c r="CD4" s="109" t="s">
        <v>634</v>
      </c>
      <c r="CE4" s="111" t="s">
        <v>635</v>
      </c>
      <c r="CF4" s="109" t="s">
        <v>636</v>
      </c>
      <c r="CG4" s="112" t="s">
        <v>637</v>
      </c>
      <c r="CH4" s="113" t="s">
        <v>632</v>
      </c>
      <c r="CI4" s="110" t="s">
        <v>633</v>
      </c>
      <c r="CJ4" s="109" t="s">
        <v>634</v>
      </c>
      <c r="CK4" s="111" t="s">
        <v>635</v>
      </c>
      <c r="CL4" s="109" t="s">
        <v>636</v>
      </c>
      <c r="CM4" s="112" t="s">
        <v>637</v>
      </c>
      <c r="CN4" s="113" t="s">
        <v>632</v>
      </c>
      <c r="CO4" s="110" t="s">
        <v>633</v>
      </c>
      <c r="CP4" s="109" t="s">
        <v>634</v>
      </c>
      <c r="CQ4" s="111" t="s">
        <v>635</v>
      </c>
      <c r="CR4" s="109" t="s">
        <v>636</v>
      </c>
      <c r="CS4" s="112" t="s">
        <v>637</v>
      </c>
      <c r="CT4" s="113" t="s">
        <v>632</v>
      </c>
      <c r="CU4" s="110" t="s">
        <v>633</v>
      </c>
      <c r="CV4" s="109" t="s">
        <v>634</v>
      </c>
      <c r="CW4" s="111" t="s">
        <v>635</v>
      </c>
      <c r="CX4" s="109" t="s">
        <v>636</v>
      </c>
      <c r="CY4" s="112" t="s">
        <v>637</v>
      </c>
      <c r="CZ4" s="113" t="s">
        <v>632</v>
      </c>
      <c r="DA4" s="110" t="s">
        <v>633</v>
      </c>
      <c r="DB4" s="109" t="s">
        <v>634</v>
      </c>
      <c r="DC4" s="111" t="s">
        <v>635</v>
      </c>
      <c r="DD4" s="109" t="s">
        <v>636</v>
      </c>
      <c r="DE4" s="112" t="s">
        <v>637</v>
      </c>
      <c r="DF4" s="113" t="s">
        <v>632</v>
      </c>
      <c r="DG4" s="110" t="s">
        <v>633</v>
      </c>
      <c r="DH4" s="109" t="s">
        <v>634</v>
      </c>
      <c r="DI4" s="111" t="s">
        <v>635</v>
      </c>
      <c r="DJ4" s="109" t="s">
        <v>636</v>
      </c>
      <c r="DK4" s="112" t="s">
        <v>637</v>
      </c>
      <c r="DL4" s="113" t="s">
        <v>632</v>
      </c>
      <c r="DM4" s="110" t="s">
        <v>633</v>
      </c>
      <c r="DN4" s="109" t="s">
        <v>634</v>
      </c>
      <c r="DO4" s="111" t="s">
        <v>635</v>
      </c>
      <c r="DP4" s="109" t="s">
        <v>636</v>
      </c>
      <c r="DQ4" s="112" t="s">
        <v>637</v>
      </c>
      <c r="DR4" s="113" t="s">
        <v>632</v>
      </c>
      <c r="DS4" s="110" t="s">
        <v>633</v>
      </c>
      <c r="DT4" s="109" t="s">
        <v>634</v>
      </c>
      <c r="DU4" s="111" t="s">
        <v>635</v>
      </c>
      <c r="DV4" s="109" t="s">
        <v>636</v>
      </c>
      <c r="DW4" s="112" t="s">
        <v>637</v>
      </c>
      <c r="DX4" s="113" t="s">
        <v>632</v>
      </c>
      <c r="DY4" s="110" t="s">
        <v>633</v>
      </c>
      <c r="DZ4" s="109" t="s">
        <v>634</v>
      </c>
      <c r="EA4" s="111" t="s">
        <v>635</v>
      </c>
      <c r="EB4" s="109" t="s">
        <v>636</v>
      </c>
      <c r="EC4" s="112" t="s">
        <v>637</v>
      </c>
      <c r="ED4" s="113" t="s">
        <v>632</v>
      </c>
      <c r="EE4" s="110" t="s">
        <v>633</v>
      </c>
      <c r="EF4" s="109" t="s">
        <v>634</v>
      </c>
      <c r="EG4" s="111" t="s">
        <v>635</v>
      </c>
      <c r="EH4" s="109" t="s">
        <v>636</v>
      </c>
      <c r="EI4" s="112" t="s">
        <v>637</v>
      </c>
      <c r="EJ4" s="113" t="s">
        <v>632</v>
      </c>
      <c r="EK4" s="110" t="s">
        <v>633</v>
      </c>
      <c r="EL4" s="109" t="s">
        <v>634</v>
      </c>
      <c r="EM4" s="111" t="s">
        <v>635</v>
      </c>
      <c r="EN4" s="109" t="s">
        <v>636</v>
      </c>
      <c r="EO4" s="112" t="s">
        <v>637</v>
      </c>
      <c r="EP4" s="113" t="s">
        <v>632</v>
      </c>
      <c r="EQ4" s="110" t="s">
        <v>633</v>
      </c>
      <c r="ER4" s="109" t="s">
        <v>634</v>
      </c>
      <c r="ES4" s="111" t="s">
        <v>635</v>
      </c>
      <c r="ET4" s="109" t="s">
        <v>636</v>
      </c>
      <c r="EU4" s="112" t="s">
        <v>637</v>
      </c>
      <c r="EV4" s="113" t="s">
        <v>632</v>
      </c>
      <c r="EW4" s="110" t="s">
        <v>633</v>
      </c>
      <c r="EX4" s="109" t="s">
        <v>634</v>
      </c>
      <c r="EY4" s="111" t="s">
        <v>635</v>
      </c>
      <c r="EZ4" s="109" t="s">
        <v>636</v>
      </c>
      <c r="FA4" s="112" t="s">
        <v>637</v>
      </c>
      <c r="FB4" s="113" t="s">
        <v>632</v>
      </c>
      <c r="FC4" s="110" t="s">
        <v>633</v>
      </c>
      <c r="FD4" s="109" t="s">
        <v>634</v>
      </c>
      <c r="FE4" s="111" t="s">
        <v>635</v>
      </c>
      <c r="FF4" s="109" t="s">
        <v>636</v>
      </c>
      <c r="FG4" s="112" t="s">
        <v>637</v>
      </c>
      <c r="FH4" s="113" t="s">
        <v>632</v>
      </c>
      <c r="FI4" s="110" t="s">
        <v>633</v>
      </c>
      <c r="FJ4" s="109" t="s">
        <v>634</v>
      </c>
      <c r="FK4" s="111" t="s">
        <v>635</v>
      </c>
      <c r="FL4" s="109" t="s">
        <v>636</v>
      </c>
      <c r="FM4" s="112" t="s">
        <v>637</v>
      </c>
      <c r="FN4" s="113" t="s">
        <v>632</v>
      </c>
      <c r="FO4" s="110" t="s">
        <v>633</v>
      </c>
      <c r="FP4" s="109" t="s">
        <v>634</v>
      </c>
      <c r="FQ4" s="111" t="s">
        <v>635</v>
      </c>
      <c r="FR4" s="109" t="s">
        <v>636</v>
      </c>
      <c r="FS4" s="112" t="s">
        <v>637</v>
      </c>
      <c r="FT4" s="113" t="s">
        <v>632</v>
      </c>
      <c r="FU4" s="110" t="s">
        <v>633</v>
      </c>
      <c r="FV4" s="109" t="s">
        <v>634</v>
      </c>
      <c r="FW4" s="111" t="s">
        <v>635</v>
      </c>
      <c r="FX4" s="109" t="s">
        <v>636</v>
      </c>
      <c r="FY4" s="112" t="s">
        <v>637</v>
      </c>
      <c r="FZ4" s="113" t="s">
        <v>632</v>
      </c>
      <c r="GA4" s="110" t="s">
        <v>633</v>
      </c>
      <c r="GB4" s="109" t="s">
        <v>634</v>
      </c>
      <c r="GC4" s="111" t="s">
        <v>635</v>
      </c>
      <c r="GD4" s="109" t="s">
        <v>636</v>
      </c>
      <c r="GE4" s="112" t="s">
        <v>637</v>
      </c>
      <c r="GF4" s="113" t="s">
        <v>632</v>
      </c>
      <c r="GG4" s="110" t="s">
        <v>633</v>
      </c>
      <c r="GH4" s="109" t="s">
        <v>634</v>
      </c>
      <c r="GI4" s="111" t="s">
        <v>635</v>
      </c>
      <c r="GJ4" s="109" t="s">
        <v>636</v>
      </c>
      <c r="GK4" s="112" t="s">
        <v>637</v>
      </c>
      <c r="GL4" s="113" t="s">
        <v>632</v>
      </c>
      <c r="GM4" s="110" t="s">
        <v>633</v>
      </c>
      <c r="GN4" s="109" t="s">
        <v>634</v>
      </c>
      <c r="GO4" s="111" t="s">
        <v>635</v>
      </c>
      <c r="GP4" s="109" t="s">
        <v>636</v>
      </c>
      <c r="GQ4" s="112" t="s">
        <v>637</v>
      </c>
      <c r="GR4" s="113" t="s">
        <v>632</v>
      </c>
      <c r="GS4" s="110" t="s">
        <v>633</v>
      </c>
      <c r="GT4" s="109" t="s">
        <v>634</v>
      </c>
      <c r="GU4" s="111" t="s">
        <v>635</v>
      </c>
      <c r="GV4" s="109" t="s">
        <v>636</v>
      </c>
      <c r="GW4" s="112" t="s">
        <v>637</v>
      </c>
      <c r="GX4" s="113" t="s">
        <v>632</v>
      </c>
      <c r="GY4" s="110" t="s">
        <v>633</v>
      </c>
      <c r="GZ4" s="109" t="s">
        <v>634</v>
      </c>
      <c r="HA4" s="111" t="s">
        <v>635</v>
      </c>
      <c r="HB4" s="109" t="s">
        <v>636</v>
      </c>
      <c r="HC4" s="112" t="s">
        <v>637</v>
      </c>
      <c r="HD4" s="113" t="s">
        <v>632</v>
      </c>
      <c r="HE4" s="110" t="s">
        <v>633</v>
      </c>
      <c r="HF4" s="109" t="s">
        <v>634</v>
      </c>
      <c r="HG4" s="111" t="s">
        <v>635</v>
      </c>
      <c r="HH4" s="109" t="s">
        <v>636</v>
      </c>
      <c r="HI4" s="112" t="s">
        <v>637</v>
      </c>
      <c r="HJ4" s="113" t="s">
        <v>632</v>
      </c>
      <c r="HK4" s="110" t="s">
        <v>633</v>
      </c>
      <c r="HL4" s="109" t="s">
        <v>634</v>
      </c>
      <c r="HM4" s="111" t="s">
        <v>635</v>
      </c>
      <c r="HN4" s="109" t="s">
        <v>636</v>
      </c>
      <c r="HO4" s="112" t="s">
        <v>637</v>
      </c>
      <c r="HP4" s="113" t="s">
        <v>632</v>
      </c>
      <c r="HQ4" s="110" t="s">
        <v>633</v>
      </c>
      <c r="HR4" s="109" t="s">
        <v>634</v>
      </c>
      <c r="HS4" s="111" t="s">
        <v>635</v>
      </c>
      <c r="HT4" s="109" t="s">
        <v>636</v>
      </c>
      <c r="HU4" s="112" t="s">
        <v>637</v>
      </c>
      <c r="HV4" s="113" t="s">
        <v>632</v>
      </c>
      <c r="HW4" s="110" t="s">
        <v>633</v>
      </c>
      <c r="HX4" s="109" t="s">
        <v>634</v>
      </c>
      <c r="HY4" s="111" t="s">
        <v>635</v>
      </c>
      <c r="HZ4" s="109" t="s">
        <v>636</v>
      </c>
      <c r="IA4" s="112" t="s">
        <v>637</v>
      </c>
      <c r="IB4" s="113" t="s">
        <v>632</v>
      </c>
      <c r="IC4" s="110" t="s">
        <v>633</v>
      </c>
      <c r="ID4" s="109" t="s">
        <v>634</v>
      </c>
      <c r="IE4" s="111" t="s">
        <v>635</v>
      </c>
      <c r="IF4" s="109" t="s">
        <v>636</v>
      </c>
      <c r="IG4" s="112" t="s">
        <v>637</v>
      </c>
      <c r="IH4" s="113" t="s">
        <v>632</v>
      </c>
      <c r="II4" s="110" t="s">
        <v>633</v>
      </c>
      <c r="IJ4" s="109" t="s">
        <v>634</v>
      </c>
      <c r="IK4" s="111" t="s">
        <v>635</v>
      </c>
      <c r="IL4" s="109" t="s">
        <v>636</v>
      </c>
      <c r="IM4" s="112" t="s">
        <v>637</v>
      </c>
      <c r="IN4" s="113" t="s">
        <v>632</v>
      </c>
      <c r="IO4" s="110" t="s">
        <v>633</v>
      </c>
      <c r="IP4" s="109" t="s">
        <v>634</v>
      </c>
      <c r="IQ4" s="111" t="s">
        <v>635</v>
      </c>
      <c r="IR4" s="109" t="s">
        <v>636</v>
      </c>
      <c r="IS4" s="112" t="s">
        <v>637</v>
      </c>
      <c r="IT4" s="113" t="s">
        <v>632</v>
      </c>
      <c r="IU4" s="110" t="s">
        <v>633</v>
      </c>
      <c r="IV4" s="109" t="s">
        <v>634</v>
      </c>
      <c r="IW4" s="111" t="s">
        <v>635</v>
      </c>
      <c r="IX4" s="109" t="s">
        <v>636</v>
      </c>
      <c r="IY4" s="112" t="s">
        <v>637</v>
      </c>
      <c r="IZ4" s="113" t="s">
        <v>632</v>
      </c>
      <c r="JA4" s="110" t="s">
        <v>633</v>
      </c>
      <c r="JB4" s="109" t="s">
        <v>634</v>
      </c>
      <c r="JC4" s="111" t="s">
        <v>635</v>
      </c>
      <c r="JD4" s="109" t="s">
        <v>636</v>
      </c>
      <c r="JE4" s="112" t="s">
        <v>637</v>
      </c>
      <c r="JF4" s="113" t="s">
        <v>632</v>
      </c>
      <c r="JG4" s="110" t="s">
        <v>633</v>
      </c>
      <c r="JH4" s="109" t="s">
        <v>634</v>
      </c>
      <c r="JI4" s="111" t="s">
        <v>635</v>
      </c>
      <c r="JJ4" s="109" t="s">
        <v>636</v>
      </c>
      <c r="JK4" s="112" t="s">
        <v>637</v>
      </c>
      <c r="JL4" s="113" t="s">
        <v>632</v>
      </c>
      <c r="JM4" s="110" t="s">
        <v>633</v>
      </c>
      <c r="JN4" s="109" t="s">
        <v>634</v>
      </c>
      <c r="JO4" s="111" t="s">
        <v>635</v>
      </c>
      <c r="JP4" s="109" t="s">
        <v>636</v>
      </c>
      <c r="JQ4" s="112" t="s">
        <v>637</v>
      </c>
      <c r="JR4" s="113" t="s">
        <v>632</v>
      </c>
      <c r="JS4" s="110" t="s">
        <v>633</v>
      </c>
      <c r="JT4" s="109" t="s">
        <v>634</v>
      </c>
      <c r="JU4" s="111" t="s">
        <v>635</v>
      </c>
      <c r="JV4" s="109" t="s">
        <v>636</v>
      </c>
      <c r="JW4" s="112" t="s">
        <v>637</v>
      </c>
      <c r="JX4" s="113" t="s">
        <v>632</v>
      </c>
      <c r="JY4" s="110" t="s">
        <v>633</v>
      </c>
      <c r="JZ4" s="109" t="s">
        <v>634</v>
      </c>
      <c r="KA4" s="111" t="s">
        <v>635</v>
      </c>
      <c r="KB4" s="109" t="s">
        <v>636</v>
      </c>
      <c r="KC4" s="112" t="s">
        <v>637</v>
      </c>
      <c r="KD4" s="113" t="s">
        <v>632</v>
      </c>
      <c r="KE4" s="110" t="s">
        <v>633</v>
      </c>
      <c r="KF4" s="109" t="s">
        <v>634</v>
      </c>
      <c r="KG4" s="111" t="s">
        <v>635</v>
      </c>
      <c r="KH4" s="109" t="s">
        <v>636</v>
      </c>
      <c r="KI4" s="112" t="s">
        <v>637</v>
      </c>
      <c r="KJ4" s="113" t="s">
        <v>632</v>
      </c>
      <c r="KK4" s="110" t="s">
        <v>633</v>
      </c>
      <c r="KL4" s="109" t="s">
        <v>634</v>
      </c>
      <c r="KM4" s="111" t="s">
        <v>635</v>
      </c>
      <c r="KN4" s="109" t="s">
        <v>636</v>
      </c>
      <c r="KO4" s="112" t="s">
        <v>637</v>
      </c>
      <c r="KP4" s="113" t="s">
        <v>632</v>
      </c>
      <c r="KQ4" s="110" t="s">
        <v>633</v>
      </c>
      <c r="KR4" s="109" t="s">
        <v>634</v>
      </c>
      <c r="KS4" s="111" t="s">
        <v>635</v>
      </c>
      <c r="KT4" s="109" t="s">
        <v>636</v>
      </c>
      <c r="KU4" s="112" t="s">
        <v>637</v>
      </c>
      <c r="KV4" s="113" t="s">
        <v>632</v>
      </c>
      <c r="KW4" s="110" t="s">
        <v>633</v>
      </c>
      <c r="KX4" s="109" t="s">
        <v>634</v>
      </c>
      <c r="KY4" s="111" t="s">
        <v>635</v>
      </c>
      <c r="KZ4" s="109" t="s">
        <v>636</v>
      </c>
      <c r="LA4" s="112" t="s">
        <v>637</v>
      </c>
      <c r="LB4" s="113" t="s">
        <v>632</v>
      </c>
      <c r="LC4" s="110" t="s">
        <v>633</v>
      </c>
      <c r="LD4" s="109" t="s">
        <v>634</v>
      </c>
      <c r="LE4" s="111" t="s">
        <v>635</v>
      </c>
      <c r="LF4" s="109" t="s">
        <v>636</v>
      </c>
      <c r="LG4" s="112" t="s">
        <v>637</v>
      </c>
      <c r="LH4" s="113" t="s">
        <v>632</v>
      </c>
      <c r="LI4" s="110" t="s">
        <v>633</v>
      </c>
      <c r="LJ4" s="109" t="s">
        <v>634</v>
      </c>
      <c r="LK4" s="111" t="s">
        <v>635</v>
      </c>
      <c r="LL4" s="109" t="s">
        <v>636</v>
      </c>
      <c r="LM4" s="112" t="s">
        <v>637</v>
      </c>
      <c r="LN4" s="113" t="s">
        <v>632</v>
      </c>
      <c r="LO4" s="110" t="s">
        <v>633</v>
      </c>
      <c r="LP4" s="109" t="s">
        <v>634</v>
      </c>
      <c r="LQ4" s="111" t="s">
        <v>635</v>
      </c>
      <c r="LR4" s="109" t="s">
        <v>636</v>
      </c>
      <c r="LS4" s="112" t="s">
        <v>637</v>
      </c>
      <c r="LT4" s="113" t="s">
        <v>632</v>
      </c>
      <c r="LU4" s="110" t="s">
        <v>633</v>
      </c>
      <c r="LV4" s="109" t="s">
        <v>634</v>
      </c>
      <c r="LW4" s="111" t="s">
        <v>635</v>
      </c>
      <c r="LX4" s="109" t="s">
        <v>636</v>
      </c>
      <c r="LY4" s="112" t="s">
        <v>637</v>
      </c>
      <c r="LZ4" s="113" t="s">
        <v>632</v>
      </c>
      <c r="MA4" s="110" t="s">
        <v>633</v>
      </c>
      <c r="MB4" s="109" t="s">
        <v>634</v>
      </c>
      <c r="MC4" s="111" t="s">
        <v>635</v>
      </c>
      <c r="MD4" s="109" t="s">
        <v>636</v>
      </c>
      <c r="ME4" s="112" t="s">
        <v>637</v>
      </c>
      <c r="MF4" s="113" t="s">
        <v>632</v>
      </c>
      <c r="MG4" s="110" t="s">
        <v>633</v>
      </c>
      <c r="MH4" s="109" t="s">
        <v>634</v>
      </c>
      <c r="MI4" s="111" t="s">
        <v>635</v>
      </c>
      <c r="MJ4" s="109" t="s">
        <v>636</v>
      </c>
      <c r="MK4" s="112" t="s">
        <v>637</v>
      </c>
      <c r="ML4" s="113" t="s">
        <v>632</v>
      </c>
      <c r="MM4" s="110" t="s">
        <v>633</v>
      </c>
      <c r="MN4" s="109" t="s">
        <v>634</v>
      </c>
      <c r="MO4" s="111" t="s">
        <v>635</v>
      </c>
      <c r="MP4" s="109" t="s">
        <v>636</v>
      </c>
      <c r="MQ4" s="112" t="s">
        <v>637</v>
      </c>
      <c r="MR4" s="113" t="s">
        <v>632</v>
      </c>
      <c r="MS4" s="110" t="s">
        <v>633</v>
      </c>
      <c r="MT4" s="109" t="s">
        <v>634</v>
      </c>
      <c r="MU4" s="111" t="s">
        <v>635</v>
      </c>
      <c r="MV4" s="109" t="s">
        <v>636</v>
      </c>
      <c r="MW4" s="112" t="s">
        <v>637</v>
      </c>
      <c r="MX4" s="113" t="s">
        <v>632</v>
      </c>
      <c r="MY4" s="110" t="s">
        <v>633</v>
      </c>
      <c r="MZ4" s="109" t="s">
        <v>634</v>
      </c>
      <c r="NA4" s="111" t="s">
        <v>635</v>
      </c>
      <c r="NB4" s="109" t="s">
        <v>636</v>
      </c>
      <c r="NC4" s="112" t="s">
        <v>637</v>
      </c>
      <c r="ND4" s="113" t="s">
        <v>632</v>
      </c>
      <c r="NE4" s="110" t="s">
        <v>633</v>
      </c>
      <c r="NF4" s="109" t="s">
        <v>634</v>
      </c>
      <c r="NG4" s="111" t="s">
        <v>635</v>
      </c>
      <c r="NH4" s="109" t="s">
        <v>636</v>
      </c>
      <c r="NI4" s="112" t="s">
        <v>637</v>
      </c>
      <c r="NJ4" s="113" t="s">
        <v>632</v>
      </c>
      <c r="NK4" s="110" t="s">
        <v>633</v>
      </c>
      <c r="NL4" s="109" t="s">
        <v>634</v>
      </c>
      <c r="NM4" s="111" t="s">
        <v>635</v>
      </c>
      <c r="NN4" s="109" t="s">
        <v>636</v>
      </c>
      <c r="NO4" s="112" t="s">
        <v>637</v>
      </c>
      <c r="NP4" s="113" t="s">
        <v>632</v>
      </c>
      <c r="NQ4" s="110" t="s">
        <v>633</v>
      </c>
      <c r="NR4" s="109" t="s">
        <v>634</v>
      </c>
      <c r="NS4" s="111" t="s">
        <v>635</v>
      </c>
      <c r="NT4" s="109" t="s">
        <v>636</v>
      </c>
      <c r="NU4" s="112" t="s">
        <v>637</v>
      </c>
      <c r="NV4" s="113" t="s">
        <v>632</v>
      </c>
      <c r="NW4" s="110" t="s">
        <v>633</v>
      </c>
      <c r="NX4" s="109" t="s">
        <v>634</v>
      </c>
      <c r="NY4" s="111" t="s">
        <v>635</v>
      </c>
      <c r="NZ4" s="109" t="s">
        <v>636</v>
      </c>
      <c r="OA4" s="112" t="s">
        <v>637</v>
      </c>
      <c r="OB4" s="113" t="s">
        <v>632</v>
      </c>
      <c r="OC4" s="110" t="s">
        <v>633</v>
      </c>
      <c r="OD4" s="109" t="s">
        <v>634</v>
      </c>
      <c r="OE4" s="111" t="s">
        <v>635</v>
      </c>
      <c r="OF4" s="109" t="s">
        <v>636</v>
      </c>
      <c r="OG4" s="112" t="s">
        <v>637</v>
      </c>
      <c r="OH4" s="113" t="s">
        <v>632</v>
      </c>
      <c r="OI4" s="110" t="s">
        <v>633</v>
      </c>
      <c r="OJ4" s="109" t="s">
        <v>634</v>
      </c>
      <c r="OK4" s="111" t="s">
        <v>635</v>
      </c>
      <c r="OL4" s="109" t="s">
        <v>636</v>
      </c>
      <c r="OM4" s="112" t="s">
        <v>637</v>
      </c>
      <c r="ON4" s="113" t="s">
        <v>632</v>
      </c>
      <c r="OO4" s="110" t="s">
        <v>633</v>
      </c>
      <c r="OP4" s="109" t="s">
        <v>634</v>
      </c>
      <c r="OQ4" s="111" t="s">
        <v>635</v>
      </c>
      <c r="OR4" s="109" t="s">
        <v>636</v>
      </c>
      <c r="OS4" s="112" t="s">
        <v>637</v>
      </c>
      <c r="OT4" s="113" t="s">
        <v>632</v>
      </c>
      <c r="OU4" s="110" t="s">
        <v>633</v>
      </c>
      <c r="OV4" s="109" t="s">
        <v>634</v>
      </c>
      <c r="OW4" s="111" t="s">
        <v>635</v>
      </c>
      <c r="OX4" s="109" t="s">
        <v>636</v>
      </c>
      <c r="OY4" s="112" t="s">
        <v>637</v>
      </c>
      <c r="OZ4" s="113" t="s">
        <v>632</v>
      </c>
      <c r="PA4" s="110" t="s">
        <v>633</v>
      </c>
      <c r="PB4" s="109" t="s">
        <v>634</v>
      </c>
      <c r="PC4" s="111" t="s">
        <v>635</v>
      </c>
      <c r="PD4" s="109" t="s">
        <v>636</v>
      </c>
      <c r="PE4" s="112" t="s">
        <v>637</v>
      </c>
      <c r="PF4" s="113" t="s">
        <v>632</v>
      </c>
      <c r="PG4" s="110" t="s">
        <v>633</v>
      </c>
      <c r="PH4" s="109" t="s">
        <v>634</v>
      </c>
      <c r="PI4" s="111" t="s">
        <v>635</v>
      </c>
      <c r="PJ4" s="109" t="s">
        <v>636</v>
      </c>
      <c r="PK4" s="112" t="s">
        <v>637</v>
      </c>
      <c r="PL4" s="113" t="s">
        <v>632</v>
      </c>
      <c r="PM4" s="110" t="s">
        <v>633</v>
      </c>
      <c r="PN4" s="109" t="s">
        <v>634</v>
      </c>
      <c r="PO4" s="111" t="s">
        <v>635</v>
      </c>
      <c r="PP4" s="109" t="s">
        <v>636</v>
      </c>
      <c r="PQ4" s="112" t="s">
        <v>637</v>
      </c>
      <c r="PR4" s="113" t="s">
        <v>632</v>
      </c>
      <c r="PS4" s="110" t="s">
        <v>633</v>
      </c>
      <c r="PT4" s="109" t="s">
        <v>634</v>
      </c>
      <c r="PU4" s="111" t="s">
        <v>635</v>
      </c>
      <c r="PV4" s="109" t="s">
        <v>636</v>
      </c>
      <c r="PW4" s="112" t="s">
        <v>637</v>
      </c>
    </row>
    <row r="5" spans="1:439">
      <c r="A5" s="114"/>
      <c r="B5" s="490"/>
      <c r="C5" s="490"/>
      <c r="D5" s="115" t="s">
        <v>51</v>
      </c>
      <c r="E5" s="115" t="s">
        <v>52</v>
      </c>
      <c r="F5" s="115" t="s">
        <v>638</v>
      </c>
      <c r="G5" s="115" t="s">
        <v>639</v>
      </c>
      <c r="H5" s="115" t="s">
        <v>640</v>
      </c>
      <c r="I5" s="116" t="s">
        <v>641</v>
      </c>
      <c r="J5" s="115" t="s">
        <v>642</v>
      </c>
      <c r="K5" s="117" t="s">
        <v>643</v>
      </c>
      <c r="L5" s="115" t="s">
        <v>644</v>
      </c>
      <c r="M5" s="118" t="s">
        <v>645</v>
      </c>
      <c r="N5" s="119" t="s">
        <v>51</v>
      </c>
      <c r="O5" s="116" t="s">
        <v>52</v>
      </c>
      <c r="P5" s="115" t="s">
        <v>646</v>
      </c>
      <c r="Q5" s="117" t="s">
        <v>647</v>
      </c>
      <c r="R5" s="115" t="s">
        <v>648</v>
      </c>
      <c r="S5" s="118" t="s">
        <v>649</v>
      </c>
      <c r="T5" s="119" t="s">
        <v>51</v>
      </c>
      <c r="U5" s="116" t="s">
        <v>52</v>
      </c>
      <c r="V5" s="115" t="s">
        <v>646</v>
      </c>
      <c r="W5" s="117" t="s">
        <v>647</v>
      </c>
      <c r="X5" s="115" t="s">
        <v>648</v>
      </c>
      <c r="Y5" s="118" t="s">
        <v>649</v>
      </c>
      <c r="Z5" s="119" t="s">
        <v>51</v>
      </c>
      <c r="AA5" s="116" t="s">
        <v>52</v>
      </c>
      <c r="AB5" s="115" t="s">
        <v>646</v>
      </c>
      <c r="AC5" s="117" t="s">
        <v>647</v>
      </c>
      <c r="AD5" s="115" t="s">
        <v>648</v>
      </c>
      <c r="AE5" s="118" t="s">
        <v>649</v>
      </c>
      <c r="AF5" s="119" t="s">
        <v>51</v>
      </c>
      <c r="AG5" s="116" t="s">
        <v>52</v>
      </c>
      <c r="AH5" s="115" t="s">
        <v>646</v>
      </c>
      <c r="AI5" s="117" t="s">
        <v>647</v>
      </c>
      <c r="AJ5" s="115" t="s">
        <v>648</v>
      </c>
      <c r="AK5" s="118" t="s">
        <v>649</v>
      </c>
      <c r="AL5" s="119" t="s">
        <v>51</v>
      </c>
      <c r="AM5" s="116" t="s">
        <v>52</v>
      </c>
      <c r="AN5" s="115" t="s">
        <v>646</v>
      </c>
      <c r="AO5" s="117" t="s">
        <v>647</v>
      </c>
      <c r="AP5" s="115" t="s">
        <v>648</v>
      </c>
      <c r="AQ5" s="118" t="s">
        <v>649</v>
      </c>
      <c r="AR5" s="119" t="s">
        <v>51</v>
      </c>
      <c r="AS5" s="116" t="s">
        <v>52</v>
      </c>
      <c r="AT5" s="115" t="s">
        <v>646</v>
      </c>
      <c r="AU5" s="117" t="s">
        <v>647</v>
      </c>
      <c r="AV5" s="115" t="s">
        <v>648</v>
      </c>
      <c r="AW5" s="118" t="s">
        <v>649</v>
      </c>
      <c r="AX5" s="119" t="s">
        <v>51</v>
      </c>
      <c r="AY5" s="116" t="s">
        <v>52</v>
      </c>
      <c r="AZ5" s="115" t="s">
        <v>646</v>
      </c>
      <c r="BA5" s="117" t="s">
        <v>647</v>
      </c>
      <c r="BB5" s="115" t="s">
        <v>648</v>
      </c>
      <c r="BC5" s="118" t="s">
        <v>649</v>
      </c>
      <c r="BD5" s="119" t="s">
        <v>51</v>
      </c>
      <c r="BE5" s="116" t="s">
        <v>52</v>
      </c>
      <c r="BF5" s="115" t="s">
        <v>646</v>
      </c>
      <c r="BG5" s="117" t="s">
        <v>647</v>
      </c>
      <c r="BH5" s="115" t="s">
        <v>648</v>
      </c>
      <c r="BI5" s="118" t="s">
        <v>649</v>
      </c>
      <c r="BJ5" s="119" t="s">
        <v>51</v>
      </c>
      <c r="BK5" s="116" t="s">
        <v>52</v>
      </c>
      <c r="BL5" s="115" t="s">
        <v>646</v>
      </c>
      <c r="BM5" s="117" t="s">
        <v>647</v>
      </c>
      <c r="BN5" s="115" t="s">
        <v>648</v>
      </c>
      <c r="BO5" s="118" t="s">
        <v>649</v>
      </c>
      <c r="BP5" s="119" t="s">
        <v>51</v>
      </c>
      <c r="BQ5" s="116" t="s">
        <v>52</v>
      </c>
      <c r="BR5" s="115" t="s">
        <v>646</v>
      </c>
      <c r="BS5" s="117" t="s">
        <v>647</v>
      </c>
      <c r="BT5" s="115" t="s">
        <v>648</v>
      </c>
      <c r="BU5" s="118" t="s">
        <v>649</v>
      </c>
      <c r="BV5" s="119" t="s">
        <v>51</v>
      </c>
      <c r="BW5" s="116" t="s">
        <v>52</v>
      </c>
      <c r="BX5" s="115" t="s">
        <v>646</v>
      </c>
      <c r="BY5" s="117" t="s">
        <v>647</v>
      </c>
      <c r="BZ5" s="115" t="s">
        <v>648</v>
      </c>
      <c r="CA5" s="118" t="s">
        <v>649</v>
      </c>
      <c r="CB5" s="119" t="s">
        <v>51</v>
      </c>
      <c r="CC5" s="116" t="s">
        <v>52</v>
      </c>
      <c r="CD5" s="115" t="s">
        <v>646</v>
      </c>
      <c r="CE5" s="117" t="s">
        <v>647</v>
      </c>
      <c r="CF5" s="115" t="s">
        <v>648</v>
      </c>
      <c r="CG5" s="118" t="s">
        <v>649</v>
      </c>
      <c r="CH5" s="119" t="s">
        <v>51</v>
      </c>
      <c r="CI5" s="116" t="s">
        <v>52</v>
      </c>
      <c r="CJ5" s="115" t="s">
        <v>646</v>
      </c>
      <c r="CK5" s="117" t="s">
        <v>647</v>
      </c>
      <c r="CL5" s="115" t="s">
        <v>648</v>
      </c>
      <c r="CM5" s="118" t="s">
        <v>649</v>
      </c>
      <c r="CN5" s="119" t="s">
        <v>51</v>
      </c>
      <c r="CO5" s="116" t="s">
        <v>52</v>
      </c>
      <c r="CP5" s="115" t="s">
        <v>646</v>
      </c>
      <c r="CQ5" s="117" t="s">
        <v>647</v>
      </c>
      <c r="CR5" s="115" t="s">
        <v>648</v>
      </c>
      <c r="CS5" s="118" t="s">
        <v>649</v>
      </c>
      <c r="CT5" s="119" t="s">
        <v>51</v>
      </c>
      <c r="CU5" s="116" t="s">
        <v>52</v>
      </c>
      <c r="CV5" s="115" t="s">
        <v>646</v>
      </c>
      <c r="CW5" s="117" t="s">
        <v>647</v>
      </c>
      <c r="CX5" s="115" t="s">
        <v>648</v>
      </c>
      <c r="CY5" s="118" t="s">
        <v>649</v>
      </c>
      <c r="CZ5" s="119" t="s">
        <v>51</v>
      </c>
      <c r="DA5" s="116" t="s">
        <v>52</v>
      </c>
      <c r="DB5" s="115" t="s">
        <v>646</v>
      </c>
      <c r="DC5" s="117" t="s">
        <v>647</v>
      </c>
      <c r="DD5" s="115" t="s">
        <v>648</v>
      </c>
      <c r="DE5" s="118" t="s">
        <v>649</v>
      </c>
      <c r="DF5" s="119" t="s">
        <v>51</v>
      </c>
      <c r="DG5" s="116" t="s">
        <v>52</v>
      </c>
      <c r="DH5" s="115" t="s">
        <v>646</v>
      </c>
      <c r="DI5" s="117" t="s">
        <v>647</v>
      </c>
      <c r="DJ5" s="115" t="s">
        <v>648</v>
      </c>
      <c r="DK5" s="118" t="s">
        <v>649</v>
      </c>
      <c r="DL5" s="119" t="s">
        <v>51</v>
      </c>
      <c r="DM5" s="116" t="s">
        <v>52</v>
      </c>
      <c r="DN5" s="115" t="s">
        <v>646</v>
      </c>
      <c r="DO5" s="117" t="s">
        <v>647</v>
      </c>
      <c r="DP5" s="115" t="s">
        <v>648</v>
      </c>
      <c r="DQ5" s="118" t="s">
        <v>649</v>
      </c>
      <c r="DR5" s="119" t="s">
        <v>51</v>
      </c>
      <c r="DS5" s="116" t="s">
        <v>52</v>
      </c>
      <c r="DT5" s="115" t="s">
        <v>646</v>
      </c>
      <c r="DU5" s="117" t="s">
        <v>647</v>
      </c>
      <c r="DV5" s="115" t="s">
        <v>648</v>
      </c>
      <c r="DW5" s="118" t="s">
        <v>649</v>
      </c>
      <c r="DX5" s="119" t="s">
        <v>51</v>
      </c>
      <c r="DY5" s="116" t="s">
        <v>52</v>
      </c>
      <c r="DZ5" s="115" t="s">
        <v>646</v>
      </c>
      <c r="EA5" s="117" t="s">
        <v>647</v>
      </c>
      <c r="EB5" s="115" t="s">
        <v>648</v>
      </c>
      <c r="EC5" s="118" t="s">
        <v>649</v>
      </c>
      <c r="ED5" s="119" t="s">
        <v>51</v>
      </c>
      <c r="EE5" s="116" t="s">
        <v>52</v>
      </c>
      <c r="EF5" s="115" t="s">
        <v>646</v>
      </c>
      <c r="EG5" s="117" t="s">
        <v>647</v>
      </c>
      <c r="EH5" s="115" t="s">
        <v>648</v>
      </c>
      <c r="EI5" s="118" t="s">
        <v>649</v>
      </c>
      <c r="EJ5" s="119" t="s">
        <v>51</v>
      </c>
      <c r="EK5" s="116" t="s">
        <v>52</v>
      </c>
      <c r="EL5" s="115" t="s">
        <v>646</v>
      </c>
      <c r="EM5" s="117" t="s">
        <v>647</v>
      </c>
      <c r="EN5" s="115" t="s">
        <v>648</v>
      </c>
      <c r="EO5" s="118" t="s">
        <v>649</v>
      </c>
      <c r="EP5" s="119" t="s">
        <v>51</v>
      </c>
      <c r="EQ5" s="116" t="s">
        <v>52</v>
      </c>
      <c r="ER5" s="115" t="s">
        <v>646</v>
      </c>
      <c r="ES5" s="117" t="s">
        <v>647</v>
      </c>
      <c r="ET5" s="115" t="s">
        <v>648</v>
      </c>
      <c r="EU5" s="118" t="s">
        <v>649</v>
      </c>
      <c r="EV5" s="119" t="s">
        <v>51</v>
      </c>
      <c r="EW5" s="116" t="s">
        <v>52</v>
      </c>
      <c r="EX5" s="115" t="s">
        <v>646</v>
      </c>
      <c r="EY5" s="117" t="s">
        <v>647</v>
      </c>
      <c r="EZ5" s="115" t="s">
        <v>648</v>
      </c>
      <c r="FA5" s="118" t="s">
        <v>649</v>
      </c>
      <c r="FB5" s="119" t="s">
        <v>51</v>
      </c>
      <c r="FC5" s="116" t="s">
        <v>52</v>
      </c>
      <c r="FD5" s="115" t="s">
        <v>646</v>
      </c>
      <c r="FE5" s="117" t="s">
        <v>647</v>
      </c>
      <c r="FF5" s="115" t="s">
        <v>648</v>
      </c>
      <c r="FG5" s="118" t="s">
        <v>649</v>
      </c>
      <c r="FH5" s="119" t="s">
        <v>51</v>
      </c>
      <c r="FI5" s="116" t="s">
        <v>52</v>
      </c>
      <c r="FJ5" s="115" t="s">
        <v>646</v>
      </c>
      <c r="FK5" s="117" t="s">
        <v>647</v>
      </c>
      <c r="FL5" s="115" t="s">
        <v>648</v>
      </c>
      <c r="FM5" s="118" t="s">
        <v>649</v>
      </c>
      <c r="FN5" s="119" t="s">
        <v>51</v>
      </c>
      <c r="FO5" s="116" t="s">
        <v>52</v>
      </c>
      <c r="FP5" s="115" t="s">
        <v>646</v>
      </c>
      <c r="FQ5" s="117" t="s">
        <v>647</v>
      </c>
      <c r="FR5" s="115" t="s">
        <v>648</v>
      </c>
      <c r="FS5" s="118" t="s">
        <v>649</v>
      </c>
      <c r="FT5" s="119" t="s">
        <v>51</v>
      </c>
      <c r="FU5" s="116" t="s">
        <v>52</v>
      </c>
      <c r="FV5" s="115" t="s">
        <v>646</v>
      </c>
      <c r="FW5" s="117" t="s">
        <v>647</v>
      </c>
      <c r="FX5" s="115" t="s">
        <v>648</v>
      </c>
      <c r="FY5" s="118" t="s">
        <v>649</v>
      </c>
      <c r="FZ5" s="119" t="s">
        <v>51</v>
      </c>
      <c r="GA5" s="116" t="s">
        <v>52</v>
      </c>
      <c r="GB5" s="115" t="s">
        <v>646</v>
      </c>
      <c r="GC5" s="117" t="s">
        <v>647</v>
      </c>
      <c r="GD5" s="115" t="s">
        <v>648</v>
      </c>
      <c r="GE5" s="118" t="s">
        <v>649</v>
      </c>
      <c r="GF5" s="119" t="s">
        <v>51</v>
      </c>
      <c r="GG5" s="116" t="s">
        <v>52</v>
      </c>
      <c r="GH5" s="115" t="s">
        <v>646</v>
      </c>
      <c r="GI5" s="117" t="s">
        <v>647</v>
      </c>
      <c r="GJ5" s="115" t="s">
        <v>648</v>
      </c>
      <c r="GK5" s="118" t="s">
        <v>649</v>
      </c>
      <c r="GL5" s="119" t="s">
        <v>51</v>
      </c>
      <c r="GM5" s="116" t="s">
        <v>52</v>
      </c>
      <c r="GN5" s="115" t="s">
        <v>646</v>
      </c>
      <c r="GO5" s="117" t="s">
        <v>647</v>
      </c>
      <c r="GP5" s="115" t="s">
        <v>648</v>
      </c>
      <c r="GQ5" s="118" t="s">
        <v>649</v>
      </c>
      <c r="GR5" s="119" t="s">
        <v>51</v>
      </c>
      <c r="GS5" s="116" t="s">
        <v>52</v>
      </c>
      <c r="GT5" s="115" t="s">
        <v>646</v>
      </c>
      <c r="GU5" s="117" t="s">
        <v>647</v>
      </c>
      <c r="GV5" s="115" t="s">
        <v>648</v>
      </c>
      <c r="GW5" s="118" t="s">
        <v>649</v>
      </c>
      <c r="GX5" s="119" t="s">
        <v>51</v>
      </c>
      <c r="GY5" s="116" t="s">
        <v>52</v>
      </c>
      <c r="GZ5" s="115" t="s">
        <v>646</v>
      </c>
      <c r="HA5" s="117" t="s">
        <v>647</v>
      </c>
      <c r="HB5" s="115" t="s">
        <v>648</v>
      </c>
      <c r="HC5" s="118" t="s">
        <v>649</v>
      </c>
      <c r="HD5" s="119" t="s">
        <v>51</v>
      </c>
      <c r="HE5" s="116" t="s">
        <v>52</v>
      </c>
      <c r="HF5" s="115" t="s">
        <v>646</v>
      </c>
      <c r="HG5" s="117" t="s">
        <v>647</v>
      </c>
      <c r="HH5" s="115" t="s">
        <v>648</v>
      </c>
      <c r="HI5" s="118" t="s">
        <v>649</v>
      </c>
      <c r="HJ5" s="119" t="s">
        <v>51</v>
      </c>
      <c r="HK5" s="116" t="s">
        <v>52</v>
      </c>
      <c r="HL5" s="115" t="s">
        <v>646</v>
      </c>
      <c r="HM5" s="117" t="s">
        <v>647</v>
      </c>
      <c r="HN5" s="115" t="s">
        <v>648</v>
      </c>
      <c r="HO5" s="118" t="s">
        <v>649</v>
      </c>
      <c r="HP5" s="119" t="s">
        <v>51</v>
      </c>
      <c r="HQ5" s="116" t="s">
        <v>52</v>
      </c>
      <c r="HR5" s="115" t="s">
        <v>646</v>
      </c>
      <c r="HS5" s="117" t="s">
        <v>647</v>
      </c>
      <c r="HT5" s="115" t="s">
        <v>648</v>
      </c>
      <c r="HU5" s="118" t="s">
        <v>649</v>
      </c>
      <c r="HV5" s="119" t="s">
        <v>51</v>
      </c>
      <c r="HW5" s="116" t="s">
        <v>52</v>
      </c>
      <c r="HX5" s="115" t="s">
        <v>646</v>
      </c>
      <c r="HY5" s="117" t="s">
        <v>647</v>
      </c>
      <c r="HZ5" s="115" t="s">
        <v>648</v>
      </c>
      <c r="IA5" s="118" t="s">
        <v>649</v>
      </c>
      <c r="IB5" s="119" t="s">
        <v>51</v>
      </c>
      <c r="IC5" s="116" t="s">
        <v>52</v>
      </c>
      <c r="ID5" s="115" t="s">
        <v>646</v>
      </c>
      <c r="IE5" s="117" t="s">
        <v>647</v>
      </c>
      <c r="IF5" s="115" t="s">
        <v>648</v>
      </c>
      <c r="IG5" s="118" t="s">
        <v>649</v>
      </c>
      <c r="IH5" s="119" t="s">
        <v>51</v>
      </c>
      <c r="II5" s="116" t="s">
        <v>52</v>
      </c>
      <c r="IJ5" s="115" t="s">
        <v>646</v>
      </c>
      <c r="IK5" s="117" t="s">
        <v>647</v>
      </c>
      <c r="IL5" s="115" t="s">
        <v>648</v>
      </c>
      <c r="IM5" s="118" t="s">
        <v>649</v>
      </c>
      <c r="IN5" s="119" t="s">
        <v>51</v>
      </c>
      <c r="IO5" s="116" t="s">
        <v>52</v>
      </c>
      <c r="IP5" s="115" t="s">
        <v>646</v>
      </c>
      <c r="IQ5" s="117" t="s">
        <v>647</v>
      </c>
      <c r="IR5" s="115" t="s">
        <v>648</v>
      </c>
      <c r="IS5" s="118" t="s">
        <v>649</v>
      </c>
      <c r="IT5" s="119" t="s">
        <v>51</v>
      </c>
      <c r="IU5" s="116" t="s">
        <v>52</v>
      </c>
      <c r="IV5" s="115" t="s">
        <v>646</v>
      </c>
      <c r="IW5" s="117" t="s">
        <v>647</v>
      </c>
      <c r="IX5" s="115" t="s">
        <v>648</v>
      </c>
      <c r="IY5" s="118" t="s">
        <v>649</v>
      </c>
      <c r="IZ5" s="119" t="s">
        <v>51</v>
      </c>
      <c r="JA5" s="116" t="s">
        <v>52</v>
      </c>
      <c r="JB5" s="115" t="s">
        <v>646</v>
      </c>
      <c r="JC5" s="117" t="s">
        <v>647</v>
      </c>
      <c r="JD5" s="115" t="s">
        <v>648</v>
      </c>
      <c r="JE5" s="118" t="s">
        <v>649</v>
      </c>
      <c r="JF5" s="119" t="s">
        <v>51</v>
      </c>
      <c r="JG5" s="116" t="s">
        <v>52</v>
      </c>
      <c r="JH5" s="115" t="s">
        <v>646</v>
      </c>
      <c r="JI5" s="117" t="s">
        <v>647</v>
      </c>
      <c r="JJ5" s="115" t="s">
        <v>648</v>
      </c>
      <c r="JK5" s="118" t="s">
        <v>649</v>
      </c>
      <c r="JL5" s="119" t="s">
        <v>51</v>
      </c>
      <c r="JM5" s="116" t="s">
        <v>52</v>
      </c>
      <c r="JN5" s="115" t="s">
        <v>646</v>
      </c>
      <c r="JO5" s="117" t="s">
        <v>647</v>
      </c>
      <c r="JP5" s="115" t="s">
        <v>648</v>
      </c>
      <c r="JQ5" s="118" t="s">
        <v>649</v>
      </c>
      <c r="JR5" s="119" t="s">
        <v>51</v>
      </c>
      <c r="JS5" s="116" t="s">
        <v>52</v>
      </c>
      <c r="JT5" s="115" t="s">
        <v>646</v>
      </c>
      <c r="JU5" s="117" t="s">
        <v>647</v>
      </c>
      <c r="JV5" s="115" t="s">
        <v>648</v>
      </c>
      <c r="JW5" s="118" t="s">
        <v>649</v>
      </c>
      <c r="JX5" s="119" t="s">
        <v>51</v>
      </c>
      <c r="JY5" s="116" t="s">
        <v>52</v>
      </c>
      <c r="JZ5" s="115" t="s">
        <v>646</v>
      </c>
      <c r="KA5" s="117" t="s">
        <v>647</v>
      </c>
      <c r="KB5" s="115" t="s">
        <v>648</v>
      </c>
      <c r="KC5" s="118" t="s">
        <v>649</v>
      </c>
      <c r="KD5" s="119" t="s">
        <v>51</v>
      </c>
      <c r="KE5" s="116" t="s">
        <v>52</v>
      </c>
      <c r="KF5" s="115" t="s">
        <v>646</v>
      </c>
      <c r="KG5" s="117" t="s">
        <v>647</v>
      </c>
      <c r="KH5" s="115" t="s">
        <v>648</v>
      </c>
      <c r="KI5" s="118" t="s">
        <v>649</v>
      </c>
      <c r="KJ5" s="119" t="s">
        <v>51</v>
      </c>
      <c r="KK5" s="116" t="s">
        <v>52</v>
      </c>
      <c r="KL5" s="115" t="s">
        <v>646</v>
      </c>
      <c r="KM5" s="117" t="s">
        <v>647</v>
      </c>
      <c r="KN5" s="115" t="s">
        <v>648</v>
      </c>
      <c r="KO5" s="118" t="s">
        <v>649</v>
      </c>
      <c r="KP5" s="119" t="s">
        <v>51</v>
      </c>
      <c r="KQ5" s="116" t="s">
        <v>52</v>
      </c>
      <c r="KR5" s="115" t="s">
        <v>646</v>
      </c>
      <c r="KS5" s="117" t="s">
        <v>647</v>
      </c>
      <c r="KT5" s="115" t="s">
        <v>648</v>
      </c>
      <c r="KU5" s="118" t="s">
        <v>649</v>
      </c>
      <c r="KV5" s="119" t="s">
        <v>51</v>
      </c>
      <c r="KW5" s="116" t="s">
        <v>52</v>
      </c>
      <c r="KX5" s="115" t="s">
        <v>646</v>
      </c>
      <c r="KY5" s="117" t="s">
        <v>647</v>
      </c>
      <c r="KZ5" s="115" t="s">
        <v>648</v>
      </c>
      <c r="LA5" s="118" t="s">
        <v>649</v>
      </c>
      <c r="LB5" s="119" t="s">
        <v>51</v>
      </c>
      <c r="LC5" s="116" t="s">
        <v>52</v>
      </c>
      <c r="LD5" s="115" t="s">
        <v>646</v>
      </c>
      <c r="LE5" s="117" t="s">
        <v>647</v>
      </c>
      <c r="LF5" s="115" t="s">
        <v>648</v>
      </c>
      <c r="LG5" s="118" t="s">
        <v>649</v>
      </c>
      <c r="LH5" s="119" t="s">
        <v>51</v>
      </c>
      <c r="LI5" s="116" t="s">
        <v>52</v>
      </c>
      <c r="LJ5" s="115" t="s">
        <v>646</v>
      </c>
      <c r="LK5" s="117" t="s">
        <v>647</v>
      </c>
      <c r="LL5" s="115" t="s">
        <v>648</v>
      </c>
      <c r="LM5" s="118" t="s">
        <v>649</v>
      </c>
      <c r="LN5" s="119" t="s">
        <v>51</v>
      </c>
      <c r="LO5" s="116" t="s">
        <v>52</v>
      </c>
      <c r="LP5" s="115" t="s">
        <v>646</v>
      </c>
      <c r="LQ5" s="117" t="s">
        <v>647</v>
      </c>
      <c r="LR5" s="115" t="s">
        <v>648</v>
      </c>
      <c r="LS5" s="118" t="s">
        <v>649</v>
      </c>
      <c r="LT5" s="119" t="s">
        <v>51</v>
      </c>
      <c r="LU5" s="116" t="s">
        <v>52</v>
      </c>
      <c r="LV5" s="115" t="s">
        <v>646</v>
      </c>
      <c r="LW5" s="117" t="s">
        <v>647</v>
      </c>
      <c r="LX5" s="115" t="s">
        <v>648</v>
      </c>
      <c r="LY5" s="118" t="s">
        <v>649</v>
      </c>
      <c r="LZ5" s="119" t="s">
        <v>51</v>
      </c>
      <c r="MA5" s="116" t="s">
        <v>52</v>
      </c>
      <c r="MB5" s="115" t="s">
        <v>646</v>
      </c>
      <c r="MC5" s="117" t="s">
        <v>647</v>
      </c>
      <c r="MD5" s="115" t="s">
        <v>648</v>
      </c>
      <c r="ME5" s="118" t="s">
        <v>649</v>
      </c>
      <c r="MF5" s="119" t="s">
        <v>51</v>
      </c>
      <c r="MG5" s="116" t="s">
        <v>52</v>
      </c>
      <c r="MH5" s="115" t="s">
        <v>646</v>
      </c>
      <c r="MI5" s="117" t="s">
        <v>647</v>
      </c>
      <c r="MJ5" s="115" t="s">
        <v>648</v>
      </c>
      <c r="MK5" s="118" t="s">
        <v>649</v>
      </c>
      <c r="ML5" s="119" t="s">
        <v>51</v>
      </c>
      <c r="MM5" s="116" t="s">
        <v>52</v>
      </c>
      <c r="MN5" s="115" t="s">
        <v>646</v>
      </c>
      <c r="MO5" s="117" t="s">
        <v>647</v>
      </c>
      <c r="MP5" s="115" t="s">
        <v>648</v>
      </c>
      <c r="MQ5" s="118" t="s">
        <v>649</v>
      </c>
      <c r="MR5" s="119" t="s">
        <v>51</v>
      </c>
      <c r="MS5" s="116" t="s">
        <v>52</v>
      </c>
      <c r="MT5" s="115" t="s">
        <v>646</v>
      </c>
      <c r="MU5" s="117" t="s">
        <v>647</v>
      </c>
      <c r="MV5" s="115" t="s">
        <v>648</v>
      </c>
      <c r="MW5" s="118" t="s">
        <v>649</v>
      </c>
      <c r="MX5" s="119" t="s">
        <v>51</v>
      </c>
      <c r="MY5" s="116" t="s">
        <v>52</v>
      </c>
      <c r="MZ5" s="115" t="s">
        <v>646</v>
      </c>
      <c r="NA5" s="117" t="s">
        <v>647</v>
      </c>
      <c r="NB5" s="115" t="s">
        <v>648</v>
      </c>
      <c r="NC5" s="118" t="s">
        <v>649</v>
      </c>
      <c r="ND5" s="119" t="s">
        <v>51</v>
      </c>
      <c r="NE5" s="116" t="s">
        <v>52</v>
      </c>
      <c r="NF5" s="115" t="s">
        <v>646</v>
      </c>
      <c r="NG5" s="117" t="s">
        <v>647</v>
      </c>
      <c r="NH5" s="115" t="s">
        <v>648</v>
      </c>
      <c r="NI5" s="118" t="s">
        <v>649</v>
      </c>
      <c r="NJ5" s="119" t="s">
        <v>51</v>
      </c>
      <c r="NK5" s="116" t="s">
        <v>52</v>
      </c>
      <c r="NL5" s="115" t="s">
        <v>646</v>
      </c>
      <c r="NM5" s="117" t="s">
        <v>647</v>
      </c>
      <c r="NN5" s="115" t="s">
        <v>648</v>
      </c>
      <c r="NO5" s="118" t="s">
        <v>649</v>
      </c>
      <c r="NP5" s="119" t="s">
        <v>51</v>
      </c>
      <c r="NQ5" s="116" t="s">
        <v>52</v>
      </c>
      <c r="NR5" s="115" t="s">
        <v>646</v>
      </c>
      <c r="NS5" s="117" t="s">
        <v>647</v>
      </c>
      <c r="NT5" s="115" t="s">
        <v>648</v>
      </c>
      <c r="NU5" s="118" t="s">
        <v>649</v>
      </c>
      <c r="NV5" s="119" t="s">
        <v>51</v>
      </c>
      <c r="NW5" s="116" t="s">
        <v>52</v>
      </c>
      <c r="NX5" s="115" t="s">
        <v>646</v>
      </c>
      <c r="NY5" s="117" t="s">
        <v>647</v>
      </c>
      <c r="NZ5" s="115" t="s">
        <v>648</v>
      </c>
      <c r="OA5" s="118" t="s">
        <v>649</v>
      </c>
      <c r="OB5" s="119" t="s">
        <v>51</v>
      </c>
      <c r="OC5" s="116" t="s">
        <v>52</v>
      </c>
      <c r="OD5" s="115" t="s">
        <v>646</v>
      </c>
      <c r="OE5" s="117" t="s">
        <v>647</v>
      </c>
      <c r="OF5" s="115" t="s">
        <v>648</v>
      </c>
      <c r="OG5" s="118" t="s">
        <v>649</v>
      </c>
      <c r="OH5" s="119" t="s">
        <v>51</v>
      </c>
      <c r="OI5" s="116" t="s">
        <v>52</v>
      </c>
      <c r="OJ5" s="115" t="s">
        <v>646</v>
      </c>
      <c r="OK5" s="117" t="s">
        <v>647</v>
      </c>
      <c r="OL5" s="115" t="s">
        <v>648</v>
      </c>
      <c r="OM5" s="118" t="s">
        <v>649</v>
      </c>
      <c r="ON5" s="119" t="s">
        <v>51</v>
      </c>
      <c r="OO5" s="116" t="s">
        <v>52</v>
      </c>
      <c r="OP5" s="115" t="s">
        <v>646</v>
      </c>
      <c r="OQ5" s="117" t="s">
        <v>647</v>
      </c>
      <c r="OR5" s="115" t="s">
        <v>648</v>
      </c>
      <c r="OS5" s="118" t="s">
        <v>649</v>
      </c>
      <c r="OT5" s="119" t="s">
        <v>51</v>
      </c>
      <c r="OU5" s="116" t="s">
        <v>52</v>
      </c>
      <c r="OV5" s="115" t="s">
        <v>646</v>
      </c>
      <c r="OW5" s="117" t="s">
        <v>647</v>
      </c>
      <c r="OX5" s="115" t="s">
        <v>648</v>
      </c>
      <c r="OY5" s="118" t="s">
        <v>649</v>
      </c>
      <c r="OZ5" s="119" t="s">
        <v>51</v>
      </c>
      <c r="PA5" s="116" t="s">
        <v>52</v>
      </c>
      <c r="PB5" s="115" t="s">
        <v>646</v>
      </c>
      <c r="PC5" s="117" t="s">
        <v>647</v>
      </c>
      <c r="PD5" s="115" t="s">
        <v>648</v>
      </c>
      <c r="PE5" s="118" t="s">
        <v>649</v>
      </c>
      <c r="PF5" s="119" t="s">
        <v>51</v>
      </c>
      <c r="PG5" s="116" t="s">
        <v>52</v>
      </c>
      <c r="PH5" s="115" t="s">
        <v>646</v>
      </c>
      <c r="PI5" s="117" t="s">
        <v>647</v>
      </c>
      <c r="PJ5" s="115" t="s">
        <v>648</v>
      </c>
      <c r="PK5" s="118" t="s">
        <v>649</v>
      </c>
      <c r="PL5" s="119" t="s">
        <v>51</v>
      </c>
      <c r="PM5" s="116" t="s">
        <v>52</v>
      </c>
      <c r="PN5" s="115" t="s">
        <v>646</v>
      </c>
      <c r="PO5" s="117" t="s">
        <v>647</v>
      </c>
      <c r="PP5" s="115" t="s">
        <v>648</v>
      </c>
      <c r="PQ5" s="118" t="s">
        <v>649</v>
      </c>
      <c r="PR5" s="119" t="s">
        <v>51</v>
      </c>
      <c r="PS5" s="116" t="s">
        <v>52</v>
      </c>
      <c r="PT5" s="115" t="s">
        <v>646</v>
      </c>
      <c r="PU5" s="117" t="s">
        <v>647</v>
      </c>
      <c r="PV5" s="115" t="s">
        <v>648</v>
      </c>
      <c r="PW5" s="118" t="s">
        <v>649</v>
      </c>
    </row>
    <row r="6" spans="1:439" ht="21.75" thickBot="1">
      <c r="A6" s="104">
        <v>1</v>
      </c>
      <c r="B6" s="120" t="s">
        <v>650</v>
      </c>
      <c r="C6" s="121" t="s">
        <v>651</v>
      </c>
      <c r="D6" s="122">
        <f>+'[10]คชจ.หน้างานงบ (I)'!D8</f>
        <v>0</v>
      </c>
      <c r="E6" s="122">
        <f>+'[10]คชจ.หน้างานงบ (I)'!E8</f>
        <v>20000000</v>
      </c>
      <c r="F6" s="122">
        <f>+D6+E6</f>
        <v>20000000</v>
      </c>
      <c r="G6" s="122">
        <f>+'[10]คชจ.หน้างานงบ (I)'!F8</f>
        <v>0</v>
      </c>
      <c r="H6" s="123">
        <f>+F6-G6</f>
        <v>20000000</v>
      </c>
      <c r="I6" s="124">
        <f>+'[10]คชจ.หน้างานงบ (I)'!I8</f>
        <v>0</v>
      </c>
      <c r="J6" s="123">
        <f>+H6-I6</f>
        <v>20000000</v>
      </c>
      <c r="K6" s="125">
        <f>I6/H6*100</f>
        <v>0</v>
      </c>
      <c r="L6" s="123">
        <f>+'[10]คชจ.หน้างานงบ (I)'!L8</f>
        <v>0</v>
      </c>
      <c r="M6" s="126">
        <f>+J6-L6</f>
        <v>20000000</v>
      </c>
      <c r="N6" s="127">
        <f>+H6-T6</f>
        <v>0</v>
      </c>
      <c r="O6" s="128">
        <f t="shared" ref="O6:P6" si="0">+I6-U6</f>
        <v>0</v>
      </c>
      <c r="P6" s="129">
        <f t="shared" si="0"/>
        <v>0</v>
      </c>
      <c r="Q6" s="130" t="e">
        <f>O6/N6*100</f>
        <v>#DIV/0!</v>
      </c>
      <c r="R6" s="129">
        <f>+L6-X6</f>
        <v>0</v>
      </c>
      <c r="S6" s="131">
        <f>+M6-Y6</f>
        <v>0</v>
      </c>
      <c r="T6" s="127">
        <f>+Z6+AF6+AL6+BJ6+CH6+DF6+ED6+FN6+GL6+IB6+IZ6+KD6+KV6+LN6+MF6+MX6+NP6+ON6+PF6</f>
        <v>20000000</v>
      </c>
      <c r="U6" s="128">
        <f t="shared" ref="U6:Y6" si="1">+AA6+AG6+AM6+BK6+CI6+DG6+EE6+FO6+GM6+IC6+JA6+KE6+KW6+LO6+MG6+MY6+NQ6+OO6+PG6</f>
        <v>0</v>
      </c>
      <c r="V6" s="129">
        <f t="shared" si="1"/>
        <v>20000000</v>
      </c>
      <c r="W6" s="130">
        <f>+U6/T6*100</f>
        <v>0</v>
      </c>
      <c r="X6" s="129">
        <f t="shared" si="1"/>
        <v>0</v>
      </c>
      <c r="Y6" s="131">
        <f t="shared" si="1"/>
        <v>20000000</v>
      </c>
      <c r="Z6" s="127">
        <f>+'[10]งบสำรองเร่งด่วน 60'!B61</f>
        <v>20000000</v>
      </c>
      <c r="AA6" s="128">
        <f>+'[10]งบสำรองเร่งด่วน 60'!D62</f>
        <v>0</v>
      </c>
      <c r="AB6" s="129">
        <f>+Z6-AA6</f>
        <v>20000000</v>
      </c>
      <c r="AC6" s="130">
        <f>AA6/Z6*100</f>
        <v>0</v>
      </c>
      <c r="AD6" s="129">
        <f>+'[10]งบสำรองเร่งด่วน 60'!F62</f>
        <v>0</v>
      </c>
      <c r="AE6" s="131">
        <f>+AB6-AD6</f>
        <v>20000000</v>
      </c>
      <c r="AF6" s="127">
        <f>+'[10]งบสำรองเร่งด่วน 60'!B5</f>
        <v>0</v>
      </c>
      <c r="AG6" s="128">
        <f>+'[10]งบสำรองเร่งด่วน 60'!D5</f>
        <v>0</v>
      </c>
      <c r="AH6" s="129">
        <f>+AF6-AG6</f>
        <v>0</v>
      </c>
      <c r="AI6" s="130" t="e">
        <f>AG6/AF6*100</f>
        <v>#DIV/0!</v>
      </c>
      <c r="AJ6" s="129">
        <f>+'[10]งบสำรองเร่งด่วน 60'!F5</f>
        <v>0</v>
      </c>
      <c r="AK6" s="131">
        <f>+AH6-AJ6</f>
        <v>0</v>
      </c>
      <c r="AL6" s="127">
        <f>+AR6+AX6+BD6</f>
        <v>0</v>
      </c>
      <c r="AM6" s="128">
        <f t="shared" ref="AM6:AQ6" si="2">+AS6+AY6+BE6</f>
        <v>0</v>
      </c>
      <c r="AN6" s="129">
        <f t="shared" si="2"/>
        <v>0</v>
      </c>
      <c r="AO6" s="130" t="e">
        <f t="shared" ref="AO6" si="3">AM6/AL6*100</f>
        <v>#DIV/0!</v>
      </c>
      <c r="AP6" s="129">
        <f t="shared" si="2"/>
        <v>0</v>
      </c>
      <c r="AQ6" s="131">
        <f t="shared" si="2"/>
        <v>0</v>
      </c>
      <c r="AR6" s="127">
        <f>+'[10]งบสำรองเร่งด่วน 60'!B9</f>
        <v>0</v>
      </c>
      <c r="AS6" s="128">
        <f>+'[10]งบสำรองเร่งด่วน 60'!D9</f>
        <v>0</v>
      </c>
      <c r="AT6" s="129">
        <f>+AR6-AS6</f>
        <v>0</v>
      </c>
      <c r="AU6" s="130" t="e">
        <f>AS6/AR6*100</f>
        <v>#DIV/0!</v>
      </c>
      <c r="AV6" s="129">
        <f>+'[10]งบสำรองเร่งด่วน 60'!F9</f>
        <v>0</v>
      </c>
      <c r="AW6" s="131">
        <f>+AT6-AV6</f>
        <v>0</v>
      </c>
      <c r="AX6" s="127">
        <f>+'[10]งบสำรองเร่งด่วน 60'!B7</f>
        <v>0</v>
      </c>
      <c r="AY6" s="128">
        <f>+'[10]งบสำรองเร่งด่วน 60'!D7</f>
        <v>0</v>
      </c>
      <c r="AZ6" s="129">
        <f>+AX6-AY6</f>
        <v>0</v>
      </c>
      <c r="BA6" s="130" t="e">
        <f>AY6/AX6*100</f>
        <v>#DIV/0!</v>
      </c>
      <c r="BB6" s="129">
        <f>+'[10]งบสำรองเร่งด่วน 60'!F7</f>
        <v>0</v>
      </c>
      <c r="BC6" s="131">
        <f>+AZ6-BB6</f>
        <v>0</v>
      </c>
      <c r="BD6" s="127">
        <f>+'[10]งบสำรองเร่งด่วน 60'!B8</f>
        <v>0</v>
      </c>
      <c r="BE6" s="128">
        <f>+'[10]งบสำรองเร่งด่วน 60'!D8</f>
        <v>0</v>
      </c>
      <c r="BF6" s="129">
        <f>+BD6-BE6</f>
        <v>0</v>
      </c>
      <c r="BG6" s="130" t="e">
        <f>BE6/BD6*100</f>
        <v>#DIV/0!</v>
      </c>
      <c r="BH6" s="129">
        <f>+'[10]งบสำรองเร่งด่วน 60'!F8</f>
        <v>0</v>
      </c>
      <c r="BI6" s="131">
        <f>+BF6-BH6</f>
        <v>0</v>
      </c>
      <c r="BJ6" s="127">
        <f>+BP6+BV6+CB6</f>
        <v>0</v>
      </c>
      <c r="BK6" s="128">
        <f t="shared" ref="BK6:BO6" si="4">+BQ6+BW6+CC6</f>
        <v>0</v>
      </c>
      <c r="BL6" s="129">
        <f t="shared" si="4"/>
        <v>0</v>
      </c>
      <c r="BM6" s="130" t="e">
        <f t="shared" ref="BM6" si="5">BK6/BJ6*100</f>
        <v>#DIV/0!</v>
      </c>
      <c r="BN6" s="129">
        <f t="shared" si="4"/>
        <v>0</v>
      </c>
      <c r="BO6" s="131">
        <f t="shared" si="4"/>
        <v>0</v>
      </c>
      <c r="BP6" s="127">
        <f>+'[10]งบสำรองเร่งด่วน 60'!B15</f>
        <v>0</v>
      </c>
      <c r="BQ6" s="128">
        <f>+'[10]งบสำรองเร่งด่วน 60'!D15</f>
        <v>0</v>
      </c>
      <c r="BR6" s="129">
        <f>+BP6-BQ6</f>
        <v>0</v>
      </c>
      <c r="BS6" s="130" t="e">
        <f>BQ6/BP6*100</f>
        <v>#DIV/0!</v>
      </c>
      <c r="BT6" s="129">
        <f>+'[10]งบสำรองเร่งด่วน 60'!F15</f>
        <v>0</v>
      </c>
      <c r="BU6" s="131">
        <f>+BR6-BT6</f>
        <v>0</v>
      </c>
      <c r="BV6" s="127">
        <f>+'[10]งบสำรองเร่งด่วน 60'!B16</f>
        <v>0</v>
      </c>
      <c r="BW6" s="128">
        <f>+'[10]งบสำรองเร่งด่วน 60'!D16</f>
        <v>0</v>
      </c>
      <c r="BX6" s="129">
        <f>+BV6-BW6</f>
        <v>0</v>
      </c>
      <c r="BY6" s="130" t="e">
        <f>BW6/BV6*100</f>
        <v>#DIV/0!</v>
      </c>
      <c r="BZ6" s="129">
        <f>+'[10]งบสำรองเร่งด่วน 60'!F16</f>
        <v>0</v>
      </c>
      <c r="CA6" s="131">
        <f>+BX6-BZ6</f>
        <v>0</v>
      </c>
      <c r="CB6" s="127">
        <f>+'[10]งบสำรองเร่งด่วน 60'!B17</f>
        <v>0</v>
      </c>
      <c r="CC6" s="128">
        <f>+'[10]งบสำรองเร่งด่วน 60'!D17</f>
        <v>0</v>
      </c>
      <c r="CD6" s="129">
        <f>+CB6-CC6</f>
        <v>0</v>
      </c>
      <c r="CE6" s="130" t="e">
        <f>CC6/CB6*100</f>
        <v>#DIV/0!</v>
      </c>
      <c r="CF6" s="129">
        <f>+'[10]งบสำรองเร่งด่วน 60'!F17</f>
        <v>0</v>
      </c>
      <c r="CG6" s="131">
        <f>+CD6-CF6</f>
        <v>0</v>
      </c>
      <c r="CH6" s="127">
        <f>+CN6+CT6+CZ6</f>
        <v>0</v>
      </c>
      <c r="CI6" s="128">
        <f t="shared" ref="CI6:CM6" si="6">+CO6+CU6+DA6</f>
        <v>0</v>
      </c>
      <c r="CJ6" s="129">
        <f t="shared" si="6"/>
        <v>0</v>
      </c>
      <c r="CK6" s="130" t="e">
        <f t="shared" ref="CK6" si="7">CI6/CH6*100</f>
        <v>#DIV/0!</v>
      </c>
      <c r="CL6" s="129">
        <f t="shared" si="6"/>
        <v>0</v>
      </c>
      <c r="CM6" s="131">
        <f t="shared" si="6"/>
        <v>0</v>
      </c>
      <c r="CN6" s="127">
        <f>+'[10]งบสำรองเร่งด่วน 60'!B11</f>
        <v>0</v>
      </c>
      <c r="CO6" s="128">
        <f>+'[10]งบสำรองเร่งด่วน 60'!D11</f>
        <v>0</v>
      </c>
      <c r="CP6" s="129">
        <f>+CN6-CO6</f>
        <v>0</v>
      </c>
      <c r="CQ6" s="130" t="e">
        <f>CO6/CN6*100</f>
        <v>#DIV/0!</v>
      </c>
      <c r="CR6" s="129">
        <f>+'[10]งบสำรองเร่งด่วน 60'!F11</f>
        <v>0</v>
      </c>
      <c r="CS6" s="131">
        <f>+CP6-CR6</f>
        <v>0</v>
      </c>
      <c r="CT6" s="127">
        <f>+'[10]งบสำรองเร่งด่วน 60'!B12</f>
        <v>0</v>
      </c>
      <c r="CU6" s="128">
        <f>+'[10]งบสำรองเร่งด่วน 60'!D12</f>
        <v>0</v>
      </c>
      <c r="CV6" s="129">
        <f>+CT6-CU6</f>
        <v>0</v>
      </c>
      <c r="CW6" s="130" t="e">
        <f>CU6/CT6*100</f>
        <v>#DIV/0!</v>
      </c>
      <c r="CX6" s="129">
        <f>+'[10]งบสำรองเร่งด่วน 60'!F12</f>
        <v>0</v>
      </c>
      <c r="CY6" s="131">
        <f>+CV6-CX6</f>
        <v>0</v>
      </c>
      <c r="CZ6" s="127">
        <f>+'[10]งบสำรองเร่งด่วน 60'!B13</f>
        <v>0</v>
      </c>
      <c r="DA6" s="128">
        <f>+'[10]งบสำรองเร่งด่วน 60'!D13</f>
        <v>0</v>
      </c>
      <c r="DB6" s="129">
        <f>+CZ6-DA6</f>
        <v>0</v>
      </c>
      <c r="DC6" s="130" t="e">
        <f>DA6/CZ6*100</f>
        <v>#DIV/0!</v>
      </c>
      <c r="DD6" s="129">
        <f>+'[10]งบสำรองเร่งด่วน 60'!F13</f>
        <v>0</v>
      </c>
      <c r="DE6" s="131">
        <f>+DB6-DD6</f>
        <v>0</v>
      </c>
      <c r="DF6" s="127">
        <f>+DL6+DR6+DX6</f>
        <v>0</v>
      </c>
      <c r="DG6" s="128">
        <f t="shared" ref="DG6:DK6" si="8">+DM6+DS6+DY6</f>
        <v>0</v>
      </c>
      <c r="DH6" s="129">
        <f t="shared" si="8"/>
        <v>0</v>
      </c>
      <c r="DI6" s="130" t="e">
        <f t="shared" ref="DI6" si="9">DG6/DF6*100</f>
        <v>#DIV/0!</v>
      </c>
      <c r="DJ6" s="129">
        <f t="shared" si="8"/>
        <v>0</v>
      </c>
      <c r="DK6" s="131">
        <f t="shared" si="8"/>
        <v>0</v>
      </c>
      <c r="DL6" s="127">
        <f>+'[10]งบสำรองเร่งด่วน 60'!B18</f>
        <v>0</v>
      </c>
      <c r="DM6" s="128">
        <f>+'[10]งบสำรองเร่งด่วน 60'!D18</f>
        <v>0</v>
      </c>
      <c r="DN6" s="129">
        <f>+DL6-DM6</f>
        <v>0</v>
      </c>
      <c r="DO6" s="130" t="e">
        <f>DM6/DL6*100</f>
        <v>#DIV/0!</v>
      </c>
      <c r="DP6" s="129">
        <f>+'[10]งบสำรองเร่งด่วน 60'!F18</f>
        <v>0</v>
      </c>
      <c r="DQ6" s="131">
        <f>+DN6-DP6</f>
        <v>0</v>
      </c>
      <c r="DR6" s="127">
        <f>+'[10]งบสำรองเร่งด่วน 60'!B19</f>
        <v>0</v>
      </c>
      <c r="DS6" s="128">
        <f>+'[10]งบสำรองเร่งด่วน 60'!D19</f>
        <v>0</v>
      </c>
      <c r="DT6" s="129">
        <f>+DR6-DS6</f>
        <v>0</v>
      </c>
      <c r="DU6" s="130" t="e">
        <f>DS6/DR6*100</f>
        <v>#DIV/0!</v>
      </c>
      <c r="DV6" s="129">
        <f>+'[10]งบสำรองเร่งด่วน 60'!F19</f>
        <v>0</v>
      </c>
      <c r="DW6" s="131">
        <f>+DT6-DV6</f>
        <v>0</v>
      </c>
      <c r="DX6" s="127">
        <f>+'[10]งบสำรองเร่งด่วน 60'!B20</f>
        <v>0</v>
      </c>
      <c r="DY6" s="128">
        <f>+'[10]งบสำรองเร่งด่วน 60'!D20</f>
        <v>0</v>
      </c>
      <c r="DZ6" s="129">
        <f>+DX6-DY6</f>
        <v>0</v>
      </c>
      <c r="EA6" s="130" t="e">
        <f>DY6/DX6*100</f>
        <v>#DIV/0!</v>
      </c>
      <c r="EB6" s="129">
        <f>+'[10]งบสำรองเร่งด่วน 60'!F20</f>
        <v>0</v>
      </c>
      <c r="EC6" s="131">
        <f>+DZ6-EB6</f>
        <v>0</v>
      </c>
      <c r="ED6" s="127">
        <f>+EJ6+EP6+EV6+FB6+FH6</f>
        <v>0</v>
      </c>
      <c r="EE6" s="128">
        <f t="shared" ref="EE6:EI6" si="10">+EK6+EQ6+EW6+FC6+FI6</f>
        <v>0</v>
      </c>
      <c r="EF6" s="129">
        <f t="shared" si="10"/>
        <v>0</v>
      </c>
      <c r="EG6" s="130" t="e">
        <f t="shared" ref="EG6" si="11">EE6/ED6*100</f>
        <v>#DIV/0!</v>
      </c>
      <c r="EH6" s="129">
        <f t="shared" si="10"/>
        <v>0</v>
      </c>
      <c r="EI6" s="131">
        <f t="shared" si="10"/>
        <v>0</v>
      </c>
      <c r="EJ6" s="127">
        <f>+'[10]งบสำรองเร่งด่วน 60'!B21</f>
        <v>0</v>
      </c>
      <c r="EK6" s="128">
        <f>+'[10]งบสำรองเร่งด่วน 60'!C21</f>
        <v>0</v>
      </c>
      <c r="EL6" s="129">
        <f>+EJ6-EK6</f>
        <v>0</v>
      </c>
      <c r="EM6" s="130" t="e">
        <f>EK6/EJ6*100</f>
        <v>#DIV/0!</v>
      </c>
      <c r="EN6" s="129">
        <f>+'[10]งบสำรองเร่งด่วน 60'!F21</f>
        <v>0</v>
      </c>
      <c r="EO6" s="131">
        <f>+EL6-EN6</f>
        <v>0</v>
      </c>
      <c r="EP6" s="127">
        <f>+'[10]งบสำรองเร่งด่วน 60'!B22</f>
        <v>0</v>
      </c>
      <c r="EQ6" s="128">
        <f>+'[10]งบสำรองเร่งด่วน 60'!D22</f>
        <v>0</v>
      </c>
      <c r="ER6" s="129">
        <f>+EP6-EQ6</f>
        <v>0</v>
      </c>
      <c r="ES6" s="130" t="e">
        <f>EQ6/EP6*100</f>
        <v>#DIV/0!</v>
      </c>
      <c r="ET6" s="129">
        <f>+'[10]งบสำรองเร่งด่วน 60'!F22</f>
        <v>0</v>
      </c>
      <c r="EU6" s="131">
        <f>+ER6-ET6</f>
        <v>0</v>
      </c>
      <c r="EV6" s="127">
        <f>+'[10]งบสำรองเร่งด่วน 60'!B23</f>
        <v>0</v>
      </c>
      <c r="EW6" s="128">
        <f>+'[10]งบสำรองเร่งด่วน 60'!D23</f>
        <v>0</v>
      </c>
      <c r="EX6" s="129">
        <f>+EV6-EW6</f>
        <v>0</v>
      </c>
      <c r="EY6" s="130" t="e">
        <f>EW6/EV6*100</f>
        <v>#DIV/0!</v>
      </c>
      <c r="EZ6" s="129">
        <f>+'[10]งบสำรองเร่งด่วน 60'!F23</f>
        <v>0</v>
      </c>
      <c r="FA6" s="131">
        <f>+EX6-EZ6</f>
        <v>0</v>
      </c>
      <c r="FB6" s="127">
        <f>+'[10]งบสำรองเร่งด่วน 60'!B24</f>
        <v>0</v>
      </c>
      <c r="FC6" s="128">
        <f>+'[10]งบสำรองเร่งด่วน 60'!D24</f>
        <v>0</v>
      </c>
      <c r="FD6" s="129">
        <f>+FB6-FC6</f>
        <v>0</v>
      </c>
      <c r="FE6" s="130" t="e">
        <f>FC6/FB6*100</f>
        <v>#DIV/0!</v>
      </c>
      <c r="FF6" s="129">
        <f>+'[10]งบสำรองเร่งด่วน 60'!F24</f>
        <v>0</v>
      </c>
      <c r="FG6" s="131">
        <f>+FD6-FF6</f>
        <v>0</v>
      </c>
      <c r="FH6" s="127">
        <f>+'[10]งบสำรองเร่งด่วน 60'!B25</f>
        <v>0</v>
      </c>
      <c r="FI6" s="128">
        <f>+'[10]งบสำรองเร่งด่วน 60'!D25</f>
        <v>0</v>
      </c>
      <c r="FJ6" s="129">
        <f>+FH6-FI6</f>
        <v>0</v>
      </c>
      <c r="FK6" s="130" t="e">
        <f>FI6/FH6*100</f>
        <v>#DIV/0!</v>
      </c>
      <c r="FL6" s="129">
        <f>+'[10]งบสำรองเร่งด่วน 60'!F25</f>
        <v>0</v>
      </c>
      <c r="FM6" s="131">
        <f>+FJ6-FL6</f>
        <v>0</v>
      </c>
      <c r="FN6" s="127">
        <f>+FT6+FZ6+GF6</f>
        <v>0</v>
      </c>
      <c r="FO6" s="128">
        <f t="shared" ref="FO6:FS6" si="12">+FU6+GA6+GG6</f>
        <v>0</v>
      </c>
      <c r="FP6" s="129">
        <f t="shared" si="12"/>
        <v>0</v>
      </c>
      <c r="FQ6" s="130" t="e">
        <f t="shared" ref="FQ6" si="13">FO6/FN6*100</f>
        <v>#DIV/0!</v>
      </c>
      <c r="FR6" s="129">
        <f t="shared" si="12"/>
        <v>0</v>
      </c>
      <c r="FS6" s="131">
        <f t="shared" si="12"/>
        <v>0</v>
      </c>
      <c r="FT6" s="127">
        <f>+'[10]งบสำรองเร่งด่วน 60'!B26</f>
        <v>0</v>
      </c>
      <c r="FU6" s="128">
        <f>+'[10]งบสำรองเร่งด่วน 60'!D26</f>
        <v>0</v>
      </c>
      <c r="FV6" s="129">
        <f>+FT6-FU6</f>
        <v>0</v>
      </c>
      <c r="FW6" s="130" t="e">
        <f>FU6/FT6*100</f>
        <v>#DIV/0!</v>
      </c>
      <c r="FX6" s="129">
        <f>+'[10]งบสำรองเร่งด่วน 60'!F26</f>
        <v>0</v>
      </c>
      <c r="FY6" s="131">
        <f>+FV6-FX6</f>
        <v>0</v>
      </c>
      <c r="FZ6" s="127">
        <f>+'[10]งบสำรองเร่งด่วน 60'!B27</f>
        <v>0</v>
      </c>
      <c r="GA6" s="128">
        <f>+'[10]งบสำรองเร่งด่วน 60'!D27</f>
        <v>0</v>
      </c>
      <c r="GB6" s="129">
        <f>+FZ6-GA6</f>
        <v>0</v>
      </c>
      <c r="GC6" s="130" t="e">
        <f>GA6/FZ6*100</f>
        <v>#DIV/0!</v>
      </c>
      <c r="GD6" s="129">
        <f>+'[10]งบสำรองเร่งด่วน 60'!F27</f>
        <v>0</v>
      </c>
      <c r="GE6" s="131">
        <f>+GB6-GD6</f>
        <v>0</v>
      </c>
      <c r="GF6" s="127">
        <f>+'[10]งบสำรองเร่งด่วน 60'!B28</f>
        <v>0</v>
      </c>
      <c r="GG6" s="128">
        <f>+'[10]งบสำรองเร่งด่วน 60'!D28</f>
        <v>0</v>
      </c>
      <c r="GH6" s="129">
        <f>+GF6-GG6</f>
        <v>0</v>
      </c>
      <c r="GI6" s="130" t="e">
        <f>GG6/GF6*100</f>
        <v>#DIV/0!</v>
      </c>
      <c r="GJ6" s="129">
        <f>+'[10]งบสำรองเร่งด่วน 60'!F28</f>
        <v>0</v>
      </c>
      <c r="GK6" s="131">
        <f>+GH6-GJ6</f>
        <v>0</v>
      </c>
      <c r="GL6" s="127">
        <f>+GR6+GX6+HD6+HJ6+HP6+HV6</f>
        <v>0</v>
      </c>
      <c r="GM6" s="128">
        <f t="shared" ref="GM6:GQ6" si="14">+GS6+GY6+HE6+HK6+HQ6+HW6</f>
        <v>0</v>
      </c>
      <c r="GN6" s="129">
        <f t="shared" si="14"/>
        <v>0</v>
      </c>
      <c r="GO6" s="130" t="e">
        <f t="shared" ref="GO6" si="15">GM6/GL6*100</f>
        <v>#DIV/0!</v>
      </c>
      <c r="GP6" s="129">
        <f t="shared" si="14"/>
        <v>0</v>
      </c>
      <c r="GQ6" s="131">
        <f t="shared" si="14"/>
        <v>0</v>
      </c>
      <c r="GR6" s="127">
        <f>+'[10]งบสำรองเร่งด่วน 60'!B29</f>
        <v>0</v>
      </c>
      <c r="GS6" s="128">
        <f>+'[10]งบสำรองเร่งด่วน 60'!D29</f>
        <v>0</v>
      </c>
      <c r="GT6" s="129">
        <f>+GR6-GS6</f>
        <v>0</v>
      </c>
      <c r="GU6" s="130" t="e">
        <f>GS6/GR6*100</f>
        <v>#DIV/0!</v>
      </c>
      <c r="GV6" s="129">
        <f>+'[10]งบสำรองเร่งด่วน 60'!F29</f>
        <v>0</v>
      </c>
      <c r="GW6" s="131">
        <f>+GT6-GV6</f>
        <v>0</v>
      </c>
      <c r="GX6" s="127">
        <f>+'[10]งบสำรองเร่งด่วน 60'!B30</f>
        <v>0</v>
      </c>
      <c r="GY6" s="128">
        <f>+'[10]งบสำรองเร่งด่วน 60'!D30</f>
        <v>0</v>
      </c>
      <c r="GZ6" s="129">
        <f>+GX6-GY6</f>
        <v>0</v>
      </c>
      <c r="HA6" s="130" t="e">
        <f>GY6/GX6*100</f>
        <v>#DIV/0!</v>
      </c>
      <c r="HB6" s="129">
        <f>+'[10]งบสำรองเร่งด่วน 60'!F30</f>
        <v>0</v>
      </c>
      <c r="HC6" s="131">
        <f>+GZ6-HB6</f>
        <v>0</v>
      </c>
      <c r="HD6" s="127">
        <f>+'[10]งบสำรองเร่งด่วน 60'!B31</f>
        <v>0</v>
      </c>
      <c r="HE6" s="128">
        <f>+'[10]งบสำรองเร่งด่วน 60'!D31</f>
        <v>0</v>
      </c>
      <c r="HF6" s="129">
        <f>+HD6-HE6</f>
        <v>0</v>
      </c>
      <c r="HG6" s="130" t="e">
        <f>HE6/HD6*100</f>
        <v>#DIV/0!</v>
      </c>
      <c r="HH6" s="129">
        <f>+'[10]งบสำรองเร่งด่วน 60'!F31</f>
        <v>0</v>
      </c>
      <c r="HI6" s="131">
        <f>+HF6-HH6</f>
        <v>0</v>
      </c>
      <c r="HJ6" s="127">
        <f>+'[10]งบสำรองเร่งด่วน 60'!B32</f>
        <v>0</v>
      </c>
      <c r="HK6" s="128">
        <f>+'[10]งบสำรองเร่งด่วน 60'!D32</f>
        <v>0</v>
      </c>
      <c r="HL6" s="129">
        <f>+HJ6-HK6</f>
        <v>0</v>
      </c>
      <c r="HM6" s="130" t="e">
        <f>HK6/HJ6*100</f>
        <v>#DIV/0!</v>
      </c>
      <c r="HN6" s="129">
        <f>+'[10]งบสำรองเร่งด่วน 60'!F32</f>
        <v>0</v>
      </c>
      <c r="HO6" s="131">
        <f>+HL6-HN6</f>
        <v>0</v>
      </c>
      <c r="HP6" s="127">
        <f>+'[10]งบสำรองเร่งด่วน 60'!B33</f>
        <v>0</v>
      </c>
      <c r="HQ6" s="128">
        <f>+'[10]งบสำรองเร่งด่วน 60'!D33</f>
        <v>0</v>
      </c>
      <c r="HR6" s="129">
        <f>+HP6-HQ6</f>
        <v>0</v>
      </c>
      <c r="HS6" s="130" t="e">
        <f>HQ6/HP6*100</f>
        <v>#DIV/0!</v>
      </c>
      <c r="HT6" s="129">
        <f>+'[10]งบสำรองเร่งด่วน 60'!F33</f>
        <v>0</v>
      </c>
      <c r="HU6" s="131">
        <f>+HR6-HT6</f>
        <v>0</v>
      </c>
      <c r="HV6" s="127">
        <f>+'[10]งบสำรองเร่งด่วน 60'!B34</f>
        <v>0</v>
      </c>
      <c r="HW6" s="128">
        <f>+'[10]งบสำรองเร่งด่วน 60'!D34</f>
        <v>0</v>
      </c>
      <c r="HX6" s="129">
        <f>+HV6-HW6</f>
        <v>0</v>
      </c>
      <c r="HY6" s="130" t="e">
        <f>HW6/HV6*100</f>
        <v>#DIV/0!</v>
      </c>
      <c r="HZ6" s="129">
        <f>+'[10]งบสำรองเร่งด่วน 60'!F34</f>
        <v>0</v>
      </c>
      <c r="IA6" s="131">
        <f>+HX6-HZ6</f>
        <v>0</v>
      </c>
      <c r="IB6" s="127">
        <f>+IH6+IN6+IT6</f>
        <v>0</v>
      </c>
      <c r="IC6" s="128">
        <f t="shared" ref="IC6:IG6" si="16">+II6+IO6+IU6</f>
        <v>0</v>
      </c>
      <c r="ID6" s="129">
        <f t="shared" si="16"/>
        <v>0</v>
      </c>
      <c r="IE6" s="130" t="e">
        <f t="shared" ref="IE6" si="17">IC6/IB6*100</f>
        <v>#DIV/0!</v>
      </c>
      <c r="IF6" s="129">
        <f t="shared" si="16"/>
        <v>0</v>
      </c>
      <c r="IG6" s="131">
        <f t="shared" si="16"/>
        <v>0</v>
      </c>
      <c r="IH6" s="127">
        <f>+'[10]งบสำรองเร่งด่วน 60'!B35</f>
        <v>0</v>
      </c>
      <c r="II6" s="128">
        <f>+'[10]งบสำรองเร่งด่วน 60'!D35</f>
        <v>0</v>
      </c>
      <c r="IJ6" s="129">
        <f>+IH6-II6</f>
        <v>0</v>
      </c>
      <c r="IK6" s="130" t="e">
        <f>II6/IH6*100</f>
        <v>#DIV/0!</v>
      </c>
      <c r="IL6" s="129">
        <f>+'[10]งบสำรองเร่งด่วน 60'!F35</f>
        <v>0</v>
      </c>
      <c r="IM6" s="131">
        <f>+IJ6-IL6</f>
        <v>0</v>
      </c>
      <c r="IN6" s="127">
        <f>+'[10]งบสำรองเร่งด่วน 60'!B36</f>
        <v>0</v>
      </c>
      <c r="IO6" s="128">
        <f>+'[10]งบสำรองเร่งด่วน 60'!D36</f>
        <v>0</v>
      </c>
      <c r="IP6" s="129">
        <f>+IN6-IO6</f>
        <v>0</v>
      </c>
      <c r="IQ6" s="130" t="e">
        <f>IO6/IN6*100</f>
        <v>#DIV/0!</v>
      </c>
      <c r="IR6" s="129">
        <f>+'[10]งบสำรองเร่งด่วน 60'!F36</f>
        <v>0</v>
      </c>
      <c r="IS6" s="131">
        <f>+IP6-IR6</f>
        <v>0</v>
      </c>
      <c r="IT6" s="127">
        <f>+'[10]งบสำรองเร่งด่วน 60'!B37</f>
        <v>0</v>
      </c>
      <c r="IU6" s="128">
        <f>+'[10]งบสำรองเร่งด่วน 60'!D37</f>
        <v>0</v>
      </c>
      <c r="IV6" s="129">
        <f>+IT6-IU6</f>
        <v>0</v>
      </c>
      <c r="IW6" s="130" t="e">
        <f>IU6/IT6*100</f>
        <v>#DIV/0!</v>
      </c>
      <c r="IX6" s="129">
        <f>+'[10]งบสำรองเร่งด่วน 60'!F37</f>
        <v>0</v>
      </c>
      <c r="IY6" s="131">
        <f>+IV6-IX6</f>
        <v>0</v>
      </c>
      <c r="IZ6" s="127">
        <f>+JF6+JL6+JR6+JX6</f>
        <v>0</v>
      </c>
      <c r="JA6" s="128">
        <f t="shared" ref="JA6:JE6" si="18">+JG6+JM6+JS6+JY6</f>
        <v>0</v>
      </c>
      <c r="JB6" s="129">
        <f t="shared" si="18"/>
        <v>0</v>
      </c>
      <c r="JC6" s="130" t="e">
        <f t="shared" ref="JC6" si="19">JA6/IZ6*100</f>
        <v>#DIV/0!</v>
      </c>
      <c r="JD6" s="129">
        <f t="shared" si="18"/>
        <v>0</v>
      </c>
      <c r="JE6" s="131">
        <f t="shared" si="18"/>
        <v>0</v>
      </c>
      <c r="JF6" s="127">
        <f>+'[10]งบสำรองเร่งด่วน 60'!B38</f>
        <v>0</v>
      </c>
      <c r="JG6" s="128">
        <f>+'[10]งบสำรองเร่งด่วน 60'!D38</f>
        <v>0</v>
      </c>
      <c r="JH6" s="129">
        <f>+JF6-JG6</f>
        <v>0</v>
      </c>
      <c r="JI6" s="130" t="e">
        <f>JG6/JF6*100</f>
        <v>#DIV/0!</v>
      </c>
      <c r="JJ6" s="129">
        <f>+'[10]งบสำรองเร่งด่วน 60'!F38</f>
        <v>0</v>
      </c>
      <c r="JK6" s="131">
        <f>+JH6-JJ6</f>
        <v>0</v>
      </c>
      <c r="JL6" s="127">
        <f>+'[10]งบสำรองเร่งด่วน 60'!B39</f>
        <v>0</v>
      </c>
      <c r="JM6" s="128">
        <f>+'[10]งบสำรองเร่งด่วน 60'!D39</f>
        <v>0</v>
      </c>
      <c r="JN6" s="129">
        <f>+JL6-JM6</f>
        <v>0</v>
      </c>
      <c r="JO6" s="130" t="e">
        <f>JM6/JL6*100</f>
        <v>#DIV/0!</v>
      </c>
      <c r="JP6" s="129">
        <f>+'[10]งบสำรองเร่งด่วน 60'!F39</f>
        <v>0</v>
      </c>
      <c r="JQ6" s="131">
        <f>+JN6-JP6</f>
        <v>0</v>
      </c>
      <c r="JR6" s="127">
        <f>+'[10]งบสำรองเร่งด่วน 60'!B40</f>
        <v>0</v>
      </c>
      <c r="JS6" s="128">
        <f>+'[10]งบสำรองเร่งด่วน 60'!D40</f>
        <v>0</v>
      </c>
      <c r="JT6" s="129">
        <f>+JR6-JS6</f>
        <v>0</v>
      </c>
      <c r="JU6" s="130" t="e">
        <f>JS6/JR6*100</f>
        <v>#DIV/0!</v>
      </c>
      <c r="JV6" s="129">
        <f>+'[10]งบสำรองเร่งด่วน 60'!F40</f>
        <v>0</v>
      </c>
      <c r="JW6" s="131">
        <f>+JT6-JV6</f>
        <v>0</v>
      </c>
      <c r="JX6" s="127">
        <f>+'[10]งบสำรองเร่งด่วน 60'!B41</f>
        <v>0</v>
      </c>
      <c r="JY6" s="128">
        <f>+'[10]งบสำรองเร่งด่วน 60'!D41</f>
        <v>0</v>
      </c>
      <c r="JZ6" s="129">
        <f>+JX6-JY6</f>
        <v>0</v>
      </c>
      <c r="KA6" s="130" t="e">
        <f>JY6/JX6*100</f>
        <v>#DIV/0!</v>
      </c>
      <c r="KB6" s="129">
        <f>+'[10]งบสำรองเร่งด่วน 60'!F41</f>
        <v>0</v>
      </c>
      <c r="KC6" s="131">
        <f>+JZ6-KB6</f>
        <v>0</v>
      </c>
      <c r="KD6" s="127">
        <f>+KJ6+KP6</f>
        <v>0</v>
      </c>
      <c r="KE6" s="128">
        <f t="shared" ref="KE6:KI6" si="20">+KK6+KQ6</f>
        <v>0</v>
      </c>
      <c r="KF6" s="129">
        <f t="shared" si="20"/>
        <v>0</v>
      </c>
      <c r="KG6" s="130" t="e">
        <f t="shared" ref="KG6" si="21">KE6/KD6*100</f>
        <v>#DIV/0!</v>
      </c>
      <c r="KH6" s="129">
        <f t="shared" si="20"/>
        <v>0</v>
      </c>
      <c r="KI6" s="131">
        <f t="shared" si="20"/>
        <v>0</v>
      </c>
      <c r="KJ6" s="127">
        <f>+'[10]งบสำรองเร่งด่วน 60'!B42</f>
        <v>0</v>
      </c>
      <c r="KK6" s="128">
        <f>+'[10]งบสำรองเร่งด่วน 60'!D42</f>
        <v>0</v>
      </c>
      <c r="KL6" s="129">
        <f>+KJ6-KK6</f>
        <v>0</v>
      </c>
      <c r="KM6" s="130" t="e">
        <f>KK6/KJ6*100</f>
        <v>#DIV/0!</v>
      </c>
      <c r="KN6" s="129">
        <f>+'[10]งบสำรองเร่งด่วน 60'!F42</f>
        <v>0</v>
      </c>
      <c r="KO6" s="131">
        <f>+KL6-KN6</f>
        <v>0</v>
      </c>
      <c r="KP6" s="127">
        <f>+'[10]งบสำรองเร่งด่วน 60'!B43</f>
        <v>0</v>
      </c>
      <c r="KQ6" s="128">
        <f>+'[10]งบสำรองเร่งด่วน 60'!D43</f>
        <v>0</v>
      </c>
      <c r="KR6" s="129">
        <f>+KP6-KQ6</f>
        <v>0</v>
      </c>
      <c r="KS6" s="130" t="e">
        <f>KQ6/KP6*100</f>
        <v>#DIV/0!</v>
      </c>
      <c r="KT6" s="129">
        <f>+'[10]งบสำรองเร่งด่วน 60'!F43</f>
        <v>0</v>
      </c>
      <c r="KU6" s="131">
        <f>+KR6-KT6</f>
        <v>0</v>
      </c>
      <c r="KV6" s="127">
        <f>+LB6+LH6</f>
        <v>0</v>
      </c>
      <c r="KW6" s="128">
        <f t="shared" ref="KW6:LA6" si="22">+LC6+LI6</f>
        <v>0</v>
      </c>
      <c r="KX6" s="129">
        <f t="shared" si="22"/>
        <v>0</v>
      </c>
      <c r="KY6" s="130" t="e">
        <f t="shared" ref="KY6" si="23">KW6/KV6*100</f>
        <v>#DIV/0!</v>
      </c>
      <c r="KZ6" s="129">
        <f t="shared" si="22"/>
        <v>0</v>
      </c>
      <c r="LA6" s="131">
        <f t="shared" si="22"/>
        <v>0</v>
      </c>
      <c r="LB6" s="127">
        <f>+'[10]งบสำรองเร่งด่วน 60'!B44</f>
        <v>0</v>
      </c>
      <c r="LC6" s="128">
        <f>+'[10]งบสำรองเร่งด่วน 60'!D44</f>
        <v>0</v>
      </c>
      <c r="LD6" s="129">
        <f>+LB6-LC6</f>
        <v>0</v>
      </c>
      <c r="LE6" s="130" t="e">
        <f>LC6/LB6*100</f>
        <v>#DIV/0!</v>
      </c>
      <c r="LF6" s="129">
        <f>+'[10]งบสำรองเร่งด่วน 60'!F44</f>
        <v>0</v>
      </c>
      <c r="LG6" s="131">
        <f>+LD6-LF6</f>
        <v>0</v>
      </c>
      <c r="LH6" s="127">
        <f>+'[10]งบสำรองเร่งด่วน 60'!B45</f>
        <v>0</v>
      </c>
      <c r="LI6" s="128">
        <f>+'[10]งบสำรองเร่งด่วน 60'!D45</f>
        <v>0</v>
      </c>
      <c r="LJ6" s="129">
        <f>+LH6-LI6</f>
        <v>0</v>
      </c>
      <c r="LK6" s="130" t="e">
        <f>LI6/LH6*100</f>
        <v>#DIV/0!</v>
      </c>
      <c r="LL6" s="129">
        <f>+'[10]งบสำรองเร่งด่วน 60'!F45</f>
        <v>0</v>
      </c>
      <c r="LM6" s="131">
        <f>+LJ6-LL6</f>
        <v>0</v>
      </c>
      <c r="LN6" s="127">
        <f>+LT6+LZ6</f>
        <v>0</v>
      </c>
      <c r="LO6" s="128">
        <f t="shared" ref="LO6:LS6" si="24">+LU6+MA6</f>
        <v>0</v>
      </c>
      <c r="LP6" s="129">
        <f t="shared" si="24"/>
        <v>0</v>
      </c>
      <c r="LQ6" s="130" t="e">
        <f t="shared" ref="LQ6" si="25">LO6/LN6*100</f>
        <v>#DIV/0!</v>
      </c>
      <c r="LR6" s="129">
        <f t="shared" si="24"/>
        <v>0</v>
      </c>
      <c r="LS6" s="131">
        <f t="shared" si="24"/>
        <v>0</v>
      </c>
      <c r="LT6" s="127">
        <f>+'[10]งบสำรองเร่งด่วน 60'!B46</f>
        <v>0</v>
      </c>
      <c r="LU6" s="128">
        <f>+'[10]งบสำรองเร่งด่วน 60'!D46</f>
        <v>0</v>
      </c>
      <c r="LV6" s="129">
        <f>+LT6-LU6</f>
        <v>0</v>
      </c>
      <c r="LW6" s="130" t="e">
        <f>LU6/LT6*100</f>
        <v>#DIV/0!</v>
      </c>
      <c r="LX6" s="129">
        <f>+'[10]งบสำรองเร่งด่วน 60'!F46</f>
        <v>0</v>
      </c>
      <c r="LY6" s="131">
        <f>+LV6-LX6</f>
        <v>0</v>
      </c>
      <c r="LZ6" s="127">
        <f>+'[10]งบสำรองเร่งด่วน 60'!B47</f>
        <v>0</v>
      </c>
      <c r="MA6" s="128">
        <f>+'[10]งบสำรองเร่งด่วน 60'!D47</f>
        <v>0</v>
      </c>
      <c r="MB6" s="129">
        <f>+LZ6-MA6</f>
        <v>0</v>
      </c>
      <c r="MC6" s="130" t="e">
        <f>MA6/LZ6*100</f>
        <v>#DIV/0!</v>
      </c>
      <c r="MD6" s="129">
        <f>+'[10]งบสำรองเร่งด่วน 60'!F47</f>
        <v>0</v>
      </c>
      <c r="ME6" s="131">
        <f>+MB6-MD6</f>
        <v>0</v>
      </c>
      <c r="MF6" s="127">
        <f>+ML6+MR6</f>
        <v>0</v>
      </c>
      <c r="MG6" s="128">
        <f t="shared" ref="MG6:MK6" si="26">+MM6+MS6</f>
        <v>0</v>
      </c>
      <c r="MH6" s="129">
        <f t="shared" si="26"/>
        <v>0</v>
      </c>
      <c r="MI6" s="130" t="e">
        <f t="shared" ref="MI6" si="27">MG6/MF6*100</f>
        <v>#DIV/0!</v>
      </c>
      <c r="MJ6" s="129">
        <f t="shared" si="26"/>
        <v>0</v>
      </c>
      <c r="MK6" s="131">
        <f t="shared" si="26"/>
        <v>0</v>
      </c>
      <c r="ML6" s="127">
        <f>+'[10]งบสำรองเร่งด่วน 60'!B48</f>
        <v>0</v>
      </c>
      <c r="MM6" s="128">
        <f>+'[10]งบสำรองเร่งด่วน 60'!D48</f>
        <v>0</v>
      </c>
      <c r="MN6" s="129">
        <f>+ML6-MM6</f>
        <v>0</v>
      </c>
      <c r="MO6" s="130" t="e">
        <f>MM6/ML6*100</f>
        <v>#DIV/0!</v>
      </c>
      <c r="MP6" s="129">
        <f>+'[10]งบสำรองเร่งด่วน 60'!F48</f>
        <v>0</v>
      </c>
      <c r="MQ6" s="131">
        <f>+MN6-MP6</f>
        <v>0</v>
      </c>
      <c r="MR6" s="127">
        <f>+'[10]งบสำรองเร่งด่วน 60'!B49</f>
        <v>0</v>
      </c>
      <c r="MS6" s="128">
        <f>+'[10]งบสำรองเร่งด่วน 60'!D49</f>
        <v>0</v>
      </c>
      <c r="MT6" s="129">
        <f>+MR6-MS6</f>
        <v>0</v>
      </c>
      <c r="MU6" s="130" t="e">
        <f>MS6/MR6*100</f>
        <v>#DIV/0!</v>
      </c>
      <c r="MV6" s="129">
        <f>+'[10]งบสำรองเร่งด่วน 60'!F49</f>
        <v>0</v>
      </c>
      <c r="MW6" s="131">
        <f>+MT6-MV6</f>
        <v>0</v>
      </c>
      <c r="MX6" s="127">
        <f>+ND6+NJ6</f>
        <v>0</v>
      </c>
      <c r="MY6" s="128">
        <f t="shared" ref="MY6:NC6" si="28">+NE6+NK6</f>
        <v>0</v>
      </c>
      <c r="MZ6" s="129">
        <f t="shared" si="28"/>
        <v>0</v>
      </c>
      <c r="NA6" s="130" t="e">
        <f t="shared" ref="NA6" si="29">MY6/MX6*100</f>
        <v>#DIV/0!</v>
      </c>
      <c r="NB6" s="129">
        <f t="shared" si="28"/>
        <v>0</v>
      </c>
      <c r="NC6" s="131">
        <f t="shared" si="28"/>
        <v>0</v>
      </c>
      <c r="ND6" s="127">
        <f>+'[10]งบสำรองเร่งด่วน 60'!B50</f>
        <v>0</v>
      </c>
      <c r="NE6" s="128">
        <f>+'[10]งบสำรองเร่งด่วน 60'!D50</f>
        <v>0</v>
      </c>
      <c r="NF6" s="129">
        <f>+ND6-NE6</f>
        <v>0</v>
      </c>
      <c r="NG6" s="130" t="e">
        <f>NE6/ND6*100</f>
        <v>#DIV/0!</v>
      </c>
      <c r="NH6" s="129">
        <f>+'[10]งบสำรองเร่งด่วน 60'!F50</f>
        <v>0</v>
      </c>
      <c r="NI6" s="131">
        <f>+NF6-NH6</f>
        <v>0</v>
      </c>
      <c r="NJ6" s="127">
        <f>+'[10]งบสำรองเร่งด่วน 60'!B51</f>
        <v>0</v>
      </c>
      <c r="NK6" s="128">
        <f>+'[10]งบสำรองเร่งด่วน 60'!D51</f>
        <v>0</v>
      </c>
      <c r="NL6" s="129">
        <f>+NJ6-NK6</f>
        <v>0</v>
      </c>
      <c r="NM6" s="130" t="e">
        <f>NK6/NJ6*100</f>
        <v>#DIV/0!</v>
      </c>
      <c r="NN6" s="129">
        <f>+'[10]งบสำรองเร่งด่วน 60'!F51</f>
        <v>0</v>
      </c>
      <c r="NO6" s="131">
        <f>+NL6-NN6</f>
        <v>0</v>
      </c>
      <c r="NP6" s="127">
        <f>+NV6+OB6+OH6</f>
        <v>0</v>
      </c>
      <c r="NQ6" s="128">
        <f t="shared" ref="NQ6:NU6" si="30">+NW6+OC6+OI6</f>
        <v>0</v>
      </c>
      <c r="NR6" s="129">
        <f t="shared" si="30"/>
        <v>0</v>
      </c>
      <c r="NS6" s="130" t="e">
        <f t="shared" ref="NS6" si="31">NQ6/NP6*100</f>
        <v>#DIV/0!</v>
      </c>
      <c r="NT6" s="129">
        <f t="shared" si="30"/>
        <v>0</v>
      </c>
      <c r="NU6" s="131">
        <f t="shared" si="30"/>
        <v>0</v>
      </c>
      <c r="NV6" s="127">
        <f>+'[10]งบสำรองเร่งด่วน 60'!B52</f>
        <v>0</v>
      </c>
      <c r="NW6" s="128">
        <f>+'[10]งบสำรองเร่งด่วน 60'!D52</f>
        <v>0</v>
      </c>
      <c r="NX6" s="129">
        <f>+NV6-NW6</f>
        <v>0</v>
      </c>
      <c r="NY6" s="130" t="e">
        <f>NW6/NV6*100</f>
        <v>#DIV/0!</v>
      </c>
      <c r="NZ6" s="129">
        <f>+'[10]งบสำรองเร่งด่วน 60'!F52</f>
        <v>0</v>
      </c>
      <c r="OA6" s="131">
        <f>+NX6-NZ6</f>
        <v>0</v>
      </c>
      <c r="OB6" s="127">
        <f>+'[10]งบสำรองเร่งด่วน 60'!B53</f>
        <v>0</v>
      </c>
      <c r="OC6" s="128">
        <f>+'[10]งบสำรองเร่งด่วน 60'!D53</f>
        <v>0</v>
      </c>
      <c r="OD6" s="129">
        <f>+OB6-OC6</f>
        <v>0</v>
      </c>
      <c r="OE6" s="130" t="e">
        <f>OC6/OB6*100</f>
        <v>#DIV/0!</v>
      </c>
      <c r="OF6" s="129">
        <f>+'[10]งบสำรองเร่งด่วน 60'!F53</f>
        <v>0</v>
      </c>
      <c r="OG6" s="131">
        <f>+OD6-OF6</f>
        <v>0</v>
      </c>
      <c r="OH6" s="127">
        <f>+'[10]งบสำรองเร่งด่วน 60'!B54</f>
        <v>0</v>
      </c>
      <c r="OI6" s="128">
        <f>+'[10]งบสำรองเร่งด่วน 60'!D54</f>
        <v>0</v>
      </c>
      <c r="OJ6" s="129">
        <f>+OH6-OI6</f>
        <v>0</v>
      </c>
      <c r="OK6" s="130" t="e">
        <f>OI6/OH6*100</f>
        <v>#DIV/0!</v>
      </c>
      <c r="OL6" s="129">
        <f>+'[10]งบสำรองเร่งด่วน 60'!F54</f>
        <v>0</v>
      </c>
      <c r="OM6" s="131">
        <f>+OJ6-OL6</f>
        <v>0</v>
      </c>
      <c r="ON6" s="127">
        <f>+OT6+OZ6</f>
        <v>0</v>
      </c>
      <c r="OO6" s="128">
        <f t="shared" ref="OO6:OS6" si="32">+OU6+PA6</f>
        <v>0</v>
      </c>
      <c r="OP6" s="129">
        <f t="shared" si="32"/>
        <v>0</v>
      </c>
      <c r="OQ6" s="130" t="e">
        <f t="shared" ref="OQ6" si="33">OO6/ON6*100</f>
        <v>#DIV/0!</v>
      </c>
      <c r="OR6" s="129">
        <f t="shared" si="32"/>
        <v>0</v>
      </c>
      <c r="OS6" s="131">
        <f t="shared" si="32"/>
        <v>0</v>
      </c>
      <c r="OT6" s="127">
        <f>+'[10]งบสำรองเร่งด่วน 60'!B55</f>
        <v>0</v>
      </c>
      <c r="OU6" s="128">
        <f>+'[10]งบสำรองเร่งด่วน 60'!D55</f>
        <v>0</v>
      </c>
      <c r="OV6" s="129">
        <f>+OT6-OU6</f>
        <v>0</v>
      </c>
      <c r="OW6" s="130" t="e">
        <f>OU6/OT6*100</f>
        <v>#DIV/0!</v>
      </c>
      <c r="OX6" s="129">
        <f>+'[10]งบสำรองเร่งด่วน 60'!F55</f>
        <v>0</v>
      </c>
      <c r="OY6" s="131">
        <f>+OV6-OX6</f>
        <v>0</v>
      </c>
      <c r="OZ6" s="127">
        <f>+'[10]งบสำรองเร่งด่วน 60'!B56</f>
        <v>0</v>
      </c>
      <c r="PA6" s="128">
        <f>+'[10]งบสำรองเร่งด่วน 60'!D56</f>
        <v>0</v>
      </c>
      <c r="PB6" s="129">
        <f>+OZ6-PA6</f>
        <v>0</v>
      </c>
      <c r="PC6" s="130" t="e">
        <f>PA6/OZ6*100</f>
        <v>#DIV/0!</v>
      </c>
      <c r="PD6" s="129">
        <f>+'[10]งบสำรองเร่งด่วน 60'!F56</f>
        <v>0</v>
      </c>
      <c r="PE6" s="131">
        <f>+PB6-PD6</f>
        <v>0</v>
      </c>
      <c r="PF6" s="127">
        <f>+PL6+PR6</f>
        <v>0</v>
      </c>
      <c r="PG6" s="128">
        <f t="shared" ref="PG6:PK6" si="34">+PM6+PS6</f>
        <v>0</v>
      </c>
      <c r="PH6" s="129">
        <f t="shared" si="34"/>
        <v>0</v>
      </c>
      <c r="PI6" s="130" t="e">
        <f t="shared" ref="PI6" si="35">PG6/PF6*100</f>
        <v>#DIV/0!</v>
      </c>
      <c r="PJ6" s="129">
        <f t="shared" si="34"/>
        <v>0</v>
      </c>
      <c r="PK6" s="131">
        <f t="shared" si="34"/>
        <v>0</v>
      </c>
      <c r="PL6" s="127">
        <f>+'[10]งบสำรองเร่งด่วน 60'!B57</f>
        <v>0</v>
      </c>
      <c r="PM6" s="128">
        <f>+'[10]งบสำรองเร่งด่วน 60'!D57</f>
        <v>0</v>
      </c>
      <c r="PN6" s="129">
        <f>+PL6-PM6</f>
        <v>0</v>
      </c>
      <c r="PO6" s="130" t="e">
        <f>PM6/PL6*100</f>
        <v>#DIV/0!</v>
      </c>
      <c r="PP6" s="129">
        <f>+'[10]งบสำรองเร่งด่วน 60'!F57</f>
        <v>0</v>
      </c>
      <c r="PQ6" s="131">
        <f>+PN6-PP6</f>
        <v>0</v>
      </c>
      <c r="PR6" s="127">
        <f>+'[10]งบสำรองเร่งด่วน 60'!B58</f>
        <v>0</v>
      </c>
      <c r="PS6" s="128">
        <f>+'[10]งบสำรองเร่งด่วน 60'!D58</f>
        <v>0</v>
      </c>
      <c r="PT6" s="129">
        <f>+PR6-PS6</f>
        <v>0</v>
      </c>
      <c r="PU6" s="130" t="e">
        <f>PS6/PR6*100</f>
        <v>#DIV/0!</v>
      </c>
      <c r="PV6" s="129">
        <f>+'[10]งบสำรองเร่งด่วน 60'!F58</f>
        <v>0</v>
      </c>
      <c r="PW6" s="131">
        <f>+PT6-PV6</f>
        <v>0</v>
      </c>
    </row>
    <row r="7" spans="1:439" ht="22.5" thickTop="1" thickBot="1">
      <c r="A7" s="109"/>
      <c r="B7" s="132" t="s">
        <v>652</v>
      </c>
      <c r="C7" s="102"/>
      <c r="D7" s="133"/>
      <c r="E7" s="133"/>
      <c r="F7" s="133"/>
      <c r="G7" s="133"/>
      <c r="H7" s="133"/>
      <c r="I7" s="133"/>
      <c r="J7" s="133"/>
      <c r="K7" s="134" t="e">
        <f t="shared" ref="K7:K70" si="36">I7/H7*100</f>
        <v>#DIV/0!</v>
      </c>
      <c r="L7" s="133"/>
      <c r="M7" s="135"/>
      <c r="N7" s="136"/>
      <c r="O7" s="137"/>
      <c r="P7" s="137"/>
      <c r="Q7" s="138"/>
      <c r="R7" s="137"/>
      <c r="S7" s="139"/>
      <c r="T7" s="140"/>
      <c r="U7" s="141"/>
      <c r="V7" s="141"/>
      <c r="W7" s="142"/>
      <c r="X7" s="141"/>
      <c r="Y7" s="143"/>
      <c r="Z7" s="144"/>
      <c r="AA7" s="133"/>
      <c r="AB7" s="133"/>
      <c r="AC7" s="134"/>
      <c r="AD7" s="133"/>
      <c r="AE7" s="145"/>
      <c r="AF7" s="144"/>
      <c r="AG7" s="133"/>
      <c r="AH7" s="133"/>
      <c r="AI7" s="134"/>
      <c r="AJ7" s="133"/>
      <c r="AK7" s="145"/>
      <c r="AL7" s="144"/>
      <c r="AM7" s="133"/>
      <c r="AN7" s="133"/>
      <c r="AO7" s="134"/>
      <c r="AP7" s="133"/>
      <c r="AQ7" s="145"/>
      <c r="AR7" s="144"/>
      <c r="AS7" s="133"/>
      <c r="AT7" s="133"/>
      <c r="AU7" s="134"/>
      <c r="AV7" s="133"/>
      <c r="AW7" s="145"/>
      <c r="AX7" s="144"/>
      <c r="AY7" s="133"/>
      <c r="AZ7" s="133"/>
      <c r="BA7" s="134"/>
      <c r="BB7" s="133"/>
      <c r="BC7" s="145"/>
      <c r="BD7" s="144"/>
      <c r="BE7" s="133"/>
      <c r="BF7" s="133"/>
      <c r="BG7" s="134"/>
      <c r="BH7" s="133"/>
      <c r="BI7" s="145"/>
      <c r="BJ7" s="144"/>
      <c r="BK7" s="133"/>
      <c r="BL7" s="133"/>
      <c r="BM7" s="134"/>
      <c r="BN7" s="133"/>
      <c r="BO7" s="145"/>
      <c r="BP7" s="144"/>
      <c r="BQ7" s="133"/>
      <c r="BR7" s="133"/>
      <c r="BS7" s="134"/>
      <c r="BT7" s="133"/>
      <c r="BU7" s="145"/>
      <c r="BV7" s="144"/>
      <c r="BW7" s="133"/>
      <c r="BX7" s="133"/>
      <c r="BY7" s="134"/>
      <c r="BZ7" s="133"/>
      <c r="CA7" s="145"/>
      <c r="CB7" s="144"/>
      <c r="CC7" s="133"/>
      <c r="CD7" s="133"/>
      <c r="CE7" s="134"/>
      <c r="CF7" s="133"/>
      <c r="CG7" s="145"/>
      <c r="CH7" s="144"/>
      <c r="CI7" s="133"/>
      <c r="CJ7" s="133"/>
      <c r="CK7" s="134"/>
      <c r="CL7" s="133"/>
      <c r="CM7" s="145"/>
      <c r="CN7" s="144"/>
      <c r="CO7" s="133"/>
      <c r="CP7" s="133"/>
      <c r="CQ7" s="134"/>
      <c r="CR7" s="133"/>
      <c r="CS7" s="145"/>
      <c r="CT7" s="144"/>
      <c r="CU7" s="133"/>
      <c r="CV7" s="133"/>
      <c r="CW7" s="134"/>
      <c r="CX7" s="133"/>
      <c r="CY7" s="145"/>
      <c r="CZ7" s="144"/>
      <c r="DA7" s="133"/>
      <c r="DB7" s="133"/>
      <c r="DC7" s="134"/>
      <c r="DD7" s="133"/>
      <c r="DE7" s="145"/>
      <c r="DF7" s="144"/>
      <c r="DG7" s="133"/>
      <c r="DH7" s="133"/>
      <c r="DI7" s="134"/>
      <c r="DJ7" s="133"/>
      <c r="DK7" s="145"/>
      <c r="DL7" s="144"/>
      <c r="DM7" s="133"/>
      <c r="DN7" s="133"/>
      <c r="DO7" s="134"/>
      <c r="DP7" s="133"/>
      <c r="DQ7" s="145"/>
      <c r="DR7" s="144"/>
      <c r="DS7" s="133"/>
      <c r="DT7" s="133"/>
      <c r="DU7" s="134"/>
      <c r="DV7" s="133"/>
      <c r="DW7" s="145"/>
      <c r="DX7" s="144"/>
      <c r="DY7" s="133"/>
      <c r="DZ7" s="133"/>
      <c r="EA7" s="134"/>
      <c r="EB7" s="133"/>
      <c r="EC7" s="145"/>
      <c r="ED7" s="144"/>
      <c r="EE7" s="133"/>
      <c r="EF7" s="133"/>
      <c r="EG7" s="134"/>
      <c r="EH7" s="133"/>
      <c r="EI7" s="145"/>
      <c r="EJ7" s="144"/>
      <c r="EK7" s="133"/>
      <c r="EL7" s="133"/>
      <c r="EM7" s="134"/>
      <c r="EN7" s="133"/>
      <c r="EO7" s="145"/>
      <c r="EP7" s="144"/>
      <c r="EQ7" s="133"/>
      <c r="ER7" s="133"/>
      <c r="ES7" s="134"/>
      <c r="ET7" s="133"/>
      <c r="EU7" s="145"/>
      <c r="EV7" s="144"/>
      <c r="EW7" s="133"/>
      <c r="EX7" s="133"/>
      <c r="EY7" s="134"/>
      <c r="EZ7" s="133"/>
      <c r="FA7" s="145"/>
      <c r="FB7" s="144"/>
      <c r="FC7" s="133"/>
      <c r="FD7" s="133"/>
      <c r="FE7" s="134"/>
      <c r="FF7" s="133"/>
      <c r="FG7" s="145"/>
      <c r="FH7" s="144"/>
      <c r="FI7" s="133"/>
      <c r="FJ7" s="133"/>
      <c r="FK7" s="134"/>
      <c r="FL7" s="133"/>
      <c r="FM7" s="145"/>
      <c r="FN7" s="144"/>
      <c r="FO7" s="133"/>
      <c r="FP7" s="133"/>
      <c r="FQ7" s="134"/>
      <c r="FR7" s="133"/>
      <c r="FS7" s="145"/>
      <c r="FT7" s="144"/>
      <c r="FU7" s="133"/>
      <c r="FV7" s="133"/>
      <c r="FW7" s="134"/>
      <c r="FX7" s="133"/>
      <c r="FY7" s="145"/>
      <c r="FZ7" s="144"/>
      <c r="GA7" s="133"/>
      <c r="GB7" s="133"/>
      <c r="GC7" s="134"/>
      <c r="GD7" s="133"/>
      <c r="GE7" s="145"/>
      <c r="GF7" s="144"/>
      <c r="GG7" s="133"/>
      <c r="GH7" s="133"/>
      <c r="GI7" s="134"/>
      <c r="GJ7" s="133"/>
      <c r="GK7" s="145"/>
      <c r="GL7" s="144"/>
      <c r="GM7" s="133"/>
      <c r="GN7" s="133"/>
      <c r="GO7" s="134"/>
      <c r="GP7" s="133"/>
      <c r="GQ7" s="145"/>
      <c r="GR7" s="144"/>
      <c r="GS7" s="133"/>
      <c r="GT7" s="133"/>
      <c r="GU7" s="134"/>
      <c r="GV7" s="133"/>
      <c r="GW7" s="145"/>
      <c r="GX7" s="144"/>
      <c r="GY7" s="133"/>
      <c r="GZ7" s="133"/>
      <c r="HA7" s="134"/>
      <c r="HB7" s="133"/>
      <c r="HC7" s="145"/>
      <c r="HD7" s="144"/>
      <c r="HE7" s="133"/>
      <c r="HF7" s="133"/>
      <c r="HG7" s="134"/>
      <c r="HH7" s="133"/>
      <c r="HI7" s="145"/>
      <c r="HJ7" s="144"/>
      <c r="HK7" s="133"/>
      <c r="HL7" s="133"/>
      <c r="HM7" s="134"/>
      <c r="HN7" s="133"/>
      <c r="HO7" s="145"/>
      <c r="HP7" s="144"/>
      <c r="HQ7" s="133"/>
      <c r="HR7" s="133"/>
      <c r="HS7" s="134"/>
      <c r="HT7" s="133"/>
      <c r="HU7" s="145"/>
      <c r="HV7" s="144"/>
      <c r="HW7" s="133"/>
      <c r="HX7" s="133"/>
      <c r="HY7" s="134"/>
      <c r="HZ7" s="133"/>
      <c r="IA7" s="145"/>
      <c r="IB7" s="144"/>
      <c r="IC7" s="133"/>
      <c r="ID7" s="133"/>
      <c r="IE7" s="134"/>
      <c r="IF7" s="133"/>
      <c r="IG7" s="145"/>
      <c r="IH7" s="144"/>
      <c r="II7" s="133"/>
      <c r="IJ7" s="133"/>
      <c r="IK7" s="134"/>
      <c r="IL7" s="133"/>
      <c r="IM7" s="145"/>
      <c r="IN7" s="144"/>
      <c r="IO7" s="133"/>
      <c r="IP7" s="133"/>
      <c r="IQ7" s="134"/>
      <c r="IR7" s="133"/>
      <c r="IS7" s="145"/>
      <c r="IT7" s="144"/>
      <c r="IU7" s="133"/>
      <c r="IV7" s="133"/>
      <c r="IW7" s="134"/>
      <c r="IX7" s="133"/>
      <c r="IY7" s="145"/>
      <c r="IZ7" s="144"/>
      <c r="JA7" s="133"/>
      <c r="JB7" s="133"/>
      <c r="JC7" s="134"/>
      <c r="JD7" s="133"/>
      <c r="JE7" s="145"/>
      <c r="JF7" s="144"/>
      <c r="JG7" s="133"/>
      <c r="JH7" s="133"/>
      <c r="JI7" s="134"/>
      <c r="JJ7" s="133"/>
      <c r="JK7" s="145"/>
      <c r="JL7" s="144"/>
      <c r="JM7" s="133"/>
      <c r="JN7" s="133"/>
      <c r="JO7" s="134"/>
      <c r="JP7" s="133"/>
      <c r="JQ7" s="145"/>
      <c r="JR7" s="144"/>
      <c r="JS7" s="133"/>
      <c r="JT7" s="133"/>
      <c r="JU7" s="134"/>
      <c r="JV7" s="133"/>
      <c r="JW7" s="145"/>
      <c r="JX7" s="144"/>
      <c r="JY7" s="133"/>
      <c r="JZ7" s="133"/>
      <c r="KA7" s="134"/>
      <c r="KB7" s="133"/>
      <c r="KC7" s="145"/>
      <c r="KD7" s="144"/>
      <c r="KE7" s="133"/>
      <c r="KF7" s="133"/>
      <c r="KG7" s="134"/>
      <c r="KH7" s="133"/>
      <c r="KI7" s="145"/>
      <c r="KJ7" s="144"/>
      <c r="KK7" s="133"/>
      <c r="KL7" s="133"/>
      <c r="KM7" s="134"/>
      <c r="KN7" s="133"/>
      <c r="KO7" s="145"/>
      <c r="KP7" s="144"/>
      <c r="KQ7" s="133"/>
      <c r="KR7" s="133"/>
      <c r="KS7" s="134"/>
      <c r="KT7" s="133"/>
      <c r="KU7" s="145"/>
      <c r="KV7" s="144"/>
      <c r="KW7" s="133"/>
      <c r="KX7" s="133"/>
      <c r="KY7" s="134"/>
      <c r="KZ7" s="133"/>
      <c r="LA7" s="145"/>
      <c r="LB7" s="144"/>
      <c r="LC7" s="133"/>
      <c r="LD7" s="133"/>
      <c r="LE7" s="134"/>
      <c r="LF7" s="133"/>
      <c r="LG7" s="145"/>
      <c r="LH7" s="144"/>
      <c r="LI7" s="133"/>
      <c r="LJ7" s="133"/>
      <c r="LK7" s="134"/>
      <c r="LL7" s="133"/>
      <c r="LM7" s="145"/>
      <c r="LN7" s="144"/>
      <c r="LO7" s="133"/>
      <c r="LP7" s="133"/>
      <c r="LQ7" s="134"/>
      <c r="LR7" s="133"/>
      <c r="LS7" s="145"/>
      <c r="LT7" s="144"/>
      <c r="LU7" s="133"/>
      <c r="LV7" s="133"/>
      <c r="LW7" s="134"/>
      <c r="LX7" s="133"/>
      <c r="LY7" s="145"/>
      <c r="LZ7" s="144"/>
      <c r="MA7" s="133"/>
      <c r="MB7" s="133"/>
      <c r="MC7" s="134"/>
      <c r="MD7" s="133"/>
      <c r="ME7" s="145"/>
      <c r="MF7" s="144"/>
      <c r="MG7" s="133"/>
      <c r="MH7" s="133"/>
      <c r="MI7" s="134"/>
      <c r="MJ7" s="133"/>
      <c r="MK7" s="145"/>
      <c r="ML7" s="144"/>
      <c r="MM7" s="133"/>
      <c r="MN7" s="133"/>
      <c r="MO7" s="134"/>
      <c r="MP7" s="133"/>
      <c r="MQ7" s="145"/>
      <c r="MR7" s="144"/>
      <c r="MS7" s="133"/>
      <c r="MT7" s="133"/>
      <c r="MU7" s="134"/>
      <c r="MV7" s="133"/>
      <c r="MW7" s="145"/>
      <c r="MX7" s="144"/>
      <c r="MY7" s="133"/>
      <c r="MZ7" s="133"/>
      <c r="NA7" s="134"/>
      <c r="NB7" s="133"/>
      <c r="NC7" s="145"/>
      <c r="ND7" s="144"/>
      <c r="NE7" s="133"/>
      <c r="NF7" s="133"/>
      <c r="NG7" s="134"/>
      <c r="NH7" s="133"/>
      <c r="NI7" s="145"/>
      <c r="NJ7" s="144"/>
      <c r="NK7" s="133"/>
      <c r="NL7" s="133"/>
      <c r="NM7" s="134"/>
      <c r="NN7" s="133"/>
      <c r="NO7" s="145"/>
      <c r="NP7" s="144"/>
      <c r="NQ7" s="133"/>
      <c r="NR7" s="133"/>
      <c r="NS7" s="134"/>
      <c r="NT7" s="133"/>
      <c r="NU7" s="145"/>
      <c r="NV7" s="144"/>
      <c r="NW7" s="133"/>
      <c r="NX7" s="133"/>
      <c r="NY7" s="134"/>
      <c r="NZ7" s="133"/>
      <c r="OA7" s="145"/>
      <c r="OB7" s="144"/>
      <c r="OC7" s="133"/>
      <c r="OD7" s="133"/>
      <c r="OE7" s="134"/>
      <c r="OF7" s="133"/>
      <c r="OG7" s="145"/>
      <c r="OH7" s="144"/>
      <c r="OI7" s="133"/>
      <c r="OJ7" s="133"/>
      <c r="OK7" s="134"/>
      <c r="OL7" s="133"/>
      <c r="OM7" s="145"/>
      <c r="ON7" s="144"/>
      <c r="OO7" s="133"/>
      <c r="OP7" s="133"/>
      <c r="OQ7" s="134"/>
      <c r="OR7" s="133"/>
      <c r="OS7" s="145"/>
      <c r="OT7" s="144"/>
      <c r="OU7" s="133"/>
      <c r="OV7" s="133"/>
      <c r="OW7" s="134"/>
      <c r="OX7" s="133"/>
      <c r="OY7" s="145"/>
      <c r="OZ7" s="144"/>
      <c r="PA7" s="133"/>
      <c r="PB7" s="133"/>
      <c r="PC7" s="134"/>
      <c r="PD7" s="133"/>
      <c r="PE7" s="145"/>
      <c r="PF7" s="144"/>
      <c r="PG7" s="133"/>
      <c r="PH7" s="133"/>
      <c r="PI7" s="134"/>
      <c r="PJ7" s="133"/>
      <c r="PK7" s="145"/>
      <c r="PL7" s="144"/>
      <c r="PM7" s="133"/>
      <c r="PN7" s="133"/>
      <c r="PO7" s="134"/>
      <c r="PP7" s="133"/>
      <c r="PQ7" s="145"/>
      <c r="PR7" s="144"/>
      <c r="PS7" s="133"/>
      <c r="PT7" s="133"/>
      <c r="PU7" s="134"/>
      <c r="PV7" s="133"/>
      <c r="PW7" s="145"/>
    </row>
    <row r="8" spans="1:439" s="98" customFormat="1" ht="18.75" customHeight="1" thickTop="1">
      <c r="A8" s="108">
        <v>2</v>
      </c>
      <c r="B8" s="146" t="s">
        <v>653</v>
      </c>
      <c r="C8" s="146"/>
      <c r="D8" s="133"/>
      <c r="E8" s="133"/>
      <c r="F8" s="133"/>
      <c r="G8" s="133"/>
      <c r="H8" s="133"/>
      <c r="I8" s="147"/>
      <c r="J8" s="133"/>
      <c r="K8" s="134" t="e">
        <f t="shared" si="36"/>
        <v>#DIV/0!</v>
      </c>
      <c r="L8" s="133"/>
      <c r="M8" s="135"/>
      <c r="N8" s="136"/>
      <c r="O8" s="148"/>
      <c r="P8" s="137"/>
      <c r="Q8" s="138"/>
      <c r="R8" s="137"/>
      <c r="S8" s="139"/>
      <c r="T8" s="140"/>
      <c r="U8" s="149"/>
      <c r="V8" s="141"/>
      <c r="W8" s="142"/>
      <c r="X8" s="141"/>
      <c r="Y8" s="143"/>
      <c r="Z8" s="144"/>
      <c r="AA8" s="147"/>
      <c r="AB8" s="133"/>
      <c r="AC8" s="134"/>
      <c r="AD8" s="133"/>
      <c r="AE8" s="145"/>
      <c r="AF8" s="144"/>
      <c r="AG8" s="147"/>
      <c r="AH8" s="133"/>
      <c r="AI8" s="134"/>
      <c r="AJ8" s="133"/>
      <c r="AK8" s="145"/>
      <c r="AL8" s="144"/>
      <c r="AM8" s="147"/>
      <c r="AN8" s="133"/>
      <c r="AO8" s="134"/>
      <c r="AP8" s="133"/>
      <c r="AQ8" s="145"/>
      <c r="AR8" s="144"/>
      <c r="AS8" s="147"/>
      <c r="AT8" s="133"/>
      <c r="AU8" s="134"/>
      <c r="AV8" s="133"/>
      <c r="AW8" s="145"/>
      <c r="AX8" s="144"/>
      <c r="AY8" s="147"/>
      <c r="AZ8" s="133"/>
      <c r="BA8" s="134"/>
      <c r="BB8" s="133"/>
      <c r="BC8" s="145"/>
      <c r="BD8" s="144"/>
      <c r="BE8" s="147"/>
      <c r="BF8" s="133"/>
      <c r="BG8" s="134"/>
      <c r="BH8" s="133"/>
      <c r="BI8" s="145"/>
      <c r="BJ8" s="144"/>
      <c r="BK8" s="147"/>
      <c r="BL8" s="133"/>
      <c r="BM8" s="134"/>
      <c r="BN8" s="133"/>
      <c r="BO8" s="145"/>
      <c r="BP8" s="144"/>
      <c r="BQ8" s="147"/>
      <c r="BR8" s="133"/>
      <c r="BS8" s="134"/>
      <c r="BT8" s="133"/>
      <c r="BU8" s="145"/>
      <c r="BV8" s="144"/>
      <c r="BW8" s="147"/>
      <c r="BX8" s="133"/>
      <c r="BY8" s="134"/>
      <c r="BZ8" s="133"/>
      <c r="CA8" s="145"/>
      <c r="CB8" s="144"/>
      <c r="CC8" s="147"/>
      <c r="CD8" s="133"/>
      <c r="CE8" s="134"/>
      <c r="CF8" s="133"/>
      <c r="CG8" s="145"/>
      <c r="CH8" s="144"/>
      <c r="CI8" s="147"/>
      <c r="CJ8" s="133"/>
      <c r="CK8" s="134"/>
      <c r="CL8" s="133"/>
      <c r="CM8" s="145"/>
      <c r="CN8" s="144"/>
      <c r="CO8" s="147"/>
      <c r="CP8" s="133"/>
      <c r="CQ8" s="134"/>
      <c r="CR8" s="133"/>
      <c r="CS8" s="145"/>
      <c r="CT8" s="144"/>
      <c r="CU8" s="147"/>
      <c r="CV8" s="133"/>
      <c r="CW8" s="134"/>
      <c r="CX8" s="133"/>
      <c r="CY8" s="145"/>
      <c r="CZ8" s="144"/>
      <c r="DA8" s="147"/>
      <c r="DB8" s="133"/>
      <c r="DC8" s="134"/>
      <c r="DD8" s="133"/>
      <c r="DE8" s="145"/>
      <c r="DF8" s="144"/>
      <c r="DG8" s="147"/>
      <c r="DH8" s="133"/>
      <c r="DI8" s="134"/>
      <c r="DJ8" s="133"/>
      <c r="DK8" s="145"/>
      <c r="DL8" s="144"/>
      <c r="DM8" s="147"/>
      <c r="DN8" s="133"/>
      <c r="DO8" s="134"/>
      <c r="DP8" s="133"/>
      <c r="DQ8" s="145"/>
      <c r="DR8" s="144"/>
      <c r="DS8" s="147"/>
      <c r="DT8" s="133"/>
      <c r="DU8" s="134"/>
      <c r="DV8" s="133"/>
      <c r="DW8" s="145"/>
      <c r="DX8" s="144"/>
      <c r="DY8" s="147"/>
      <c r="DZ8" s="133"/>
      <c r="EA8" s="134"/>
      <c r="EB8" s="133"/>
      <c r="EC8" s="145"/>
      <c r="ED8" s="144"/>
      <c r="EE8" s="147"/>
      <c r="EF8" s="133"/>
      <c r="EG8" s="134"/>
      <c r="EH8" s="133"/>
      <c r="EI8" s="145"/>
      <c r="EJ8" s="144"/>
      <c r="EK8" s="147"/>
      <c r="EL8" s="133"/>
      <c r="EM8" s="134"/>
      <c r="EN8" s="133"/>
      <c r="EO8" s="145"/>
      <c r="EP8" s="144"/>
      <c r="EQ8" s="147"/>
      <c r="ER8" s="133"/>
      <c r="ES8" s="134"/>
      <c r="ET8" s="133"/>
      <c r="EU8" s="145"/>
      <c r="EV8" s="144"/>
      <c r="EW8" s="147"/>
      <c r="EX8" s="133"/>
      <c r="EY8" s="134"/>
      <c r="EZ8" s="133"/>
      <c r="FA8" s="145"/>
      <c r="FB8" s="144"/>
      <c r="FC8" s="147"/>
      <c r="FD8" s="133"/>
      <c r="FE8" s="134"/>
      <c r="FF8" s="133"/>
      <c r="FG8" s="145"/>
      <c r="FH8" s="144"/>
      <c r="FI8" s="147"/>
      <c r="FJ8" s="133"/>
      <c r="FK8" s="134"/>
      <c r="FL8" s="133"/>
      <c r="FM8" s="145"/>
      <c r="FN8" s="144"/>
      <c r="FO8" s="147"/>
      <c r="FP8" s="133"/>
      <c r="FQ8" s="134"/>
      <c r="FR8" s="133"/>
      <c r="FS8" s="145"/>
      <c r="FT8" s="144"/>
      <c r="FU8" s="147"/>
      <c r="FV8" s="133"/>
      <c r="FW8" s="134"/>
      <c r="FX8" s="133"/>
      <c r="FY8" s="145"/>
      <c r="FZ8" s="144"/>
      <c r="GA8" s="147"/>
      <c r="GB8" s="133"/>
      <c r="GC8" s="134"/>
      <c r="GD8" s="133"/>
      <c r="GE8" s="145"/>
      <c r="GF8" s="144"/>
      <c r="GG8" s="147"/>
      <c r="GH8" s="133"/>
      <c r="GI8" s="134"/>
      <c r="GJ8" s="133"/>
      <c r="GK8" s="145"/>
      <c r="GL8" s="144"/>
      <c r="GM8" s="147"/>
      <c r="GN8" s="133"/>
      <c r="GO8" s="134"/>
      <c r="GP8" s="133"/>
      <c r="GQ8" s="145"/>
      <c r="GR8" s="144"/>
      <c r="GS8" s="147"/>
      <c r="GT8" s="133"/>
      <c r="GU8" s="134"/>
      <c r="GV8" s="133"/>
      <c r="GW8" s="145"/>
      <c r="GX8" s="144"/>
      <c r="GY8" s="147"/>
      <c r="GZ8" s="133"/>
      <c r="HA8" s="134"/>
      <c r="HB8" s="133"/>
      <c r="HC8" s="145"/>
      <c r="HD8" s="144"/>
      <c r="HE8" s="147"/>
      <c r="HF8" s="133"/>
      <c r="HG8" s="134"/>
      <c r="HH8" s="133"/>
      <c r="HI8" s="145"/>
      <c r="HJ8" s="144"/>
      <c r="HK8" s="147"/>
      <c r="HL8" s="133"/>
      <c r="HM8" s="134"/>
      <c r="HN8" s="133"/>
      <c r="HO8" s="145"/>
      <c r="HP8" s="144"/>
      <c r="HQ8" s="147"/>
      <c r="HR8" s="133"/>
      <c r="HS8" s="134"/>
      <c r="HT8" s="133"/>
      <c r="HU8" s="145"/>
      <c r="HV8" s="144"/>
      <c r="HW8" s="147"/>
      <c r="HX8" s="133"/>
      <c r="HY8" s="134"/>
      <c r="HZ8" s="133"/>
      <c r="IA8" s="145"/>
      <c r="IB8" s="144"/>
      <c r="IC8" s="147"/>
      <c r="ID8" s="133"/>
      <c r="IE8" s="134"/>
      <c r="IF8" s="133"/>
      <c r="IG8" s="145"/>
      <c r="IH8" s="144"/>
      <c r="II8" s="147"/>
      <c r="IJ8" s="133"/>
      <c r="IK8" s="134"/>
      <c r="IL8" s="133"/>
      <c r="IM8" s="145"/>
      <c r="IN8" s="144"/>
      <c r="IO8" s="147"/>
      <c r="IP8" s="133"/>
      <c r="IQ8" s="134"/>
      <c r="IR8" s="133"/>
      <c r="IS8" s="145"/>
      <c r="IT8" s="144"/>
      <c r="IU8" s="147"/>
      <c r="IV8" s="133"/>
      <c r="IW8" s="134"/>
      <c r="IX8" s="133"/>
      <c r="IY8" s="145"/>
      <c r="IZ8" s="144"/>
      <c r="JA8" s="147"/>
      <c r="JB8" s="133"/>
      <c r="JC8" s="134"/>
      <c r="JD8" s="133"/>
      <c r="JE8" s="145"/>
      <c r="JF8" s="144"/>
      <c r="JG8" s="147"/>
      <c r="JH8" s="133"/>
      <c r="JI8" s="134"/>
      <c r="JJ8" s="133"/>
      <c r="JK8" s="145"/>
      <c r="JL8" s="144"/>
      <c r="JM8" s="147"/>
      <c r="JN8" s="133"/>
      <c r="JO8" s="134"/>
      <c r="JP8" s="133"/>
      <c r="JQ8" s="145"/>
      <c r="JR8" s="144"/>
      <c r="JS8" s="147"/>
      <c r="JT8" s="133"/>
      <c r="JU8" s="134"/>
      <c r="JV8" s="133"/>
      <c r="JW8" s="145"/>
      <c r="JX8" s="144"/>
      <c r="JY8" s="147"/>
      <c r="JZ8" s="133"/>
      <c r="KA8" s="134"/>
      <c r="KB8" s="133"/>
      <c r="KC8" s="145"/>
      <c r="KD8" s="144"/>
      <c r="KE8" s="147"/>
      <c r="KF8" s="133"/>
      <c r="KG8" s="134"/>
      <c r="KH8" s="133"/>
      <c r="KI8" s="145"/>
      <c r="KJ8" s="144"/>
      <c r="KK8" s="147"/>
      <c r="KL8" s="133"/>
      <c r="KM8" s="134"/>
      <c r="KN8" s="133"/>
      <c r="KO8" s="145"/>
      <c r="KP8" s="144"/>
      <c r="KQ8" s="147"/>
      <c r="KR8" s="133"/>
      <c r="KS8" s="134"/>
      <c r="KT8" s="133"/>
      <c r="KU8" s="145"/>
      <c r="KV8" s="144"/>
      <c r="KW8" s="147"/>
      <c r="KX8" s="133"/>
      <c r="KY8" s="134"/>
      <c r="KZ8" s="133"/>
      <c r="LA8" s="145"/>
      <c r="LB8" s="144"/>
      <c r="LC8" s="147"/>
      <c r="LD8" s="133"/>
      <c r="LE8" s="134"/>
      <c r="LF8" s="133"/>
      <c r="LG8" s="145"/>
      <c r="LH8" s="144"/>
      <c r="LI8" s="147"/>
      <c r="LJ8" s="133"/>
      <c r="LK8" s="134"/>
      <c r="LL8" s="133"/>
      <c r="LM8" s="145"/>
      <c r="LN8" s="144"/>
      <c r="LO8" s="147"/>
      <c r="LP8" s="133"/>
      <c r="LQ8" s="134"/>
      <c r="LR8" s="133"/>
      <c r="LS8" s="145"/>
      <c r="LT8" s="144"/>
      <c r="LU8" s="147"/>
      <c r="LV8" s="133"/>
      <c r="LW8" s="134"/>
      <c r="LX8" s="133"/>
      <c r="LY8" s="145"/>
      <c r="LZ8" s="144"/>
      <c r="MA8" s="147"/>
      <c r="MB8" s="133"/>
      <c r="MC8" s="134"/>
      <c r="MD8" s="133"/>
      <c r="ME8" s="145"/>
      <c r="MF8" s="144"/>
      <c r="MG8" s="147"/>
      <c r="MH8" s="133"/>
      <c r="MI8" s="134"/>
      <c r="MJ8" s="133"/>
      <c r="MK8" s="145"/>
      <c r="ML8" s="144"/>
      <c r="MM8" s="147"/>
      <c r="MN8" s="133"/>
      <c r="MO8" s="134"/>
      <c r="MP8" s="133"/>
      <c r="MQ8" s="145"/>
      <c r="MR8" s="144"/>
      <c r="MS8" s="147"/>
      <c r="MT8" s="133"/>
      <c r="MU8" s="134"/>
      <c r="MV8" s="133"/>
      <c r="MW8" s="145"/>
      <c r="MX8" s="144"/>
      <c r="MY8" s="147"/>
      <c r="MZ8" s="133"/>
      <c r="NA8" s="134"/>
      <c r="NB8" s="133"/>
      <c r="NC8" s="145"/>
      <c r="ND8" s="144"/>
      <c r="NE8" s="147"/>
      <c r="NF8" s="133"/>
      <c r="NG8" s="134"/>
      <c r="NH8" s="133"/>
      <c r="NI8" s="145"/>
      <c r="NJ8" s="144"/>
      <c r="NK8" s="147"/>
      <c r="NL8" s="133"/>
      <c r="NM8" s="134"/>
      <c r="NN8" s="133"/>
      <c r="NO8" s="145"/>
      <c r="NP8" s="144"/>
      <c r="NQ8" s="147"/>
      <c r="NR8" s="133"/>
      <c r="NS8" s="134"/>
      <c r="NT8" s="133"/>
      <c r="NU8" s="145"/>
      <c r="NV8" s="144"/>
      <c r="NW8" s="147"/>
      <c r="NX8" s="133"/>
      <c r="NY8" s="134"/>
      <c r="NZ8" s="133"/>
      <c r="OA8" s="145"/>
      <c r="OB8" s="144"/>
      <c r="OC8" s="147"/>
      <c r="OD8" s="133"/>
      <c r="OE8" s="134"/>
      <c r="OF8" s="133"/>
      <c r="OG8" s="145"/>
      <c r="OH8" s="144"/>
      <c r="OI8" s="147"/>
      <c r="OJ8" s="133"/>
      <c r="OK8" s="134"/>
      <c r="OL8" s="133"/>
      <c r="OM8" s="145"/>
      <c r="ON8" s="144"/>
      <c r="OO8" s="147"/>
      <c r="OP8" s="133"/>
      <c r="OQ8" s="134"/>
      <c r="OR8" s="133"/>
      <c r="OS8" s="145"/>
      <c r="OT8" s="144"/>
      <c r="OU8" s="147"/>
      <c r="OV8" s="133"/>
      <c r="OW8" s="134"/>
      <c r="OX8" s="133"/>
      <c r="OY8" s="145"/>
      <c r="OZ8" s="144"/>
      <c r="PA8" s="147"/>
      <c r="PB8" s="133"/>
      <c r="PC8" s="134"/>
      <c r="PD8" s="133"/>
      <c r="PE8" s="145"/>
      <c r="PF8" s="144"/>
      <c r="PG8" s="147"/>
      <c r="PH8" s="133"/>
      <c r="PI8" s="134"/>
      <c r="PJ8" s="133"/>
      <c r="PK8" s="145"/>
      <c r="PL8" s="144"/>
      <c r="PM8" s="147"/>
      <c r="PN8" s="133"/>
      <c r="PO8" s="134"/>
      <c r="PP8" s="133"/>
      <c r="PQ8" s="145"/>
      <c r="PR8" s="144"/>
      <c r="PS8" s="147"/>
      <c r="PT8" s="133"/>
      <c r="PU8" s="134"/>
      <c r="PV8" s="133"/>
      <c r="PW8" s="145"/>
    </row>
    <row r="9" spans="1:439" s="98" customFormat="1" ht="18.75" customHeight="1">
      <c r="A9" s="150"/>
      <c r="B9" s="151" t="s">
        <v>654</v>
      </c>
      <c r="C9" s="151" t="s">
        <v>655</v>
      </c>
      <c r="D9" s="152">
        <f>+'[10]คชจ.หน้างานงบ (I)'!D11</f>
        <v>10839066.59</v>
      </c>
      <c r="E9" s="152">
        <f>+'[10]คชจ.หน้างานงบ (I)'!E11</f>
        <v>0</v>
      </c>
      <c r="F9" s="152">
        <f t="shared" ref="F9:F103" si="37">+D9+E9</f>
        <v>10839066.59</v>
      </c>
      <c r="G9" s="152">
        <f>+'[10]คชจ.หน้างานงบ (I)'!F11</f>
        <v>0</v>
      </c>
      <c r="H9" s="152">
        <f>+F9-G9</f>
        <v>10839066.59</v>
      </c>
      <c r="I9" s="153">
        <f>+'[10]คชจ.หน้างานงบ (I)'!I11</f>
        <v>1114751.28</v>
      </c>
      <c r="J9" s="152">
        <f t="shared" ref="J9:J103" si="38">+H9-I9</f>
        <v>9724315.3100000005</v>
      </c>
      <c r="K9" s="154">
        <f t="shared" si="36"/>
        <v>10.284568977816383</v>
      </c>
      <c r="L9" s="152">
        <f>+'[10]คชจ.หน้างานงบ (I)'!L11</f>
        <v>876740</v>
      </c>
      <c r="M9" s="155">
        <f t="shared" ref="M9:M103" si="39">+J9-L9</f>
        <v>8847575.3100000005</v>
      </c>
      <c r="N9" s="136">
        <f t="shared" ref="N9:P73" si="40">+H9-T9</f>
        <v>0</v>
      </c>
      <c r="O9" s="148">
        <f t="shared" si="40"/>
        <v>0</v>
      </c>
      <c r="P9" s="137">
        <f t="shared" si="40"/>
        <v>0</v>
      </c>
      <c r="Q9" s="138" t="e">
        <f t="shared" ref="Q9:Q73" si="41">O9/N9*100</f>
        <v>#DIV/0!</v>
      </c>
      <c r="R9" s="137">
        <f t="shared" ref="R9:S73" si="42">+L9-X9</f>
        <v>0</v>
      </c>
      <c r="S9" s="139">
        <f t="shared" si="42"/>
        <v>0</v>
      </c>
      <c r="T9" s="140">
        <f t="shared" ref="T9:U14" si="43">+Z9+AF9+AL9+BJ9+CH9+DF9+ED9+FN9+GL9+IB9+IZ9+KD9+KV9+LN9+MF9+MX9+NP9+ON9+PF9</f>
        <v>10839066.589999998</v>
      </c>
      <c r="U9" s="149">
        <f t="shared" si="43"/>
        <v>1114751.28</v>
      </c>
      <c r="V9" s="141">
        <f>+T9-U9</f>
        <v>9724315.3099999987</v>
      </c>
      <c r="W9" s="142">
        <f t="shared" ref="W9:W66" si="44">+U9/T9*100</f>
        <v>10.284568977816384</v>
      </c>
      <c r="X9" s="141">
        <f t="shared" ref="X9:X14" si="45">+AD9+AJ9+AP9+BN9+CL9+DJ9+EH9+FR9+GP9+IF9+JD9+KH9+KZ9+LR9+MJ9+NB9+NT9+OR9+PJ9</f>
        <v>876740</v>
      </c>
      <c r="Y9" s="143">
        <f>+V9-X9</f>
        <v>8847575.3099999987</v>
      </c>
      <c r="Z9" s="144">
        <v>0</v>
      </c>
      <c r="AA9" s="147">
        <v>0</v>
      </c>
      <c r="AB9" s="133">
        <f t="shared" ref="AB9:AB14" si="46">+Z9-AA9</f>
        <v>0</v>
      </c>
      <c r="AC9" s="134" t="e">
        <f t="shared" ref="AC9:AC36" si="47">AA9/Z9*100</f>
        <v>#DIV/0!</v>
      </c>
      <c r="AD9" s="133">
        <v>0</v>
      </c>
      <c r="AE9" s="145">
        <f t="shared" ref="AE9:AE14" si="48">+AB9-AD9</f>
        <v>0</v>
      </c>
      <c r="AF9" s="144">
        <v>0</v>
      </c>
      <c r="AG9" s="147">
        <v>0</v>
      </c>
      <c r="AH9" s="133">
        <f t="shared" ref="AH9:AH14" si="49">+AF9-AG9</f>
        <v>0</v>
      </c>
      <c r="AI9" s="134" t="e">
        <f t="shared" ref="AI9:AI36" si="50">AG9/AF9*100</f>
        <v>#DIV/0!</v>
      </c>
      <c r="AJ9" s="133">
        <v>0</v>
      </c>
      <c r="AK9" s="145">
        <f t="shared" ref="AK9:AK14" si="51">+AH9-AJ9</f>
        <v>0</v>
      </c>
      <c r="AL9" s="144">
        <f t="shared" ref="AL9:AN73" si="52">+AR9+AX9+BD9</f>
        <v>713420.70999999903</v>
      </c>
      <c r="AM9" s="147">
        <f t="shared" si="52"/>
        <v>0</v>
      </c>
      <c r="AN9" s="133">
        <f t="shared" si="52"/>
        <v>713420.70999999903</v>
      </c>
      <c r="AO9" s="134">
        <f t="shared" ref="AO9:AO73" si="53">AM9/AL9*100</f>
        <v>0</v>
      </c>
      <c r="AP9" s="133">
        <f t="shared" ref="AP9:AQ73" si="54">+AV9+BB9+BH9</f>
        <v>0</v>
      </c>
      <c r="AQ9" s="145">
        <f t="shared" si="54"/>
        <v>713420.70999999903</v>
      </c>
      <c r="AR9" s="144">
        <v>0</v>
      </c>
      <c r="AS9" s="147">
        <v>0</v>
      </c>
      <c r="AT9" s="133">
        <f t="shared" ref="AT9:AT73" si="55">+AR9-AS9</f>
        <v>0</v>
      </c>
      <c r="AU9" s="134" t="e">
        <f t="shared" ref="AU9:AU73" si="56">AS9/AR9*100</f>
        <v>#DIV/0!</v>
      </c>
      <c r="AV9" s="133">
        <v>0</v>
      </c>
      <c r="AW9" s="145">
        <f t="shared" ref="AW9:AW73" si="57">+AT9-AV9</f>
        <v>0</v>
      </c>
      <c r="AX9" s="144">
        <f>+'[10]I-58-E-POPXX.05'!E48</f>
        <v>713420.70999999903</v>
      </c>
      <c r="AY9" s="147">
        <f>+'[10]I-58-E-POPXX.05'!F48</f>
        <v>0</v>
      </c>
      <c r="AZ9" s="133">
        <f t="shared" ref="AZ9:AZ73" si="58">+AX9-AY9</f>
        <v>713420.70999999903</v>
      </c>
      <c r="BA9" s="134">
        <f t="shared" ref="BA9:BA73" si="59">AY9/AX9*100</f>
        <v>0</v>
      </c>
      <c r="BB9" s="133">
        <f>+'[10]I-58-E-POPXX.05'!G48</f>
        <v>0</v>
      </c>
      <c r="BC9" s="145">
        <f t="shared" ref="BC9:BC73" si="60">+AZ9-BB9</f>
        <v>713420.70999999903</v>
      </c>
      <c r="BD9" s="144">
        <v>0</v>
      </c>
      <c r="BE9" s="147">
        <v>0</v>
      </c>
      <c r="BF9" s="133">
        <f t="shared" ref="BF9:BF73" si="61">+BD9-BE9</f>
        <v>0</v>
      </c>
      <c r="BG9" s="134" t="e">
        <f t="shared" ref="BG9:BG73" si="62">BE9/BD9*100</f>
        <v>#DIV/0!</v>
      </c>
      <c r="BH9" s="133">
        <v>0</v>
      </c>
      <c r="BI9" s="145">
        <f t="shared" ref="BI9:BI73" si="63">+BF9-BH9</f>
        <v>0</v>
      </c>
      <c r="BJ9" s="144">
        <f t="shared" ref="BJ9:BL73" si="64">+BP9+BV9+CB9</f>
        <v>0</v>
      </c>
      <c r="BK9" s="147">
        <f t="shared" si="64"/>
        <v>0</v>
      </c>
      <c r="BL9" s="133">
        <f t="shared" si="64"/>
        <v>0</v>
      </c>
      <c r="BM9" s="134" t="e">
        <f t="shared" ref="BM9:BM73" si="65">BK9/BJ9*100</f>
        <v>#DIV/0!</v>
      </c>
      <c r="BN9" s="133">
        <f t="shared" ref="BN9:BO73" si="66">+BT9+BZ9+CF9</f>
        <v>0</v>
      </c>
      <c r="BO9" s="145">
        <f t="shared" si="66"/>
        <v>0</v>
      </c>
      <c r="BP9" s="144">
        <v>0</v>
      </c>
      <c r="BQ9" s="147">
        <v>0</v>
      </c>
      <c r="BR9" s="133">
        <f t="shared" ref="BR9:BR73" si="67">+BP9-BQ9</f>
        <v>0</v>
      </c>
      <c r="BS9" s="134" t="e">
        <f t="shared" ref="BS9:BS73" si="68">BQ9/BP9*100</f>
        <v>#DIV/0!</v>
      </c>
      <c r="BT9" s="133">
        <v>0</v>
      </c>
      <c r="BU9" s="145">
        <f t="shared" ref="BU9:BU73" si="69">+BR9-BT9</f>
        <v>0</v>
      </c>
      <c r="BV9" s="144">
        <v>0</v>
      </c>
      <c r="BW9" s="147">
        <v>0</v>
      </c>
      <c r="BX9" s="133">
        <f t="shared" ref="BX9:BX73" si="70">+BV9-BW9</f>
        <v>0</v>
      </c>
      <c r="BY9" s="134" t="e">
        <f t="shared" ref="BY9:BY73" si="71">BW9/BV9*100</f>
        <v>#DIV/0!</v>
      </c>
      <c r="BZ9" s="133">
        <v>0</v>
      </c>
      <c r="CA9" s="145">
        <f t="shared" ref="CA9:CA73" si="72">+BX9-BZ9</f>
        <v>0</v>
      </c>
      <c r="CB9" s="144">
        <v>0</v>
      </c>
      <c r="CC9" s="147">
        <v>0</v>
      </c>
      <c r="CD9" s="133">
        <f t="shared" ref="CD9:CD73" si="73">+CB9-CC9</f>
        <v>0</v>
      </c>
      <c r="CE9" s="134" t="e">
        <f t="shared" ref="CE9:CE73" si="74">CC9/CB9*100</f>
        <v>#DIV/0!</v>
      </c>
      <c r="CF9" s="133">
        <v>0</v>
      </c>
      <c r="CG9" s="145">
        <f t="shared" ref="CG9:CG73" si="75">+CD9-CF9</f>
        <v>0</v>
      </c>
      <c r="CH9" s="144">
        <f t="shared" ref="CH9:CJ73" si="76">+CN9+CT9+CZ9</f>
        <v>0</v>
      </c>
      <c r="CI9" s="147">
        <f t="shared" si="76"/>
        <v>0</v>
      </c>
      <c r="CJ9" s="133">
        <f t="shared" si="76"/>
        <v>0</v>
      </c>
      <c r="CK9" s="134" t="e">
        <f t="shared" ref="CK9:CK73" si="77">CI9/CH9*100</f>
        <v>#DIV/0!</v>
      </c>
      <c r="CL9" s="133">
        <f t="shared" ref="CL9:CM73" si="78">+CR9+CX9+DD9</f>
        <v>0</v>
      </c>
      <c r="CM9" s="145">
        <f t="shared" si="78"/>
        <v>0</v>
      </c>
      <c r="CN9" s="144">
        <v>0</v>
      </c>
      <c r="CO9" s="147">
        <v>0</v>
      </c>
      <c r="CP9" s="133">
        <f t="shared" ref="CP9:CP73" si="79">+CN9-CO9</f>
        <v>0</v>
      </c>
      <c r="CQ9" s="134" t="e">
        <f t="shared" ref="CQ9:CQ73" si="80">CO9/CN9*100</f>
        <v>#DIV/0!</v>
      </c>
      <c r="CR9" s="133">
        <v>0</v>
      </c>
      <c r="CS9" s="145">
        <f t="shared" ref="CS9:CS73" si="81">+CP9-CR9</f>
        <v>0</v>
      </c>
      <c r="CT9" s="144">
        <v>0</v>
      </c>
      <c r="CU9" s="147">
        <v>0</v>
      </c>
      <c r="CV9" s="133">
        <f t="shared" ref="CV9:CV73" si="82">+CT9-CU9</f>
        <v>0</v>
      </c>
      <c r="CW9" s="134" t="e">
        <f t="shared" ref="CW9:CW73" si="83">CU9/CT9*100</f>
        <v>#DIV/0!</v>
      </c>
      <c r="CX9" s="133">
        <v>0</v>
      </c>
      <c r="CY9" s="145">
        <f t="shared" ref="CY9:CY73" si="84">+CV9-CX9</f>
        <v>0</v>
      </c>
      <c r="CZ9" s="144">
        <v>0</v>
      </c>
      <c r="DA9" s="147">
        <v>0</v>
      </c>
      <c r="DB9" s="133">
        <f t="shared" ref="DB9:DB73" si="85">+CZ9-DA9</f>
        <v>0</v>
      </c>
      <c r="DC9" s="134" t="e">
        <f t="shared" ref="DC9:DC73" si="86">DA9/CZ9*100</f>
        <v>#DIV/0!</v>
      </c>
      <c r="DD9" s="133">
        <v>0</v>
      </c>
      <c r="DE9" s="145">
        <f t="shared" ref="DE9:DE73" si="87">+DB9-DD9</f>
        <v>0</v>
      </c>
      <c r="DF9" s="144">
        <f t="shared" ref="DF9:DH73" si="88">+DL9+DR9+DX9</f>
        <v>1506170.01</v>
      </c>
      <c r="DG9" s="147">
        <f t="shared" si="88"/>
        <v>49000</v>
      </c>
      <c r="DH9" s="133">
        <f t="shared" si="88"/>
        <v>1457170.01</v>
      </c>
      <c r="DI9" s="134">
        <f t="shared" ref="DI9:DI73" si="89">DG9/DF9*100</f>
        <v>3.2532848001667487</v>
      </c>
      <c r="DJ9" s="133">
        <f t="shared" ref="DJ9:DK73" si="90">+DP9+DV9+EB9</f>
        <v>284500</v>
      </c>
      <c r="DK9" s="145">
        <f t="shared" si="90"/>
        <v>1172670.01</v>
      </c>
      <c r="DL9" s="144">
        <f>+'[10]I-58-E-POPXX.05'!E6</f>
        <v>914040.43</v>
      </c>
      <c r="DM9" s="147">
        <f>+'[10]I-58-E-POPXX.05'!F6</f>
        <v>49000</v>
      </c>
      <c r="DN9" s="133">
        <f t="shared" ref="DN9:DN73" si="91">+DL9-DM9</f>
        <v>865040.43</v>
      </c>
      <c r="DO9" s="134">
        <f t="shared" ref="DO9:DO73" si="92">DM9/DL9*100</f>
        <v>5.360813197289314</v>
      </c>
      <c r="DP9" s="133">
        <f>+'[10]I-58-E-POPXX.05'!G6</f>
        <v>284500</v>
      </c>
      <c r="DQ9" s="145">
        <f t="shared" ref="DQ9:DQ73" si="93">+DN9-DP9</f>
        <v>580540.43000000005</v>
      </c>
      <c r="DR9" s="144">
        <f>+'[10]I-58-E-POPXX.05'!E7</f>
        <v>280193.13</v>
      </c>
      <c r="DS9" s="147">
        <f>+'[10]I-58-E-POPXX.05'!F7</f>
        <v>0</v>
      </c>
      <c r="DT9" s="133">
        <f t="shared" ref="DT9:DT73" si="94">+DR9-DS9</f>
        <v>280193.13</v>
      </c>
      <c r="DU9" s="134">
        <f t="shared" ref="DU9:DU73" si="95">DS9/DR9*100</f>
        <v>0</v>
      </c>
      <c r="DV9" s="133">
        <f>+'[10]I-58-E-POPXX.05'!G7</f>
        <v>0</v>
      </c>
      <c r="DW9" s="145">
        <f t="shared" ref="DW9:DW73" si="96">+DT9-DV9</f>
        <v>280193.13</v>
      </c>
      <c r="DX9" s="144">
        <f>+'[10]I-58-E-POPXX.05'!E8</f>
        <v>311936.45</v>
      </c>
      <c r="DY9" s="147">
        <f>+'[10]I-58-E-POPXX.05'!F8</f>
        <v>0</v>
      </c>
      <c r="DZ9" s="133">
        <f t="shared" ref="DZ9:DZ14" si="97">+DX9-DY9</f>
        <v>311936.45</v>
      </c>
      <c r="EA9" s="134">
        <f t="shared" ref="EA9:EA42" si="98">DY9/DX9*100</f>
        <v>0</v>
      </c>
      <c r="EB9" s="133">
        <f>+'[10]I-58-E-POPXX.05'!G8</f>
        <v>0</v>
      </c>
      <c r="EC9" s="145">
        <f t="shared" ref="EC9:EC14" si="99">+DZ9-EB9</f>
        <v>311936.45</v>
      </c>
      <c r="ED9" s="144">
        <f t="shared" ref="ED9:EF73" si="100">+EJ9+EP9+EV9+FB9+FH9</f>
        <v>721123.38</v>
      </c>
      <c r="EE9" s="147">
        <f t="shared" si="100"/>
        <v>136206</v>
      </c>
      <c r="EF9" s="133">
        <f t="shared" si="100"/>
        <v>584917.38</v>
      </c>
      <c r="EG9" s="134">
        <f t="shared" ref="EG9:EG73" si="101">EE9/ED9*100</f>
        <v>18.888029951268535</v>
      </c>
      <c r="EH9" s="133">
        <f t="shared" ref="EH9:EI73" si="102">+EN9+ET9+EZ9+FF9+FL9</f>
        <v>38192</v>
      </c>
      <c r="EI9" s="145">
        <f t="shared" si="102"/>
        <v>546725.38</v>
      </c>
      <c r="EJ9" s="144">
        <f>+'[10]I-58-E-POPXX.05'!E9</f>
        <v>158988.66999999998</v>
      </c>
      <c r="EK9" s="147">
        <f>+'[10]I-58-E-POPXX.05'!F9</f>
        <v>0</v>
      </c>
      <c r="EL9" s="133">
        <f t="shared" ref="EL9:EL14" si="103">+EJ9-EK9</f>
        <v>158988.66999999998</v>
      </c>
      <c r="EM9" s="134">
        <f t="shared" ref="EM9:EM42" si="104">EK9/EJ9*100</f>
        <v>0</v>
      </c>
      <c r="EN9" s="133">
        <f>+'[10]I-58-E-POPXX.05'!G9</f>
        <v>0</v>
      </c>
      <c r="EO9" s="145">
        <f t="shared" ref="EO9:EO14" si="105">+EL9-EN9</f>
        <v>158988.66999999998</v>
      </c>
      <c r="EP9" s="144">
        <f>+'[10]I-58-E-POPXX.05'!E10</f>
        <v>54750.51999999999</v>
      </c>
      <c r="EQ9" s="147">
        <f>+'[10]I-58-E-POPXX.05'!F10</f>
        <v>0</v>
      </c>
      <c r="ER9" s="133">
        <f t="shared" ref="ER9:ER14" si="106">+EP9-EQ9</f>
        <v>54750.51999999999</v>
      </c>
      <c r="ES9" s="134">
        <f t="shared" ref="ES9:ES42" si="107">EQ9/EP9*100</f>
        <v>0</v>
      </c>
      <c r="ET9" s="133">
        <f>+'[10]I-58-E-POPXX.05'!G10</f>
        <v>6800</v>
      </c>
      <c r="EU9" s="145">
        <f t="shared" ref="EU9:EU14" si="108">+ER9-ET9</f>
        <v>47950.51999999999</v>
      </c>
      <c r="EV9" s="144">
        <f>+'[10]I-58-E-POPXX.05'!E11</f>
        <v>276236.91000000003</v>
      </c>
      <c r="EW9" s="147">
        <f>+'[10]I-58-E-POPXX.05'!F11</f>
        <v>28930</v>
      </c>
      <c r="EX9" s="133">
        <f t="shared" ref="EX9:EX14" si="109">+EV9-EW9</f>
        <v>247306.91000000003</v>
      </c>
      <c r="EY9" s="134">
        <f t="shared" ref="EY9:EY42" si="110">EW9/EV9*100</f>
        <v>10.472894444120447</v>
      </c>
      <c r="EZ9" s="133">
        <f>+'[10]I-58-E-POPXX.05'!G11</f>
        <v>0</v>
      </c>
      <c r="FA9" s="145">
        <f t="shared" ref="FA9:FA14" si="111">+EX9-EZ9</f>
        <v>247306.91000000003</v>
      </c>
      <c r="FB9" s="144">
        <f>+'[10]I-58-E-POPXX.05'!E12</f>
        <v>221109.28000000003</v>
      </c>
      <c r="FC9" s="147">
        <f>+'[10]I-58-E-POPXX.05'!F12</f>
        <v>97238</v>
      </c>
      <c r="FD9" s="133">
        <f t="shared" ref="FD9:FD14" si="112">+FB9-FC9</f>
        <v>123871.28000000003</v>
      </c>
      <c r="FE9" s="134">
        <f t="shared" ref="FE9:FE42" si="113">FC9/FB9*100</f>
        <v>43.977349118951494</v>
      </c>
      <c r="FF9" s="133">
        <f>+'[10]I-58-E-POPXX.05'!G12</f>
        <v>31392</v>
      </c>
      <c r="FG9" s="145">
        <f t="shared" ref="FG9:FG14" si="114">+FD9-FF9</f>
        <v>92479.280000000028</v>
      </c>
      <c r="FH9" s="144">
        <f>+'[10]I-58-E-POPXX.05'!E13</f>
        <v>10038</v>
      </c>
      <c r="FI9" s="147">
        <f>+'[10]I-58-E-POPXX.05'!F13</f>
        <v>10038</v>
      </c>
      <c r="FJ9" s="133">
        <f t="shared" ref="FJ9:FJ14" si="115">+FH9-FI9</f>
        <v>0</v>
      </c>
      <c r="FK9" s="134">
        <f t="shared" ref="FK9:FK42" si="116">FI9/FH9*100</f>
        <v>100</v>
      </c>
      <c r="FL9" s="133">
        <f>+'[10]I-58-E-POPXX.05'!G13</f>
        <v>0</v>
      </c>
      <c r="FM9" s="145">
        <f t="shared" ref="FM9:FM14" si="117">+FJ9-FL9</f>
        <v>0</v>
      </c>
      <c r="FN9" s="144">
        <f t="shared" ref="FN9:FP73" si="118">+FT9+FZ9+GF9</f>
        <v>400840.27999999997</v>
      </c>
      <c r="FO9" s="147">
        <f t="shared" si="118"/>
        <v>41533.219999999972</v>
      </c>
      <c r="FP9" s="133">
        <f t="shared" si="118"/>
        <v>359307.06</v>
      </c>
      <c r="FQ9" s="134">
        <f t="shared" ref="FQ9:FQ73" si="119">FO9/FN9*100</f>
        <v>10.361538516039349</v>
      </c>
      <c r="FR9" s="133">
        <f t="shared" ref="FR9:FS73" si="120">+FX9+GD9+GJ9</f>
        <v>0</v>
      </c>
      <c r="FS9" s="145">
        <f t="shared" si="120"/>
        <v>359307.06</v>
      </c>
      <c r="FT9" s="144">
        <f>+'[10]I-58-E-POPXX.05'!E14</f>
        <v>21316.449999999953</v>
      </c>
      <c r="FU9" s="147">
        <f>+'[10]I-58-E-POPXX.05'!F14</f>
        <v>21316.449999999953</v>
      </c>
      <c r="FV9" s="133">
        <f t="shared" ref="FV9:FV14" si="121">+FT9-FU9</f>
        <v>0</v>
      </c>
      <c r="FW9" s="134">
        <f t="shared" ref="FW9:FW42" si="122">FU9/FT9*100</f>
        <v>100</v>
      </c>
      <c r="FX9" s="133">
        <f>+'[10]I-58-E-POPXX.05'!G14</f>
        <v>0</v>
      </c>
      <c r="FY9" s="145">
        <f t="shared" ref="FY9:FY14" si="123">+FV9-FX9</f>
        <v>0</v>
      </c>
      <c r="FZ9" s="144">
        <f>+'[10]I-58-E-POPXX.05'!E15</f>
        <v>67912.929999999993</v>
      </c>
      <c r="GA9" s="147">
        <f>+'[10]I-58-E-POPXX.05'!F15</f>
        <v>0</v>
      </c>
      <c r="GB9" s="133">
        <f t="shared" ref="GB9:GB14" si="124">+FZ9-GA9</f>
        <v>67912.929999999993</v>
      </c>
      <c r="GC9" s="134">
        <f t="shared" ref="GC9:GC42" si="125">GA9/FZ9*100</f>
        <v>0</v>
      </c>
      <c r="GD9" s="133">
        <f>+'[10]I-58-E-POPXX.05'!G15</f>
        <v>0</v>
      </c>
      <c r="GE9" s="145">
        <f t="shared" ref="GE9:GE14" si="126">+GB9-GD9</f>
        <v>67912.929999999993</v>
      </c>
      <c r="GF9" s="144">
        <f>+'[10]I-58-E-POPXX.05'!E16</f>
        <v>311610.90000000002</v>
      </c>
      <c r="GG9" s="147">
        <f>+'[10]I-58-E-POPXX.05'!F16</f>
        <v>20216.770000000019</v>
      </c>
      <c r="GH9" s="133">
        <f t="shared" ref="GH9:GH14" si="127">+GF9-GG9</f>
        <v>291394.13</v>
      </c>
      <c r="GI9" s="134">
        <f t="shared" ref="GI9:GI42" si="128">GG9/GF9*100</f>
        <v>6.4878250407800291</v>
      </c>
      <c r="GJ9" s="133">
        <f>+'[10]I-58-E-POPXX.05'!G16</f>
        <v>0</v>
      </c>
      <c r="GK9" s="145">
        <f t="shared" ref="GK9:GK14" si="129">+GH9-GJ9</f>
        <v>291394.13</v>
      </c>
      <c r="GL9" s="144">
        <f t="shared" ref="GL9:GN73" si="130">+GR9+GX9+HD9+HJ9+HP9+HV9</f>
        <v>450218.03</v>
      </c>
      <c r="GM9" s="147">
        <f t="shared" si="130"/>
        <v>19434.080000000024</v>
      </c>
      <c r="GN9" s="133">
        <f t="shared" si="130"/>
        <v>430783.95</v>
      </c>
      <c r="GO9" s="134">
        <f t="shared" ref="GO9:GO73" si="131">GM9/GL9*100</f>
        <v>4.3165930071703311</v>
      </c>
      <c r="GP9" s="133">
        <f t="shared" ref="GP9:GQ73" si="132">+GV9+HB9+HH9+HN9+HT9+HZ9</f>
        <v>0</v>
      </c>
      <c r="GQ9" s="145">
        <f t="shared" si="132"/>
        <v>430783.95</v>
      </c>
      <c r="GR9" s="144">
        <f>+'[10]I-58-E-POPXX.05'!E17</f>
        <v>167170</v>
      </c>
      <c r="GS9" s="147">
        <f>+'[10]I-58-E-POPXX.05'!F17</f>
        <v>0</v>
      </c>
      <c r="GT9" s="133">
        <f t="shared" ref="GT9:GT14" si="133">+GR9-GS9</f>
        <v>167170</v>
      </c>
      <c r="GU9" s="134">
        <f t="shared" ref="GU9:GU42" si="134">GS9/GR9*100</f>
        <v>0</v>
      </c>
      <c r="GV9" s="133">
        <f>+'[10]I-58-E-POPXX.05'!G17</f>
        <v>0</v>
      </c>
      <c r="GW9" s="145">
        <f t="shared" ref="GW9:GW14" si="135">+GT9-GV9</f>
        <v>167170</v>
      </c>
      <c r="GX9" s="144">
        <f>+'[10]I-58-E-POPXX.05'!E18</f>
        <v>18032.150000000023</v>
      </c>
      <c r="GY9" s="147">
        <f>+'[10]I-58-E-POPXX.05'!F18</f>
        <v>18032.150000000023</v>
      </c>
      <c r="GZ9" s="133">
        <f t="shared" ref="GZ9:GZ14" si="136">+GX9-GY9</f>
        <v>0</v>
      </c>
      <c r="HA9" s="134">
        <f t="shared" ref="HA9:HA42" si="137">GY9/GX9*100</f>
        <v>100</v>
      </c>
      <c r="HB9" s="133">
        <f>+'[10]I-58-E-POPXX.05'!G18</f>
        <v>0</v>
      </c>
      <c r="HC9" s="145">
        <f t="shared" ref="HC9:HC14" si="138">+GZ9-HB9</f>
        <v>0</v>
      </c>
      <c r="HD9" s="144">
        <f>+'[10]I-58-E-POPXX.05'!E19</f>
        <v>25676.880000000005</v>
      </c>
      <c r="HE9" s="147">
        <f>+'[10]I-58-E-POPXX.05'!F19</f>
        <v>0</v>
      </c>
      <c r="HF9" s="133">
        <f t="shared" ref="HF9:HF14" si="139">+HD9-HE9</f>
        <v>25676.880000000005</v>
      </c>
      <c r="HG9" s="134">
        <f t="shared" ref="HG9:HG42" si="140">HE9/HD9*100</f>
        <v>0</v>
      </c>
      <c r="HH9" s="133">
        <f>+'[10]I-58-E-POPXX.05'!G19</f>
        <v>0</v>
      </c>
      <c r="HI9" s="145">
        <f t="shared" ref="HI9:HI14" si="141">+HF9-HH9</f>
        <v>25676.880000000005</v>
      </c>
      <c r="HJ9" s="144">
        <f>+'[10]I-58-E-POPXX.05'!E20</f>
        <v>32800</v>
      </c>
      <c r="HK9" s="147">
        <f>+'[10]I-58-E-POPXX.05'!F20</f>
        <v>1401.9300000000003</v>
      </c>
      <c r="HL9" s="133">
        <f t="shared" ref="HL9:HL14" si="142">+HJ9-HK9</f>
        <v>31398.07</v>
      </c>
      <c r="HM9" s="134">
        <f t="shared" ref="HM9:HM42" si="143">HK9/HJ9*100</f>
        <v>4.2741768292682929</v>
      </c>
      <c r="HN9" s="133">
        <f>+'[10]I-58-E-POPXX.05'!G20</f>
        <v>0</v>
      </c>
      <c r="HO9" s="145">
        <f t="shared" ref="HO9:HO14" si="144">+HL9-HN9</f>
        <v>31398.07</v>
      </c>
      <c r="HP9" s="144">
        <f>+'[10]I-58-E-POPXX.05'!E21</f>
        <v>206539</v>
      </c>
      <c r="HQ9" s="147">
        <f>+'[10]I-58-E-POPXX.05'!F21</f>
        <v>0</v>
      </c>
      <c r="HR9" s="133">
        <f t="shared" ref="HR9:HR14" si="145">+HP9-HQ9</f>
        <v>206539</v>
      </c>
      <c r="HS9" s="134">
        <f t="shared" ref="HS9:HS42" si="146">HQ9/HP9*100</f>
        <v>0</v>
      </c>
      <c r="HT9" s="133">
        <f>+'[10]I-58-E-POPXX.05'!G21</f>
        <v>0</v>
      </c>
      <c r="HU9" s="145">
        <f t="shared" ref="HU9:HU14" si="147">+HR9-HT9</f>
        <v>206539</v>
      </c>
      <c r="HV9" s="144">
        <f>+'[10]I-58-E-POPXX.05'!E22</f>
        <v>0</v>
      </c>
      <c r="HW9" s="147">
        <f>+'[10]I-58-E-POPXX.05'!F22</f>
        <v>0</v>
      </c>
      <c r="HX9" s="133">
        <f t="shared" ref="HX9:HX14" si="148">+HV9-HW9</f>
        <v>0</v>
      </c>
      <c r="HY9" s="134" t="e">
        <f t="shared" ref="HY9:HY42" si="149">HW9/HV9*100</f>
        <v>#DIV/0!</v>
      </c>
      <c r="HZ9" s="133">
        <f>+'[10]I-58-E-POPXX.05'!G22</f>
        <v>0</v>
      </c>
      <c r="IA9" s="145">
        <f t="shared" ref="IA9:IA14" si="150">+HX9-HZ9</f>
        <v>0</v>
      </c>
      <c r="IB9" s="144">
        <f t="shared" ref="IB9:ID73" si="151">+IH9+IN9+IT9</f>
        <v>1853148.37</v>
      </c>
      <c r="IC9" s="147">
        <f t="shared" si="151"/>
        <v>103711.84</v>
      </c>
      <c r="ID9" s="133">
        <f t="shared" si="151"/>
        <v>1749436.5300000003</v>
      </c>
      <c r="IE9" s="134">
        <f t="shared" ref="IE9:IE73" si="152">IC9/IB9*100</f>
        <v>5.5965211247494446</v>
      </c>
      <c r="IF9" s="133">
        <f t="shared" ref="IF9:IG73" si="153">+IL9+IR9+IX9</f>
        <v>44175</v>
      </c>
      <c r="IG9" s="145">
        <f t="shared" si="153"/>
        <v>1705261.5300000003</v>
      </c>
      <c r="IH9" s="144">
        <f>+'[10]I-58-E-POPXX.05'!E23</f>
        <v>800081.47</v>
      </c>
      <c r="II9" s="147">
        <f>+'[10]I-58-E-POPXX.05'!F23</f>
        <v>0</v>
      </c>
      <c r="IJ9" s="133">
        <f t="shared" ref="IJ9:IJ14" si="154">+IH9-II9</f>
        <v>800081.47</v>
      </c>
      <c r="IK9" s="134">
        <f t="shared" ref="IK9:IK42" si="155">II9/IH9*100</f>
        <v>0</v>
      </c>
      <c r="IL9" s="133">
        <f>+'[10]I-58-E-POPXX.05'!G23</f>
        <v>0</v>
      </c>
      <c r="IM9" s="145">
        <f t="shared" ref="IM9:IM14" si="156">+IJ9-IL9</f>
        <v>800081.47</v>
      </c>
      <c r="IN9" s="144">
        <f>+'[10]I-58-E-POPXX.05'!E24</f>
        <v>694896.9</v>
      </c>
      <c r="IO9" s="147">
        <f>+'[10]I-58-E-POPXX.05'!F24</f>
        <v>13000</v>
      </c>
      <c r="IP9" s="133">
        <f t="shared" ref="IP9:IP14" si="157">+IN9-IO9</f>
        <v>681896.9</v>
      </c>
      <c r="IQ9" s="134">
        <f t="shared" ref="IQ9:IQ42" si="158">IO9/IN9*100</f>
        <v>1.8707811187530121</v>
      </c>
      <c r="IR9" s="133">
        <f>+'[10]I-58-E-POPXX.05'!G24</f>
        <v>36257</v>
      </c>
      <c r="IS9" s="145">
        <f t="shared" ref="IS9:IS14" si="159">+IP9-IR9</f>
        <v>645639.9</v>
      </c>
      <c r="IT9" s="144">
        <f>+'[10]I-58-E-POPXX.05'!E25</f>
        <v>358170</v>
      </c>
      <c r="IU9" s="147">
        <f>+'[10]I-58-E-POPXX.05'!F25</f>
        <v>90711.84</v>
      </c>
      <c r="IV9" s="133">
        <f t="shared" ref="IV9:IV14" si="160">+IT9-IU9</f>
        <v>267458.16000000003</v>
      </c>
      <c r="IW9" s="134">
        <f t="shared" ref="IW9:IW42" si="161">IU9/IT9*100</f>
        <v>25.32647625429265</v>
      </c>
      <c r="IX9" s="133">
        <f>+'[10]I-58-E-POPXX.05'!G25</f>
        <v>7918</v>
      </c>
      <c r="IY9" s="145">
        <f t="shared" ref="IY9:IY14" si="162">+IV9-IX9</f>
        <v>259540.16000000003</v>
      </c>
      <c r="IZ9" s="144">
        <f t="shared" ref="IZ9:JB73" si="163">+JF9+JL9+JR9+JX9</f>
        <v>143109.31</v>
      </c>
      <c r="JA9" s="147">
        <f t="shared" si="163"/>
        <v>22223.880000000005</v>
      </c>
      <c r="JB9" s="133">
        <f t="shared" si="163"/>
        <v>120885.43</v>
      </c>
      <c r="JC9" s="134">
        <f t="shared" ref="JC9:JC73" si="164">JA9/IZ9*100</f>
        <v>15.52930413821435</v>
      </c>
      <c r="JD9" s="133">
        <f t="shared" ref="JD9:JE73" si="165">+JJ9+JP9+JV9+KB9</f>
        <v>0</v>
      </c>
      <c r="JE9" s="145">
        <f t="shared" si="165"/>
        <v>120885.43</v>
      </c>
      <c r="JF9" s="144">
        <f>+'[10]I-58-E-POPXX.05'!E26</f>
        <v>20900.520000000019</v>
      </c>
      <c r="JG9" s="147">
        <f>+'[10]I-58-E-POPXX.05'!F26</f>
        <v>20900.520000000019</v>
      </c>
      <c r="JH9" s="133">
        <f t="shared" ref="JH9:JH14" si="166">+JF9-JG9</f>
        <v>0</v>
      </c>
      <c r="JI9" s="134">
        <f t="shared" ref="JI9:JI42" si="167">JG9/JF9*100</f>
        <v>100</v>
      </c>
      <c r="JJ9" s="133">
        <f>+'[10]I-58-E-POPXX.05'!G26</f>
        <v>0</v>
      </c>
      <c r="JK9" s="145">
        <f t="shared" ref="JK9:JK14" si="168">+JH9-JJ9</f>
        <v>0</v>
      </c>
      <c r="JL9" s="144">
        <f>+'[10]I-58-E-POPXX.05'!E27</f>
        <v>1323.359999999986</v>
      </c>
      <c r="JM9" s="147">
        <f>+'[10]I-58-E-POPXX.05'!F27</f>
        <v>1323.359999999986</v>
      </c>
      <c r="JN9" s="133">
        <f t="shared" ref="JN9:JN14" si="169">+JL9-JM9</f>
        <v>0</v>
      </c>
      <c r="JO9" s="134">
        <f t="shared" ref="JO9:JO42" si="170">JM9/JL9*100</f>
        <v>100</v>
      </c>
      <c r="JP9" s="133">
        <f>+'[10]I-58-E-POPXX.05'!G27</f>
        <v>0</v>
      </c>
      <c r="JQ9" s="145">
        <f t="shared" ref="JQ9:JQ14" si="171">+JN9-JP9</f>
        <v>0</v>
      </c>
      <c r="JR9" s="144">
        <f>+'[10]I-58-E-POPXX.05'!E28</f>
        <v>112000</v>
      </c>
      <c r="JS9" s="147">
        <f>+'[10]I-58-E-POPXX.05'!F28</f>
        <v>0</v>
      </c>
      <c r="JT9" s="133">
        <f t="shared" ref="JT9:JT14" si="172">+JR9-JS9</f>
        <v>112000</v>
      </c>
      <c r="JU9" s="134">
        <f t="shared" ref="JU9:JU42" si="173">JS9/JR9*100</f>
        <v>0</v>
      </c>
      <c r="JV9" s="133">
        <f>+'[10]I-58-E-POPXX.05'!G28</f>
        <v>0</v>
      </c>
      <c r="JW9" s="145">
        <f t="shared" ref="JW9:JW14" si="174">+JT9-JV9</f>
        <v>112000</v>
      </c>
      <c r="JX9" s="144">
        <f>+'[10]I-58-E-POPXX.05'!E29</f>
        <v>8885.429999999993</v>
      </c>
      <c r="JY9" s="147">
        <f>+'[10]I-58-E-POPXX.05'!F29</f>
        <v>0</v>
      </c>
      <c r="JZ9" s="133">
        <f t="shared" ref="JZ9:JZ14" si="175">+JX9-JY9</f>
        <v>8885.429999999993</v>
      </c>
      <c r="KA9" s="134">
        <f t="shared" ref="KA9:KA42" si="176">JY9/JX9*100</f>
        <v>0</v>
      </c>
      <c r="KB9" s="133">
        <f>+'[10]I-58-E-POPXX.05'!G29</f>
        <v>0</v>
      </c>
      <c r="KC9" s="145">
        <f t="shared" ref="KC9:KC14" si="177">+JZ9-KB9</f>
        <v>8885.429999999993</v>
      </c>
      <c r="KD9" s="144">
        <f t="shared" ref="KD9:KF73" si="178">+KJ9+KP9</f>
        <v>533130.5</v>
      </c>
      <c r="KE9" s="147">
        <f t="shared" si="178"/>
        <v>23200</v>
      </c>
      <c r="KF9" s="133">
        <f t="shared" si="178"/>
        <v>509930.5</v>
      </c>
      <c r="KG9" s="134">
        <f t="shared" ref="KG9:KG73" si="179">KE9/KD9*100</f>
        <v>4.3516549887879235</v>
      </c>
      <c r="KH9" s="133">
        <f t="shared" ref="KH9:KI73" si="180">+KN9+KT9</f>
        <v>5500</v>
      </c>
      <c r="KI9" s="145">
        <f t="shared" si="180"/>
        <v>504430.5</v>
      </c>
      <c r="KJ9" s="144">
        <f>+'[10]I-58-E-POPXX.05'!E30</f>
        <v>238384.21999999997</v>
      </c>
      <c r="KK9" s="147">
        <f>+'[10]I-58-E-POPXX.05'!F30</f>
        <v>23200</v>
      </c>
      <c r="KL9" s="133">
        <f t="shared" ref="KL9:KL14" si="181">+KJ9-KK9</f>
        <v>215184.21999999997</v>
      </c>
      <c r="KM9" s="134">
        <f t="shared" ref="KM9:KM42" si="182">KK9/KJ9*100</f>
        <v>9.7321878100823955</v>
      </c>
      <c r="KN9" s="133">
        <f>+'[10]I-58-E-POPXX.05'!G30</f>
        <v>5500</v>
      </c>
      <c r="KO9" s="145">
        <f t="shared" ref="KO9:KO14" si="183">+KL9-KN9</f>
        <v>209684.21999999997</v>
      </c>
      <c r="KP9" s="144">
        <f>+'[10]I-58-E-POPXX.05'!E31</f>
        <v>294746.28000000003</v>
      </c>
      <c r="KQ9" s="147">
        <f>+'[10]I-58-E-POPXX.05'!F31</f>
        <v>0</v>
      </c>
      <c r="KR9" s="133">
        <f t="shared" ref="KR9:KR14" si="184">+KP9-KQ9</f>
        <v>294746.28000000003</v>
      </c>
      <c r="KS9" s="134">
        <f t="shared" ref="KS9:KS42" si="185">KQ9/KP9*100</f>
        <v>0</v>
      </c>
      <c r="KT9" s="133">
        <f>+'[10]I-58-E-POPXX.05'!G31</f>
        <v>0</v>
      </c>
      <c r="KU9" s="145">
        <f t="shared" ref="KU9:KU14" si="186">+KR9-KT9</f>
        <v>294746.28000000003</v>
      </c>
      <c r="KV9" s="144">
        <f t="shared" ref="KV9:KX73" si="187">+LB9+LH9</f>
        <v>186767</v>
      </c>
      <c r="KW9" s="147">
        <f t="shared" si="187"/>
        <v>118367</v>
      </c>
      <c r="KX9" s="133">
        <f t="shared" si="187"/>
        <v>68400</v>
      </c>
      <c r="KY9" s="134">
        <f t="shared" ref="KY9:KY73" si="188">KW9/KV9*100</f>
        <v>63.376827812193802</v>
      </c>
      <c r="KZ9" s="133">
        <f t="shared" ref="KZ9:LA73" si="189">+LF9+LL9</f>
        <v>68400</v>
      </c>
      <c r="LA9" s="145">
        <f t="shared" si="189"/>
        <v>0</v>
      </c>
      <c r="LB9" s="144">
        <f>+'[10]I-58-E-POPXX.05'!E32</f>
        <v>131915</v>
      </c>
      <c r="LC9" s="147">
        <f>+'[10]I-58-E-POPXX.05'!F32</f>
        <v>63515</v>
      </c>
      <c r="LD9" s="133">
        <f t="shared" ref="LD9:LD14" si="190">+LB9-LC9</f>
        <v>68400</v>
      </c>
      <c r="LE9" s="134">
        <f t="shared" ref="LE9:LE42" si="191">LC9/LB9*100</f>
        <v>48.148428912557328</v>
      </c>
      <c r="LF9" s="133">
        <f>+'[10]I-58-E-POPXX.05'!G32</f>
        <v>68400</v>
      </c>
      <c r="LG9" s="145">
        <f t="shared" ref="LG9:LG14" si="192">+LD9-LF9</f>
        <v>0</v>
      </c>
      <c r="LH9" s="144">
        <f>+'[10]I-58-E-POPXX.05'!E33</f>
        <v>54852</v>
      </c>
      <c r="LI9" s="147">
        <f>+'[10]I-58-E-POPXX.05'!F33</f>
        <v>54852</v>
      </c>
      <c r="LJ9" s="133">
        <f t="shared" ref="LJ9:LJ14" si="193">+LH9-LI9</f>
        <v>0</v>
      </c>
      <c r="LK9" s="134">
        <f t="shared" ref="LK9:LK42" si="194">LI9/LH9*100</f>
        <v>100</v>
      </c>
      <c r="LL9" s="133">
        <f>+'[10]I-58-E-POPXX.05'!G33</f>
        <v>0</v>
      </c>
      <c r="LM9" s="145">
        <f t="shared" ref="LM9:LM14" si="195">+LJ9-LL9</f>
        <v>0</v>
      </c>
      <c r="LN9" s="144">
        <f t="shared" ref="LN9:LP73" si="196">+LT9+LZ9</f>
        <v>849386.93</v>
      </c>
      <c r="LO9" s="147">
        <f t="shared" si="196"/>
        <v>109887</v>
      </c>
      <c r="LP9" s="133">
        <f t="shared" si="196"/>
        <v>739499.93</v>
      </c>
      <c r="LQ9" s="134">
        <f t="shared" ref="LQ9:LQ73" si="197">LO9/LN9*100</f>
        <v>12.937213432281091</v>
      </c>
      <c r="LR9" s="133">
        <f t="shared" ref="LR9:LS73" si="198">+LX9+MD9</f>
        <v>62443</v>
      </c>
      <c r="LS9" s="145">
        <f t="shared" si="198"/>
        <v>677056.93</v>
      </c>
      <c r="LT9" s="144">
        <f>+'[10]I-58-E-POPXX.05'!E34</f>
        <v>602991.58000000007</v>
      </c>
      <c r="LU9" s="147">
        <f>+'[10]I-58-E-POPXX.05'!F34</f>
        <v>71493</v>
      </c>
      <c r="LV9" s="133">
        <f t="shared" ref="LV9:LV14" si="199">+LT9-LU9</f>
        <v>531498.58000000007</v>
      </c>
      <c r="LW9" s="134">
        <f t="shared" ref="LW9:LW42" si="200">LU9/LT9*100</f>
        <v>11.856384462283867</v>
      </c>
      <c r="LX9" s="133">
        <f>+'[10]I-58-E-POPXX.05'!G34</f>
        <v>0</v>
      </c>
      <c r="LY9" s="145">
        <f t="shared" ref="LY9:LY14" si="201">+LV9-LX9</f>
        <v>531498.58000000007</v>
      </c>
      <c r="LZ9" s="144">
        <f>+'[10]I-58-E-POPXX.05'!E35</f>
        <v>246395.34999999998</v>
      </c>
      <c r="MA9" s="147">
        <f>+'[10]I-58-E-POPXX.05'!F35</f>
        <v>38394</v>
      </c>
      <c r="MB9" s="133">
        <f t="shared" ref="MB9:MB14" si="202">+LZ9-MA9</f>
        <v>208001.34999999998</v>
      </c>
      <c r="MC9" s="134">
        <f t="shared" ref="MC9:MC42" si="203">MA9/LZ9*100</f>
        <v>15.582274584321498</v>
      </c>
      <c r="MD9" s="133">
        <f>+'[10]I-58-E-POPXX.05'!G35</f>
        <v>62443</v>
      </c>
      <c r="ME9" s="145">
        <f t="shared" ref="ME9:ME14" si="204">+MB9-MD9</f>
        <v>145558.34999999998</v>
      </c>
      <c r="MF9" s="144">
        <f t="shared" ref="MF9:MH73" si="205">+ML9+MR9</f>
        <v>5848.57</v>
      </c>
      <c r="MG9" s="147">
        <f t="shared" si="205"/>
        <v>0</v>
      </c>
      <c r="MH9" s="133">
        <f t="shared" si="205"/>
        <v>5848.57</v>
      </c>
      <c r="MI9" s="134">
        <f t="shared" ref="MI9:MI73" si="206">MG9/MF9*100</f>
        <v>0</v>
      </c>
      <c r="MJ9" s="133">
        <f t="shared" ref="MJ9:MK73" si="207">+MP9+MV9</f>
        <v>0</v>
      </c>
      <c r="MK9" s="145">
        <f t="shared" si="207"/>
        <v>5848.57</v>
      </c>
      <c r="ML9" s="144">
        <f>+'[10]I-58-E-POPXX.05'!E36</f>
        <v>0</v>
      </c>
      <c r="MM9" s="147">
        <f>+'[10]I-58-E-POPXX.05'!F36</f>
        <v>0</v>
      </c>
      <c r="MN9" s="133">
        <f t="shared" ref="MN9:MN14" si="208">+ML9-MM9</f>
        <v>0</v>
      </c>
      <c r="MO9" s="134" t="e">
        <f t="shared" ref="MO9:MO42" si="209">MM9/ML9*100</f>
        <v>#DIV/0!</v>
      </c>
      <c r="MP9" s="133">
        <f>+'[10]I-58-E-POPXX.05'!G36</f>
        <v>0</v>
      </c>
      <c r="MQ9" s="145">
        <f t="shared" ref="MQ9:MQ14" si="210">+MN9-MP9</f>
        <v>0</v>
      </c>
      <c r="MR9" s="144">
        <f>+'[10]I-58-E-POPXX.05'!E37</f>
        <v>5848.57</v>
      </c>
      <c r="MS9" s="147">
        <f>+'[10]I-58-E-POPXX.05'!F37</f>
        <v>0</v>
      </c>
      <c r="MT9" s="133">
        <f t="shared" ref="MT9:MT14" si="211">+MR9-MS9</f>
        <v>5848.57</v>
      </c>
      <c r="MU9" s="134">
        <f t="shared" ref="MU9:MU42" si="212">MS9/MR9*100</f>
        <v>0</v>
      </c>
      <c r="MV9" s="133">
        <f>+'[10]I-58-E-POPXX.05'!G37</f>
        <v>0</v>
      </c>
      <c r="MW9" s="145">
        <f t="shared" ref="MW9:MW14" si="213">+MT9-MV9</f>
        <v>5848.57</v>
      </c>
      <c r="MX9" s="144">
        <f t="shared" ref="MX9:MZ73" si="214">+ND9+NJ9</f>
        <v>1071974.48</v>
      </c>
      <c r="MY9" s="147">
        <f t="shared" si="214"/>
        <v>40339.849999999991</v>
      </c>
      <c r="MZ9" s="133">
        <f t="shared" si="214"/>
        <v>1031634.63</v>
      </c>
      <c r="NA9" s="134">
        <f t="shared" ref="NA9:NA73" si="215">MY9/MX9*100</f>
        <v>3.7631352940417009</v>
      </c>
      <c r="NB9" s="133">
        <f t="shared" ref="NB9:NC73" si="216">+NH9+NN9</f>
        <v>127950</v>
      </c>
      <c r="NC9" s="145">
        <f t="shared" si="216"/>
        <v>903684.63</v>
      </c>
      <c r="ND9" s="144">
        <f>+'[10]I-58-E-POPXX.05'!E38</f>
        <v>18157.5</v>
      </c>
      <c r="NE9" s="147">
        <f>+'[10]I-58-E-POPXX.05'!F38</f>
        <v>5607.5</v>
      </c>
      <c r="NF9" s="133">
        <f t="shared" ref="NF9:NF14" si="217">+ND9-NE9</f>
        <v>12550</v>
      </c>
      <c r="NG9" s="134">
        <f t="shared" ref="NG9:NG42" si="218">NE9/ND9*100</f>
        <v>30.882555417871405</v>
      </c>
      <c r="NH9" s="133">
        <f>+'[10]I-58-E-POPXX.05'!G38</f>
        <v>12550</v>
      </c>
      <c r="NI9" s="145">
        <f t="shared" ref="NI9:NI14" si="219">+NF9-NH9</f>
        <v>0</v>
      </c>
      <c r="NJ9" s="144">
        <f>+'[10]I-58-E-POPXX.05'!E39</f>
        <v>1053816.98</v>
      </c>
      <c r="NK9" s="147">
        <f>+'[10]I-58-E-POPXX.05'!F39</f>
        <v>34732.349999999991</v>
      </c>
      <c r="NL9" s="133">
        <f t="shared" ref="NL9:NL14" si="220">+NJ9-NK9</f>
        <v>1019084.63</v>
      </c>
      <c r="NM9" s="134">
        <f t="shared" ref="NM9:NM42" si="221">NK9/NJ9*100</f>
        <v>3.2958616779926992</v>
      </c>
      <c r="NN9" s="133">
        <f>+'[10]I-58-E-POPXX.05'!G39</f>
        <v>115400</v>
      </c>
      <c r="NO9" s="145">
        <f t="shared" ref="NO9:NO14" si="222">+NL9-NN9</f>
        <v>903684.63</v>
      </c>
      <c r="NP9" s="144">
        <f t="shared" ref="NP9:NR73" si="223">+NV9+OB9+OH9</f>
        <v>1171502.57</v>
      </c>
      <c r="NQ9" s="147">
        <f t="shared" si="223"/>
        <v>272445.41000000003</v>
      </c>
      <c r="NR9" s="133">
        <f t="shared" si="223"/>
        <v>899057.15999999992</v>
      </c>
      <c r="NS9" s="134">
        <f t="shared" ref="NS9:NS73" si="224">NQ9/NP9*100</f>
        <v>23.2560659256599</v>
      </c>
      <c r="NT9" s="133">
        <f t="shared" ref="NT9:NU73" si="225">+NZ9+OF9+OL9</f>
        <v>0</v>
      </c>
      <c r="NU9" s="145">
        <f t="shared" si="225"/>
        <v>899057.15999999992</v>
      </c>
      <c r="NV9" s="144">
        <f>+'[10]I-58-E-POPXX.05'!E40</f>
        <v>248608.57</v>
      </c>
      <c r="NW9" s="147">
        <f>+'[10]I-58-E-POPXX.05'!F40</f>
        <v>106509.41000000003</v>
      </c>
      <c r="NX9" s="133">
        <f t="shared" ref="NX9:NX14" si="226">+NV9-NW9</f>
        <v>142099.15999999997</v>
      </c>
      <c r="NY9" s="134">
        <f t="shared" ref="NY9:NY42" si="227">NW9/NV9*100</f>
        <v>42.842211754807977</v>
      </c>
      <c r="NZ9" s="133">
        <f>+'[10]I-58-E-POPXX.05'!G40</f>
        <v>0</v>
      </c>
      <c r="OA9" s="145">
        <f t="shared" ref="OA9:OA14" si="228">+NX9-NZ9</f>
        <v>142099.15999999997</v>
      </c>
      <c r="OB9" s="144">
        <f>+'[10]I-58-E-POPXX.05'!E41</f>
        <v>778700</v>
      </c>
      <c r="OC9" s="147">
        <f>+'[10]I-58-E-POPXX.05'!F41</f>
        <v>113049</v>
      </c>
      <c r="OD9" s="133">
        <f t="shared" ref="OD9:OD14" si="229">+OB9-OC9</f>
        <v>665651</v>
      </c>
      <c r="OE9" s="134">
        <f t="shared" ref="OE9:OE42" si="230">OC9/OB9*100</f>
        <v>14.517657634519072</v>
      </c>
      <c r="OF9" s="133">
        <f>+'[10]I-58-E-POPXX.05'!G41</f>
        <v>0</v>
      </c>
      <c r="OG9" s="145">
        <f t="shared" ref="OG9:OG14" si="231">+OD9-OF9</f>
        <v>665651</v>
      </c>
      <c r="OH9" s="144">
        <f>+'[10]I-58-E-POPXX.05'!E42</f>
        <v>144194</v>
      </c>
      <c r="OI9" s="147">
        <f>+'[10]I-58-E-POPXX.05'!F42</f>
        <v>52887</v>
      </c>
      <c r="OJ9" s="133">
        <f t="shared" ref="OJ9:OJ14" si="232">+OH9-OI9</f>
        <v>91307</v>
      </c>
      <c r="OK9" s="134">
        <f t="shared" ref="OK9:OK42" si="233">OI9/OH9*100</f>
        <v>36.677670360763969</v>
      </c>
      <c r="OL9" s="133">
        <f>+'[10]I-58-E-POPXX.05'!G42</f>
        <v>0</v>
      </c>
      <c r="OM9" s="145">
        <f t="shared" ref="OM9:OM14" si="234">+OJ9-OL9</f>
        <v>91307</v>
      </c>
      <c r="ON9" s="144">
        <f t="shared" ref="ON9:OP73" si="235">+OT9+OZ9</f>
        <v>418483</v>
      </c>
      <c r="OO9" s="147">
        <f t="shared" si="235"/>
        <v>172903</v>
      </c>
      <c r="OP9" s="133">
        <f t="shared" si="235"/>
        <v>245580</v>
      </c>
      <c r="OQ9" s="134">
        <f t="shared" ref="OQ9:OQ73" si="236">OO9/ON9*100</f>
        <v>41.316612622257061</v>
      </c>
      <c r="OR9" s="133">
        <f t="shared" ref="OR9:OS73" si="237">+OX9+PD9</f>
        <v>245580</v>
      </c>
      <c r="OS9" s="145">
        <f t="shared" si="237"/>
        <v>0</v>
      </c>
      <c r="OT9" s="144">
        <f>+'[10]I-58-E-POPXX.05'!E43</f>
        <v>284621</v>
      </c>
      <c r="OU9" s="147">
        <f>+'[10]I-58-E-POPXX.05'!F43</f>
        <v>39041</v>
      </c>
      <c r="OV9" s="133">
        <f t="shared" ref="OV9:OV14" si="238">+OT9-OU9</f>
        <v>245580</v>
      </c>
      <c r="OW9" s="134">
        <f t="shared" ref="OW9:OW42" si="239">OU9/OT9*100</f>
        <v>13.716837478611909</v>
      </c>
      <c r="OX9" s="133">
        <f>+'[10]I-58-E-POPXX.05'!G43</f>
        <v>245580</v>
      </c>
      <c r="OY9" s="145">
        <f t="shared" ref="OY9:OY14" si="240">+OV9-OX9</f>
        <v>0</v>
      </c>
      <c r="OZ9" s="144">
        <f>+'[10]I-58-E-POPXX.05'!E44</f>
        <v>133862</v>
      </c>
      <c r="PA9" s="147">
        <f>+'[10]I-58-E-POPXX.05'!F44</f>
        <v>133862</v>
      </c>
      <c r="PB9" s="133">
        <f t="shared" ref="PB9:PB14" si="241">+OZ9-PA9</f>
        <v>0</v>
      </c>
      <c r="PC9" s="134">
        <f t="shared" ref="PC9:PC42" si="242">PA9/OZ9*100</f>
        <v>100</v>
      </c>
      <c r="PD9" s="133">
        <f>+'[10]I-58-E-POPXX.05'!G44</f>
        <v>0</v>
      </c>
      <c r="PE9" s="145">
        <f t="shared" ref="PE9:PE14" si="243">+PB9-PD9</f>
        <v>0</v>
      </c>
      <c r="PF9" s="144">
        <f t="shared" ref="PF9:PH73" si="244">+PL9+PR9</f>
        <v>813943.45</v>
      </c>
      <c r="PG9" s="147">
        <f t="shared" si="244"/>
        <v>5500</v>
      </c>
      <c r="PH9" s="133">
        <f t="shared" si="244"/>
        <v>808443.45</v>
      </c>
      <c r="PI9" s="134">
        <f t="shared" ref="PI9:PI73" si="245">PG9/PF9*100</f>
        <v>0.67572261930481781</v>
      </c>
      <c r="PJ9" s="133">
        <f t="shared" ref="PJ9:PK73" si="246">+PP9+PV9</f>
        <v>0</v>
      </c>
      <c r="PK9" s="145">
        <f t="shared" si="246"/>
        <v>808443.45</v>
      </c>
      <c r="PL9" s="144">
        <f>+'[10]I-58-E-POPXX.05'!E45</f>
        <v>775850.89</v>
      </c>
      <c r="PM9" s="147">
        <f>+'[10]I-58-E-POPXX.05'!F45</f>
        <v>5500</v>
      </c>
      <c r="PN9" s="133">
        <f t="shared" ref="PN9:PN14" si="247">+PL9-PM9</f>
        <v>770350.89</v>
      </c>
      <c r="PO9" s="134">
        <f t="shared" ref="PO9:PO42" si="248">PM9/PL9*100</f>
        <v>0.70889910302223158</v>
      </c>
      <c r="PP9" s="133">
        <f>+'[10]I-58-E-POPXX.05'!G45</f>
        <v>0</v>
      </c>
      <c r="PQ9" s="145">
        <f t="shared" ref="PQ9:PQ14" si="249">+PN9-PP9</f>
        <v>770350.89</v>
      </c>
      <c r="PR9" s="144">
        <f>+'[10]I-58-E-POPXX.05'!E46</f>
        <v>38092.559999999998</v>
      </c>
      <c r="PS9" s="147">
        <f>+'[10]I-58-E-POPXX.05'!F46</f>
        <v>0</v>
      </c>
      <c r="PT9" s="133">
        <f t="shared" ref="PT9:PT14" si="250">+PR9-PS9</f>
        <v>38092.559999999998</v>
      </c>
      <c r="PU9" s="134">
        <f t="shared" ref="PU9:PU42" si="251">PS9/PR9*100</f>
        <v>0</v>
      </c>
      <c r="PV9" s="133">
        <f>+'[10]I-58-E-POPXX.05'!G46</f>
        <v>0</v>
      </c>
      <c r="PW9" s="145">
        <f t="shared" ref="PW9:PW14" si="252">+PT9-PV9</f>
        <v>38092.559999999998</v>
      </c>
    </row>
    <row r="10" spans="1:439" s="98" customFormat="1" ht="18.75" customHeight="1">
      <c r="A10" s="156"/>
      <c r="B10" s="151" t="s">
        <v>656</v>
      </c>
      <c r="C10" s="151" t="s">
        <v>657</v>
      </c>
      <c r="D10" s="152">
        <f>+'[10]รายงานจัดซื้องบ I '!D11</f>
        <v>4492900</v>
      </c>
      <c r="E10" s="152">
        <f>+'[10]รายงานจัดซื้องบ I '!E11</f>
        <v>0</v>
      </c>
      <c r="F10" s="152">
        <f t="shared" si="37"/>
        <v>4492900</v>
      </c>
      <c r="G10" s="152">
        <f>+'[10]รายงานจัดซื้องบ I '!G11</f>
        <v>0</v>
      </c>
      <c r="H10" s="152">
        <f>+F10-G10</f>
        <v>4492900</v>
      </c>
      <c r="I10" s="153">
        <f>+'[10]รายงานจัดซื้องบ I '!I11+'[10]รายงานจัดซื้องบ I '!L11+'[10]รายงานจัดซื้องบ I '!M11</f>
        <v>2012000</v>
      </c>
      <c r="J10" s="152">
        <f t="shared" si="38"/>
        <v>2480900</v>
      </c>
      <c r="K10" s="154">
        <f t="shared" si="36"/>
        <v>44.781766787598208</v>
      </c>
      <c r="L10" s="152">
        <f>+'[10]รายงานจัดซื้องบ I '!O11</f>
        <v>2376600</v>
      </c>
      <c r="M10" s="155">
        <f t="shared" si="39"/>
        <v>104300</v>
      </c>
      <c r="N10" s="136">
        <f t="shared" si="40"/>
        <v>0</v>
      </c>
      <c r="O10" s="148">
        <f t="shared" si="40"/>
        <v>0</v>
      </c>
      <c r="P10" s="137">
        <f t="shared" si="40"/>
        <v>0</v>
      </c>
      <c r="Q10" s="138" t="e">
        <f t="shared" si="41"/>
        <v>#DIV/0!</v>
      </c>
      <c r="R10" s="137">
        <f t="shared" si="42"/>
        <v>0</v>
      </c>
      <c r="S10" s="139">
        <f t="shared" si="42"/>
        <v>0</v>
      </c>
      <c r="T10" s="140">
        <f t="shared" si="43"/>
        <v>4492900</v>
      </c>
      <c r="U10" s="149">
        <f t="shared" si="43"/>
        <v>2012000</v>
      </c>
      <c r="V10" s="141">
        <f t="shared" ref="V10:V14" si="253">+T10-U10</f>
        <v>2480900</v>
      </c>
      <c r="W10" s="142">
        <f t="shared" si="44"/>
        <v>44.781766787598208</v>
      </c>
      <c r="X10" s="141">
        <f t="shared" si="45"/>
        <v>2376600</v>
      </c>
      <c r="Y10" s="143">
        <f t="shared" ref="Y10:Y14" si="254">+V10-X10</f>
        <v>104300</v>
      </c>
      <c r="Z10" s="144">
        <v>0</v>
      </c>
      <c r="AA10" s="147">
        <v>0</v>
      </c>
      <c r="AB10" s="133">
        <f t="shared" si="46"/>
        <v>0</v>
      </c>
      <c r="AC10" s="134" t="e">
        <f t="shared" si="47"/>
        <v>#DIV/0!</v>
      </c>
      <c r="AD10" s="133">
        <v>0</v>
      </c>
      <c r="AE10" s="145">
        <f t="shared" si="48"/>
        <v>0</v>
      </c>
      <c r="AF10" s="144">
        <v>0</v>
      </c>
      <c r="AG10" s="147">
        <v>0</v>
      </c>
      <c r="AH10" s="133">
        <f t="shared" si="49"/>
        <v>0</v>
      </c>
      <c r="AI10" s="134" t="e">
        <f t="shared" si="50"/>
        <v>#DIV/0!</v>
      </c>
      <c r="AJ10" s="133">
        <v>0</v>
      </c>
      <c r="AK10" s="145">
        <f t="shared" si="51"/>
        <v>0</v>
      </c>
      <c r="AL10" s="144">
        <f t="shared" si="52"/>
        <v>0</v>
      </c>
      <c r="AM10" s="147">
        <f t="shared" si="52"/>
        <v>0</v>
      </c>
      <c r="AN10" s="133">
        <f t="shared" si="52"/>
        <v>0</v>
      </c>
      <c r="AO10" s="134" t="e">
        <f t="shared" si="53"/>
        <v>#DIV/0!</v>
      </c>
      <c r="AP10" s="133">
        <f t="shared" si="54"/>
        <v>0</v>
      </c>
      <c r="AQ10" s="145">
        <f t="shared" si="54"/>
        <v>0</v>
      </c>
      <c r="AR10" s="144">
        <v>0</v>
      </c>
      <c r="AS10" s="147">
        <v>0</v>
      </c>
      <c r="AT10" s="133">
        <f t="shared" si="55"/>
        <v>0</v>
      </c>
      <c r="AU10" s="134" t="e">
        <f t="shared" si="56"/>
        <v>#DIV/0!</v>
      </c>
      <c r="AV10" s="133">
        <v>0</v>
      </c>
      <c r="AW10" s="145">
        <f t="shared" si="57"/>
        <v>0</v>
      </c>
      <c r="AX10" s="144">
        <v>0</v>
      </c>
      <c r="AY10" s="147">
        <v>0</v>
      </c>
      <c r="AZ10" s="133">
        <f t="shared" si="58"/>
        <v>0</v>
      </c>
      <c r="BA10" s="134" t="e">
        <f t="shared" si="59"/>
        <v>#DIV/0!</v>
      </c>
      <c r="BB10" s="133">
        <v>0</v>
      </c>
      <c r="BC10" s="145">
        <f t="shared" si="60"/>
        <v>0</v>
      </c>
      <c r="BD10" s="144">
        <v>0</v>
      </c>
      <c r="BE10" s="147">
        <v>0</v>
      </c>
      <c r="BF10" s="133">
        <f t="shared" si="61"/>
        <v>0</v>
      </c>
      <c r="BG10" s="134" t="e">
        <f t="shared" si="62"/>
        <v>#DIV/0!</v>
      </c>
      <c r="BH10" s="133">
        <v>0</v>
      </c>
      <c r="BI10" s="145">
        <f t="shared" si="63"/>
        <v>0</v>
      </c>
      <c r="BJ10" s="144">
        <f t="shared" si="64"/>
        <v>0</v>
      </c>
      <c r="BK10" s="147">
        <f t="shared" si="64"/>
        <v>0</v>
      </c>
      <c r="BL10" s="133">
        <f t="shared" si="64"/>
        <v>0</v>
      </c>
      <c r="BM10" s="134" t="e">
        <f t="shared" si="65"/>
        <v>#DIV/0!</v>
      </c>
      <c r="BN10" s="133">
        <f t="shared" si="66"/>
        <v>0</v>
      </c>
      <c r="BO10" s="145">
        <f t="shared" si="66"/>
        <v>0</v>
      </c>
      <c r="BP10" s="144">
        <f>+'[10]รายละเอียดซื้อ I'!F11</f>
        <v>0</v>
      </c>
      <c r="BQ10" s="147">
        <f>+'[10]รายละเอียดซื้อ I'!G11+'[10]รายละเอียดซื้อ I'!J11+'[10]รายละเอียดซื้อ I'!K11</f>
        <v>0</v>
      </c>
      <c r="BR10" s="133">
        <f t="shared" si="67"/>
        <v>0</v>
      </c>
      <c r="BS10" s="134" t="e">
        <f t="shared" si="68"/>
        <v>#DIV/0!</v>
      </c>
      <c r="BT10" s="133">
        <f>+'[10]รายละเอียดซื้อ I'!N11</f>
        <v>0</v>
      </c>
      <c r="BU10" s="145">
        <f t="shared" si="69"/>
        <v>0</v>
      </c>
      <c r="BV10" s="144">
        <v>0</v>
      </c>
      <c r="BW10" s="147">
        <v>0</v>
      </c>
      <c r="BX10" s="133">
        <f t="shared" si="70"/>
        <v>0</v>
      </c>
      <c r="BY10" s="134" t="e">
        <f t="shared" si="71"/>
        <v>#DIV/0!</v>
      </c>
      <c r="BZ10" s="133">
        <v>0</v>
      </c>
      <c r="CA10" s="145">
        <f t="shared" si="72"/>
        <v>0</v>
      </c>
      <c r="CB10" s="144">
        <v>0</v>
      </c>
      <c r="CC10" s="147">
        <v>0</v>
      </c>
      <c r="CD10" s="133">
        <f t="shared" si="73"/>
        <v>0</v>
      </c>
      <c r="CE10" s="134" t="e">
        <f t="shared" si="74"/>
        <v>#DIV/0!</v>
      </c>
      <c r="CF10" s="133">
        <v>0</v>
      </c>
      <c r="CG10" s="145">
        <f t="shared" si="75"/>
        <v>0</v>
      </c>
      <c r="CH10" s="144">
        <f t="shared" si="76"/>
        <v>0</v>
      </c>
      <c r="CI10" s="147">
        <f t="shared" si="76"/>
        <v>0</v>
      </c>
      <c r="CJ10" s="133">
        <f t="shared" si="76"/>
        <v>0</v>
      </c>
      <c r="CK10" s="134" t="e">
        <f t="shared" si="77"/>
        <v>#DIV/0!</v>
      </c>
      <c r="CL10" s="133">
        <f t="shared" si="78"/>
        <v>0</v>
      </c>
      <c r="CM10" s="145">
        <f t="shared" si="78"/>
        <v>0</v>
      </c>
      <c r="CN10" s="144">
        <v>0</v>
      </c>
      <c r="CO10" s="147">
        <v>0</v>
      </c>
      <c r="CP10" s="133">
        <f t="shared" si="79"/>
        <v>0</v>
      </c>
      <c r="CQ10" s="134" t="e">
        <f t="shared" si="80"/>
        <v>#DIV/0!</v>
      </c>
      <c r="CR10" s="133">
        <v>0</v>
      </c>
      <c r="CS10" s="145">
        <f t="shared" si="81"/>
        <v>0</v>
      </c>
      <c r="CT10" s="144">
        <v>0</v>
      </c>
      <c r="CU10" s="147">
        <v>0</v>
      </c>
      <c r="CV10" s="133">
        <f t="shared" si="82"/>
        <v>0</v>
      </c>
      <c r="CW10" s="134" t="e">
        <f t="shared" si="83"/>
        <v>#DIV/0!</v>
      </c>
      <c r="CX10" s="133">
        <v>0</v>
      </c>
      <c r="CY10" s="145">
        <f t="shared" si="84"/>
        <v>0</v>
      </c>
      <c r="CZ10" s="144">
        <v>0</v>
      </c>
      <c r="DA10" s="147">
        <v>0</v>
      </c>
      <c r="DB10" s="133">
        <f t="shared" si="85"/>
        <v>0</v>
      </c>
      <c r="DC10" s="134" t="e">
        <f t="shared" si="86"/>
        <v>#DIV/0!</v>
      </c>
      <c r="DD10" s="133">
        <v>0</v>
      </c>
      <c r="DE10" s="145">
        <f t="shared" si="87"/>
        <v>0</v>
      </c>
      <c r="DF10" s="144">
        <f t="shared" si="88"/>
        <v>444500</v>
      </c>
      <c r="DG10" s="147">
        <f t="shared" si="88"/>
        <v>444500</v>
      </c>
      <c r="DH10" s="133">
        <f t="shared" si="88"/>
        <v>0</v>
      </c>
      <c r="DI10" s="134">
        <f t="shared" si="89"/>
        <v>100</v>
      </c>
      <c r="DJ10" s="133">
        <f t="shared" si="90"/>
        <v>0</v>
      </c>
      <c r="DK10" s="145">
        <f t="shared" si="90"/>
        <v>0</v>
      </c>
      <c r="DL10" s="144">
        <f>+'[10]รายละเอียดซื้อ I'!F12</f>
        <v>444500</v>
      </c>
      <c r="DM10" s="147">
        <f>+'[10]รายละเอียดซื้อ I'!G12+'[10]รายละเอียดซื้อ I'!J12+'[10]รายละเอียดซื้อ I'!K12</f>
        <v>444500</v>
      </c>
      <c r="DN10" s="133">
        <f t="shared" si="91"/>
        <v>0</v>
      </c>
      <c r="DO10" s="134">
        <f t="shared" si="92"/>
        <v>100</v>
      </c>
      <c r="DP10" s="133">
        <f>+'[10]รายละเอียดซื้อ I'!N12</f>
        <v>0</v>
      </c>
      <c r="DQ10" s="145">
        <f t="shared" si="93"/>
        <v>0</v>
      </c>
      <c r="DR10" s="144"/>
      <c r="DS10" s="147"/>
      <c r="DT10" s="133">
        <f t="shared" si="94"/>
        <v>0</v>
      </c>
      <c r="DU10" s="134" t="e">
        <f t="shared" si="95"/>
        <v>#DIV/0!</v>
      </c>
      <c r="DV10" s="133"/>
      <c r="DW10" s="145">
        <f t="shared" si="96"/>
        <v>0</v>
      </c>
      <c r="DX10" s="144"/>
      <c r="DY10" s="147"/>
      <c r="DZ10" s="133">
        <f t="shared" si="97"/>
        <v>0</v>
      </c>
      <c r="EA10" s="134" t="e">
        <f t="shared" si="98"/>
        <v>#DIV/0!</v>
      </c>
      <c r="EB10" s="133"/>
      <c r="EC10" s="145">
        <f t="shared" si="99"/>
        <v>0</v>
      </c>
      <c r="ED10" s="144">
        <f t="shared" si="100"/>
        <v>0</v>
      </c>
      <c r="EE10" s="147">
        <f t="shared" si="100"/>
        <v>0</v>
      </c>
      <c r="EF10" s="133">
        <f t="shared" si="100"/>
        <v>0</v>
      </c>
      <c r="EG10" s="134" t="e">
        <f t="shared" si="101"/>
        <v>#DIV/0!</v>
      </c>
      <c r="EH10" s="133">
        <f t="shared" si="102"/>
        <v>0</v>
      </c>
      <c r="EI10" s="145">
        <f t="shared" si="102"/>
        <v>0</v>
      </c>
      <c r="EJ10" s="144">
        <f>+'[10]รายละเอียดซื้อ I'!F13</f>
        <v>0</v>
      </c>
      <c r="EK10" s="147">
        <f>+'[10]รายละเอียดซื้อ I'!G13+'[10]รายละเอียดซื้อ I'!J13+'[10]รายละเอียดซื้อ I'!K13</f>
        <v>0</v>
      </c>
      <c r="EL10" s="133">
        <f t="shared" si="103"/>
        <v>0</v>
      </c>
      <c r="EM10" s="134" t="e">
        <f t="shared" si="104"/>
        <v>#DIV/0!</v>
      </c>
      <c r="EN10" s="133">
        <f>+'[10]รายละเอียดซื้อ I'!N13</f>
        <v>0</v>
      </c>
      <c r="EO10" s="145">
        <f t="shared" si="105"/>
        <v>0</v>
      </c>
      <c r="EP10" s="144"/>
      <c r="EQ10" s="147"/>
      <c r="ER10" s="133">
        <f t="shared" si="106"/>
        <v>0</v>
      </c>
      <c r="ES10" s="134" t="e">
        <f t="shared" si="107"/>
        <v>#DIV/0!</v>
      </c>
      <c r="ET10" s="133"/>
      <c r="EU10" s="145">
        <f t="shared" si="108"/>
        <v>0</v>
      </c>
      <c r="EV10" s="144"/>
      <c r="EW10" s="147"/>
      <c r="EX10" s="133">
        <f t="shared" si="109"/>
        <v>0</v>
      </c>
      <c r="EY10" s="134" t="e">
        <f t="shared" si="110"/>
        <v>#DIV/0!</v>
      </c>
      <c r="EZ10" s="133"/>
      <c r="FA10" s="145">
        <f t="shared" si="111"/>
        <v>0</v>
      </c>
      <c r="FB10" s="144"/>
      <c r="FC10" s="147"/>
      <c r="FD10" s="133">
        <f t="shared" si="112"/>
        <v>0</v>
      </c>
      <c r="FE10" s="134" t="e">
        <f t="shared" si="113"/>
        <v>#DIV/0!</v>
      </c>
      <c r="FF10" s="133"/>
      <c r="FG10" s="145">
        <f t="shared" si="114"/>
        <v>0</v>
      </c>
      <c r="FH10" s="144"/>
      <c r="FI10" s="147"/>
      <c r="FJ10" s="133">
        <f t="shared" si="115"/>
        <v>0</v>
      </c>
      <c r="FK10" s="134" t="e">
        <f t="shared" si="116"/>
        <v>#DIV/0!</v>
      </c>
      <c r="FL10" s="133"/>
      <c r="FM10" s="145">
        <f t="shared" si="117"/>
        <v>0</v>
      </c>
      <c r="FN10" s="144">
        <f t="shared" si="118"/>
        <v>1702040</v>
      </c>
      <c r="FO10" s="147">
        <f t="shared" si="118"/>
        <v>422000</v>
      </c>
      <c r="FP10" s="133">
        <f t="shared" si="118"/>
        <v>1280040</v>
      </c>
      <c r="FQ10" s="134">
        <f t="shared" si="119"/>
        <v>24.793776879509295</v>
      </c>
      <c r="FR10" s="133">
        <f t="shared" si="120"/>
        <v>1231700</v>
      </c>
      <c r="FS10" s="145">
        <f t="shared" si="120"/>
        <v>48340</v>
      </c>
      <c r="FT10" s="144">
        <f>+'[10]รายละเอียดซื้อ I'!F14</f>
        <v>1702040</v>
      </c>
      <c r="FU10" s="147">
        <f>+'[10]รายละเอียดซื้อ I'!G14+'[10]รายละเอียดซื้อ I'!J14+'[10]รายละเอียดซื้อ I'!K14</f>
        <v>422000</v>
      </c>
      <c r="FV10" s="133">
        <f t="shared" si="121"/>
        <v>1280040</v>
      </c>
      <c r="FW10" s="134">
        <f t="shared" si="122"/>
        <v>24.793776879509295</v>
      </c>
      <c r="FX10" s="133">
        <f>+'[10]รายละเอียดซื้อ I'!N14</f>
        <v>1231700</v>
      </c>
      <c r="FY10" s="145">
        <f t="shared" si="123"/>
        <v>48340</v>
      </c>
      <c r="FZ10" s="144"/>
      <c r="GA10" s="147"/>
      <c r="GB10" s="133">
        <f t="shared" si="124"/>
        <v>0</v>
      </c>
      <c r="GC10" s="134" t="e">
        <f t="shared" si="125"/>
        <v>#DIV/0!</v>
      </c>
      <c r="GD10" s="133"/>
      <c r="GE10" s="145">
        <f t="shared" si="126"/>
        <v>0</v>
      </c>
      <c r="GF10" s="144"/>
      <c r="GG10" s="147"/>
      <c r="GH10" s="133">
        <f t="shared" si="127"/>
        <v>0</v>
      </c>
      <c r="GI10" s="134" t="e">
        <f t="shared" si="128"/>
        <v>#DIV/0!</v>
      </c>
      <c r="GJ10" s="133"/>
      <c r="GK10" s="145">
        <f t="shared" si="129"/>
        <v>0</v>
      </c>
      <c r="GL10" s="144">
        <f t="shared" si="130"/>
        <v>408000</v>
      </c>
      <c r="GM10" s="147">
        <f t="shared" si="130"/>
        <v>408000</v>
      </c>
      <c r="GN10" s="133">
        <f t="shared" si="130"/>
        <v>0</v>
      </c>
      <c r="GO10" s="134">
        <f t="shared" si="131"/>
        <v>100</v>
      </c>
      <c r="GP10" s="133">
        <f t="shared" si="132"/>
        <v>0</v>
      </c>
      <c r="GQ10" s="145">
        <f t="shared" si="132"/>
        <v>0</v>
      </c>
      <c r="GR10" s="144">
        <f>+'[10]รายละเอียดซื้อ I'!F15</f>
        <v>408000</v>
      </c>
      <c r="GS10" s="147">
        <f>+'[10]รายละเอียดซื้อ I'!G15+'[10]รายละเอียดซื้อ I'!J15+'[10]รายละเอียดซื้อ I'!K15</f>
        <v>408000</v>
      </c>
      <c r="GT10" s="133">
        <f t="shared" si="133"/>
        <v>0</v>
      </c>
      <c r="GU10" s="134">
        <f t="shared" si="134"/>
        <v>100</v>
      </c>
      <c r="GV10" s="133">
        <f>+'[10]รายละเอียดซื้อ I'!N15</f>
        <v>0</v>
      </c>
      <c r="GW10" s="145">
        <f t="shared" si="135"/>
        <v>0</v>
      </c>
      <c r="GX10" s="144"/>
      <c r="GY10" s="147"/>
      <c r="GZ10" s="133">
        <f t="shared" si="136"/>
        <v>0</v>
      </c>
      <c r="HA10" s="134" t="e">
        <f t="shared" si="137"/>
        <v>#DIV/0!</v>
      </c>
      <c r="HB10" s="133"/>
      <c r="HC10" s="145">
        <f t="shared" si="138"/>
        <v>0</v>
      </c>
      <c r="HD10" s="144"/>
      <c r="HE10" s="147"/>
      <c r="HF10" s="133">
        <f t="shared" si="139"/>
        <v>0</v>
      </c>
      <c r="HG10" s="134" t="e">
        <f t="shared" si="140"/>
        <v>#DIV/0!</v>
      </c>
      <c r="HH10" s="133"/>
      <c r="HI10" s="145">
        <f t="shared" si="141"/>
        <v>0</v>
      </c>
      <c r="HJ10" s="144"/>
      <c r="HK10" s="147"/>
      <c r="HL10" s="133">
        <f t="shared" si="142"/>
        <v>0</v>
      </c>
      <c r="HM10" s="134" t="e">
        <f t="shared" si="143"/>
        <v>#DIV/0!</v>
      </c>
      <c r="HN10" s="133"/>
      <c r="HO10" s="145">
        <f t="shared" si="144"/>
        <v>0</v>
      </c>
      <c r="HP10" s="144"/>
      <c r="HQ10" s="147"/>
      <c r="HR10" s="133">
        <f t="shared" si="145"/>
        <v>0</v>
      </c>
      <c r="HS10" s="134" t="e">
        <f t="shared" si="146"/>
        <v>#DIV/0!</v>
      </c>
      <c r="HT10" s="133"/>
      <c r="HU10" s="145">
        <f t="shared" si="147"/>
        <v>0</v>
      </c>
      <c r="HV10" s="144"/>
      <c r="HW10" s="147"/>
      <c r="HX10" s="133">
        <f t="shared" si="148"/>
        <v>0</v>
      </c>
      <c r="HY10" s="134" t="e">
        <f t="shared" si="149"/>
        <v>#DIV/0!</v>
      </c>
      <c r="HZ10" s="133"/>
      <c r="IA10" s="145">
        <f t="shared" si="150"/>
        <v>0</v>
      </c>
      <c r="IB10" s="144">
        <f t="shared" si="151"/>
        <v>357000</v>
      </c>
      <c r="IC10" s="147">
        <f t="shared" si="151"/>
        <v>0</v>
      </c>
      <c r="ID10" s="133">
        <f t="shared" si="151"/>
        <v>357000</v>
      </c>
      <c r="IE10" s="134">
        <f t="shared" si="152"/>
        <v>0</v>
      </c>
      <c r="IF10" s="133">
        <f t="shared" si="153"/>
        <v>357000</v>
      </c>
      <c r="IG10" s="145">
        <f t="shared" si="153"/>
        <v>0</v>
      </c>
      <c r="IH10" s="144">
        <f>+'[10]รายละเอียดซื้อ I'!F16</f>
        <v>357000</v>
      </c>
      <c r="II10" s="147">
        <f>+'[10]รายละเอียดซื้อ I'!G16+'[10]รายละเอียดซื้อ I'!J16+'[10]รายละเอียดซื้อ I'!K16</f>
        <v>0</v>
      </c>
      <c r="IJ10" s="133">
        <f t="shared" si="154"/>
        <v>357000</v>
      </c>
      <c r="IK10" s="134">
        <f t="shared" si="155"/>
        <v>0</v>
      </c>
      <c r="IL10" s="133">
        <f>+'[10]รายละเอียดซื้อ I'!N16</f>
        <v>357000</v>
      </c>
      <c r="IM10" s="145">
        <f t="shared" si="156"/>
        <v>0</v>
      </c>
      <c r="IN10" s="144"/>
      <c r="IO10" s="147"/>
      <c r="IP10" s="133">
        <f t="shared" si="157"/>
        <v>0</v>
      </c>
      <c r="IQ10" s="134" t="e">
        <f t="shared" si="158"/>
        <v>#DIV/0!</v>
      </c>
      <c r="IR10" s="133"/>
      <c r="IS10" s="145">
        <f t="shared" si="159"/>
        <v>0</v>
      </c>
      <c r="IT10" s="144"/>
      <c r="IU10" s="147"/>
      <c r="IV10" s="133">
        <f t="shared" si="160"/>
        <v>0</v>
      </c>
      <c r="IW10" s="134" t="e">
        <f t="shared" si="161"/>
        <v>#DIV/0!</v>
      </c>
      <c r="IX10" s="133"/>
      <c r="IY10" s="145">
        <f t="shared" si="162"/>
        <v>0</v>
      </c>
      <c r="IZ10" s="144">
        <f t="shared" si="163"/>
        <v>143000</v>
      </c>
      <c r="JA10" s="147">
        <f t="shared" si="163"/>
        <v>143000</v>
      </c>
      <c r="JB10" s="133">
        <f t="shared" si="163"/>
        <v>0</v>
      </c>
      <c r="JC10" s="134">
        <f t="shared" si="164"/>
        <v>100</v>
      </c>
      <c r="JD10" s="133">
        <f t="shared" si="165"/>
        <v>0</v>
      </c>
      <c r="JE10" s="145">
        <f t="shared" si="165"/>
        <v>0</v>
      </c>
      <c r="JF10" s="144">
        <f>+'[10]รายละเอียดซื้อ I'!F17</f>
        <v>143000</v>
      </c>
      <c r="JG10" s="147">
        <f>+'[10]รายละเอียดซื้อ I'!G17+'[10]รายละเอียดซื้อ I'!J17+'[10]รายละเอียดซื้อ I'!K17</f>
        <v>143000</v>
      </c>
      <c r="JH10" s="133">
        <f t="shared" si="166"/>
        <v>0</v>
      </c>
      <c r="JI10" s="134">
        <f t="shared" si="167"/>
        <v>100</v>
      </c>
      <c r="JJ10" s="133">
        <f>+'[10]รายละเอียดซื้อ I'!N17</f>
        <v>0</v>
      </c>
      <c r="JK10" s="145">
        <f t="shared" si="168"/>
        <v>0</v>
      </c>
      <c r="JL10" s="144"/>
      <c r="JM10" s="147"/>
      <c r="JN10" s="133">
        <f t="shared" si="169"/>
        <v>0</v>
      </c>
      <c r="JO10" s="134" t="e">
        <f t="shared" si="170"/>
        <v>#DIV/0!</v>
      </c>
      <c r="JP10" s="133"/>
      <c r="JQ10" s="145">
        <f t="shared" si="171"/>
        <v>0</v>
      </c>
      <c r="JR10" s="144"/>
      <c r="JS10" s="147"/>
      <c r="JT10" s="133">
        <f t="shared" si="172"/>
        <v>0</v>
      </c>
      <c r="JU10" s="134" t="e">
        <f t="shared" si="173"/>
        <v>#DIV/0!</v>
      </c>
      <c r="JV10" s="133"/>
      <c r="JW10" s="145">
        <f t="shared" si="174"/>
        <v>0</v>
      </c>
      <c r="JX10" s="144"/>
      <c r="JY10" s="147"/>
      <c r="JZ10" s="133">
        <f t="shared" si="175"/>
        <v>0</v>
      </c>
      <c r="KA10" s="134" t="e">
        <f t="shared" si="176"/>
        <v>#DIV/0!</v>
      </c>
      <c r="KB10" s="133"/>
      <c r="KC10" s="145">
        <f t="shared" si="177"/>
        <v>0</v>
      </c>
      <c r="KD10" s="144">
        <f t="shared" si="178"/>
        <v>343500</v>
      </c>
      <c r="KE10" s="147">
        <f t="shared" si="178"/>
        <v>343500</v>
      </c>
      <c r="KF10" s="133">
        <f t="shared" si="178"/>
        <v>0</v>
      </c>
      <c r="KG10" s="134">
        <f t="shared" si="179"/>
        <v>100</v>
      </c>
      <c r="KH10" s="133">
        <f t="shared" si="180"/>
        <v>0</v>
      </c>
      <c r="KI10" s="145">
        <f t="shared" si="180"/>
        <v>0</v>
      </c>
      <c r="KJ10" s="144">
        <f>+'[10]รายละเอียดซื้อ I'!F18</f>
        <v>343500</v>
      </c>
      <c r="KK10" s="147">
        <f>+'[10]รายละเอียดซื้อ I'!G18+'[10]รายละเอียดซื้อ I'!J18+'[10]รายละเอียดซื้อ I'!K18</f>
        <v>343500</v>
      </c>
      <c r="KL10" s="133">
        <f t="shared" si="181"/>
        <v>0</v>
      </c>
      <c r="KM10" s="134">
        <f t="shared" si="182"/>
        <v>100</v>
      </c>
      <c r="KN10" s="133">
        <f>+'[10]รายละเอียดซื้อ I'!N18</f>
        <v>0</v>
      </c>
      <c r="KO10" s="145">
        <f t="shared" si="183"/>
        <v>0</v>
      </c>
      <c r="KP10" s="144"/>
      <c r="KQ10" s="147"/>
      <c r="KR10" s="133">
        <f t="shared" si="184"/>
        <v>0</v>
      </c>
      <c r="KS10" s="134" t="e">
        <f t="shared" si="185"/>
        <v>#DIV/0!</v>
      </c>
      <c r="KT10" s="133"/>
      <c r="KU10" s="145">
        <f t="shared" si="186"/>
        <v>0</v>
      </c>
      <c r="KV10" s="144">
        <f t="shared" si="187"/>
        <v>251000</v>
      </c>
      <c r="KW10" s="147">
        <f t="shared" si="187"/>
        <v>251000</v>
      </c>
      <c r="KX10" s="133">
        <f t="shared" si="187"/>
        <v>0</v>
      </c>
      <c r="KY10" s="134">
        <f t="shared" si="188"/>
        <v>100</v>
      </c>
      <c r="KZ10" s="133">
        <f t="shared" si="189"/>
        <v>0</v>
      </c>
      <c r="LA10" s="145">
        <f t="shared" si="189"/>
        <v>0</v>
      </c>
      <c r="LB10" s="144">
        <f>+'[10]รายละเอียดซื้อ I'!F19</f>
        <v>251000</v>
      </c>
      <c r="LC10" s="147">
        <f>+'[10]รายละเอียดซื้อ I'!G19+'[10]รายละเอียดซื้อ I'!J19+'[10]รายละเอียดซื้อ I'!K19</f>
        <v>251000</v>
      </c>
      <c r="LD10" s="133">
        <f t="shared" si="190"/>
        <v>0</v>
      </c>
      <c r="LE10" s="134">
        <f t="shared" si="191"/>
        <v>100</v>
      </c>
      <c r="LF10" s="133">
        <f>+'[10]รายละเอียดซื้อ I'!N19</f>
        <v>0</v>
      </c>
      <c r="LG10" s="145">
        <f t="shared" si="192"/>
        <v>0</v>
      </c>
      <c r="LH10" s="144"/>
      <c r="LI10" s="147"/>
      <c r="LJ10" s="133">
        <f t="shared" si="193"/>
        <v>0</v>
      </c>
      <c r="LK10" s="134" t="e">
        <f t="shared" si="194"/>
        <v>#DIV/0!</v>
      </c>
      <c r="LL10" s="133"/>
      <c r="LM10" s="145">
        <f t="shared" si="195"/>
        <v>0</v>
      </c>
      <c r="LN10" s="144">
        <f t="shared" si="196"/>
        <v>371860</v>
      </c>
      <c r="LO10" s="147">
        <f t="shared" si="196"/>
        <v>0</v>
      </c>
      <c r="LP10" s="133">
        <f t="shared" si="196"/>
        <v>371860</v>
      </c>
      <c r="LQ10" s="134">
        <f t="shared" si="197"/>
        <v>0</v>
      </c>
      <c r="LR10" s="133">
        <f t="shared" si="198"/>
        <v>342000</v>
      </c>
      <c r="LS10" s="145">
        <f t="shared" si="198"/>
        <v>29860</v>
      </c>
      <c r="LT10" s="144">
        <f>+'[10]รายละเอียดซื้อ I'!F20</f>
        <v>371860</v>
      </c>
      <c r="LU10" s="147">
        <f>+'[10]รายละเอียดซื้อ I'!G20+'[10]รายละเอียดซื้อ I'!J20+'[10]รายละเอียดซื้อ I'!K20</f>
        <v>0</v>
      </c>
      <c r="LV10" s="133">
        <f t="shared" si="199"/>
        <v>371860</v>
      </c>
      <c r="LW10" s="134">
        <f t="shared" si="200"/>
        <v>0</v>
      </c>
      <c r="LX10" s="133">
        <f>+'[10]รายละเอียดซื้อ I'!N20</f>
        <v>342000</v>
      </c>
      <c r="LY10" s="145">
        <f t="shared" si="201"/>
        <v>29860</v>
      </c>
      <c r="LZ10" s="144"/>
      <c r="MA10" s="147"/>
      <c r="MB10" s="133">
        <f t="shared" si="202"/>
        <v>0</v>
      </c>
      <c r="MC10" s="134" t="e">
        <f t="shared" si="203"/>
        <v>#DIV/0!</v>
      </c>
      <c r="MD10" s="133"/>
      <c r="ME10" s="145">
        <f t="shared" si="204"/>
        <v>0</v>
      </c>
      <c r="MF10" s="144">
        <f t="shared" si="205"/>
        <v>0</v>
      </c>
      <c r="MG10" s="147">
        <f t="shared" si="205"/>
        <v>0</v>
      </c>
      <c r="MH10" s="133">
        <f t="shared" si="205"/>
        <v>0</v>
      </c>
      <c r="MI10" s="134" t="e">
        <f t="shared" si="206"/>
        <v>#DIV/0!</v>
      </c>
      <c r="MJ10" s="133">
        <f t="shared" si="207"/>
        <v>0</v>
      </c>
      <c r="MK10" s="145">
        <f t="shared" si="207"/>
        <v>0</v>
      </c>
      <c r="ML10" s="144"/>
      <c r="MM10" s="147"/>
      <c r="MN10" s="133">
        <f t="shared" si="208"/>
        <v>0</v>
      </c>
      <c r="MO10" s="134" t="e">
        <f t="shared" si="209"/>
        <v>#DIV/0!</v>
      </c>
      <c r="MP10" s="133"/>
      <c r="MQ10" s="145">
        <f t="shared" si="210"/>
        <v>0</v>
      </c>
      <c r="MR10" s="144"/>
      <c r="MS10" s="147"/>
      <c r="MT10" s="133">
        <f t="shared" si="211"/>
        <v>0</v>
      </c>
      <c r="MU10" s="134" t="e">
        <f t="shared" si="212"/>
        <v>#DIV/0!</v>
      </c>
      <c r="MV10" s="133"/>
      <c r="MW10" s="145">
        <f t="shared" si="213"/>
        <v>0</v>
      </c>
      <c r="MX10" s="144">
        <f t="shared" si="214"/>
        <v>0</v>
      </c>
      <c r="MY10" s="147">
        <f t="shared" si="214"/>
        <v>0</v>
      </c>
      <c r="MZ10" s="133">
        <f t="shared" si="214"/>
        <v>0</v>
      </c>
      <c r="NA10" s="134" t="e">
        <f t="shared" si="215"/>
        <v>#DIV/0!</v>
      </c>
      <c r="NB10" s="133">
        <f t="shared" si="216"/>
        <v>0</v>
      </c>
      <c r="NC10" s="145">
        <f t="shared" si="216"/>
        <v>0</v>
      </c>
      <c r="ND10" s="144">
        <f>+'[10]รายละเอียดซื้อ I'!F21</f>
        <v>0</v>
      </c>
      <c r="NE10" s="147">
        <f>+'[10]รายละเอียดซื้อ I'!G21+'[10]รายละเอียดซื้อ I'!J21+'[10]รายละเอียดซื้อ I'!K21</f>
        <v>0</v>
      </c>
      <c r="NF10" s="133">
        <f t="shared" si="217"/>
        <v>0</v>
      </c>
      <c r="NG10" s="134" t="e">
        <f t="shared" si="218"/>
        <v>#DIV/0!</v>
      </c>
      <c r="NH10" s="133">
        <f>+'[10]รายละเอียดซื้อ I'!N21</f>
        <v>0</v>
      </c>
      <c r="NI10" s="145">
        <f t="shared" si="219"/>
        <v>0</v>
      </c>
      <c r="NJ10" s="144"/>
      <c r="NK10" s="147"/>
      <c r="NL10" s="133">
        <f t="shared" si="220"/>
        <v>0</v>
      </c>
      <c r="NM10" s="134" t="e">
        <f t="shared" si="221"/>
        <v>#DIV/0!</v>
      </c>
      <c r="NN10" s="133"/>
      <c r="NO10" s="145">
        <f t="shared" si="222"/>
        <v>0</v>
      </c>
      <c r="NP10" s="144">
        <f t="shared" si="223"/>
        <v>54000</v>
      </c>
      <c r="NQ10" s="147">
        <f t="shared" si="223"/>
        <v>0</v>
      </c>
      <c r="NR10" s="133">
        <f t="shared" si="223"/>
        <v>54000</v>
      </c>
      <c r="NS10" s="134">
        <f t="shared" si="224"/>
        <v>0</v>
      </c>
      <c r="NT10" s="133">
        <f t="shared" si="225"/>
        <v>27900</v>
      </c>
      <c r="NU10" s="145">
        <f t="shared" si="225"/>
        <v>26100</v>
      </c>
      <c r="NV10" s="144">
        <f>+'[10]รายละเอียดซื้อ I'!F22</f>
        <v>54000</v>
      </c>
      <c r="NW10" s="147">
        <f>+'[10]รายละเอียดซื้อ I'!G22+'[10]รายละเอียดซื้อ I'!J22+'[10]รายละเอียดซื้อ I'!K22</f>
        <v>0</v>
      </c>
      <c r="NX10" s="133">
        <f t="shared" si="226"/>
        <v>54000</v>
      </c>
      <c r="NY10" s="134">
        <f t="shared" si="227"/>
        <v>0</v>
      </c>
      <c r="NZ10" s="133">
        <f>+'[10]รายละเอียดซื้อ I'!N22</f>
        <v>27900</v>
      </c>
      <c r="OA10" s="145">
        <f t="shared" si="228"/>
        <v>26100</v>
      </c>
      <c r="OB10" s="144"/>
      <c r="OC10" s="147"/>
      <c r="OD10" s="133">
        <f t="shared" si="229"/>
        <v>0</v>
      </c>
      <c r="OE10" s="134" t="e">
        <f t="shared" si="230"/>
        <v>#DIV/0!</v>
      </c>
      <c r="OF10" s="133"/>
      <c r="OG10" s="145">
        <f t="shared" si="231"/>
        <v>0</v>
      </c>
      <c r="OH10" s="144"/>
      <c r="OI10" s="147"/>
      <c r="OJ10" s="133">
        <f t="shared" si="232"/>
        <v>0</v>
      </c>
      <c r="OK10" s="134" t="e">
        <f t="shared" si="233"/>
        <v>#DIV/0!</v>
      </c>
      <c r="OL10" s="133"/>
      <c r="OM10" s="145">
        <f t="shared" si="234"/>
        <v>0</v>
      </c>
      <c r="ON10" s="144">
        <f t="shared" si="235"/>
        <v>0</v>
      </c>
      <c r="OO10" s="147">
        <f t="shared" si="235"/>
        <v>0</v>
      </c>
      <c r="OP10" s="133">
        <f t="shared" si="235"/>
        <v>0</v>
      </c>
      <c r="OQ10" s="134" t="e">
        <f t="shared" si="236"/>
        <v>#DIV/0!</v>
      </c>
      <c r="OR10" s="133">
        <f t="shared" si="237"/>
        <v>0</v>
      </c>
      <c r="OS10" s="145">
        <f t="shared" si="237"/>
        <v>0</v>
      </c>
      <c r="OT10" s="144"/>
      <c r="OU10" s="147"/>
      <c r="OV10" s="133">
        <f t="shared" si="238"/>
        <v>0</v>
      </c>
      <c r="OW10" s="134" t="e">
        <f t="shared" si="239"/>
        <v>#DIV/0!</v>
      </c>
      <c r="OX10" s="133"/>
      <c r="OY10" s="145">
        <f t="shared" si="240"/>
        <v>0</v>
      </c>
      <c r="OZ10" s="144"/>
      <c r="PA10" s="147"/>
      <c r="PB10" s="133">
        <f t="shared" si="241"/>
        <v>0</v>
      </c>
      <c r="PC10" s="134" t="e">
        <f t="shared" si="242"/>
        <v>#DIV/0!</v>
      </c>
      <c r="PD10" s="133"/>
      <c r="PE10" s="145">
        <f t="shared" si="243"/>
        <v>0</v>
      </c>
      <c r="PF10" s="144">
        <f t="shared" si="244"/>
        <v>418000</v>
      </c>
      <c r="PG10" s="147">
        <f t="shared" si="244"/>
        <v>0</v>
      </c>
      <c r="PH10" s="133">
        <f t="shared" si="244"/>
        <v>418000</v>
      </c>
      <c r="PI10" s="134">
        <f t="shared" si="245"/>
        <v>0</v>
      </c>
      <c r="PJ10" s="133">
        <f t="shared" si="246"/>
        <v>418000</v>
      </c>
      <c r="PK10" s="145">
        <f t="shared" si="246"/>
        <v>0</v>
      </c>
      <c r="PL10" s="144">
        <f>+'[10]รายละเอียดซื้อ I'!F23</f>
        <v>418000</v>
      </c>
      <c r="PM10" s="147">
        <f>+'[10]รายละเอียดซื้อ I'!G23+'[10]รายละเอียดซื้อ I'!J23+'[10]รายละเอียดซื้อ I'!K23</f>
        <v>0</v>
      </c>
      <c r="PN10" s="133">
        <f t="shared" si="247"/>
        <v>418000</v>
      </c>
      <c r="PO10" s="134">
        <f t="shared" si="248"/>
        <v>0</v>
      </c>
      <c r="PP10" s="133">
        <f>+'[10]รายละเอียดซื้อ I'!N23</f>
        <v>418000</v>
      </c>
      <c r="PQ10" s="145">
        <f t="shared" si="249"/>
        <v>0</v>
      </c>
      <c r="PR10" s="144"/>
      <c r="PS10" s="147"/>
      <c r="PT10" s="133">
        <f t="shared" si="250"/>
        <v>0</v>
      </c>
      <c r="PU10" s="134" t="e">
        <f t="shared" si="251"/>
        <v>#DIV/0!</v>
      </c>
      <c r="PV10" s="133"/>
      <c r="PW10" s="145">
        <f t="shared" si="252"/>
        <v>0</v>
      </c>
    </row>
    <row r="11" spans="1:439" s="98" customFormat="1" ht="18.75" customHeight="1">
      <c r="A11" s="156"/>
      <c r="B11" s="151" t="s">
        <v>658</v>
      </c>
      <c r="C11" s="151" t="s">
        <v>659</v>
      </c>
      <c r="D11" s="152">
        <f>+'[10]รายงานจัดซื้องบ I '!D12</f>
        <v>769511.5</v>
      </c>
      <c r="E11" s="152">
        <f>+'[10]รายงานจัดซื้องบ I '!E12</f>
        <v>0</v>
      </c>
      <c r="F11" s="152">
        <f t="shared" si="37"/>
        <v>769511.5</v>
      </c>
      <c r="G11" s="152">
        <f>+'[10]รายงานจัดซื้องบ I '!G12</f>
        <v>0</v>
      </c>
      <c r="H11" s="152">
        <f t="shared" ref="H11:H14" si="255">+F11-G11</f>
        <v>769511.5</v>
      </c>
      <c r="I11" s="153">
        <f>+'[10]รายงานจัดซื้องบ I '!I12+'[10]รายงานจัดซื้องบ I '!L12+'[10]รายงานจัดซื้องบ I '!M12</f>
        <v>556125</v>
      </c>
      <c r="J11" s="152">
        <f t="shared" si="38"/>
        <v>213386.5</v>
      </c>
      <c r="K11" s="154">
        <f t="shared" si="36"/>
        <v>72.269875109078939</v>
      </c>
      <c r="L11" s="152">
        <f>+'[10]รายงานจัดซื้องบ I '!O12</f>
        <v>150000</v>
      </c>
      <c r="M11" s="155">
        <f t="shared" si="39"/>
        <v>63386.5</v>
      </c>
      <c r="N11" s="136">
        <f t="shared" si="40"/>
        <v>0</v>
      </c>
      <c r="O11" s="148">
        <f t="shared" si="40"/>
        <v>0</v>
      </c>
      <c r="P11" s="137">
        <f t="shared" si="40"/>
        <v>0</v>
      </c>
      <c r="Q11" s="138" t="e">
        <f t="shared" si="41"/>
        <v>#DIV/0!</v>
      </c>
      <c r="R11" s="137">
        <f t="shared" si="42"/>
        <v>0</v>
      </c>
      <c r="S11" s="139">
        <f t="shared" si="42"/>
        <v>0</v>
      </c>
      <c r="T11" s="140">
        <f t="shared" si="43"/>
        <v>769511.5</v>
      </c>
      <c r="U11" s="149">
        <f t="shared" si="43"/>
        <v>556125</v>
      </c>
      <c r="V11" s="141">
        <f t="shared" si="253"/>
        <v>213386.5</v>
      </c>
      <c r="W11" s="142">
        <f t="shared" si="44"/>
        <v>72.269875109078939</v>
      </c>
      <c r="X11" s="141">
        <f t="shared" si="45"/>
        <v>150000</v>
      </c>
      <c r="Y11" s="143">
        <f t="shared" si="254"/>
        <v>63386.5</v>
      </c>
      <c r="Z11" s="144">
        <v>0</v>
      </c>
      <c r="AA11" s="147">
        <v>0</v>
      </c>
      <c r="AB11" s="133">
        <f t="shared" si="46"/>
        <v>0</v>
      </c>
      <c r="AC11" s="134" t="e">
        <f t="shared" si="47"/>
        <v>#DIV/0!</v>
      </c>
      <c r="AD11" s="133">
        <v>0</v>
      </c>
      <c r="AE11" s="145">
        <f t="shared" si="48"/>
        <v>0</v>
      </c>
      <c r="AF11" s="144">
        <v>0</v>
      </c>
      <c r="AG11" s="147">
        <v>0</v>
      </c>
      <c r="AH11" s="133">
        <f t="shared" si="49"/>
        <v>0</v>
      </c>
      <c r="AI11" s="134" t="e">
        <f t="shared" si="50"/>
        <v>#DIV/0!</v>
      </c>
      <c r="AJ11" s="133">
        <v>0</v>
      </c>
      <c r="AK11" s="145">
        <f t="shared" si="51"/>
        <v>0</v>
      </c>
      <c r="AL11" s="144">
        <f t="shared" si="52"/>
        <v>0</v>
      </c>
      <c r="AM11" s="147">
        <f t="shared" si="52"/>
        <v>0</v>
      </c>
      <c r="AN11" s="133">
        <f t="shared" si="52"/>
        <v>0</v>
      </c>
      <c r="AO11" s="134" t="e">
        <f t="shared" si="53"/>
        <v>#DIV/0!</v>
      </c>
      <c r="AP11" s="133">
        <f t="shared" si="54"/>
        <v>0</v>
      </c>
      <c r="AQ11" s="145">
        <f t="shared" si="54"/>
        <v>0</v>
      </c>
      <c r="AR11" s="144">
        <v>0</v>
      </c>
      <c r="AS11" s="147">
        <v>0</v>
      </c>
      <c r="AT11" s="133">
        <f t="shared" si="55"/>
        <v>0</v>
      </c>
      <c r="AU11" s="134" t="e">
        <f t="shared" si="56"/>
        <v>#DIV/0!</v>
      </c>
      <c r="AV11" s="133">
        <v>0</v>
      </c>
      <c r="AW11" s="145">
        <f t="shared" si="57"/>
        <v>0</v>
      </c>
      <c r="AX11" s="144">
        <v>0</v>
      </c>
      <c r="AY11" s="147">
        <v>0</v>
      </c>
      <c r="AZ11" s="133">
        <f t="shared" si="58"/>
        <v>0</v>
      </c>
      <c r="BA11" s="134" t="e">
        <f t="shared" si="59"/>
        <v>#DIV/0!</v>
      </c>
      <c r="BB11" s="133">
        <v>0</v>
      </c>
      <c r="BC11" s="145">
        <f t="shared" si="60"/>
        <v>0</v>
      </c>
      <c r="BD11" s="144">
        <v>0</v>
      </c>
      <c r="BE11" s="147">
        <v>0</v>
      </c>
      <c r="BF11" s="133">
        <f t="shared" si="61"/>
        <v>0</v>
      </c>
      <c r="BG11" s="134" t="e">
        <f t="shared" si="62"/>
        <v>#DIV/0!</v>
      </c>
      <c r="BH11" s="133">
        <v>0</v>
      </c>
      <c r="BI11" s="145">
        <f t="shared" si="63"/>
        <v>0</v>
      </c>
      <c r="BJ11" s="144">
        <f t="shared" si="64"/>
        <v>0</v>
      </c>
      <c r="BK11" s="147">
        <f t="shared" si="64"/>
        <v>0</v>
      </c>
      <c r="BL11" s="133">
        <f t="shared" si="64"/>
        <v>0</v>
      </c>
      <c r="BM11" s="134" t="e">
        <f t="shared" si="65"/>
        <v>#DIV/0!</v>
      </c>
      <c r="BN11" s="133">
        <f t="shared" si="66"/>
        <v>0</v>
      </c>
      <c r="BO11" s="145">
        <f t="shared" si="66"/>
        <v>0</v>
      </c>
      <c r="BP11" s="144">
        <f>+'[10]รายละเอียดซื้อ I'!F25</f>
        <v>0</v>
      </c>
      <c r="BQ11" s="147">
        <f>+'[10]รายละเอียดซื้อ I'!G25+'[10]รายละเอียดซื้อ I'!J25+'[10]รายละเอียดซื้อ I'!K25</f>
        <v>0</v>
      </c>
      <c r="BR11" s="133">
        <f t="shared" si="67"/>
        <v>0</v>
      </c>
      <c r="BS11" s="134" t="e">
        <f t="shared" si="68"/>
        <v>#DIV/0!</v>
      </c>
      <c r="BT11" s="133">
        <f>+'[10]รายละเอียดซื้อ I'!N25</f>
        <v>0</v>
      </c>
      <c r="BU11" s="145">
        <f t="shared" si="69"/>
        <v>0</v>
      </c>
      <c r="BV11" s="144">
        <v>0</v>
      </c>
      <c r="BW11" s="147">
        <v>0</v>
      </c>
      <c r="BX11" s="133">
        <f t="shared" si="70"/>
        <v>0</v>
      </c>
      <c r="BY11" s="134" t="e">
        <f t="shared" si="71"/>
        <v>#DIV/0!</v>
      </c>
      <c r="BZ11" s="133">
        <v>0</v>
      </c>
      <c r="CA11" s="145">
        <f t="shared" si="72"/>
        <v>0</v>
      </c>
      <c r="CB11" s="144">
        <v>0</v>
      </c>
      <c r="CC11" s="147">
        <v>0</v>
      </c>
      <c r="CD11" s="133">
        <f t="shared" si="73"/>
        <v>0</v>
      </c>
      <c r="CE11" s="134" t="e">
        <f t="shared" si="74"/>
        <v>#DIV/0!</v>
      </c>
      <c r="CF11" s="133">
        <v>0</v>
      </c>
      <c r="CG11" s="145">
        <f t="shared" si="75"/>
        <v>0</v>
      </c>
      <c r="CH11" s="144">
        <f t="shared" si="76"/>
        <v>0</v>
      </c>
      <c r="CI11" s="147">
        <f t="shared" si="76"/>
        <v>0</v>
      </c>
      <c r="CJ11" s="133">
        <f t="shared" si="76"/>
        <v>0</v>
      </c>
      <c r="CK11" s="134" t="e">
        <f t="shared" si="77"/>
        <v>#DIV/0!</v>
      </c>
      <c r="CL11" s="133">
        <f t="shared" si="78"/>
        <v>0</v>
      </c>
      <c r="CM11" s="145">
        <f t="shared" si="78"/>
        <v>0</v>
      </c>
      <c r="CN11" s="144">
        <v>0</v>
      </c>
      <c r="CO11" s="147">
        <v>0</v>
      </c>
      <c r="CP11" s="133">
        <f t="shared" si="79"/>
        <v>0</v>
      </c>
      <c r="CQ11" s="134" t="e">
        <f t="shared" si="80"/>
        <v>#DIV/0!</v>
      </c>
      <c r="CR11" s="133">
        <v>0</v>
      </c>
      <c r="CS11" s="145">
        <f t="shared" si="81"/>
        <v>0</v>
      </c>
      <c r="CT11" s="144">
        <v>0</v>
      </c>
      <c r="CU11" s="147">
        <v>0</v>
      </c>
      <c r="CV11" s="133">
        <f t="shared" si="82"/>
        <v>0</v>
      </c>
      <c r="CW11" s="134" t="e">
        <f t="shared" si="83"/>
        <v>#DIV/0!</v>
      </c>
      <c r="CX11" s="133">
        <v>0</v>
      </c>
      <c r="CY11" s="145">
        <f t="shared" si="84"/>
        <v>0</v>
      </c>
      <c r="CZ11" s="144">
        <v>0</v>
      </c>
      <c r="DA11" s="147">
        <v>0</v>
      </c>
      <c r="DB11" s="133">
        <f t="shared" si="85"/>
        <v>0</v>
      </c>
      <c r="DC11" s="134" t="e">
        <f t="shared" si="86"/>
        <v>#DIV/0!</v>
      </c>
      <c r="DD11" s="133">
        <v>0</v>
      </c>
      <c r="DE11" s="145">
        <f t="shared" si="87"/>
        <v>0</v>
      </c>
      <c r="DF11" s="144">
        <f t="shared" si="88"/>
        <v>0</v>
      </c>
      <c r="DG11" s="147">
        <f t="shared" si="88"/>
        <v>0</v>
      </c>
      <c r="DH11" s="133">
        <f t="shared" si="88"/>
        <v>0</v>
      </c>
      <c r="DI11" s="134" t="e">
        <f t="shared" si="89"/>
        <v>#DIV/0!</v>
      </c>
      <c r="DJ11" s="133">
        <f t="shared" si="90"/>
        <v>0</v>
      </c>
      <c r="DK11" s="145">
        <f t="shared" si="90"/>
        <v>0</v>
      </c>
      <c r="DL11" s="144">
        <f>+'[10]รายละเอียดซื้อ I'!F27</f>
        <v>0</v>
      </c>
      <c r="DM11" s="147">
        <f>+'[10]รายละเอียดซื้อ I'!G27+'[10]รายละเอียดซื้อ I'!J27+'[10]รายละเอียดซื้อ I'!K27</f>
        <v>0</v>
      </c>
      <c r="DN11" s="133">
        <f t="shared" si="91"/>
        <v>0</v>
      </c>
      <c r="DO11" s="134" t="e">
        <f t="shared" si="92"/>
        <v>#DIV/0!</v>
      </c>
      <c r="DP11" s="133">
        <f>+'[10]รายละเอียดซื้อ I'!N27</f>
        <v>0</v>
      </c>
      <c r="DQ11" s="145">
        <f t="shared" si="93"/>
        <v>0</v>
      </c>
      <c r="DR11" s="144"/>
      <c r="DS11" s="147"/>
      <c r="DT11" s="133">
        <f t="shared" si="94"/>
        <v>0</v>
      </c>
      <c r="DU11" s="134" t="e">
        <f t="shared" si="95"/>
        <v>#DIV/0!</v>
      </c>
      <c r="DV11" s="133"/>
      <c r="DW11" s="145">
        <f t="shared" si="96"/>
        <v>0</v>
      </c>
      <c r="DX11" s="144"/>
      <c r="DY11" s="147"/>
      <c r="DZ11" s="133">
        <f t="shared" si="97"/>
        <v>0</v>
      </c>
      <c r="EA11" s="134" t="e">
        <f t="shared" si="98"/>
        <v>#DIV/0!</v>
      </c>
      <c r="EB11" s="133"/>
      <c r="EC11" s="145">
        <f t="shared" si="99"/>
        <v>0</v>
      </c>
      <c r="ED11" s="144">
        <f t="shared" si="100"/>
        <v>0</v>
      </c>
      <c r="EE11" s="147">
        <f t="shared" si="100"/>
        <v>0</v>
      </c>
      <c r="EF11" s="133">
        <f t="shared" si="100"/>
        <v>0</v>
      </c>
      <c r="EG11" s="134" t="e">
        <f t="shared" si="101"/>
        <v>#DIV/0!</v>
      </c>
      <c r="EH11" s="133">
        <f t="shared" si="102"/>
        <v>0</v>
      </c>
      <c r="EI11" s="145">
        <f t="shared" si="102"/>
        <v>0</v>
      </c>
      <c r="EJ11" s="144"/>
      <c r="EK11" s="147"/>
      <c r="EL11" s="133">
        <f t="shared" si="103"/>
        <v>0</v>
      </c>
      <c r="EM11" s="134" t="e">
        <f t="shared" si="104"/>
        <v>#DIV/0!</v>
      </c>
      <c r="EN11" s="133"/>
      <c r="EO11" s="145">
        <f t="shared" si="105"/>
        <v>0</v>
      </c>
      <c r="EP11" s="144"/>
      <c r="EQ11" s="147"/>
      <c r="ER11" s="133">
        <f t="shared" si="106"/>
        <v>0</v>
      </c>
      <c r="ES11" s="134" t="e">
        <f t="shared" si="107"/>
        <v>#DIV/0!</v>
      </c>
      <c r="ET11" s="133"/>
      <c r="EU11" s="145">
        <f t="shared" si="108"/>
        <v>0</v>
      </c>
      <c r="EV11" s="144"/>
      <c r="EW11" s="147"/>
      <c r="EX11" s="133">
        <f t="shared" si="109"/>
        <v>0</v>
      </c>
      <c r="EY11" s="134" t="e">
        <f t="shared" si="110"/>
        <v>#DIV/0!</v>
      </c>
      <c r="EZ11" s="133"/>
      <c r="FA11" s="145">
        <f t="shared" si="111"/>
        <v>0</v>
      </c>
      <c r="FB11" s="144"/>
      <c r="FC11" s="147"/>
      <c r="FD11" s="133">
        <f t="shared" si="112"/>
        <v>0</v>
      </c>
      <c r="FE11" s="134" t="e">
        <f t="shared" si="113"/>
        <v>#DIV/0!</v>
      </c>
      <c r="FF11" s="133"/>
      <c r="FG11" s="145">
        <f t="shared" si="114"/>
        <v>0</v>
      </c>
      <c r="FH11" s="144"/>
      <c r="FI11" s="147"/>
      <c r="FJ11" s="133">
        <f t="shared" si="115"/>
        <v>0</v>
      </c>
      <c r="FK11" s="134" t="e">
        <f t="shared" si="116"/>
        <v>#DIV/0!</v>
      </c>
      <c r="FL11" s="133"/>
      <c r="FM11" s="145">
        <f t="shared" si="117"/>
        <v>0</v>
      </c>
      <c r="FN11" s="144">
        <f t="shared" si="118"/>
        <v>0</v>
      </c>
      <c r="FO11" s="147">
        <f t="shared" si="118"/>
        <v>0</v>
      </c>
      <c r="FP11" s="133">
        <f t="shared" si="118"/>
        <v>0</v>
      </c>
      <c r="FQ11" s="134" t="e">
        <f t="shared" si="119"/>
        <v>#DIV/0!</v>
      </c>
      <c r="FR11" s="133">
        <f t="shared" si="120"/>
        <v>0</v>
      </c>
      <c r="FS11" s="145">
        <f t="shared" si="120"/>
        <v>0</v>
      </c>
      <c r="FT11" s="144"/>
      <c r="FU11" s="147"/>
      <c r="FV11" s="133">
        <f t="shared" si="121"/>
        <v>0</v>
      </c>
      <c r="FW11" s="134" t="e">
        <f t="shared" si="122"/>
        <v>#DIV/0!</v>
      </c>
      <c r="FX11" s="133"/>
      <c r="FY11" s="145">
        <f t="shared" si="123"/>
        <v>0</v>
      </c>
      <c r="FZ11" s="144"/>
      <c r="GA11" s="147"/>
      <c r="GB11" s="133">
        <f t="shared" si="124"/>
        <v>0</v>
      </c>
      <c r="GC11" s="134" t="e">
        <f t="shared" si="125"/>
        <v>#DIV/0!</v>
      </c>
      <c r="GD11" s="133"/>
      <c r="GE11" s="145">
        <f t="shared" si="126"/>
        <v>0</v>
      </c>
      <c r="GF11" s="144"/>
      <c r="GG11" s="147"/>
      <c r="GH11" s="133">
        <f t="shared" si="127"/>
        <v>0</v>
      </c>
      <c r="GI11" s="134" t="e">
        <f t="shared" si="128"/>
        <v>#DIV/0!</v>
      </c>
      <c r="GJ11" s="133"/>
      <c r="GK11" s="145">
        <f t="shared" si="129"/>
        <v>0</v>
      </c>
      <c r="GL11" s="144">
        <f t="shared" si="130"/>
        <v>260480</v>
      </c>
      <c r="GM11" s="147">
        <f t="shared" si="130"/>
        <v>86400</v>
      </c>
      <c r="GN11" s="133">
        <f t="shared" si="130"/>
        <v>174080</v>
      </c>
      <c r="GO11" s="134">
        <f t="shared" si="131"/>
        <v>33.169533169533175</v>
      </c>
      <c r="GP11" s="133">
        <f t="shared" si="132"/>
        <v>150000</v>
      </c>
      <c r="GQ11" s="145">
        <f t="shared" si="132"/>
        <v>24080</v>
      </c>
      <c r="GR11" s="144">
        <f>+'[10]รายละเอียดซื้อ I'!F28</f>
        <v>260480</v>
      </c>
      <c r="GS11" s="147">
        <f>+'[10]รายละเอียดซื้อ I'!G28+'[10]รายละเอียดซื้อ I'!J28+'[10]รายละเอียดซื้อ I'!K28</f>
        <v>86400</v>
      </c>
      <c r="GT11" s="133">
        <f t="shared" si="133"/>
        <v>174080</v>
      </c>
      <c r="GU11" s="134">
        <f t="shared" si="134"/>
        <v>33.169533169533175</v>
      </c>
      <c r="GV11" s="133">
        <f>+'[10]รายละเอียดซื้อ I'!N28</f>
        <v>150000</v>
      </c>
      <c r="GW11" s="145">
        <f t="shared" si="135"/>
        <v>24080</v>
      </c>
      <c r="GX11" s="144"/>
      <c r="GY11" s="147"/>
      <c r="GZ11" s="133">
        <f t="shared" si="136"/>
        <v>0</v>
      </c>
      <c r="HA11" s="134" t="e">
        <f t="shared" si="137"/>
        <v>#DIV/0!</v>
      </c>
      <c r="HB11" s="133"/>
      <c r="HC11" s="145">
        <f t="shared" si="138"/>
        <v>0</v>
      </c>
      <c r="HD11" s="144"/>
      <c r="HE11" s="147"/>
      <c r="HF11" s="133">
        <f t="shared" si="139"/>
        <v>0</v>
      </c>
      <c r="HG11" s="134" t="e">
        <f t="shared" si="140"/>
        <v>#DIV/0!</v>
      </c>
      <c r="HH11" s="133"/>
      <c r="HI11" s="145">
        <f t="shared" si="141"/>
        <v>0</v>
      </c>
      <c r="HJ11" s="144"/>
      <c r="HK11" s="147"/>
      <c r="HL11" s="133">
        <f t="shared" si="142"/>
        <v>0</v>
      </c>
      <c r="HM11" s="134" t="e">
        <f t="shared" si="143"/>
        <v>#DIV/0!</v>
      </c>
      <c r="HN11" s="133"/>
      <c r="HO11" s="145">
        <f t="shared" si="144"/>
        <v>0</v>
      </c>
      <c r="HP11" s="144"/>
      <c r="HQ11" s="147"/>
      <c r="HR11" s="133">
        <f t="shared" si="145"/>
        <v>0</v>
      </c>
      <c r="HS11" s="134" t="e">
        <f t="shared" si="146"/>
        <v>#DIV/0!</v>
      </c>
      <c r="HT11" s="133"/>
      <c r="HU11" s="145">
        <f t="shared" si="147"/>
        <v>0</v>
      </c>
      <c r="HV11" s="144"/>
      <c r="HW11" s="147"/>
      <c r="HX11" s="133">
        <f t="shared" si="148"/>
        <v>0</v>
      </c>
      <c r="HY11" s="134" t="e">
        <f t="shared" si="149"/>
        <v>#DIV/0!</v>
      </c>
      <c r="HZ11" s="133"/>
      <c r="IA11" s="145">
        <f t="shared" si="150"/>
        <v>0</v>
      </c>
      <c r="IB11" s="144">
        <f t="shared" si="151"/>
        <v>0</v>
      </c>
      <c r="IC11" s="147">
        <f t="shared" si="151"/>
        <v>0</v>
      </c>
      <c r="ID11" s="133">
        <f t="shared" si="151"/>
        <v>0</v>
      </c>
      <c r="IE11" s="134" t="e">
        <f t="shared" si="152"/>
        <v>#DIV/0!</v>
      </c>
      <c r="IF11" s="133">
        <f t="shared" si="153"/>
        <v>0</v>
      </c>
      <c r="IG11" s="145">
        <f t="shared" si="153"/>
        <v>0</v>
      </c>
      <c r="IH11" s="144"/>
      <c r="II11" s="147"/>
      <c r="IJ11" s="133">
        <f t="shared" si="154"/>
        <v>0</v>
      </c>
      <c r="IK11" s="134" t="e">
        <f t="shared" si="155"/>
        <v>#DIV/0!</v>
      </c>
      <c r="IL11" s="133"/>
      <c r="IM11" s="145">
        <f t="shared" si="156"/>
        <v>0</v>
      </c>
      <c r="IN11" s="144"/>
      <c r="IO11" s="147"/>
      <c r="IP11" s="133">
        <f t="shared" si="157"/>
        <v>0</v>
      </c>
      <c r="IQ11" s="134" t="e">
        <f t="shared" si="158"/>
        <v>#DIV/0!</v>
      </c>
      <c r="IR11" s="133"/>
      <c r="IS11" s="145">
        <f t="shared" si="159"/>
        <v>0</v>
      </c>
      <c r="IT11" s="144"/>
      <c r="IU11" s="147"/>
      <c r="IV11" s="133">
        <f t="shared" si="160"/>
        <v>0</v>
      </c>
      <c r="IW11" s="134" t="e">
        <f t="shared" si="161"/>
        <v>#DIV/0!</v>
      </c>
      <c r="IX11" s="133"/>
      <c r="IY11" s="145">
        <f t="shared" si="162"/>
        <v>0</v>
      </c>
      <c r="IZ11" s="144">
        <f t="shared" si="163"/>
        <v>420520</v>
      </c>
      <c r="JA11" s="147">
        <f t="shared" si="163"/>
        <v>385125</v>
      </c>
      <c r="JB11" s="133">
        <f t="shared" si="163"/>
        <v>35395</v>
      </c>
      <c r="JC11" s="134">
        <f t="shared" si="164"/>
        <v>91.583040045657754</v>
      </c>
      <c r="JD11" s="133">
        <f t="shared" si="165"/>
        <v>0</v>
      </c>
      <c r="JE11" s="145">
        <f t="shared" si="165"/>
        <v>35395</v>
      </c>
      <c r="JF11" s="144">
        <f>+'[10]รายละเอียดซื้อ I'!F26</f>
        <v>420520</v>
      </c>
      <c r="JG11" s="147">
        <f>+'[10]รายละเอียดซื้อ I'!G26+'[10]รายละเอียดซื้อ I'!J26+'[10]รายละเอียดซื้อ I'!K26</f>
        <v>385125</v>
      </c>
      <c r="JH11" s="133">
        <f t="shared" si="166"/>
        <v>35395</v>
      </c>
      <c r="JI11" s="134">
        <f t="shared" si="167"/>
        <v>91.583040045657754</v>
      </c>
      <c r="JJ11" s="133">
        <f>+'[10]รายละเอียดซื้อ I'!N26</f>
        <v>0</v>
      </c>
      <c r="JK11" s="145">
        <f t="shared" si="168"/>
        <v>35395</v>
      </c>
      <c r="JL11" s="144"/>
      <c r="JM11" s="147"/>
      <c r="JN11" s="133">
        <f t="shared" si="169"/>
        <v>0</v>
      </c>
      <c r="JO11" s="134" t="e">
        <f t="shared" si="170"/>
        <v>#DIV/0!</v>
      </c>
      <c r="JP11" s="133"/>
      <c r="JQ11" s="145">
        <f t="shared" si="171"/>
        <v>0</v>
      </c>
      <c r="JR11" s="144"/>
      <c r="JS11" s="147"/>
      <c r="JT11" s="133">
        <f t="shared" si="172"/>
        <v>0</v>
      </c>
      <c r="JU11" s="134" t="e">
        <f t="shared" si="173"/>
        <v>#DIV/0!</v>
      </c>
      <c r="JV11" s="133"/>
      <c r="JW11" s="145">
        <f t="shared" si="174"/>
        <v>0</v>
      </c>
      <c r="JX11" s="144"/>
      <c r="JY11" s="147"/>
      <c r="JZ11" s="133">
        <f t="shared" si="175"/>
        <v>0</v>
      </c>
      <c r="KA11" s="134" t="e">
        <f t="shared" si="176"/>
        <v>#DIV/0!</v>
      </c>
      <c r="KB11" s="133"/>
      <c r="KC11" s="145">
        <f t="shared" si="177"/>
        <v>0</v>
      </c>
      <c r="KD11" s="144">
        <f t="shared" si="178"/>
        <v>0</v>
      </c>
      <c r="KE11" s="147">
        <f t="shared" si="178"/>
        <v>0</v>
      </c>
      <c r="KF11" s="133">
        <f t="shared" si="178"/>
        <v>0</v>
      </c>
      <c r="KG11" s="134" t="e">
        <f t="shared" si="179"/>
        <v>#DIV/0!</v>
      </c>
      <c r="KH11" s="133">
        <f t="shared" si="180"/>
        <v>0</v>
      </c>
      <c r="KI11" s="145">
        <f t="shared" si="180"/>
        <v>0</v>
      </c>
      <c r="KJ11" s="144"/>
      <c r="KK11" s="147"/>
      <c r="KL11" s="133">
        <f t="shared" si="181"/>
        <v>0</v>
      </c>
      <c r="KM11" s="134" t="e">
        <f t="shared" si="182"/>
        <v>#DIV/0!</v>
      </c>
      <c r="KN11" s="133"/>
      <c r="KO11" s="145">
        <f t="shared" si="183"/>
        <v>0</v>
      </c>
      <c r="KP11" s="144"/>
      <c r="KQ11" s="147"/>
      <c r="KR11" s="133">
        <f t="shared" si="184"/>
        <v>0</v>
      </c>
      <c r="KS11" s="134" t="e">
        <f t="shared" si="185"/>
        <v>#DIV/0!</v>
      </c>
      <c r="KT11" s="133"/>
      <c r="KU11" s="145">
        <f t="shared" si="186"/>
        <v>0</v>
      </c>
      <c r="KV11" s="144">
        <f t="shared" si="187"/>
        <v>0</v>
      </c>
      <c r="KW11" s="147">
        <f t="shared" si="187"/>
        <v>0</v>
      </c>
      <c r="KX11" s="133">
        <f t="shared" si="187"/>
        <v>0</v>
      </c>
      <c r="KY11" s="134" t="e">
        <f t="shared" si="188"/>
        <v>#DIV/0!</v>
      </c>
      <c r="KZ11" s="133">
        <f t="shared" si="189"/>
        <v>0</v>
      </c>
      <c r="LA11" s="145">
        <f t="shared" si="189"/>
        <v>0</v>
      </c>
      <c r="LB11" s="144"/>
      <c r="LC11" s="147"/>
      <c r="LD11" s="133">
        <f t="shared" si="190"/>
        <v>0</v>
      </c>
      <c r="LE11" s="134" t="e">
        <f t="shared" si="191"/>
        <v>#DIV/0!</v>
      </c>
      <c r="LF11" s="133"/>
      <c r="LG11" s="145">
        <f t="shared" si="192"/>
        <v>0</v>
      </c>
      <c r="LH11" s="144"/>
      <c r="LI11" s="147"/>
      <c r="LJ11" s="133">
        <f t="shared" si="193"/>
        <v>0</v>
      </c>
      <c r="LK11" s="134" t="e">
        <f t="shared" si="194"/>
        <v>#DIV/0!</v>
      </c>
      <c r="LL11" s="133"/>
      <c r="LM11" s="145">
        <f t="shared" si="195"/>
        <v>0</v>
      </c>
      <c r="LN11" s="144">
        <f t="shared" si="196"/>
        <v>0</v>
      </c>
      <c r="LO11" s="147">
        <f t="shared" si="196"/>
        <v>0</v>
      </c>
      <c r="LP11" s="133">
        <f t="shared" si="196"/>
        <v>0</v>
      </c>
      <c r="LQ11" s="134" t="e">
        <f t="shared" si="197"/>
        <v>#DIV/0!</v>
      </c>
      <c r="LR11" s="133">
        <f t="shared" si="198"/>
        <v>0</v>
      </c>
      <c r="LS11" s="145">
        <f t="shared" si="198"/>
        <v>0</v>
      </c>
      <c r="LT11" s="144"/>
      <c r="LU11" s="147"/>
      <c r="LV11" s="133">
        <f t="shared" si="199"/>
        <v>0</v>
      </c>
      <c r="LW11" s="134" t="e">
        <f t="shared" si="200"/>
        <v>#DIV/0!</v>
      </c>
      <c r="LX11" s="133"/>
      <c r="LY11" s="145">
        <f t="shared" si="201"/>
        <v>0</v>
      </c>
      <c r="LZ11" s="144"/>
      <c r="MA11" s="147"/>
      <c r="MB11" s="133">
        <f t="shared" si="202"/>
        <v>0</v>
      </c>
      <c r="MC11" s="134" t="e">
        <f t="shared" si="203"/>
        <v>#DIV/0!</v>
      </c>
      <c r="MD11" s="133"/>
      <c r="ME11" s="145">
        <f t="shared" si="204"/>
        <v>0</v>
      </c>
      <c r="MF11" s="144">
        <f t="shared" si="205"/>
        <v>0</v>
      </c>
      <c r="MG11" s="147">
        <f t="shared" si="205"/>
        <v>0</v>
      </c>
      <c r="MH11" s="133">
        <f t="shared" si="205"/>
        <v>0</v>
      </c>
      <c r="MI11" s="134" t="e">
        <f t="shared" si="206"/>
        <v>#DIV/0!</v>
      </c>
      <c r="MJ11" s="133">
        <f t="shared" si="207"/>
        <v>0</v>
      </c>
      <c r="MK11" s="145">
        <f t="shared" si="207"/>
        <v>0</v>
      </c>
      <c r="ML11" s="144"/>
      <c r="MM11" s="147"/>
      <c r="MN11" s="133">
        <f t="shared" si="208"/>
        <v>0</v>
      </c>
      <c r="MO11" s="134" t="e">
        <f t="shared" si="209"/>
        <v>#DIV/0!</v>
      </c>
      <c r="MP11" s="133"/>
      <c r="MQ11" s="145">
        <f t="shared" si="210"/>
        <v>0</v>
      </c>
      <c r="MR11" s="144"/>
      <c r="MS11" s="147"/>
      <c r="MT11" s="133">
        <f t="shared" si="211"/>
        <v>0</v>
      </c>
      <c r="MU11" s="134" t="e">
        <f t="shared" si="212"/>
        <v>#DIV/0!</v>
      </c>
      <c r="MV11" s="133"/>
      <c r="MW11" s="145">
        <f t="shared" si="213"/>
        <v>0</v>
      </c>
      <c r="MX11" s="144">
        <f t="shared" si="214"/>
        <v>0</v>
      </c>
      <c r="MY11" s="147">
        <f t="shared" si="214"/>
        <v>0</v>
      </c>
      <c r="MZ11" s="133">
        <f t="shared" si="214"/>
        <v>0</v>
      </c>
      <c r="NA11" s="134" t="e">
        <f t="shared" si="215"/>
        <v>#DIV/0!</v>
      </c>
      <c r="NB11" s="133">
        <f t="shared" si="216"/>
        <v>0</v>
      </c>
      <c r="NC11" s="145">
        <f t="shared" si="216"/>
        <v>0</v>
      </c>
      <c r="ND11" s="144"/>
      <c r="NE11" s="147"/>
      <c r="NF11" s="133">
        <f t="shared" si="217"/>
        <v>0</v>
      </c>
      <c r="NG11" s="134" t="e">
        <f t="shared" si="218"/>
        <v>#DIV/0!</v>
      </c>
      <c r="NH11" s="133"/>
      <c r="NI11" s="145">
        <f t="shared" si="219"/>
        <v>0</v>
      </c>
      <c r="NJ11" s="144"/>
      <c r="NK11" s="147"/>
      <c r="NL11" s="133">
        <f t="shared" si="220"/>
        <v>0</v>
      </c>
      <c r="NM11" s="134" t="e">
        <f t="shared" si="221"/>
        <v>#DIV/0!</v>
      </c>
      <c r="NN11" s="133"/>
      <c r="NO11" s="145">
        <f t="shared" si="222"/>
        <v>0</v>
      </c>
      <c r="NP11" s="144">
        <f t="shared" si="223"/>
        <v>88511.5</v>
      </c>
      <c r="NQ11" s="147">
        <f t="shared" si="223"/>
        <v>84600</v>
      </c>
      <c r="NR11" s="133">
        <f t="shared" si="223"/>
        <v>3911.5</v>
      </c>
      <c r="NS11" s="134">
        <f t="shared" si="224"/>
        <v>95.58080023499771</v>
      </c>
      <c r="NT11" s="133">
        <f t="shared" si="225"/>
        <v>0</v>
      </c>
      <c r="NU11" s="145">
        <f t="shared" si="225"/>
        <v>3911.5</v>
      </c>
      <c r="NV11" s="144">
        <f>+'[10]รายละเอียดซื้อ I'!F29</f>
        <v>88511.5</v>
      </c>
      <c r="NW11" s="147">
        <f>+'[10]รายละเอียดซื้อ I'!G29+'[10]รายละเอียดซื้อ I'!J29+'[10]รายละเอียดซื้อ I'!K29</f>
        <v>84600</v>
      </c>
      <c r="NX11" s="133">
        <f t="shared" si="226"/>
        <v>3911.5</v>
      </c>
      <c r="NY11" s="134">
        <f t="shared" si="227"/>
        <v>95.58080023499771</v>
      </c>
      <c r="NZ11" s="133">
        <f>+'[10]รายละเอียดซื้อ I'!N29</f>
        <v>0</v>
      </c>
      <c r="OA11" s="145">
        <f t="shared" si="228"/>
        <v>3911.5</v>
      </c>
      <c r="OB11" s="144"/>
      <c r="OC11" s="147"/>
      <c r="OD11" s="133">
        <f t="shared" si="229"/>
        <v>0</v>
      </c>
      <c r="OE11" s="134" t="e">
        <f t="shared" si="230"/>
        <v>#DIV/0!</v>
      </c>
      <c r="OF11" s="133"/>
      <c r="OG11" s="145">
        <f t="shared" si="231"/>
        <v>0</v>
      </c>
      <c r="OH11" s="144"/>
      <c r="OI11" s="147"/>
      <c r="OJ11" s="133">
        <f t="shared" si="232"/>
        <v>0</v>
      </c>
      <c r="OK11" s="134" t="e">
        <f t="shared" si="233"/>
        <v>#DIV/0!</v>
      </c>
      <c r="OL11" s="133"/>
      <c r="OM11" s="145">
        <f t="shared" si="234"/>
        <v>0</v>
      </c>
      <c r="ON11" s="144">
        <f t="shared" si="235"/>
        <v>0</v>
      </c>
      <c r="OO11" s="147">
        <f t="shared" si="235"/>
        <v>0</v>
      </c>
      <c r="OP11" s="133">
        <f t="shared" si="235"/>
        <v>0</v>
      </c>
      <c r="OQ11" s="134" t="e">
        <f t="shared" si="236"/>
        <v>#DIV/0!</v>
      </c>
      <c r="OR11" s="133">
        <f t="shared" si="237"/>
        <v>0</v>
      </c>
      <c r="OS11" s="145">
        <f t="shared" si="237"/>
        <v>0</v>
      </c>
      <c r="OT11" s="144"/>
      <c r="OU11" s="147"/>
      <c r="OV11" s="133">
        <f t="shared" si="238"/>
        <v>0</v>
      </c>
      <c r="OW11" s="134" t="e">
        <f t="shared" si="239"/>
        <v>#DIV/0!</v>
      </c>
      <c r="OX11" s="133"/>
      <c r="OY11" s="145">
        <f t="shared" si="240"/>
        <v>0</v>
      </c>
      <c r="OZ11" s="144"/>
      <c r="PA11" s="147"/>
      <c r="PB11" s="133">
        <f t="shared" si="241"/>
        <v>0</v>
      </c>
      <c r="PC11" s="134" t="e">
        <f t="shared" si="242"/>
        <v>#DIV/0!</v>
      </c>
      <c r="PD11" s="133"/>
      <c r="PE11" s="145">
        <f t="shared" si="243"/>
        <v>0</v>
      </c>
      <c r="PF11" s="144">
        <f t="shared" si="244"/>
        <v>0</v>
      </c>
      <c r="PG11" s="147">
        <f t="shared" si="244"/>
        <v>0</v>
      </c>
      <c r="PH11" s="133">
        <f t="shared" si="244"/>
        <v>0</v>
      </c>
      <c r="PI11" s="134" t="e">
        <f t="shared" si="245"/>
        <v>#DIV/0!</v>
      </c>
      <c r="PJ11" s="133">
        <f t="shared" si="246"/>
        <v>0</v>
      </c>
      <c r="PK11" s="145">
        <f t="shared" si="246"/>
        <v>0</v>
      </c>
      <c r="PL11" s="144"/>
      <c r="PM11" s="147"/>
      <c r="PN11" s="133">
        <f t="shared" si="247"/>
        <v>0</v>
      </c>
      <c r="PO11" s="134" t="e">
        <f t="shared" si="248"/>
        <v>#DIV/0!</v>
      </c>
      <c r="PP11" s="133"/>
      <c r="PQ11" s="145">
        <f t="shared" si="249"/>
        <v>0</v>
      </c>
      <c r="PR11" s="144"/>
      <c r="PS11" s="147"/>
      <c r="PT11" s="133">
        <f t="shared" si="250"/>
        <v>0</v>
      </c>
      <c r="PU11" s="134" t="e">
        <f t="shared" si="251"/>
        <v>#DIV/0!</v>
      </c>
      <c r="PV11" s="133"/>
      <c r="PW11" s="145">
        <f t="shared" si="252"/>
        <v>0</v>
      </c>
    </row>
    <row r="12" spans="1:439" s="98" customFormat="1" ht="18.75" customHeight="1">
      <c r="A12" s="150"/>
      <c r="B12" s="157" t="s">
        <v>660</v>
      </c>
      <c r="C12" s="157" t="s">
        <v>661</v>
      </c>
      <c r="D12" s="158">
        <f>+'[10]รายงานจัดซื้องบ I '!D13</f>
        <v>801</v>
      </c>
      <c r="E12" s="158">
        <f>+'[10]รายงานจัดซื้องบ I '!E13</f>
        <v>0</v>
      </c>
      <c r="F12" s="158">
        <f t="shared" si="37"/>
        <v>801</v>
      </c>
      <c r="G12" s="158">
        <f>+'[10]รายงานจัดซื้องบ I '!G13</f>
        <v>801</v>
      </c>
      <c r="H12" s="158">
        <f t="shared" si="255"/>
        <v>0</v>
      </c>
      <c r="I12" s="159">
        <f>+'[10]รายงานจัดซื้องบ I '!I13+'[10]รายงานจัดซื้องบ I '!L13+'[10]รายงานจัดซื้องบ I '!M13</f>
        <v>0</v>
      </c>
      <c r="J12" s="158">
        <f t="shared" si="38"/>
        <v>0</v>
      </c>
      <c r="K12" s="160" t="e">
        <f t="shared" si="36"/>
        <v>#DIV/0!</v>
      </c>
      <c r="L12" s="158">
        <f>+'[10]รายงานจัดซื้องบ I '!O13</f>
        <v>0</v>
      </c>
      <c r="M12" s="161">
        <f t="shared" si="39"/>
        <v>0</v>
      </c>
      <c r="N12" s="136">
        <f t="shared" si="40"/>
        <v>0</v>
      </c>
      <c r="O12" s="148">
        <f t="shared" si="40"/>
        <v>0</v>
      </c>
      <c r="P12" s="137">
        <f t="shared" si="40"/>
        <v>0</v>
      </c>
      <c r="Q12" s="138" t="e">
        <f t="shared" si="41"/>
        <v>#DIV/0!</v>
      </c>
      <c r="R12" s="137">
        <f t="shared" si="42"/>
        <v>0</v>
      </c>
      <c r="S12" s="139">
        <f t="shared" si="42"/>
        <v>0</v>
      </c>
      <c r="T12" s="140">
        <f t="shared" si="43"/>
        <v>0</v>
      </c>
      <c r="U12" s="149">
        <f t="shared" si="43"/>
        <v>0</v>
      </c>
      <c r="V12" s="141">
        <f t="shared" si="253"/>
        <v>0</v>
      </c>
      <c r="W12" s="142" t="e">
        <f t="shared" si="44"/>
        <v>#DIV/0!</v>
      </c>
      <c r="X12" s="141">
        <f t="shared" si="45"/>
        <v>0</v>
      </c>
      <c r="Y12" s="143">
        <f t="shared" si="254"/>
        <v>0</v>
      </c>
      <c r="Z12" s="144">
        <v>0</v>
      </c>
      <c r="AA12" s="147">
        <v>0</v>
      </c>
      <c r="AB12" s="133">
        <f t="shared" si="46"/>
        <v>0</v>
      </c>
      <c r="AC12" s="134" t="e">
        <f t="shared" si="47"/>
        <v>#DIV/0!</v>
      </c>
      <c r="AD12" s="133">
        <v>0</v>
      </c>
      <c r="AE12" s="145">
        <f t="shared" si="48"/>
        <v>0</v>
      </c>
      <c r="AF12" s="144">
        <v>0</v>
      </c>
      <c r="AG12" s="147">
        <v>0</v>
      </c>
      <c r="AH12" s="133">
        <f t="shared" si="49"/>
        <v>0</v>
      </c>
      <c r="AI12" s="134" t="e">
        <f t="shared" si="50"/>
        <v>#DIV/0!</v>
      </c>
      <c r="AJ12" s="133">
        <v>0</v>
      </c>
      <c r="AK12" s="145">
        <f t="shared" si="51"/>
        <v>0</v>
      </c>
      <c r="AL12" s="144">
        <f t="shared" si="52"/>
        <v>0</v>
      </c>
      <c r="AM12" s="147">
        <f t="shared" si="52"/>
        <v>0</v>
      </c>
      <c r="AN12" s="133">
        <f t="shared" si="52"/>
        <v>0</v>
      </c>
      <c r="AO12" s="134" t="e">
        <f t="shared" si="53"/>
        <v>#DIV/0!</v>
      </c>
      <c r="AP12" s="133">
        <f t="shared" si="54"/>
        <v>0</v>
      </c>
      <c r="AQ12" s="145">
        <f t="shared" si="54"/>
        <v>0</v>
      </c>
      <c r="AR12" s="144">
        <v>0</v>
      </c>
      <c r="AS12" s="147">
        <v>0</v>
      </c>
      <c r="AT12" s="133">
        <f t="shared" si="55"/>
        <v>0</v>
      </c>
      <c r="AU12" s="134" t="e">
        <f t="shared" si="56"/>
        <v>#DIV/0!</v>
      </c>
      <c r="AV12" s="133">
        <v>0</v>
      </c>
      <c r="AW12" s="145">
        <f t="shared" si="57"/>
        <v>0</v>
      </c>
      <c r="AX12" s="144">
        <v>0</v>
      </c>
      <c r="AY12" s="147">
        <v>0</v>
      </c>
      <c r="AZ12" s="133">
        <f t="shared" si="58"/>
        <v>0</v>
      </c>
      <c r="BA12" s="134" t="e">
        <f t="shared" si="59"/>
        <v>#DIV/0!</v>
      </c>
      <c r="BB12" s="133">
        <v>0</v>
      </c>
      <c r="BC12" s="145">
        <f t="shared" si="60"/>
        <v>0</v>
      </c>
      <c r="BD12" s="144">
        <v>0</v>
      </c>
      <c r="BE12" s="147">
        <v>0</v>
      </c>
      <c r="BF12" s="133">
        <f t="shared" si="61"/>
        <v>0</v>
      </c>
      <c r="BG12" s="134" t="e">
        <f t="shared" si="62"/>
        <v>#DIV/0!</v>
      </c>
      <c r="BH12" s="133">
        <v>0</v>
      </c>
      <c r="BI12" s="145">
        <f t="shared" si="63"/>
        <v>0</v>
      </c>
      <c r="BJ12" s="144">
        <f t="shared" si="64"/>
        <v>0</v>
      </c>
      <c r="BK12" s="147">
        <f t="shared" si="64"/>
        <v>0</v>
      </c>
      <c r="BL12" s="133">
        <f t="shared" si="64"/>
        <v>0</v>
      </c>
      <c r="BM12" s="134" t="e">
        <f t="shared" si="65"/>
        <v>#DIV/0!</v>
      </c>
      <c r="BN12" s="133">
        <f t="shared" si="66"/>
        <v>0</v>
      </c>
      <c r="BO12" s="145">
        <f t="shared" si="66"/>
        <v>0</v>
      </c>
      <c r="BP12" s="144">
        <v>0</v>
      </c>
      <c r="BQ12" s="147">
        <v>0</v>
      </c>
      <c r="BR12" s="133">
        <f t="shared" si="67"/>
        <v>0</v>
      </c>
      <c r="BS12" s="134" t="e">
        <f t="shared" si="68"/>
        <v>#DIV/0!</v>
      </c>
      <c r="BT12" s="133">
        <v>0</v>
      </c>
      <c r="BU12" s="145">
        <f t="shared" si="69"/>
        <v>0</v>
      </c>
      <c r="BV12" s="144">
        <v>0</v>
      </c>
      <c r="BW12" s="147">
        <v>0</v>
      </c>
      <c r="BX12" s="133">
        <f t="shared" si="70"/>
        <v>0</v>
      </c>
      <c r="BY12" s="134" t="e">
        <f t="shared" si="71"/>
        <v>#DIV/0!</v>
      </c>
      <c r="BZ12" s="133">
        <v>0</v>
      </c>
      <c r="CA12" s="145">
        <f t="shared" si="72"/>
        <v>0</v>
      </c>
      <c r="CB12" s="144">
        <v>0</v>
      </c>
      <c r="CC12" s="147">
        <v>0</v>
      </c>
      <c r="CD12" s="133">
        <f t="shared" si="73"/>
        <v>0</v>
      </c>
      <c r="CE12" s="134" t="e">
        <f t="shared" si="74"/>
        <v>#DIV/0!</v>
      </c>
      <c r="CF12" s="133">
        <v>0</v>
      </c>
      <c r="CG12" s="145">
        <f t="shared" si="75"/>
        <v>0</v>
      </c>
      <c r="CH12" s="144">
        <f t="shared" si="76"/>
        <v>0</v>
      </c>
      <c r="CI12" s="147">
        <f t="shared" si="76"/>
        <v>0</v>
      </c>
      <c r="CJ12" s="133">
        <f t="shared" si="76"/>
        <v>0</v>
      </c>
      <c r="CK12" s="134" t="e">
        <f t="shared" si="77"/>
        <v>#DIV/0!</v>
      </c>
      <c r="CL12" s="133">
        <f t="shared" si="78"/>
        <v>0</v>
      </c>
      <c r="CM12" s="145">
        <f t="shared" si="78"/>
        <v>0</v>
      </c>
      <c r="CN12" s="144">
        <v>0</v>
      </c>
      <c r="CO12" s="147">
        <v>0</v>
      </c>
      <c r="CP12" s="133">
        <f t="shared" si="79"/>
        <v>0</v>
      </c>
      <c r="CQ12" s="134" t="e">
        <f t="shared" si="80"/>
        <v>#DIV/0!</v>
      </c>
      <c r="CR12" s="133">
        <v>0</v>
      </c>
      <c r="CS12" s="145">
        <f t="shared" si="81"/>
        <v>0</v>
      </c>
      <c r="CT12" s="144">
        <v>0</v>
      </c>
      <c r="CU12" s="147">
        <v>0</v>
      </c>
      <c r="CV12" s="133">
        <f t="shared" si="82"/>
        <v>0</v>
      </c>
      <c r="CW12" s="134" t="e">
        <f t="shared" si="83"/>
        <v>#DIV/0!</v>
      </c>
      <c r="CX12" s="133">
        <v>0</v>
      </c>
      <c r="CY12" s="145">
        <f t="shared" si="84"/>
        <v>0</v>
      </c>
      <c r="CZ12" s="144">
        <v>0</v>
      </c>
      <c r="DA12" s="147">
        <v>0</v>
      </c>
      <c r="DB12" s="133">
        <f t="shared" si="85"/>
        <v>0</v>
      </c>
      <c r="DC12" s="134" t="e">
        <f t="shared" si="86"/>
        <v>#DIV/0!</v>
      </c>
      <c r="DD12" s="133">
        <v>0</v>
      </c>
      <c r="DE12" s="145">
        <f t="shared" si="87"/>
        <v>0</v>
      </c>
      <c r="DF12" s="144">
        <f t="shared" si="88"/>
        <v>0</v>
      </c>
      <c r="DG12" s="147">
        <f t="shared" si="88"/>
        <v>0</v>
      </c>
      <c r="DH12" s="133">
        <f t="shared" si="88"/>
        <v>0</v>
      </c>
      <c r="DI12" s="134" t="e">
        <f t="shared" si="89"/>
        <v>#DIV/0!</v>
      </c>
      <c r="DJ12" s="133">
        <f t="shared" si="90"/>
        <v>0</v>
      </c>
      <c r="DK12" s="145">
        <f t="shared" si="90"/>
        <v>0</v>
      </c>
      <c r="DL12" s="144"/>
      <c r="DM12" s="147"/>
      <c r="DN12" s="133">
        <f t="shared" si="91"/>
        <v>0</v>
      </c>
      <c r="DO12" s="134" t="e">
        <f t="shared" si="92"/>
        <v>#DIV/0!</v>
      </c>
      <c r="DP12" s="133"/>
      <c r="DQ12" s="145">
        <f t="shared" si="93"/>
        <v>0</v>
      </c>
      <c r="DR12" s="144"/>
      <c r="DS12" s="147"/>
      <c r="DT12" s="133">
        <f t="shared" si="94"/>
        <v>0</v>
      </c>
      <c r="DU12" s="134" t="e">
        <f t="shared" si="95"/>
        <v>#DIV/0!</v>
      </c>
      <c r="DV12" s="133"/>
      <c r="DW12" s="145">
        <f t="shared" si="96"/>
        <v>0</v>
      </c>
      <c r="DX12" s="144"/>
      <c r="DY12" s="147"/>
      <c r="DZ12" s="133">
        <f t="shared" si="97"/>
        <v>0</v>
      </c>
      <c r="EA12" s="134" t="e">
        <f t="shared" si="98"/>
        <v>#DIV/0!</v>
      </c>
      <c r="EB12" s="133"/>
      <c r="EC12" s="145">
        <f t="shared" si="99"/>
        <v>0</v>
      </c>
      <c r="ED12" s="144">
        <f t="shared" si="100"/>
        <v>0</v>
      </c>
      <c r="EE12" s="147">
        <f t="shared" si="100"/>
        <v>0</v>
      </c>
      <c r="EF12" s="133">
        <f t="shared" si="100"/>
        <v>0</v>
      </c>
      <c r="EG12" s="134" t="e">
        <f t="shared" si="101"/>
        <v>#DIV/0!</v>
      </c>
      <c r="EH12" s="133">
        <f t="shared" si="102"/>
        <v>0</v>
      </c>
      <c r="EI12" s="145">
        <f t="shared" si="102"/>
        <v>0</v>
      </c>
      <c r="EJ12" s="144"/>
      <c r="EK12" s="147"/>
      <c r="EL12" s="133">
        <f t="shared" si="103"/>
        <v>0</v>
      </c>
      <c r="EM12" s="134" t="e">
        <f t="shared" si="104"/>
        <v>#DIV/0!</v>
      </c>
      <c r="EN12" s="133"/>
      <c r="EO12" s="145">
        <f t="shared" si="105"/>
        <v>0</v>
      </c>
      <c r="EP12" s="144"/>
      <c r="EQ12" s="147"/>
      <c r="ER12" s="133">
        <f t="shared" si="106"/>
        <v>0</v>
      </c>
      <c r="ES12" s="134" t="e">
        <f t="shared" si="107"/>
        <v>#DIV/0!</v>
      </c>
      <c r="ET12" s="133"/>
      <c r="EU12" s="145">
        <f t="shared" si="108"/>
        <v>0</v>
      </c>
      <c r="EV12" s="144"/>
      <c r="EW12" s="147"/>
      <c r="EX12" s="133">
        <f t="shared" si="109"/>
        <v>0</v>
      </c>
      <c r="EY12" s="134" t="e">
        <f t="shared" si="110"/>
        <v>#DIV/0!</v>
      </c>
      <c r="EZ12" s="133"/>
      <c r="FA12" s="145">
        <f t="shared" si="111"/>
        <v>0</v>
      </c>
      <c r="FB12" s="144"/>
      <c r="FC12" s="147"/>
      <c r="FD12" s="133">
        <f t="shared" si="112"/>
        <v>0</v>
      </c>
      <c r="FE12" s="134" t="e">
        <f t="shared" si="113"/>
        <v>#DIV/0!</v>
      </c>
      <c r="FF12" s="133"/>
      <c r="FG12" s="145">
        <f t="shared" si="114"/>
        <v>0</v>
      </c>
      <c r="FH12" s="144"/>
      <c r="FI12" s="147"/>
      <c r="FJ12" s="133">
        <f t="shared" si="115"/>
        <v>0</v>
      </c>
      <c r="FK12" s="134" t="e">
        <f t="shared" si="116"/>
        <v>#DIV/0!</v>
      </c>
      <c r="FL12" s="133"/>
      <c r="FM12" s="145">
        <f t="shared" si="117"/>
        <v>0</v>
      </c>
      <c r="FN12" s="144">
        <f t="shared" si="118"/>
        <v>0</v>
      </c>
      <c r="FO12" s="147">
        <f t="shared" si="118"/>
        <v>0</v>
      </c>
      <c r="FP12" s="133">
        <f t="shared" si="118"/>
        <v>0</v>
      </c>
      <c r="FQ12" s="134" t="e">
        <f t="shared" si="119"/>
        <v>#DIV/0!</v>
      </c>
      <c r="FR12" s="133">
        <f t="shared" si="120"/>
        <v>0</v>
      </c>
      <c r="FS12" s="145">
        <f t="shared" si="120"/>
        <v>0</v>
      </c>
      <c r="FT12" s="144"/>
      <c r="FU12" s="147"/>
      <c r="FV12" s="133">
        <f t="shared" si="121"/>
        <v>0</v>
      </c>
      <c r="FW12" s="134" t="e">
        <f t="shared" si="122"/>
        <v>#DIV/0!</v>
      </c>
      <c r="FX12" s="133"/>
      <c r="FY12" s="145">
        <f t="shared" si="123"/>
        <v>0</v>
      </c>
      <c r="FZ12" s="144"/>
      <c r="GA12" s="147"/>
      <c r="GB12" s="133">
        <f t="shared" si="124"/>
        <v>0</v>
      </c>
      <c r="GC12" s="134" t="e">
        <f t="shared" si="125"/>
        <v>#DIV/0!</v>
      </c>
      <c r="GD12" s="133"/>
      <c r="GE12" s="145">
        <f t="shared" si="126"/>
        <v>0</v>
      </c>
      <c r="GF12" s="144"/>
      <c r="GG12" s="147"/>
      <c r="GH12" s="133">
        <f t="shared" si="127"/>
        <v>0</v>
      </c>
      <c r="GI12" s="134" t="e">
        <f t="shared" si="128"/>
        <v>#DIV/0!</v>
      </c>
      <c r="GJ12" s="133"/>
      <c r="GK12" s="145">
        <f t="shared" si="129"/>
        <v>0</v>
      </c>
      <c r="GL12" s="144">
        <f t="shared" si="130"/>
        <v>0</v>
      </c>
      <c r="GM12" s="147">
        <f t="shared" si="130"/>
        <v>0</v>
      </c>
      <c r="GN12" s="133">
        <f t="shared" si="130"/>
        <v>0</v>
      </c>
      <c r="GO12" s="134" t="e">
        <f t="shared" si="131"/>
        <v>#DIV/0!</v>
      </c>
      <c r="GP12" s="133">
        <f t="shared" si="132"/>
        <v>0</v>
      </c>
      <c r="GQ12" s="145">
        <f t="shared" si="132"/>
        <v>0</v>
      </c>
      <c r="GR12" s="144"/>
      <c r="GS12" s="147"/>
      <c r="GT12" s="133">
        <f t="shared" si="133"/>
        <v>0</v>
      </c>
      <c r="GU12" s="134" t="e">
        <f t="shared" si="134"/>
        <v>#DIV/0!</v>
      </c>
      <c r="GV12" s="133"/>
      <c r="GW12" s="145">
        <f t="shared" si="135"/>
        <v>0</v>
      </c>
      <c r="GX12" s="144"/>
      <c r="GY12" s="147"/>
      <c r="GZ12" s="133">
        <f t="shared" si="136"/>
        <v>0</v>
      </c>
      <c r="HA12" s="134" t="e">
        <f t="shared" si="137"/>
        <v>#DIV/0!</v>
      </c>
      <c r="HB12" s="133"/>
      <c r="HC12" s="145">
        <f t="shared" si="138"/>
        <v>0</v>
      </c>
      <c r="HD12" s="144"/>
      <c r="HE12" s="147"/>
      <c r="HF12" s="133">
        <f t="shared" si="139"/>
        <v>0</v>
      </c>
      <c r="HG12" s="134" t="e">
        <f t="shared" si="140"/>
        <v>#DIV/0!</v>
      </c>
      <c r="HH12" s="133"/>
      <c r="HI12" s="145">
        <f t="shared" si="141"/>
        <v>0</v>
      </c>
      <c r="HJ12" s="144"/>
      <c r="HK12" s="147"/>
      <c r="HL12" s="133">
        <f t="shared" si="142"/>
        <v>0</v>
      </c>
      <c r="HM12" s="134" t="e">
        <f t="shared" si="143"/>
        <v>#DIV/0!</v>
      </c>
      <c r="HN12" s="133"/>
      <c r="HO12" s="145">
        <f t="shared" si="144"/>
        <v>0</v>
      </c>
      <c r="HP12" s="144"/>
      <c r="HQ12" s="147"/>
      <c r="HR12" s="133">
        <f t="shared" si="145"/>
        <v>0</v>
      </c>
      <c r="HS12" s="134" t="e">
        <f t="shared" si="146"/>
        <v>#DIV/0!</v>
      </c>
      <c r="HT12" s="133"/>
      <c r="HU12" s="145">
        <f t="shared" si="147"/>
        <v>0</v>
      </c>
      <c r="HV12" s="144"/>
      <c r="HW12" s="147"/>
      <c r="HX12" s="133">
        <f t="shared" si="148"/>
        <v>0</v>
      </c>
      <c r="HY12" s="134" t="e">
        <f t="shared" si="149"/>
        <v>#DIV/0!</v>
      </c>
      <c r="HZ12" s="133"/>
      <c r="IA12" s="145">
        <f t="shared" si="150"/>
        <v>0</v>
      </c>
      <c r="IB12" s="144">
        <f t="shared" si="151"/>
        <v>0</v>
      </c>
      <c r="IC12" s="147">
        <f t="shared" si="151"/>
        <v>0</v>
      </c>
      <c r="ID12" s="133">
        <f t="shared" si="151"/>
        <v>0</v>
      </c>
      <c r="IE12" s="134" t="e">
        <f t="shared" si="152"/>
        <v>#DIV/0!</v>
      </c>
      <c r="IF12" s="133">
        <f t="shared" si="153"/>
        <v>0</v>
      </c>
      <c r="IG12" s="145">
        <f t="shared" si="153"/>
        <v>0</v>
      </c>
      <c r="IH12" s="144"/>
      <c r="II12" s="147"/>
      <c r="IJ12" s="133">
        <f t="shared" si="154"/>
        <v>0</v>
      </c>
      <c r="IK12" s="134" t="e">
        <f t="shared" si="155"/>
        <v>#DIV/0!</v>
      </c>
      <c r="IL12" s="133"/>
      <c r="IM12" s="145">
        <f t="shared" si="156"/>
        <v>0</v>
      </c>
      <c r="IN12" s="144"/>
      <c r="IO12" s="147"/>
      <c r="IP12" s="133">
        <f t="shared" si="157"/>
        <v>0</v>
      </c>
      <c r="IQ12" s="134" t="e">
        <f t="shared" si="158"/>
        <v>#DIV/0!</v>
      </c>
      <c r="IR12" s="133"/>
      <c r="IS12" s="145">
        <f t="shared" si="159"/>
        <v>0</v>
      </c>
      <c r="IT12" s="144"/>
      <c r="IU12" s="147"/>
      <c r="IV12" s="133">
        <f t="shared" si="160"/>
        <v>0</v>
      </c>
      <c r="IW12" s="134" t="e">
        <f t="shared" si="161"/>
        <v>#DIV/0!</v>
      </c>
      <c r="IX12" s="133"/>
      <c r="IY12" s="145">
        <f t="shared" si="162"/>
        <v>0</v>
      </c>
      <c r="IZ12" s="144">
        <f t="shared" si="163"/>
        <v>0</v>
      </c>
      <c r="JA12" s="147">
        <f t="shared" si="163"/>
        <v>0</v>
      </c>
      <c r="JB12" s="133">
        <f t="shared" si="163"/>
        <v>0</v>
      </c>
      <c r="JC12" s="134" t="e">
        <f t="shared" si="164"/>
        <v>#DIV/0!</v>
      </c>
      <c r="JD12" s="133">
        <f t="shared" si="165"/>
        <v>0</v>
      </c>
      <c r="JE12" s="145">
        <f t="shared" si="165"/>
        <v>0</v>
      </c>
      <c r="JF12" s="144"/>
      <c r="JG12" s="147"/>
      <c r="JH12" s="133">
        <f t="shared" si="166"/>
        <v>0</v>
      </c>
      <c r="JI12" s="134" t="e">
        <f t="shared" si="167"/>
        <v>#DIV/0!</v>
      </c>
      <c r="JJ12" s="133"/>
      <c r="JK12" s="145">
        <f t="shared" si="168"/>
        <v>0</v>
      </c>
      <c r="JL12" s="144"/>
      <c r="JM12" s="147"/>
      <c r="JN12" s="133">
        <f t="shared" si="169"/>
        <v>0</v>
      </c>
      <c r="JO12" s="134" t="e">
        <f t="shared" si="170"/>
        <v>#DIV/0!</v>
      </c>
      <c r="JP12" s="133"/>
      <c r="JQ12" s="145">
        <f t="shared" si="171"/>
        <v>0</v>
      </c>
      <c r="JR12" s="144"/>
      <c r="JS12" s="147"/>
      <c r="JT12" s="133">
        <f t="shared" si="172"/>
        <v>0</v>
      </c>
      <c r="JU12" s="134" t="e">
        <f t="shared" si="173"/>
        <v>#DIV/0!</v>
      </c>
      <c r="JV12" s="133"/>
      <c r="JW12" s="145">
        <f t="shared" si="174"/>
        <v>0</v>
      </c>
      <c r="JX12" s="144"/>
      <c r="JY12" s="147"/>
      <c r="JZ12" s="133">
        <f t="shared" si="175"/>
        <v>0</v>
      </c>
      <c r="KA12" s="134" t="e">
        <f t="shared" si="176"/>
        <v>#DIV/0!</v>
      </c>
      <c r="KB12" s="133"/>
      <c r="KC12" s="145">
        <f t="shared" si="177"/>
        <v>0</v>
      </c>
      <c r="KD12" s="144">
        <f t="shared" si="178"/>
        <v>0</v>
      </c>
      <c r="KE12" s="147">
        <f t="shared" si="178"/>
        <v>0</v>
      </c>
      <c r="KF12" s="133">
        <f t="shared" si="178"/>
        <v>0</v>
      </c>
      <c r="KG12" s="134" t="e">
        <f t="shared" si="179"/>
        <v>#DIV/0!</v>
      </c>
      <c r="KH12" s="133">
        <f t="shared" si="180"/>
        <v>0</v>
      </c>
      <c r="KI12" s="145">
        <f t="shared" si="180"/>
        <v>0</v>
      </c>
      <c r="KJ12" s="144"/>
      <c r="KK12" s="147"/>
      <c r="KL12" s="133">
        <f t="shared" si="181"/>
        <v>0</v>
      </c>
      <c r="KM12" s="134" t="e">
        <f t="shared" si="182"/>
        <v>#DIV/0!</v>
      </c>
      <c r="KN12" s="133"/>
      <c r="KO12" s="145">
        <f t="shared" si="183"/>
        <v>0</v>
      </c>
      <c r="KP12" s="144"/>
      <c r="KQ12" s="147"/>
      <c r="KR12" s="133">
        <f t="shared" si="184"/>
        <v>0</v>
      </c>
      <c r="KS12" s="134" t="e">
        <f t="shared" si="185"/>
        <v>#DIV/0!</v>
      </c>
      <c r="KT12" s="133"/>
      <c r="KU12" s="145">
        <f t="shared" si="186"/>
        <v>0</v>
      </c>
      <c r="KV12" s="144">
        <f t="shared" si="187"/>
        <v>0</v>
      </c>
      <c r="KW12" s="147">
        <f t="shared" si="187"/>
        <v>0</v>
      </c>
      <c r="KX12" s="133">
        <f t="shared" si="187"/>
        <v>0</v>
      </c>
      <c r="KY12" s="134" t="e">
        <f t="shared" si="188"/>
        <v>#DIV/0!</v>
      </c>
      <c r="KZ12" s="133">
        <f t="shared" si="189"/>
        <v>0</v>
      </c>
      <c r="LA12" s="145">
        <f t="shared" si="189"/>
        <v>0</v>
      </c>
      <c r="LB12" s="144"/>
      <c r="LC12" s="147"/>
      <c r="LD12" s="133">
        <f t="shared" si="190"/>
        <v>0</v>
      </c>
      <c r="LE12" s="134" t="e">
        <f t="shared" si="191"/>
        <v>#DIV/0!</v>
      </c>
      <c r="LF12" s="133"/>
      <c r="LG12" s="145">
        <f t="shared" si="192"/>
        <v>0</v>
      </c>
      <c r="LH12" s="144"/>
      <c r="LI12" s="147"/>
      <c r="LJ12" s="133">
        <f t="shared" si="193"/>
        <v>0</v>
      </c>
      <c r="LK12" s="134" t="e">
        <f t="shared" si="194"/>
        <v>#DIV/0!</v>
      </c>
      <c r="LL12" s="133"/>
      <c r="LM12" s="145">
        <f t="shared" si="195"/>
        <v>0</v>
      </c>
      <c r="LN12" s="144">
        <f t="shared" si="196"/>
        <v>0</v>
      </c>
      <c r="LO12" s="147">
        <f t="shared" si="196"/>
        <v>0</v>
      </c>
      <c r="LP12" s="133">
        <f t="shared" si="196"/>
        <v>0</v>
      </c>
      <c r="LQ12" s="134" t="e">
        <f t="shared" si="197"/>
        <v>#DIV/0!</v>
      </c>
      <c r="LR12" s="133">
        <f t="shared" si="198"/>
        <v>0</v>
      </c>
      <c r="LS12" s="145">
        <f t="shared" si="198"/>
        <v>0</v>
      </c>
      <c r="LT12" s="144"/>
      <c r="LU12" s="147"/>
      <c r="LV12" s="133">
        <f t="shared" si="199"/>
        <v>0</v>
      </c>
      <c r="LW12" s="134" t="e">
        <f t="shared" si="200"/>
        <v>#DIV/0!</v>
      </c>
      <c r="LX12" s="133"/>
      <c r="LY12" s="145">
        <f t="shared" si="201"/>
        <v>0</v>
      </c>
      <c r="LZ12" s="144"/>
      <c r="MA12" s="147"/>
      <c r="MB12" s="133">
        <f t="shared" si="202"/>
        <v>0</v>
      </c>
      <c r="MC12" s="134" t="e">
        <f t="shared" si="203"/>
        <v>#DIV/0!</v>
      </c>
      <c r="MD12" s="133"/>
      <c r="ME12" s="145">
        <f t="shared" si="204"/>
        <v>0</v>
      </c>
      <c r="MF12" s="144">
        <f t="shared" si="205"/>
        <v>0</v>
      </c>
      <c r="MG12" s="147">
        <f t="shared" si="205"/>
        <v>0</v>
      </c>
      <c r="MH12" s="133">
        <f t="shared" si="205"/>
        <v>0</v>
      </c>
      <c r="MI12" s="134" t="e">
        <f t="shared" si="206"/>
        <v>#DIV/0!</v>
      </c>
      <c r="MJ12" s="133">
        <f t="shared" si="207"/>
        <v>0</v>
      </c>
      <c r="MK12" s="145">
        <f t="shared" si="207"/>
        <v>0</v>
      </c>
      <c r="ML12" s="144"/>
      <c r="MM12" s="147"/>
      <c r="MN12" s="133">
        <f t="shared" si="208"/>
        <v>0</v>
      </c>
      <c r="MO12" s="134" t="e">
        <f t="shared" si="209"/>
        <v>#DIV/0!</v>
      </c>
      <c r="MP12" s="133"/>
      <c r="MQ12" s="145">
        <f t="shared" si="210"/>
        <v>0</v>
      </c>
      <c r="MR12" s="144"/>
      <c r="MS12" s="147"/>
      <c r="MT12" s="133">
        <f t="shared" si="211"/>
        <v>0</v>
      </c>
      <c r="MU12" s="134" t="e">
        <f t="shared" si="212"/>
        <v>#DIV/0!</v>
      </c>
      <c r="MV12" s="133"/>
      <c r="MW12" s="145">
        <f t="shared" si="213"/>
        <v>0</v>
      </c>
      <c r="MX12" s="144">
        <f t="shared" si="214"/>
        <v>0</v>
      </c>
      <c r="MY12" s="147">
        <f t="shared" si="214"/>
        <v>0</v>
      </c>
      <c r="MZ12" s="133">
        <f t="shared" si="214"/>
        <v>0</v>
      </c>
      <c r="NA12" s="134" t="e">
        <f t="shared" si="215"/>
        <v>#DIV/0!</v>
      </c>
      <c r="NB12" s="133">
        <f t="shared" si="216"/>
        <v>0</v>
      </c>
      <c r="NC12" s="145">
        <f t="shared" si="216"/>
        <v>0</v>
      </c>
      <c r="ND12" s="144"/>
      <c r="NE12" s="147"/>
      <c r="NF12" s="133">
        <f t="shared" si="217"/>
        <v>0</v>
      </c>
      <c r="NG12" s="134" t="e">
        <f t="shared" si="218"/>
        <v>#DIV/0!</v>
      </c>
      <c r="NH12" s="133"/>
      <c r="NI12" s="145">
        <f t="shared" si="219"/>
        <v>0</v>
      </c>
      <c r="NJ12" s="144"/>
      <c r="NK12" s="147"/>
      <c r="NL12" s="133">
        <f t="shared" si="220"/>
        <v>0</v>
      </c>
      <c r="NM12" s="134" t="e">
        <f t="shared" si="221"/>
        <v>#DIV/0!</v>
      </c>
      <c r="NN12" s="133"/>
      <c r="NO12" s="145">
        <f t="shared" si="222"/>
        <v>0</v>
      </c>
      <c r="NP12" s="144">
        <f t="shared" si="223"/>
        <v>0</v>
      </c>
      <c r="NQ12" s="147">
        <f t="shared" si="223"/>
        <v>0</v>
      </c>
      <c r="NR12" s="133">
        <f t="shared" si="223"/>
        <v>0</v>
      </c>
      <c r="NS12" s="134" t="e">
        <f t="shared" si="224"/>
        <v>#DIV/0!</v>
      </c>
      <c r="NT12" s="133">
        <f t="shared" si="225"/>
        <v>0</v>
      </c>
      <c r="NU12" s="145">
        <f t="shared" si="225"/>
        <v>0</v>
      </c>
      <c r="NV12" s="144"/>
      <c r="NW12" s="147"/>
      <c r="NX12" s="133">
        <f t="shared" si="226"/>
        <v>0</v>
      </c>
      <c r="NY12" s="134" t="e">
        <f t="shared" si="227"/>
        <v>#DIV/0!</v>
      </c>
      <c r="NZ12" s="133"/>
      <c r="OA12" s="145">
        <f t="shared" si="228"/>
        <v>0</v>
      </c>
      <c r="OB12" s="144"/>
      <c r="OC12" s="147"/>
      <c r="OD12" s="133">
        <f t="shared" si="229"/>
        <v>0</v>
      </c>
      <c r="OE12" s="134" t="e">
        <f t="shared" si="230"/>
        <v>#DIV/0!</v>
      </c>
      <c r="OF12" s="133"/>
      <c r="OG12" s="145">
        <f t="shared" si="231"/>
        <v>0</v>
      </c>
      <c r="OH12" s="144"/>
      <c r="OI12" s="147"/>
      <c r="OJ12" s="133">
        <f t="shared" si="232"/>
        <v>0</v>
      </c>
      <c r="OK12" s="134" t="e">
        <f t="shared" si="233"/>
        <v>#DIV/0!</v>
      </c>
      <c r="OL12" s="133"/>
      <c r="OM12" s="145">
        <f t="shared" si="234"/>
        <v>0</v>
      </c>
      <c r="ON12" s="144">
        <f t="shared" si="235"/>
        <v>0</v>
      </c>
      <c r="OO12" s="147">
        <f t="shared" si="235"/>
        <v>0</v>
      </c>
      <c r="OP12" s="133">
        <f t="shared" si="235"/>
        <v>0</v>
      </c>
      <c r="OQ12" s="134" t="e">
        <f t="shared" si="236"/>
        <v>#DIV/0!</v>
      </c>
      <c r="OR12" s="133">
        <f t="shared" si="237"/>
        <v>0</v>
      </c>
      <c r="OS12" s="145">
        <f t="shared" si="237"/>
        <v>0</v>
      </c>
      <c r="OT12" s="144"/>
      <c r="OU12" s="147"/>
      <c r="OV12" s="133">
        <f t="shared" si="238"/>
        <v>0</v>
      </c>
      <c r="OW12" s="134" t="e">
        <f t="shared" si="239"/>
        <v>#DIV/0!</v>
      </c>
      <c r="OX12" s="133"/>
      <c r="OY12" s="145">
        <f t="shared" si="240"/>
        <v>0</v>
      </c>
      <c r="OZ12" s="144"/>
      <c r="PA12" s="147"/>
      <c r="PB12" s="133">
        <f t="shared" si="241"/>
        <v>0</v>
      </c>
      <c r="PC12" s="134" t="e">
        <f t="shared" si="242"/>
        <v>#DIV/0!</v>
      </c>
      <c r="PD12" s="133"/>
      <c r="PE12" s="145">
        <f t="shared" si="243"/>
        <v>0</v>
      </c>
      <c r="PF12" s="144">
        <f t="shared" si="244"/>
        <v>0</v>
      </c>
      <c r="PG12" s="147">
        <f t="shared" si="244"/>
        <v>0</v>
      </c>
      <c r="PH12" s="133">
        <f t="shared" si="244"/>
        <v>0</v>
      </c>
      <c r="PI12" s="134" t="e">
        <f t="shared" si="245"/>
        <v>#DIV/0!</v>
      </c>
      <c r="PJ12" s="133">
        <f t="shared" si="246"/>
        <v>0</v>
      </c>
      <c r="PK12" s="145">
        <f t="shared" si="246"/>
        <v>0</v>
      </c>
      <c r="PL12" s="144"/>
      <c r="PM12" s="147"/>
      <c r="PN12" s="133">
        <f t="shared" si="247"/>
        <v>0</v>
      </c>
      <c r="PO12" s="134" t="e">
        <f t="shared" si="248"/>
        <v>#DIV/0!</v>
      </c>
      <c r="PP12" s="133"/>
      <c r="PQ12" s="145">
        <f t="shared" si="249"/>
        <v>0</v>
      </c>
      <c r="PR12" s="144"/>
      <c r="PS12" s="147"/>
      <c r="PT12" s="133">
        <f t="shared" si="250"/>
        <v>0</v>
      </c>
      <c r="PU12" s="134" t="e">
        <f t="shared" si="251"/>
        <v>#DIV/0!</v>
      </c>
      <c r="PV12" s="133"/>
      <c r="PW12" s="145">
        <f t="shared" si="252"/>
        <v>0</v>
      </c>
    </row>
    <row r="13" spans="1:439" s="98" customFormat="1" ht="18.75" customHeight="1">
      <c r="A13" s="156"/>
      <c r="B13" s="151" t="s">
        <v>662</v>
      </c>
      <c r="C13" s="151" t="s">
        <v>663</v>
      </c>
      <c r="D13" s="152">
        <f>+'[10]รายงานจัดซื้องบ I '!D14</f>
        <v>693000</v>
      </c>
      <c r="E13" s="152">
        <f>+'[10]รายงานจัดซื้องบ I '!E14</f>
        <v>0</v>
      </c>
      <c r="F13" s="152">
        <f t="shared" si="37"/>
        <v>693000</v>
      </c>
      <c r="G13" s="152">
        <f>+'[10]รายงานจัดซื้องบ I '!G14</f>
        <v>0</v>
      </c>
      <c r="H13" s="152">
        <f t="shared" si="255"/>
        <v>693000</v>
      </c>
      <c r="I13" s="153">
        <f>+'[10]รายงานจัดซื้องบ I '!I14+'[10]รายงานจัดซื้องบ I '!L14+'[10]รายงานจัดซื้องบ I '!M14</f>
        <v>657123</v>
      </c>
      <c r="J13" s="152">
        <f t="shared" si="38"/>
        <v>35877</v>
      </c>
      <c r="K13" s="154">
        <f t="shared" si="36"/>
        <v>94.82294372294372</v>
      </c>
      <c r="L13" s="152">
        <f>+'[10]รายงานจัดซื้องบ I '!O14</f>
        <v>3978</v>
      </c>
      <c r="M13" s="155">
        <f t="shared" si="39"/>
        <v>31899</v>
      </c>
      <c r="N13" s="136">
        <f t="shared" si="40"/>
        <v>0</v>
      </c>
      <c r="O13" s="148">
        <f t="shared" si="40"/>
        <v>0</v>
      </c>
      <c r="P13" s="137">
        <f t="shared" si="40"/>
        <v>0</v>
      </c>
      <c r="Q13" s="138" t="e">
        <f t="shared" si="41"/>
        <v>#DIV/0!</v>
      </c>
      <c r="R13" s="137">
        <f t="shared" si="42"/>
        <v>0</v>
      </c>
      <c r="S13" s="139">
        <f t="shared" si="42"/>
        <v>0</v>
      </c>
      <c r="T13" s="140">
        <f t="shared" si="43"/>
        <v>693000</v>
      </c>
      <c r="U13" s="149">
        <f t="shared" si="43"/>
        <v>657123</v>
      </c>
      <c r="V13" s="141">
        <f t="shared" si="253"/>
        <v>35877</v>
      </c>
      <c r="W13" s="142">
        <f t="shared" si="44"/>
        <v>94.82294372294372</v>
      </c>
      <c r="X13" s="141">
        <f t="shared" si="45"/>
        <v>3978</v>
      </c>
      <c r="Y13" s="143">
        <f t="shared" si="254"/>
        <v>31899</v>
      </c>
      <c r="Z13" s="144">
        <v>0</v>
      </c>
      <c r="AA13" s="147">
        <v>0</v>
      </c>
      <c r="AB13" s="133">
        <f t="shared" si="46"/>
        <v>0</v>
      </c>
      <c r="AC13" s="134" t="e">
        <f t="shared" si="47"/>
        <v>#DIV/0!</v>
      </c>
      <c r="AD13" s="133">
        <v>0</v>
      </c>
      <c r="AE13" s="145">
        <f t="shared" si="48"/>
        <v>0</v>
      </c>
      <c r="AF13" s="144">
        <v>0</v>
      </c>
      <c r="AG13" s="147">
        <v>0</v>
      </c>
      <c r="AH13" s="133">
        <f t="shared" si="49"/>
        <v>0</v>
      </c>
      <c r="AI13" s="134" t="e">
        <f t="shared" si="50"/>
        <v>#DIV/0!</v>
      </c>
      <c r="AJ13" s="133">
        <v>0</v>
      </c>
      <c r="AK13" s="145">
        <f t="shared" si="51"/>
        <v>0</v>
      </c>
      <c r="AL13" s="144">
        <f t="shared" si="52"/>
        <v>0</v>
      </c>
      <c r="AM13" s="147">
        <f t="shared" si="52"/>
        <v>0</v>
      </c>
      <c r="AN13" s="133">
        <f t="shared" si="52"/>
        <v>0</v>
      </c>
      <c r="AO13" s="134" t="e">
        <f t="shared" si="53"/>
        <v>#DIV/0!</v>
      </c>
      <c r="AP13" s="133">
        <f t="shared" si="54"/>
        <v>0</v>
      </c>
      <c r="AQ13" s="145">
        <f t="shared" si="54"/>
        <v>0</v>
      </c>
      <c r="AR13" s="144">
        <v>0</v>
      </c>
      <c r="AS13" s="147">
        <v>0</v>
      </c>
      <c r="AT13" s="133">
        <f t="shared" si="55"/>
        <v>0</v>
      </c>
      <c r="AU13" s="134" t="e">
        <f t="shared" si="56"/>
        <v>#DIV/0!</v>
      </c>
      <c r="AV13" s="133">
        <v>0</v>
      </c>
      <c r="AW13" s="145">
        <f t="shared" si="57"/>
        <v>0</v>
      </c>
      <c r="AX13" s="144">
        <v>0</v>
      </c>
      <c r="AY13" s="147">
        <v>0</v>
      </c>
      <c r="AZ13" s="133">
        <f t="shared" si="58"/>
        <v>0</v>
      </c>
      <c r="BA13" s="134" t="e">
        <f t="shared" si="59"/>
        <v>#DIV/0!</v>
      </c>
      <c r="BB13" s="133">
        <v>0</v>
      </c>
      <c r="BC13" s="145">
        <f t="shared" si="60"/>
        <v>0</v>
      </c>
      <c r="BD13" s="144">
        <v>0</v>
      </c>
      <c r="BE13" s="147">
        <v>0</v>
      </c>
      <c r="BF13" s="133">
        <f t="shared" si="61"/>
        <v>0</v>
      </c>
      <c r="BG13" s="134" t="e">
        <f t="shared" si="62"/>
        <v>#DIV/0!</v>
      </c>
      <c r="BH13" s="133">
        <v>0</v>
      </c>
      <c r="BI13" s="145">
        <f t="shared" si="63"/>
        <v>0</v>
      </c>
      <c r="BJ13" s="144">
        <f t="shared" si="64"/>
        <v>0</v>
      </c>
      <c r="BK13" s="147">
        <f t="shared" si="64"/>
        <v>0</v>
      </c>
      <c r="BL13" s="133">
        <f t="shared" si="64"/>
        <v>0</v>
      </c>
      <c r="BM13" s="134" t="e">
        <f t="shared" si="65"/>
        <v>#DIV/0!</v>
      </c>
      <c r="BN13" s="133">
        <f t="shared" si="66"/>
        <v>0</v>
      </c>
      <c r="BO13" s="145">
        <f t="shared" si="66"/>
        <v>0</v>
      </c>
      <c r="BP13" s="144">
        <f>+'[10]รายละเอียดซื้อ I'!F45</f>
        <v>0</v>
      </c>
      <c r="BQ13" s="147">
        <f>+'[10]รายละเอียดซื้อ I'!G45+'[10]รายละเอียดซื้อ I'!J45+'[10]รายละเอียดซื้อ I'!K45</f>
        <v>0</v>
      </c>
      <c r="BR13" s="133">
        <f t="shared" si="67"/>
        <v>0</v>
      </c>
      <c r="BS13" s="134" t="e">
        <f t="shared" si="68"/>
        <v>#DIV/0!</v>
      </c>
      <c r="BT13" s="133">
        <f>+'[10]รายละเอียดซื้อ I'!N45</f>
        <v>0</v>
      </c>
      <c r="BU13" s="145">
        <f t="shared" si="69"/>
        <v>0</v>
      </c>
      <c r="BV13" s="144">
        <v>0</v>
      </c>
      <c r="BW13" s="147">
        <v>0</v>
      </c>
      <c r="BX13" s="133">
        <f t="shared" si="70"/>
        <v>0</v>
      </c>
      <c r="BY13" s="134" t="e">
        <f t="shared" si="71"/>
        <v>#DIV/0!</v>
      </c>
      <c r="BZ13" s="133">
        <v>0</v>
      </c>
      <c r="CA13" s="145">
        <f t="shared" si="72"/>
        <v>0</v>
      </c>
      <c r="CB13" s="144">
        <v>0</v>
      </c>
      <c r="CC13" s="147">
        <v>0</v>
      </c>
      <c r="CD13" s="133">
        <f t="shared" si="73"/>
        <v>0</v>
      </c>
      <c r="CE13" s="134" t="e">
        <f t="shared" si="74"/>
        <v>#DIV/0!</v>
      </c>
      <c r="CF13" s="133">
        <v>0</v>
      </c>
      <c r="CG13" s="145">
        <f t="shared" si="75"/>
        <v>0</v>
      </c>
      <c r="CH13" s="144">
        <f t="shared" si="76"/>
        <v>0</v>
      </c>
      <c r="CI13" s="147">
        <f t="shared" si="76"/>
        <v>0</v>
      </c>
      <c r="CJ13" s="133">
        <f t="shared" si="76"/>
        <v>0</v>
      </c>
      <c r="CK13" s="134" t="e">
        <f t="shared" si="77"/>
        <v>#DIV/0!</v>
      </c>
      <c r="CL13" s="133">
        <f t="shared" si="78"/>
        <v>0</v>
      </c>
      <c r="CM13" s="145">
        <f t="shared" si="78"/>
        <v>0</v>
      </c>
      <c r="CN13" s="144">
        <v>0</v>
      </c>
      <c r="CO13" s="147">
        <v>0</v>
      </c>
      <c r="CP13" s="133">
        <f t="shared" si="79"/>
        <v>0</v>
      </c>
      <c r="CQ13" s="134" t="e">
        <f t="shared" si="80"/>
        <v>#DIV/0!</v>
      </c>
      <c r="CR13" s="133">
        <v>0</v>
      </c>
      <c r="CS13" s="145">
        <f t="shared" si="81"/>
        <v>0</v>
      </c>
      <c r="CT13" s="144">
        <v>0</v>
      </c>
      <c r="CU13" s="147">
        <v>0</v>
      </c>
      <c r="CV13" s="133">
        <f t="shared" si="82"/>
        <v>0</v>
      </c>
      <c r="CW13" s="134" t="e">
        <f t="shared" si="83"/>
        <v>#DIV/0!</v>
      </c>
      <c r="CX13" s="133">
        <v>0</v>
      </c>
      <c r="CY13" s="145">
        <f t="shared" si="84"/>
        <v>0</v>
      </c>
      <c r="CZ13" s="144">
        <v>0</v>
      </c>
      <c r="DA13" s="147">
        <v>0</v>
      </c>
      <c r="DB13" s="133">
        <f t="shared" si="85"/>
        <v>0</v>
      </c>
      <c r="DC13" s="134" t="e">
        <f t="shared" si="86"/>
        <v>#DIV/0!</v>
      </c>
      <c r="DD13" s="133">
        <v>0</v>
      </c>
      <c r="DE13" s="145">
        <f t="shared" si="87"/>
        <v>0</v>
      </c>
      <c r="DF13" s="144">
        <f t="shared" si="88"/>
        <v>0</v>
      </c>
      <c r="DG13" s="147">
        <f t="shared" si="88"/>
        <v>0</v>
      </c>
      <c r="DH13" s="133">
        <f t="shared" si="88"/>
        <v>0</v>
      </c>
      <c r="DI13" s="134" t="e">
        <f t="shared" si="89"/>
        <v>#DIV/0!</v>
      </c>
      <c r="DJ13" s="133">
        <f t="shared" si="90"/>
        <v>0</v>
      </c>
      <c r="DK13" s="145">
        <f t="shared" si="90"/>
        <v>0</v>
      </c>
      <c r="DL13" s="144"/>
      <c r="DM13" s="147"/>
      <c r="DN13" s="133">
        <f t="shared" si="91"/>
        <v>0</v>
      </c>
      <c r="DO13" s="134" t="e">
        <f t="shared" si="92"/>
        <v>#DIV/0!</v>
      </c>
      <c r="DP13" s="133"/>
      <c r="DQ13" s="145">
        <f t="shared" si="93"/>
        <v>0</v>
      </c>
      <c r="DR13" s="144"/>
      <c r="DS13" s="147"/>
      <c r="DT13" s="133">
        <f t="shared" si="94"/>
        <v>0</v>
      </c>
      <c r="DU13" s="134" t="e">
        <f t="shared" si="95"/>
        <v>#DIV/0!</v>
      </c>
      <c r="DV13" s="133"/>
      <c r="DW13" s="145">
        <f t="shared" si="96"/>
        <v>0</v>
      </c>
      <c r="DX13" s="144"/>
      <c r="DY13" s="147"/>
      <c r="DZ13" s="133">
        <f t="shared" si="97"/>
        <v>0</v>
      </c>
      <c r="EA13" s="134" t="e">
        <f t="shared" si="98"/>
        <v>#DIV/0!</v>
      </c>
      <c r="EB13" s="133"/>
      <c r="EC13" s="145">
        <f t="shared" si="99"/>
        <v>0</v>
      </c>
      <c r="ED13" s="144">
        <f t="shared" si="100"/>
        <v>0</v>
      </c>
      <c r="EE13" s="147">
        <f t="shared" si="100"/>
        <v>0</v>
      </c>
      <c r="EF13" s="133">
        <f t="shared" si="100"/>
        <v>0</v>
      </c>
      <c r="EG13" s="134" t="e">
        <f t="shared" si="101"/>
        <v>#DIV/0!</v>
      </c>
      <c r="EH13" s="133">
        <f t="shared" si="102"/>
        <v>0</v>
      </c>
      <c r="EI13" s="145">
        <f t="shared" si="102"/>
        <v>0</v>
      </c>
      <c r="EJ13" s="144"/>
      <c r="EK13" s="147"/>
      <c r="EL13" s="133">
        <f t="shared" si="103"/>
        <v>0</v>
      </c>
      <c r="EM13" s="134" t="e">
        <f t="shared" si="104"/>
        <v>#DIV/0!</v>
      </c>
      <c r="EN13" s="133"/>
      <c r="EO13" s="145">
        <f t="shared" si="105"/>
        <v>0</v>
      </c>
      <c r="EP13" s="144"/>
      <c r="EQ13" s="147"/>
      <c r="ER13" s="133">
        <f t="shared" si="106"/>
        <v>0</v>
      </c>
      <c r="ES13" s="134" t="e">
        <f t="shared" si="107"/>
        <v>#DIV/0!</v>
      </c>
      <c r="ET13" s="133"/>
      <c r="EU13" s="145">
        <f t="shared" si="108"/>
        <v>0</v>
      </c>
      <c r="EV13" s="144"/>
      <c r="EW13" s="147"/>
      <c r="EX13" s="133">
        <f t="shared" si="109"/>
        <v>0</v>
      </c>
      <c r="EY13" s="134" t="e">
        <f t="shared" si="110"/>
        <v>#DIV/0!</v>
      </c>
      <c r="EZ13" s="133"/>
      <c r="FA13" s="145">
        <f t="shared" si="111"/>
        <v>0</v>
      </c>
      <c r="FB13" s="144"/>
      <c r="FC13" s="147"/>
      <c r="FD13" s="133">
        <f t="shared" si="112"/>
        <v>0</v>
      </c>
      <c r="FE13" s="134" t="e">
        <f t="shared" si="113"/>
        <v>#DIV/0!</v>
      </c>
      <c r="FF13" s="133"/>
      <c r="FG13" s="145">
        <f t="shared" si="114"/>
        <v>0</v>
      </c>
      <c r="FH13" s="144"/>
      <c r="FI13" s="147"/>
      <c r="FJ13" s="133">
        <f t="shared" si="115"/>
        <v>0</v>
      </c>
      <c r="FK13" s="134" t="e">
        <f t="shared" si="116"/>
        <v>#DIV/0!</v>
      </c>
      <c r="FL13" s="133"/>
      <c r="FM13" s="145">
        <f t="shared" si="117"/>
        <v>0</v>
      </c>
      <c r="FN13" s="144">
        <f t="shared" si="118"/>
        <v>321874</v>
      </c>
      <c r="FO13" s="147">
        <f t="shared" si="118"/>
        <v>317849</v>
      </c>
      <c r="FP13" s="133">
        <f t="shared" si="118"/>
        <v>4025</v>
      </c>
      <c r="FQ13" s="134">
        <f t="shared" si="119"/>
        <v>98.749510678091426</v>
      </c>
      <c r="FR13" s="133">
        <f t="shared" si="120"/>
        <v>3978</v>
      </c>
      <c r="FS13" s="145">
        <f t="shared" si="120"/>
        <v>47</v>
      </c>
      <c r="FT13" s="144">
        <f>+'[10]รายละเอียดซื้อ I'!F46</f>
        <v>321874</v>
      </c>
      <c r="FU13" s="147">
        <f>+'[10]รายละเอียดซื้อ I'!G46+'[10]รายละเอียดซื้อ I'!J46+'[10]รายละเอียดซื้อ I'!K46</f>
        <v>317849</v>
      </c>
      <c r="FV13" s="133">
        <f t="shared" si="121"/>
        <v>4025</v>
      </c>
      <c r="FW13" s="134">
        <f t="shared" si="122"/>
        <v>98.749510678091426</v>
      </c>
      <c r="FX13" s="133">
        <f>+'[10]รายละเอียดซื้อ I'!N46</f>
        <v>3978</v>
      </c>
      <c r="FY13" s="145">
        <f t="shared" si="123"/>
        <v>47</v>
      </c>
      <c r="FZ13" s="144"/>
      <c r="GA13" s="147"/>
      <c r="GB13" s="133">
        <f t="shared" si="124"/>
        <v>0</v>
      </c>
      <c r="GC13" s="134" t="e">
        <f t="shared" si="125"/>
        <v>#DIV/0!</v>
      </c>
      <c r="GD13" s="133"/>
      <c r="GE13" s="145">
        <f t="shared" si="126"/>
        <v>0</v>
      </c>
      <c r="GF13" s="144"/>
      <c r="GG13" s="147"/>
      <c r="GH13" s="133">
        <f t="shared" si="127"/>
        <v>0</v>
      </c>
      <c r="GI13" s="134" t="e">
        <f t="shared" si="128"/>
        <v>#DIV/0!</v>
      </c>
      <c r="GJ13" s="133"/>
      <c r="GK13" s="145">
        <f t="shared" si="129"/>
        <v>0</v>
      </c>
      <c r="GL13" s="144">
        <f t="shared" si="130"/>
        <v>0</v>
      </c>
      <c r="GM13" s="147">
        <f t="shared" si="130"/>
        <v>0</v>
      </c>
      <c r="GN13" s="133">
        <f t="shared" si="130"/>
        <v>0</v>
      </c>
      <c r="GO13" s="134" t="e">
        <f t="shared" si="131"/>
        <v>#DIV/0!</v>
      </c>
      <c r="GP13" s="133">
        <f t="shared" si="132"/>
        <v>0</v>
      </c>
      <c r="GQ13" s="145">
        <f t="shared" si="132"/>
        <v>0</v>
      </c>
      <c r="GR13" s="144"/>
      <c r="GS13" s="147"/>
      <c r="GT13" s="133">
        <f t="shared" si="133"/>
        <v>0</v>
      </c>
      <c r="GU13" s="134" t="e">
        <f t="shared" si="134"/>
        <v>#DIV/0!</v>
      </c>
      <c r="GV13" s="133"/>
      <c r="GW13" s="145">
        <f t="shared" si="135"/>
        <v>0</v>
      </c>
      <c r="GX13" s="144"/>
      <c r="GY13" s="147"/>
      <c r="GZ13" s="133">
        <f t="shared" si="136"/>
        <v>0</v>
      </c>
      <c r="HA13" s="134" t="e">
        <f t="shared" si="137"/>
        <v>#DIV/0!</v>
      </c>
      <c r="HB13" s="133"/>
      <c r="HC13" s="145">
        <f t="shared" si="138"/>
        <v>0</v>
      </c>
      <c r="HD13" s="144"/>
      <c r="HE13" s="147"/>
      <c r="HF13" s="133">
        <f t="shared" si="139"/>
        <v>0</v>
      </c>
      <c r="HG13" s="134" t="e">
        <f t="shared" si="140"/>
        <v>#DIV/0!</v>
      </c>
      <c r="HH13" s="133"/>
      <c r="HI13" s="145">
        <f t="shared" si="141"/>
        <v>0</v>
      </c>
      <c r="HJ13" s="144"/>
      <c r="HK13" s="147"/>
      <c r="HL13" s="133">
        <f t="shared" si="142"/>
        <v>0</v>
      </c>
      <c r="HM13" s="134" t="e">
        <f t="shared" si="143"/>
        <v>#DIV/0!</v>
      </c>
      <c r="HN13" s="133"/>
      <c r="HO13" s="145">
        <f t="shared" si="144"/>
        <v>0</v>
      </c>
      <c r="HP13" s="144"/>
      <c r="HQ13" s="147"/>
      <c r="HR13" s="133">
        <f t="shared" si="145"/>
        <v>0</v>
      </c>
      <c r="HS13" s="134" t="e">
        <f t="shared" si="146"/>
        <v>#DIV/0!</v>
      </c>
      <c r="HT13" s="133"/>
      <c r="HU13" s="145">
        <f t="shared" si="147"/>
        <v>0</v>
      </c>
      <c r="HV13" s="144"/>
      <c r="HW13" s="147"/>
      <c r="HX13" s="133">
        <f t="shared" si="148"/>
        <v>0</v>
      </c>
      <c r="HY13" s="134" t="e">
        <f t="shared" si="149"/>
        <v>#DIV/0!</v>
      </c>
      <c r="HZ13" s="133"/>
      <c r="IA13" s="145">
        <f t="shared" si="150"/>
        <v>0</v>
      </c>
      <c r="IB13" s="144">
        <f t="shared" si="151"/>
        <v>371126</v>
      </c>
      <c r="IC13" s="147">
        <f t="shared" si="151"/>
        <v>339274</v>
      </c>
      <c r="ID13" s="133">
        <f t="shared" si="151"/>
        <v>31852</v>
      </c>
      <c r="IE13" s="134">
        <f t="shared" si="152"/>
        <v>91.41747007754779</v>
      </c>
      <c r="IF13" s="133">
        <f t="shared" si="153"/>
        <v>0</v>
      </c>
      <c r="IG13" s="145">
        <f t="shared" si="153"/>
        <v>31852</v>
      </c>
      <c r="IH13" s="144">
        <f>+'[10]รายละเอียดซื้อ I'!F47</f>
        <v>371126</v>
      </c>
      <c r="II13" s="147">
        <f>+'[10]รายละเอียดซื้อ I'!G47+'[10]รายละเอียดซื้อ I'!J47+'[10]รายละเอียดซื้อ I'!K47</f>
        <v>339274</v>
      </c>
      <c r="IJ13" s="133">
        <f t="shared" si="154"/>
        <v>31852</v>
      </c>
      <c r="IK13" s="134">
        <f t="shared" si="155"/>
        <v>91.41747007754779</v>
      </c>
      <c r="IL13" s="133">
        <f>+'[10]รายละเอียดซื้อ I'!N47</f>
        <v>0</v>
      </c>
      <c r="IM13" s="145">
        <f t="shared" si="156"/>
        <v>31852</v>
      </c>
      <c r="IN13" s="144"/>
      <c r="IO13" s="147"/>
      <c r="IP13" s="133">
        <f t="shared" si="157"/>
        <v>0</v>
      </c>
      <c r="IQ13" s="134" t="e">
        <f t="shared" si="158"/>
        <v>#DIV/0!</v>
      </c>
      <c r="IR13" s="133"/>
      <c r="IS13" s="145">
        <f t="shared" si="159"/>
        <v>0</v>
      </c>
      <c r="IT13" s="144"/>
      <c r="IU13" s="147"/>
      <c r="IV13" s="133">
        <f t="shared" si="160"/>
        <v>0</v>
      </c>
      <c r="IW13" s="134" t="e">
        <f t="shared" si="161"/>
        <v>#DIV/0!</v>
      </c>
      <c r="IX13" s="133"/>
      <c r="IY13" s="145">
        <f t="shared" si="162"/>
        <v>0</v>
      </c>
      <c r="IZ13" s="144">
        <f t="shared" si="163"/>
        <v>0</v>
      </c>
      <c r="JA13" s="147">
        <f t="shared" si="163"/>
        <v>0</v>
      </c>
      <c r="JB13" s="133">
        <f t="shared" si="163"/>
        <v>0</v>
      </c>
      <c r="JC13" s="134" t="e">
        <f t="shared" si="164"/>
        <v>#DIV/0!</v>
      </c>
      <c r="JD13" s="133">
        <f t="shared" si="165"/>
        <v>0</v>
      </c>
      <c r="JE13" s="145">
        <f t="shared" si="165"/>
        <v>0</v>
      </c>
      <c r="JF13" s="144"/>
      <c r="JG13" s="147"/>
      <c r="JH13" s="133">
        <f t="shared" si="166"/>
        <v>0</v>
      </c>
      <c r="JI13" s="134" t="e">
        <f t="shared" si="167"/>
        <v>#DIV/0!</v>
      </c>
      <c r="JJ13" s="133"/>
      <c r="JK13" s="145">
        <f t="shared" si="168"/>
        <v>0</v>
      </c>
      <c r="JL13" s="144"/>
      <c r="JM13" s="147"/>
      <c r="JN13" s="133">
        <f t="shared" si="169"/>
        <v>0</v>
      </c>
      <c r="JO13" s="134" t="e">
        <f t="shared" si="170"/>
        <v>#DIV/0!</v>
      </c>
      <c r="JP13" s="133"/>
      <c r="JQ13" s="145">
        <f t="shared" si="171"/>
        <v>0</v>
      </c>
      <c r="JR13" s="144"/>
      <c r="JS13" s="147"/>
      <c r="JT13" s="133">
        <f t="shared" si="172"/>
        <v>0</v>
      </c>
      <c r="JU13" s="134" t="e">
        <f t="shared" si="173"/>
        <v>#DIV/0!</v>
      </c>
      <c r="JV13" s="133"/>
      <c r="JW13" s="145">
        <f t="shared" si="174"/>
        <v>0</v>
      </c>
      <c r="JX13" s="144"/>
      <c r="JY13" s="147"/>
      <c r="JZ13" s="133">
        <f t="shared" si="175"/>
        <v>0</v>
      </c>
      <c r="KA13" s="134" t="e">
        <f t="shared" si="176"/>
        <v>#DIV/0!</v>
      </c>
      <c r="KB13" s="133"/>
      <c r="KC13" s="145">
        <f t="shared" si="177"/>
        <v>0</v>
      </c>
      <c r="KD13" s="144">
        <f t="shared" si="178"/>
        <v>0</v>
      </c>
      <c r="KE13" s="147">
        <f t="shared" si="178"/>
        <v>0</v>
      </c>
      <c r="KF13" s="133">
        <f t="shared" si="178"/>
        <v>0</v>
      </c>
      <c r="KG13" s="134" t="e">
        <f t="shared" si="179"/>
        <v>#DIV/0!</v>
      </c>
      <c r="KH13" s="133">
        <f t="shared" si="180"/>
        <v>0</v>
      </c>
      <c r="KI13" s="145">
        <f t="shared" si="180"/>
        <v>0</v>
      </c>
      <c r="KJ13" s="144"/>
      <c r="KK13" s="147"/>
      <c r="KL13" s="133">
        <f t="shared" si="181"/>
        <v>0</v>
      </c>
      <c r="KM13" s="134" t="e">
        <f t="shared" si="182"/>
        <v>#DIV/0!</v>
      </c>
      <c r="KN13" s="133"/>
      <c r="KO13" s="145">
        <f t="shared" si="183"/>
        <v>0</v>
      </c>
      <c r="KP13" s="144"/>
      <c r="KQ13" s="147"/>
      <c r="KR13" s="133">
        <f t="shared" si="184"/>
        <v>0</v>
      </c>
      <c r="KS13" s="134" t="e">
        <f t="shared" si="185"/>
        <v>#DIV/0!</v>
      </c>
      <c r="KT13" s="133"/>
      <c r="KU13" s="145">
        <f t="shared" si="186"/>
        <v>0</v>
      </c>
      <c r="KV13" s="144">
        <f t="shared" si="187"/>
        <v>0</v>
      </c>
      <c r="KW13" s="147">
        <f t="shared" si="187"/>
        <v>0</v>
      </c>
      <c r="KX13" s="133">
        <f t="shared" si="187"/>
        <v>0</v>
      </c>
      <c r="KY13" s="134" t="e">
        <f t="shared" si="188"/>
        <v>#DIV/0!</v>
      </c>
      <c r="KZ13" s="133">
        <f t="shared" si="189"/>
        <v>0</v>
      </c>
      <c r="LA13" s="145">
        <f t="shared" si="189"/>
        <v>0</v>
      </c>
      <c r="LB13" s="144"/>
      <c r="LC13" s="147"/>
      <c r="LD13" s="133">
        <f t="shared" si="190"/>
        <v>0</v>
      </c>
      <c r="LE13" s="134" t="e">
        <f t="shared" si="191"/>
        <v>#DIV/0!</v>
      </c>
      <c r="LF13" s="133"/>
      <c r="LG13" s="145">
        <f t="shared" si="192"/>
        <v>0</v>
      </c>
      <c r="LH13" s="144"/>
      <c r="LI13" s="147"/>
      <c r="LJ13" s="133">
        <f t="shared" si="193"/>
        <v>0</v>
      </c>
      <c r="LK13" s="134" t="e">
        <f t="shared" si="194"/>
        <v>#DIV/0!</v>
      </c>
      <c r="LL13" s="133"/>
      <c r="LM13" s="145">
        <f t="shared" si="195"/>
        <v>0</v>
      </c>
      <c r="LN13" s="144">
        <f t="shared" si="196"/>
        <v>0</v>
      </c>
      <c r="LO13" s="147">
        <f t="shared" si="196"/>
        <v>0</v>
      </c>
      <c r="LP13" s="133">
        <f t="shared" si="196"/>
        <v>0</v>
      </c>
      <c r="LQ13" s="134" t="e">
        <f t="shared" si="197"/>
        <v>#DIV/0!</v>
      </c>
      <c r="LR13" s="133">
        <f t="shared" si="198"/>
        <v>0</v>
      </c>
      <c r="LS13" s="145">
        <f t="shared" si="198"/>
        <v>0</v>
      </c>
      <c r="LT13" s="144"/>
      <c r="LU13" s="147"/>
      <c r="LV13" s="133">
        <f t="shared" si="199"/>
        <v>0</v>
      </c>
      <c r="LW13" s="134" t="e">
        <f t="shared" si="200"/>
        <v>#DIV/0!</v>
      </c>
      <c r="LX13" s="133"/>
      <c r="LY13" s="145">
        <f t="shared" si="201"/>
        <v>0</v>
      </c>
      <c r="LZ13" s="144"/>
      <c r="MA13" s="147"/>
      <c r="MB13" s="133">
        <f t="shared" si="202"/>
        <v>0</v>
      </c>
      <c r="MC13" s="134" t="e">
        <f t="shared" si="203"/>
        <v>#DIV/0!</v>
      </c>
      <c r="MD13" s="133"/>
      <c r="ME13" s="145">
        <f t="shared" si="204"/>
        <v>0</v>
      </c>
      <c r="MF13" s="144">
        <f t="shared" si="205"/>
        <v>0</v>
      </c>
      <c r="MG13" s="147">
        <f t="shared" si="205"/>
        <v>0</v>
      </c>
      <c r="MH13" s="133">
        <f t="shared" si="205"/>
        <v>0</v>
      </c>
      <c r="MI13" s="134" t="e">
        <f t="shared" si="206"/>
        <v>#DIV/0!</v>
      </c>
      <c r="MJ13" s="133">
        <f t="shared" si="207"/>
        <v>0</v>
      </c>
      <c r="MK13" s="145">
        <f t="shared" si="207"/>
        <v>0</v>
      </c>
      <c r="ML13" s="144"/>
      <c r="MM13" s="147"/>
      <c r="MN13" s="133">
        <f t="shared" si="208"/>
        <v>0</v>
      </c>
      <c r="MO13" s="134" t="e">
        <f t="shared" si="209"/>
        <v>#DIV/0!</v>
      </c>
      <c r="MP13" s="133"/>
      <c r="MQ13" s="145">
        <f t="shared" si="210"/>
        <v>0</v>
      </c>
      <c r="MR13" s="144"/>
      <c r="MS13" s="147"/>
      <c r="MT13" s="133">
        <f t="shared" si="211"/>
        <v>0</v>
      </c>
      <c r="MU13" s="134" t="e">
        <f t="shared" si="212"/>
        <v>#DIV/0!</v>
      </c>
      <c r="MV13" s="133"/>
      <c r="MW13" s="145">
        <f t="shared" si="213"/>
        <v>0</v>
      </c>
      <c r="MX13" s="144">
        <f t="shared" si="214"/>
        <v>0</v>
      </c>
      <c r="MY13" s="147">
        <f t="shared" si="214"/>
        <v>0</v>
      </c>
      <c r="MZ13" s="133">
        <f t="shared" si="214"/>
        <v>0</v>
      </c>
      <c r="NA13" s="134" t="e">
        <f t="shared" si="215"/>
        <v>#DIV/0!</v>
      </c>
      <c r="NB13" s="133">
        <f t="shared" si="216"/>
        <v>0</v>
      </c>
      <c r="NC13" s="145">
        <f t="shared" si="216"/>
        <v>0</v>
      </c>
      <c r="ND13" s="144"/>
      <c r="NE13" s="147"/>
      <c r="NF13" s="133">
        <f t="shared" si="217"/>
        <v>0</v>
      </c>
      <c r="NG13" s="134" t="e">
        <f t="shared" si="218"/>
        <v>#DIV/0!</v>
      </c>
      <c r="NH13" s="133"/>
      <c r="NI13" s="145">
        <f t="shared" si="219"/>
        <v>0</v>
      </c>
      <c r="NJ13" s="144"/>
      <c r="NK13" s="147"/>
      <c r="NL13" s="133">
        <f t="shared" si="220"/>
        <v>0</v>
      </c>
      <c r="NM13" s="134" t="e">
        <f t="shared" si="221"/>
        <v>#DIV/0!</v>
      </c>
      <c r="NN13" s="133"/>
      <c r="NO13" s="145">
        <f t="shared" si="222"/>
        <v>0</v>
      </c>
      <c r="NP13" s="144">
        <f t="shared" si="223"/>
        <v>0</v>
      </c>
      <c r="NQ13" s="147">
        <f t="shared" si="223"/>
        <v>0</v>
      </c>
      <c r="NR13" s="133">
        <f t="shared" si="223"/>
        <v>0</v>
      </c>
      <c r="NS13" s="134" t="e">
        <f t="shared" si="224"/>
        <v>#DIV/0!</v>
      </c>
      <c r="NT13" s="133">
        <f t="shared" si="225"/>
        <v>0</v>
      </c>
      <c r="NU13" s="145">
        <f t="shared" si="225"/>
        <v>0</v>
      </c>
      <c r="NV13" s="144"/>
      <c r="NW13" s="147"/>
      <c r="NX13" s="133">
        <f t="shared" si="226"/>
        <v>0</v>
      </c>
      <c r="NY13" s="134" t="e">
        <f t="shared" si="227"/>
        <v>#DIV/0!</v>
      </c>
      <c r="NZ13" s="133"/>
      <c r="OA13" s="145">
        <f t="shared" si="228"/>
        <v>0</v>
      </c>
      <c r="OB13" s="144"/>
      <c r="OC13" s="147"/>
      <c r="OD13" s="133">
        <f t="shared" si="229"/>
        <v>0</v>
      </c>
      <c r="OE13" s="134" t="e">
        <f t="shared" si="230"/>
        <v>#DIV/0!</v>
      </c>
      <c r="OF13" s="133"/>
      <c r="OG13" s="145">
        <f t="shared" si="231"/>
        <v>0</v>
      </c>
      <c r="OH13" s="144"/>
      <c r="OI13" s="147"/>
      <c r="OJ13" s="133">
        <f t="shared" si="232"/>
        <v>0</v>
      </c>
      <c r="OK13" s="134" t="e">
        <f t="shared" si="233"/>
        <v>#DIV/0!</v>
      </c>
      <c r="OL13" s="133"/>
      <c r="OM13" s="145">
        <f t="shared" si="234"/>
        <v>0</v>
      </c>
      <c r="ON13" s="144">
        <f t="shared" si="235"/>
        <v>0</v>
      </c>
      <c r="OO13" s="147">
        <f t="shared" si="235"/>
        <v>0</v>
      </c>
      <c r="OP13" s="133">
        <f t="shared" si="235"/>
        <v>0</v>
      </c>
      <c r="OQ13" s="134" t="e">
        <f t="shared" si="236"/>
        <v>#DIV/0!</v>
      </c>
      <c r="OR13" s="133">
        <f t="shared" si="237"/>
        <v>0</v>
      </c>
      <c r="OS13" s="145">
        <f t="shared" si="237"/>
        <v>0</v>
      </c>
      <c r="OT13" s="144"/>
      <c r="OU13" s="147"/>
      <c r="OV13" s="133">
        <f t="shared" si="238"/>
        <v>0</v>
      </c>
      <c r="OW13" s="134" t="e">
        <f t="shared" si="239"/>
        <v>#DIV/0!</v>
      </c>
      <c r="OX13" s="133"/>
      <c r="OY13" s="145">
        <f t="shared" si="240"/>
        <v>0</v>
      </c>
      <c r="OZ13" s="144"/>
      <c r="PA13" s="147"/>
      <c r="PB13" s="133">
        <f t="shared" si="241"/>
        <v>0</v>
      </c>
      <c r="PC13" s="134" t="e">
        <f t="shared" si="242"/>
        <v>#DIV/0!</v>
      </c>
      <c r="PD13" s="133"/>
      <c r="PE13" s="145">
        <f t="shared" si="243"/>
        <v>0</v>
      </c>
      <c r="PF13" s="144">
        <f t="shared" si="244"/>
        <v>0</v>
      </c>
      <c r="PG13" s="147">
        <f t="shared" si="244"/>
        <v>0</v>
      </c>
      <c r="PH13" s="133">
        <f t="shared" si="244"/>
        <v>0</v>
      </c>
      <c r="PI13" s="134" t="e">
        <f t="shared" si="245"/>
        <v>#DIV/0!</v>
      </c>
      <c r="PJ13" s="133">
        <f t="shared" si="246"/>
        <v>0</v>
      </c>
      <c r="PK13" s="145">
        <f t="shared" si="246"/>
        <v>0</v>
      </c>
      <c r="PL13" s="144"/>
      <c r="PM13" s="147"/>
      <c r="PN13" s="133">
        <f t="shared" si="247"/>
        <v>0</v>
      </c>
      <c r="PO13" s="134" t="e">
        <f t="shared" si="248"/>
        <v>#DIV/0!</v>
      </c>
      <c r="PP13" s="133"/>
      <c r="PQ13" s="145">
        <f t="shared" si="249"/>
        <v>0</v>
      </c>
      <c r="PR13" s="144"/>
      <c r="PS13" s="147"/>
      <c r="PT13" s="133">
        <f t="shared" si="250"/>
        <v>0</v>
      </c>
      <c r="PU13" s="134" t="e">
        <f t="shared" si="251"/>
        <v>#DIV/0!</v>
      </c>
      <c r="PV13" s="133"/>
      <c r="PW13" s="145">
        <f t="shared" si="252"/>
        <v>0</v>
      </c>
    </row>
    <row r="14" spans="1:439" s="98" customFormat="1" ht="18.75" customHeight="1">
      <c r="A14" s="150"/>
      <c r="B14" s="162" t="s">
        <v>664</v>
      </c>
      <c r="C14" s="162" t="s">
        <v>665</v>
      </c>
      <c r="D14" s="133">
        <f>+'[10]รายงานจัดซื้องบ I '!D15</f>
        <v>0</v>
      </c>
      <c r="E14" s="133">
        <f>+'[10]รายงานจัดซื้องบ I '!E15</f>
        <v>0</v>
      </c>
      <c r="F14" s="133">
        <f t="shared" si="37"/>
        <v>0</v>
      </c>
      <c r="G14" s="133">
        <f>+'[10]รายงานจัดซื้องบ I '!G15</f>
        <v>0</v>
      </c>
      <c r="H14" s="133">
        <f t="shared" si="255"/>
        <v>0</v>
      </c>
      <c r="I14" s="147">
        <f>+'[10]รายงานจัดซื้องบ I '!I15+'[10]รายงานจัดซื้องบ I '!L15+'[10]รายงานจัดซื้องบ I '!M15</f>
        <v>0</v>
      </c>
      <c r="J14" s="133">
        <f t="shared" si="38"/>
        <v>0</v>
      </c>
      <c r="K14" s="134" t="e">
        <f t="shared" si="36"/>
        <v>#DIV/0!</v>
      </c>
      <c r="L14" s="133">
        <f>+'[10]รายงานจัดซื้องบ I '!O15</f>
        <v>0</v>
      </c>
      <c r="M14" s="135">
        <f t="shared" si="39"/>
        <v>0</v>
      </c>
      <c r="N14" s="136">
        <f t="shared" si="40"/>
        <v>0</v>
      </c>
      <c r="O14" s="148">
        <f t="shared" si="40"/>
        <v>0</v>
      </c>
      <c r="P14" s="137">
        <f t="shared" si="40"/>
        <v>0</v>
      </c>
      <c r="Q14" s="138" t="e">
        <f t="shared" si="41"/>
        <v>#DIV/0!</v>
      </c>
      <c r="R14" s="137">
        <f t="shared" si="42"/>
        <v>0</v>
      </c>
      <c r="S14" s="139">
        <f t="shared" si="42"/>
        <v>0</v>
      </c>
      <c r="T14" s="140">
        <f t="shared" si="43"/>
        <v>0</v>
      </c>
      <c r="U14" s="149">
        <f t="shared" si="43"/>
        <v>0</v>
      </c>
      <c r="V14" s="141">
        <f t="shared" si="253"/>
        <v>0</v>
      </c>
      <c r="W14" s="142" t="e">
        <f t="shared" si="44"/>
        <v>#DIV/0!</v>
      </c>
      <c r="X14" s="141">
        <f t="shared" si="45"/>
        <v>0</v>
      </c>
      <c r="Y14" s="143">
        <f t="shared" si="254"/>
        <v>0</v>
      </c>
      <c r="Z14" s="144">
        <v>0</v>
      </c>
      <c r="AA14" s="147">
        <v>0</v>
      </c>
      <c r="AB14" s="133">
        <f t="shared" si="46"/>
        <v>0</v>
      </c>
      <c r="AC14" s="134" t="e">
        <f t="shared" si="47"/>
        <v>#DIV/0!</v>
      </c>
      <c r="AD14" s="133">
        <v>0</v>
      </c>
      <c r="AE14" s="145">
        <f t="shared" si="48"/>
        <v>0</v>
      </c>
      <c r="AF14" s="144">
        <v>0</v>
      </c>
      <c r="AG14" s="147">
        <v>0</v>
      </c>
      <c r="AH14" s="133">
        <f t="shared" si="49"/>
        <v>0</v>
      </c>
      <c r="AI14" s="134" t="e">
        <f t="shared" si="50"/>
        <v>#DIV/0!</v>
      </c>
      <c r="AJ14" s="133">
        <v>0</v>
      </c>
      <c r="AK14" s="145">
        <f t="shared" si="51"/>
        <v>0</v>
      </c>
      <c r="AL14" s="144">
        <f t="shared" si="52"/>
        <v>0</v>
      </c>
      <c r="AM14" s="147">
        <f t="shared" si="52"/>
        <v>0</v>
      </c>
      <c r="AN14" s="133">
        <f t="shared" si="52"/>
        <v>0</v>
      </c>
      <c r="AO14" s="134" t="e">
        <f t="shared" si="53"/>
        <v>#DIV/0!</v>
      </c>
      <c r="AP14" s="133">
        <f t="shared" si="54"/>
        <v>0</v>
      </c>
      <c r="AQ14" s="145">
        <f t="shared" si="54"/>
        <v>0</v>
      </c>
      <c r="AR14" s="144">
        <v>0</v>
      </c>
      <c r="AS14" s="147">
        <v>0</v>
      </c>
      <c r="AT14" s="133">
        <f t="shared" si="55"/>
        <v>0</v>
      </c>
      <c r="AU14" s="134" t="e">
        <f t="shared" si="56"/>
        <v>#DIV/0!</v>
      </c>
      <c r="AV14" s="133">
        <v>0</v>
      </c>
      <c r="AW14" s="145">
        <f t="shared" si="57"/>
        <v>0</v>
      </c>
      <c r="AX14" s="144">
        <v>0</v>
      </c>
      <c r="AY14" s="147">
        <v>0</v>
      </c>
      <c r="AZ14" s="133">
        <f t="shared" si="58"/>
        <v>0</v>
      </c>
      <c r="BA14" s="134" t="e">
        <f t="shared" si="59"/>
        <v>#DIV/0!</v>
      </c>
      <c r="BB14" s="133">
        <v>0</v>
      </c>
      <c r="BC14" s="145">
        <f t="shared" si="60"/>
        <v>0</v>
      </c>
      <c r="BD14" s="144">
        <v>0</v>
      </c>
      <c r="BE14" s="147">
        <v>0</v>
      </c>
      <c r="BF14" s="133">
        <f t="shared" si="61"/>
        <v>0</v>
      </c>
      <c r="BG14" s="134" t="e">
        <f t="shared" si="62"/>
        <v>#DIV/0!</v>
      </c>
      <c r="BH14" s="133">
        <v>0</v>
      </c>
      <c r="BI14" s="145">
        <f t="shared" si="63"/>
        <v>0</v>
      </c>
      <c r="BJ14" s="144">
        <f t="shared" si="64"/>
        <v>0</v>
      </c>
      <c r="BK14" s="147">
        <f t="shared" si="64"/>
        <v>0</v>
      </c>
      <c r="BL14" s="133">
        <f t="shared" si="64"/>
        <v>0</v>
      </c>
      <c r="BM14" s="134" t="e">
        <f t="shared" si="65"/>
        <v>#DIV/0!</v>
      </c>
      <c r="BN14" s="133">
        <f t="shared" si="66"/>
        <v>0</v>
      </c>
      <c r="BO14" s="145">
        <f t="shared" si="66"/>
        <v>0</v>
      </c>
      <c r="BP14" s="144">
        <v>0</v>
      </c>
      <c r="BQ14" s="147">
        <v>0</v>
      </c>
      <c r="BR14" s="133">
        <f t="shared" si="67"/>
        <v>0</v>
      </c>
      <c r="BS14" s="134" t="e">
        <f t="shared" si="68"/>
        <v>#DIV/0!</v>
      </c>
      <c r="BT14" s="133">
        <v>0</v>
      </c>
      <c r="BU14" s="145">
        <f t="shared" si="69"/>
        <v>0</v>
      </c>
      <c r="BV14" s="144">
        <v>0</v>
      </c>
      <c r="BW14" s="147">
        <v>0</v>
      </c>
      <c r="BX14" s="133">
        <f t="shared" si="70"/>
        <v>0</v>
      </c>
      <c r="BY14" s="134" t="e">
        <f t="shared" si="71"/>
        <v>#DIV/0!</v>
      </c>
      <c r="BZ14" s="133">
        <v>0</v>
      </c>
      <c r="CA14" s="145">
        <f t="shared" si="72"/>
        <v>0</v>
      </c>
      <c r="CB14" s="144">
        <v>0</v>
      </c>
      <c r="CC14" s="147">
        <v>0</v>
      </c>
      <c r="CD14" s="133">
        <f t="shared" si="73"/>
        <v>0</v>
      </c>
      <c r="CE14" s="134" t="e">
        <f t="shared" si="74"/>
        <v>#DIV/0!</v>
      </c>
      <c r="CF14" s="133">
        <v>0</v>
      </c>
      <c r="CG14" s="145">
        <f t="shared" si="75"/>
        <v>0</v>
      </c>
      <c r="CH14" s="144">
        <f t="shared" si="76"/>
        <v>0</v>
      </c>
      <c r="CI14" s="147">
        <f t="shared" si="76"/>
        <v>0</v>
      </c>
      <c r="CJ14" s="133">
        <f t="shared" si="76"/>
        <v>0</v>
      </c>
      <c r="CK14" s="134" t="e">
        <f t="shared" si="77"/>
        <v>#DIV/0!</v>
      </c>
      <c r="CL14" s="133">
        <f t="shared" si="78"/>
        <v>0</v>
      </c>
      <c r="CM14" s="145">
        <f t="shared" si="78"/>
        <v>0</v>
      </c>
      <c r="CN14" s="144">
        <v>0</v>
      </c>
      <c r="CO14" s="147">
        <v>0</v>
      </c>
      <c r="CP14" s="133">
        <f t="shared" si="79"/>
        <v>0</v>
      </c>
      <c r="CQ14" s="134" t="e">
        <f t="shared" si="80"/>
        <v>#DIV/0!</v>
      </c>
      <c r="CR14" s="133">
        <v>0</v>
      </c>
      <c r="CS14" s="145">
        <f t="shared" si="81"/>
        <v>0</v>
      </c>
      <c r="CT14" s="144">
        <v>0</v>
      </c>
      <c r="CU14" s="147">
        <v>0</v>
      </c>
      <c r="CV14" s="133">
        <f t="shared" si="82"/>
        <v>0</v>
      </c>
      <c r="CW14" s="134" t="e">
        <f t="shared" si="83"/>
        <v>#DIV/0!</v>
      </c>
      <c r="CX14" s="133">
        <v>0</v>
      </c>
      <c r="CY14" s="145">
        <f t="shared" si="84"/>
        <v>0</v>
      </c>
      <c r="CZ14" s="144">
        <v>0</v>
      </c>
      <c r="DA14" s="147">
        <v>0</v>
      </c>
      <c r="DB14" s="133">
        <f t="shared" si="85"/>
        <v>0</v>
      </c>
      <c r="DC14" s="134" t="e">
        <f t="shared" si="86"/>
        <v>#DIV/0!</v>
      </c>
      <c r="DD14" s="133">
        <v>0</v>
      </c>
      <c r="DE14" s="145">
        <f t="shared" si="87"/>
        <v>0</v>
      </c>
      <c r="DF14" s="144">
        <f t="shared" si="88"/>
        <v>0</v>
      </c>
      <c r="DG14" s="147">
        <f t="shared" si="88"/>
        <v>0</v>
      </c>
      <c r="DH14" s="133">
        <f t="shared" si="88"/>
        <v>0</v>
      </c>
      <c r="DI14" s="134" t="e">
        <f t="shared" si="89"/>
        <v>#DIV/0!</v>
      </c>
      <c r="DJ14" s="133">
        <f t="shared" si="90"/>
        <v>0</v>
      </c>
      <c r="DK14" s="145">
        <f t="shared" si="90"/>
        <v>0</v>
      </c>
      <c r="DL14" s="144"/>
      <c r="DM14" s="147"/>
      <c r="DN14" s="133">
        <f t="shared" si="91"/>
        <v>0</v>
      </c>
      <c r="DO14" s="134" t="e">
        <f t="shared" si="92"/>
        <v>#DIV/0!</v>
      </c>
      <c r="DP14" s="133"/>
      <c r="DQ14" s="145">
        <f t="shared" si="93"/>
        <v>0</v>
      </c>
      <c r="DR14" s="144"/>
      <c r="DS14" s="147"/>
      <c r="DT14" s="133">
        <f t="shared" si="94"/>
        <v>0</v>
      </c>
      <c r="DU14" s="134" t="e">
        <f t="shared" si="95"/>
        <v>#DIV/0!</v>
      </c>
      <c r="DV14" s="133"/>
      <c r="DW14" s="145">
        <f t="shared" si="96"/>
        <v>0</v>
      </c>
      <c r="DX14" s="144"/>
      <c r="DY14" s="147"/>
      <c r="DZ14" s="133">
        <f t="shared" si="97"/>
        <v>0</v>
      </c>
      <c r="EA14" s="134" t="e">
        <f t="shared" si="98"/>
        <v>#DIV/0!</v>
      </c>
      <c r="EB14" s="133"/>
      <c r="EC14" s="145">
        <f t="shared" si="99"/>
        <v>0</v>
      </c>
      <c r="ED14" s="144">
        <f t="shared" si="100"/>
        <v>0</v>
      </c>
      <c r="EE14" s="147">
        <f t="shared" si="100"/>
        <v>0</v>
      </c>
      <c r="EF14" s="133">
        <f t="shared" si="100"/>
        <v>0</v>
      </c>
      <c r="EG14" s="134" t="e">
        <f t="shared" si="101"/>
        <v>#DIV/0!</v>
      </c>
      <c r="EH14" s="133">
        <f t="shared" si="102"/>
        <v>0</v>
      </c>
      <c r="EI14" s="145">
        <f t="shared" si="102"/>
        <v>0</v>
      </c>
      <c r="EJ14" s="144"/>
      <c r="EK14" s="147"/>
      <c r="EL14" s="133">
        <f t="shared" si="103"/>
        <v>0</v>
      </c>
      <c r="EM14" s="134" t="e">
        <f t="shared" si="104"/>
        <v>#DIV/0!</v>
      </c>
      <c r="EN14" s="133"/>
      <c r="EO14" s="145">
        <f t="shared" si="105"/>
        <v>0</v>
      </c>
      <c r="EP14" s="144"/>
      <c r="EQ14" s="147"/>
      <c r="ER14" s="133">
        <f t="shared" si="106"/>
        <v>0</v>
      </c>
      <c r="ES14" s="134" t="e">
        <f t="shared" si="107"/>
        <v>#DIV/0!</v>
      </c>
      <c r="ET14" s="133"/>
      <c r="EU14" s="145">
        <f t="shared" si="108"/>
        <v>0</v>
      </c>
      <c r="EV14" s="144"/>
      <c r="EW14" s="147"/>
      <c r="EX14" s="133">
        <f t="shared" si="109"/>
        <v>0</v>
      </c>
      <c r="EY14" s="134" t="e">
        <f t="shared" si="110"/>
        <v>#DIV/0!</v>
      </c>
      <c r="EZ14" s="133"/>
      <c r="FA14" s="145">
        <f t="shared" si="111"/>
        <v>0</v>
      </c>
      <c r="FB14" s="144"/>
      <c r="FC14" s="147"/>
      <c r="FD14" s="133">
        <f t="shared" si="112"/>
        <v>0</v>
      </c>
      <c r="FE14" s="134" t="e">
        <f t="shared" si="113"/>
        <v>#DIV/0!</v>
      </c>
      <c r="FF14" s="133"/>
      <c r="FG14" s="145">
        <f t="shared" si="114"/>
        <v>0</v>
      </c>
      <c r="FH14" s="144"/>
      <c r="FI14" s="147"/>
      <c r="FJ14" s="133">
        <f t="shared" si="115"/>
        <v>0</v>
      </c>
      <c r="FK14" s="134" t="e">
        <f t="shared" si="116"/>
        <v>#DIV/0!</v>
      </c>
      <c r="FL14" s="133"/>
      <c r="FM14" s="145">
        <f t="shared" si="117"/>
        <v>0</v>
      </c>
      <c r="FN14" s="144">
        <f t="shared" si="118"/>
        <v>0</v>
      </c>
      <c r="FO14" s="147">
        <f t="shared" si="118"/>
        <v>0</v>
      </c>
      <c r="FP14" s="133">
        <f t="shared" si="118"/>
        <v>0</v>
      </c>
      <c r="FQ14" s="134" t="e">
        <f t="shared" si="119"/>
        <v>#DIV/0!</v>
      </c>
      <c r="FR14" s="133">
        <f t="shared" si="120"/>
        <v>0</v>
      </c>
      <c r="FS14" s="145">
        <f t="shared" si="120"/>
        <v>0</v>
      </c>
      <c r="FT14" s="144"/>
      <c r="FU14" s="147"/>
      <c r="FV14" s="133">
        <f t="shared" si="121"/>
        <v>0</v>
      </c>
      <c r="FW14" s="134" t="e">
        <f t="shared" si="122"/>
        <v>#DIV/0!</v>
      </c>
      <c r="FX14" s="133"/>
      <c r="FY14" s="145">
        <f t="shared" si="123"/>
        <v>0</v>
      </c>
      <c r="FZ14" s="144"/>
      <c r="GA14" s="147"/>
      <c r="GB14" s="133">
        <f t="shared" si="124"/>
        <v>0</v>
      </c>
      <c r="GC14" s="134" t="e">
        <f t="shared" si="125"/>
        <v>#DIV/0!</v>
      </c>
      <c r="GD14" s="133"/>
      <c r="GE14" s="145">
        <f t="shared" si="126"/>
        <v>0</v>
      </c>
      <c r="GF14" s="144"/>
      <c r="GG14" s="147"/>
      <c r="GH14" s="133">
        <f t="shared" si="127"/>
        <v>0</v>
      </c>
      <c r="GI14" s="134" t="e">
        <f t="shared" si="128"/>
        <v>#DIV/0!</v>
      </c>
      <c r="GJ14" s="133"/>
      <c r="GK14" s="145">
        <f t="shared" si="129"/>
        <v>0</v>
      </c>
      <c r="GL14" s="144">
        <f t="shared" si="130"/>
        <v>0</v>
      </c>
      <c r="GM14" s="147">
        <f t="shared" si="130"/>
        <v>0</v>
      </c>
      <c r="GN14" s="133">
        <f t="shared" si="130"/>
        <v>0</v>
      </c>
      <c r="GO14" s="134" t="e">
        <f t="shared" si="131"/>
        <v>#DIV/0!</v>
      </c>
      <c r="GP14" s="133">
        <f t="shared" si="132"/>
        <v>0</v>
      </c>
      <c r="GQ14" s="145">
        <f t="shared" si="132"/>
        <v>0</v>
      </c>
      <c r="GR14" s="144"/>
      <c r="GS14" s="147"/>
      <c r="GT14" s="133">
        <f t="shared" si="133"/>
        <v>0</v>
      </c>
      <c r="GU14" s="134" t="e">
        <f t="shared" si="134"/>
        <v>#DIV/0!</v>
      </c>
      <c r="GV14" s="133"/>
      <c r="GW14" s="145">
        <f t="shared" si="135"/>
        <v>0</v>
      </c>
      <c r="GX14" s="144"/>
      <c r="GY14" s="147"/>
      <c r="GZ14" s="133">
        <f t="shared" si="136"/>
        <v>0</v>
      </c>
      <c r="HA14" s="134" t="e">
        <f t="shared" si="137"/>
        <v>#DIV/0!</v>
      </c>
      <c r="HB14" s="133"/>
      <c r="HC14" s="145">
        <f t="shared" si="138"/>
        <v>0</v>
      </c>
      <c r="HD14" s="144"/>
      <c r="HE14" s="147"/>
      <c r="HF14" s="133">
        <f t="shared" si="139"/>
        <v>0</v>
      </c>
      <c r="HG14" s="134" t="e">
        <f t="shared" si="140"/>
        <v>#DIV/0!</v>
      </c>
      <c r="HH14" s="133"/>
      <c r="HI14" s="145">
        <f t="shared" si="141"/>
        <v>0</v>
      </c>
      <c r="HJ14" s="144"/>
      <c r="HK14" s="147"/>
      <c r="HL14" s="133">
        <f t="shared" si="142"/>
        <v>0</v>
      </c>
      <c r="HM14" s="134" t="e">
        <f t="shared" si="143"/>
        <v>#DIV/0!</v>
      </c>
      <c r="HN14" s="133"/>
      <c r="HO14" s="145">
        <f t="shared" si="144"/>
        <v>0</v>
      </c>
      <c r="HP14" s="144"/>
      <c r="HQ14" s="147"/>
      <c r="HR14" s="133">
        <f t="shared" si="145"/>
        <v>0</v>
      </c>
      <c r="HS14" s="134" t="e">
        <f t="shared" si="146"/>
        <v>#DIV/0!</v>
      </c>
      <c r="HT14" s="133"/>
      <c r="HU14" s="145">
        <f t="shared" si="147"/>
        <v>0</v>
      </c>
      <c r="HV14" s="144"/>
      <c r="HW14" s="147"/>
      <c r="HX14" s="133">
        <f t="shared" si="148"/>
        <v>0</v>
      </c>
      <c r="HY14" s="134" t="e">
        <f t="shared" si="149"/>
        <v>#DIV/0!</v>
      </c>
      <c r="HZ14" s="133"/>
      <c r="IA14" s="145">
        <f t="shared" si="150"/>
        <v>0</v>
      </c>
      <c r="IB14" s="144">
        <f t="shared" si="151"/>
        <v>0</v>
      </c>
      <c r="IC14" s="147">
        <f t="shared" si="151"/>
        <v>0</v>
      </c>
      <c r="ID14" s="133">
        <f t="shared" si="151"/>
        <v>0</v>
      </c>
      <c r="IE14" s="134" t="e">
        <f t="shared" si="152"/>
        <v>#DIV/0!</v>
      </c>
      <c r="IF14" s="133">
        <f t="shared" si="153"/>
        <v>0</v>
      </c>
      <c r="IG14" s="145">
        <f t="shared" si="153"/>
        <v>0</v>
      </c>
      <c r="IH14" s="144"/>
      <c r="II14" s="147"/>
      <c r="IJ14" s="133">
        <f t="shared" si="154"/>
        <v>0</v>
      </c>
      <c r="IK14" s="134" t="e">
        <f t="shared" si="155"/>
        <v>#DIV/0!</v>
      </c>
      <c r="IL14" s="133"/>
      <c r="IM14" s="145">
        <f t="shared" si="156"/>
        <v>0</v>
      </c>
      <c r="IN14" s="144"/>
      <c r="IO14" s="147"/>
      <c r="IP14" s="133">
        <f t="shared" si="157"/>
        <v>0</v>
      </c>
      <c r="IQ14" s="134" t="e">
        <f t="shared" si="158"/>
        <v>#DIV/0!</v>
      </c>
      <c r="IR14" s="133"/>
      <c r="IS14" s="145">
        <f t="shared" si="159"/>
        <v>0</v>
      </c>
      <c r="IT14" s="144"/>
      <c r="IU14" s="147"/>
      <c r="IV14" s="133">
        <f t="shared" si="160"/>
        <v>0</v>
      </c>
      <c r="IW14" s="134" t="e">
        <f t="shared" si="161"/>
        <v>#DIV/0!</v>
      </c>
      <c r="IX14" s="133"/>
      <c r="IY14" s="145">
        <f t="shared" si="162"/>
        <v>0</v>
      </c>
      <c r="IZ14" s="144">
        <f t="shared" si="163"/>
        <v>0</v>
      </c>
      <c r="JA14" s="147">
        <f t="shared" si="163"/>
        <v>0</v>
      </c>
      <c r="JB14" s="133">
        <f t="shared" si="163"/>
        <v>0</v>
      </c>
      <c r="JC14" s="134" t="e">
        <f t="shared" si="164"/>
        <v>#DIV/0!</v>
      </c>
      <c r="JD14" s="133">
        <f t="shared" si="165"/>
        <v>0</v>
      </c>
      <c r="JE14" s="145">
        <f t="shared" si="165"/>
        <v>0</v>
      </c>
      <c r="JF14" s="144"/>
      <c r="JG14" s="147"/>
      <c r="JH14" s="133">
        <f t="shared" si="166"/>
        <v>0</v>
      </c>
      <c r="JI14" s="134" t="e">
        <f t="shared" si="167"/>
        <v>#DIV/0!</v>
      </c>
      <c r="JJ14" s="133"/>
      <c r="JK14" s="145">
        <f t="shared" si="168"/>
        <v>0</v>
      </c>
      <c r="JL14" s="144"/>
      <c r="JM14" s="147"/>
      <c r="JN14" s="133">
        <f t="shared" si="169"/>
        <v>0</v>
      </c>
      <c r="JO14" s="134" t="e">
        <f t="shared" si="170"/>
        <v>#DIV/0!</v>
      </c>
      <c r="JP14" s="133"/>
      <c r="JQ14" s="145">
        <f t="shared" si="171"/>
        <v>0</v>
      </c>
      <c r="JR14" s="144"/>
      <c r="JS14" s="147"/>
      <c r="JT14" s="133">
        <f t="shared" si="172"/>
        <v>0</v>
      </c>
      <c r="JU14" s="134" t="e">
        <f t="shared" si="173"/>
        <v>#DIV/0!</v>
      </c>
      <c r="JV14" s="133"/>
      <c r="JW14" s="145">
        <f t="shared" si="174"/>
        <v>0</v>
      </c>
      <c r="JX14" s="144"/>
      <c r="JY14" s="147"/>
      <c r="JZ14" s="133">
        <f t="shared" si="175"/>
        <v>0</v>
      </c>
      <c r="KA14" s="134" t="e">
        <f t="shared" si="176"/>
        <v>#DIV/0!</v>
      </c>
      <c r="KB14" s="133"/>
      <c r="KC14" s="145">
        <f t="shared" si="177"/>
        <v>0</v>
      </c>
      <c r="KD14" s="144">
        <f t="shared" si="178"/>
        <v>0</v>
      </c>
      <c r="KE14" s="147">
        <f t="shared" si="178"/>
        <v>0</v>
      </c>
      <c r="KF14" s="133">
        <f t="shared" si="178"/>
        <v>0</v>
      </c>
      <c r="KG14" s="134" t="e">
        <f t="shared" si="179"/>
        <v>#DIV/0!</v>
      </c>
      <c r="KH14" s="133">
        <f t="shared" si="180"/>
        <v>0</v>
      </c>
      <c r="KI14" s="145">
        <f t="shared" si="180"/>
        <v>0</v>
      </c>
      <c r="KJ14" s="144"/>
      <c r="KK14" s="147"/>
      <c r="KL14" s="133">
        <f t="shared" si="181"/>
        <v>0</v>
      </c>
      <c r="KM14" s="134" t="e">
        <f t="shared" si="182"/>
        <v>#DIV/0!</v>
      </c>
      <c r="KN14" s="133"/>
      <c r="KO14" s="145">
        <f t="shared" si="183"/>
        <v>0</v>
      </c>
      <c r="KP14" s="144"/>
      <c r="KQ14" s="147"/>
      <c r="KR14" s="133">
        <f t="shared" si="184"/>
        <v>0</v>
      </c>
      <c r="KS14" s="134" t="e">
        <f t="shared" si="185"/>
        <v>#DIV/0!</v>
      </c>
      <c r="KT14" s="133"/>
      <c r="KU14" s="145">
        <f t="shared" si="186"/>
        <v>0</v>
      </c>
      <c r="KV14" s="144">
        <f t="shared" si="187"/>
        <v>0</v>
      </c>
      <c r="KW14" s="147">
        <f t="shared" si="187"/>
        <v>0</v>
      </c>
      <c r="KX14" s="133">
        <f t="shared" si="187"/>
        <v>0</v>
      </c>
      <c r="KY14" s="134" t="e">
        <f t="shared" si="188"/>
        <v>#DIV/0!</v>
      </c>
      <c r="KZ14" s="133">
        <f t="shared" si="189"/>
        <v>0</v>
      </c>
      <c r="LA14" s="145">
        <f t="shared" si="189"/>
        <v>0</v>
      </c>
      <c r="LB14" s="144"/>
      <c r="LC14" s="147"/>
      <c r="LD14" s="133">
        <f t="shared" si="190"/>
        <v>0</v>
      </c>
      <c r="LE14" s="134" t="e">
        <f t="shared" si="191"/>
        <v>#DIV/0!</v>
      </c>
      <c r="LF14" s="133"/>
      <c r="LG14" s="145">
        <f t="shared" si="192"/>
        <v>0</v>
      </c>
      <c r="LH14" s="144"/>
      <c r="LI14" s="147"/>
      <c r="LJ14" s="133">
        <f t="shared" si="193"/>
        <v>0</v>
      </c>
      <c r="LK14" s="134" t="e">
        <f t="shared" si="194"/>
        <v>#DIV/0!</v>
      </c>
      <c r="LL14" s="133"/>
      <c r="LM14" s="145">
        <f t="shared" si="195"/>
        <v>0</v>
      </c>
      <c r="LN14" s="144">
        <f t="shared" si="196"/>
        <v>0</v>
      </c>
      <c r="LO14" s="147">
        <f t="shared" si="196"/>
        <v>0</v>
      </c>
      <c r="LP14" s="133">
        <f t="shared" si="196"/>
        <v>0</v>
      </c>
      <c r="LQ14" s="134" t="e">
        <f t="shared" si="197"/>
        <v>#DIV/0!</v>
      </c>
      <c r="LR14" s="133">
        <f t="shared" si="198"/>
        <v>0</v>
      </c>
      <c r="LS14" s="145">
        <f t="shared" si="198"/>
        <v>0</v>
      </c>
      <c r="LT14" s="144"/>
      <c r="LU14" s="147"/>
      <c r="LV14" s="133">
        <f t="shared" si="199"/>
        <v>0</v>
      </c>
      <c r="LW14" s="134" t="e">
        <f t="shared" si="200"/>
        <v>#DIV/0!</v>
      </c>
      <c r="LX14" s="133"/>
      <c r="LY14" s="145">
        <f t="shared" si="201"/>
        <v>0</v>
      </c>
      <c r="LZ14" s="144"/>
      <c r="MA14" s="147"/>
      <c r="MB14" s="133">
        <f t="shared" si="202"/>
        <v>0</v>
      </c>
      <c r="MC14" s="134" t="e">
        <f t="shared" si="203"/>
        <v>#DIV/0!</v>
      </c>
      <c r="MD14" s="133"/>
      <c r="ME14" s="145">
        <f t="shared" si="204"/>
        <v>0</v>
      </c>
      <c r="MF14" s="144">
        <f t="shared" si="205"/>
        <v>0</v>
      </c>
      <c r="MG14" s="147">
        <f t="shared" si="205"/>
        <v>0</v>
      </c>
      <c r="MH14" s="133">
        <f t="shared" si="205"/>
        <v>0</v>
      </c>
      <c r="MI14" s="134" t="e">
        <f t="shared" si="206"/>
        <v>#DIV/0!</v>
      </c>
      <c r="MJ14" s="133">
        <f t="shared" si="207"/>
        <v>0</v>
      </c>
      <c r="MK14" s="145">
        <f t="shared" si="207"/>
        <v>0</v>
      </c>
      <c r="ML14" s="144"/>
      <c r="MM14" s="147"/>
      <c r="MN14" s="133">
        <f t="shared" si="208"/>
        <v>0</v>
      </c>
      <c r="MO14" s="134" t="e">
        <f t="shared" si="209"/>
        <v>#DIV/0!</v>
      </c>
      <c r="MP14" s="133"/>
      <c r="MQ14" s="145">
        <f t="shared" si="210"/>
        <v>0</v>
      </c>
      <c r="MR14" s="144"/>
      <c r="MS14" s="147"/>
      <c r="MT14" s="133">
        <f t="shared" si="211"/>
        <v>0</v>
      </c>
      <c r="MU14" s="134" t="e">
        <f t="shared" si="212"/>
        <v>#DIV/0!</v>
      </c>
      <c r="MV14" s="133"/>
      <c r="MW14" s="145">
        <f t="shared" si="213"/>
        <v>0</v>
      </c>
      <c r="MX14" s="144">
        <f t="shared" si="214"/>
        <v>0</v>
      </c>
      <c r="MY14" s="147">
        <f t="shared" si="214"/>
        <v>0</v>
      </c>
      <c r="MZ14" s="133">
        <f t="shared" si="214"/>
        <v>0</v>
      </c>
      <c r="NA14" s="134" t="e">
        <f t="shared" si="215"/>
        <v>#DIV/0!</v>
      </c>
      <c r="NB14" s="133">
        <f t="shared" si="216"/>
        <v>0</v>
      </c>
      <c r="NC14" s="145">
        <f t="shared" si="216"/>
        <v>0</v>
      </c>
      <c r="ND14" s="144"/>
      <c r="NE14" s="147"/>
      <c r="NF14" s="133">
        <f t="shared" si="217"/>
        <v>0</v>
      </c>
      <c r="NG14" s="134" t="e">
        <f t="shared" si="218"/>
        <v>#DIV/0!</v>
      </c>
      <c r="NH14" s="133"/>
      <c r="NI14" s="145">
        <f t="shared" si="219"/>
        <v>0</v>
      </c>
      <c r="NJ14" s="144"/>
      <c r="NK14" s="147"/>
      <c r="NL14" s="133">
        <f t="shared" si="220"/>
        <v>0</v>
      </c>
      <c r="NM14" s="134" t="e">
        <f t="shared" si="221"/>
        <v>#DIV/0!</v>
      </c>
      <c r="NN14" s="133"/>
      <c r="NO14" s="145">
        <f t="shared" si="222"/>
        <v>0</v>
      </c>
      <c r="NP14" s="144">
        <f t="shared" si="223"/>
        <v>0</v>
      </c>
      <c r="NQ14" s="147">
        <f t="shared" si="223"/>
        <v>0</v>
      </c>
      <c r="NR14" s="133">
        <f t="shared" si="223"/>
        <v>0</v>
      </c>
      <c r="NS14" s="134" t="e">
        <f t="shared" si="224"/>
        <v>#DIV/0!</v>
      </c>
      <c r="NT14" s="133">
        <f t="shared" si="225"/>
        <v>0</v>
      </c>
      <c r="NU14" s="145">
        <f t="shared" si="225"/>
        <v>0</v>
      </c>
      <c r="NV14" s="144"/>
      <c r="NW14" s="147"/>
      <c r="NX14" s="133">
        <f t="shared" si="226"/>
        <v>0</v>
      </c>
      <c r="NY14" s="134" t="e">
        <f t="shared" si="227"/>
        <v>#DIV/0!</v>
      </c>
      <c r="NZ14" s="133"/>
      <c r="OA14" s="145">
        <f t="shared" si="228"/>
        <v>0</v>
      </c>
      <c r="OB14" s="144"/>
      <c r="OC14" s="147"/>
      <c r="OD14" s="133">
        <f t="shared" si="229"/>
        <v>0</v>
      </c>
      <c r="OE14" s="134" t="e">
        <f t="shared" si="230"/>
        <v>#DIV/0!</v>
      </c>
      <c r="OF14" s="133"/>
      <c r="OG14" s="145">
        <f t="shared" si="231"/>
        <v>0</v>
      </c>
      <c r="OH14" s="144"/>
      <c r="OI14" s="147"/>
      <c r="OJ14" s="133">
        <f t="shared" si="232"/>
        <v>0</v>
      </c>
      <c r="OK14" s="134" t="e">
        <f t="shared" si="233"/>
        <v>#DIV/0!</v>
      </c>
      <c r="OL14" s="133"/>
      <c r="OM14" s="145">
        <f t="shared" si="234"/>
        <v>0</v>
      </c>
      <c r="ON14" s="144">
        <f t="shared" si="235"/>
        <v>0</v>
      </c>
      <c r="OO14" s="147">
        <f t="shared" si="235"/>
        <v>0</v>
      </c>
      <c r="OP14" s="133">
        <f t="shared" si="235"/>
        <v>0</v>
      </c>
      <c r="OQ14" s="134" t="e">
        <f t="shared" si="236"/>
        <v>#DIV/0!</v>
      </c>
      <c r="OR14" s="133">
        <f t="shared" si="237"/>
        <v>0</v>
      </c>
      <c r="OS14" s="145">
        <f t="shared" si="237"/>
        <v>0</v>
      </c>
      <c r="OT14" s="144"/>
      <c r="OU14" s="147"/>
      <c r="OV14" s="133">
        <f t="shared" si="238"/>
        <v>0</v>
      </c>
      <c r="OW14" s="134" t="e">
        <f t="shared" si="239"/>
        <v>#DIV/0!</v>
      </c>
      <c r="OX14" s="133"/>
      <c r="OY14" s="145">
        <f t="shared" si="240"/>
        <v>0</v>
      </c>
      <c r="OZ14" s="144"/>
      <c r="PA14" s="147"/>
      <c r="PB14" s="133">
        <f t="shared" si="241"/>
        <v>0</v>
      </c>
      <c r="PC14" s="134" t="e">
        <f t="shared" si="242"/>
        <v>#DIV/0!</v>
      </c>
      <c r="PD14" s="133"/>
      <c r="PE14" s="145">
        <f t="shared" si="243"/>
        <v>0</v>
      </c>
      <c r="PF14" s="144">
        <f t="shared" si="244"/>
        <v>0</v>
      </c>
      <c r="PG14" s="147">
        <f t="shared" si="244"/>
        <v>0</v>
      </c>
      <c r="PH14" s="133">
        <f t="shared" si="244"/>
        <v>0</v>
      </c>
      <c r="PI14" s="134" t="e">
        <f t="shared" si="245"/>
        <v>#DIV/0!</v>
      </c>
      <c r="PJ14" s="133">
        <f t="shared" si="246"/>
        <v>0</v>
      </c>
      <c r="PK14" s="145">
        <f t="shared" si="246"/>
        <v>0</v>
      </c>
      <c r="PL14" s="144"/>
      <c r="PM14" s="147"/>
      <c r="PN14" s="133">
        <f t="shared" si="247"/>
        <v>0</v>
      </c>
      <c r="PO14" s="134" t="e">
        <f t="shared" si="248"/>
        <v>#DIV/0!</v>
      </c>
      <c r="PP14" s="133"/>
      <c r="PQ14" s="145">
        <f t="shared" si="249"/>
        <v>0</v>
      </c>
      <c r="PR14" s="144"/>
      <c r="PS14" s="147"/>
      <c r="PT14" s="133">
        <f t="shared" si="250"/>
        <v>0</v>
      </c>
      <c r="PU14" s="134" t="e">
        <f t="shared" si="251"/>
        <v>#DIV/0!</v>
      </c>
      <c r="PV14" s="133"/>
      <c r="PW14" s="145">
        <f t="shared" si="252"/>
        <v>0</v>
      </c>
    </row>
    <row r="15" spans="1:439" s="98" customFormat="1" ht="18.75" customHeight="1">
      <c r="A15" s="150"/>
      <c r="B15" s="163" t="s">
        <v>666</v>
      </c>
      <c r="C15" s="163"/>
      <c r="D15" s="164">
        <f>SUM(D9:D14)</f>
        <v>16795279.09</v>
      </c>
      <c r="E15" s="164">
        <f>SUM(E9:E14)</f>
        <v>0</v>
      </c>
      <c r="F15" s="164">
        <f t="shared" ref="F15:J15" si="256">SUM(F9:F14)</f>
        <v>16795279.09</v>
      </c>
      <c r="G15" s="164">
        <f t="shared" si="256"/>
        <v>801</v>
      </c>
      <c r="H15" s="164">
        <f t="shared" si="256"/>
        <v>16794478.09</v>
      </c>
      <c r="I15" s="164">
        <f t="shared" si="256"/>
        <v>4339999.28</v>
      </c>
      <c r="J15" s="164">
        <f t="shared" si="256"/>
        <v>12454478.810000001</v>
      </c>
      <c r="K15" s="165">
        <f t="shared" si="36"/>
        <v>25.841822870245561</v>
      </c>
      <c r="L15" s="164">
        <f t="shared" ref="L15:M15" si="257">SUM(L9:L14)</f>
        <v>3407318</v>
      </c>
      <c r="M15" s="166">
        <f t="shared" si="257"/>
        <v>9047160.8100000005</v>
      </c>
      <c r="N15" s="167">
        <f t="shared" si="40"/>
        <v>0</v>
      </c>
      <c r="O15" s="168">
        <f t="shared" si="40"/>
        <v>0</v>
      </c>
      <c r="P15" s="168">
        <f t="shared" si="40"/>
        <v>0</v>
      </c>
      <c r="Q15" s="169" t="e">
        <f t="shared" si="41"/>
        <v>#DIV/0!</v>
      </c>
      <c r="R15" s="168">
        <f t="shared" si="42"/>
        <v>0</v>
      </c>
      <c r="S15" s="170">
        <f t="shared" si="42"/>
        <v>0</v>
      </c>
      <c r="T15" s="171">
        <f>SUM(T9:T14)</f>
        <v>16794478.089999996</v>
      </c>
      <c r="U15" s="172">
        <f t="shared" ref="U15:Y15" si="258">SUM(U9:U14)</f>
        <v>4339999.28</v>
      </c>
      <c r="V15" s="172">
        <f t="shared" si="258"/>
        <v>12454478.809999999</v>
      </c>
      <c r="W15" s="173">
        <f t="shared" si="44"/>
        <v>25.841822870245569</v>
      </c>
      <c r="X15" s="172">
        <f t="shared" si="258"/>
        <v>3407318</v>
      </c>
      <c r="Y15" s="174">
        <f t="shared" si="258"/>
        <v>9047160.8099999987</v>
      </c>
      <c r="Z15" s="175">
        <f>SUM(Z7:Z14)</f>
        <v>0</v>
      </c>
      <c r="AA15" s="164">
        <f t="shared" ref="AA15:AB15" si="259">SUM(AA7:AA14)</f>
        <v>0</v>
      </c>
      <c r="AB15" s="164">
        <f t="shared" si="259"/>
        <v>0</v>
      </c>
      <c r="AC15" s="165" t="e">
        <f t="shared" si="47"/>
        <v>#DIV/0!</v>
      </c>
      <c r="AD15" s="164">
        <f t="shared" ref="AD15:AE15" si="260">SUM(AD7:AD14)</f>
        <v>0</v>
      </c>
      <c r="AE15" s="176">
        <f t="shared" si="260"/>
        <v>0</v>
      </c>
      <c r="AF15" s="175">
        <f t="shared" ref="AF15:AH15" si="261">SUM(AF7:AF14)</f>
        <v>0</v>
      </c>
      <c r="AG15" s="164">
        <f t="shared" si="261"/>
        <v>0</v>
      </c>
      <c r="AH15" s="164">
        <f t="shared" si="261"/>
        <v>0</v>
      </c>
      <c r="AI15" s="165" t="e">
        <f t="shared" si="50"/>
        <v>#DIV/0!</v>
      </c>
      <c r="AJ15" s="164">
        <f t="shared" ref="AJ15:AT15" si="262">SUM(AJ7:AJ14)</f>
        <v>0</v>
      </c>
      <c r="AK15" s="176">
        <f t="shared" si="262"/>
        <v>0</v>
      </c>
      <c r="AL15" s="175">
        <f t="shared" si="52"/>
        <v>713420.70999999903</v>
      </c>
      <c r="AM15" s="164">
        <f t="shared" si="52"/>
        <v>0</v>
      </c>
      <c r="AN15" s="164">
        <f t="shared" si="52"/>
        <v>713420.70999999903</v>
      </c>
      <c r="AO15" s="165">
        <f t="shared" si="53"/>
        <v>0</v>
      </c>
      <c r="AP15" s="164">
        <f t="shared" si="54"/>
        <v>0</v>
      </c>
      <c r="AQ15" s="176">
        <f t="shared" si="54"/>
        <v>713420.70999999903</v>
      </c>
      <c r="AR15" s="175">
        <f t="shared" si="262"/>
        <v>0</v>
      </c>
      <c r="AS15" s="164">
        <f t="shared" si="262"/>
        <v>0</v>
      </c>
      <c r="AT15" s="164">
        <f t="shared" si="262"/>
        <v>0</v>
      </c>
      <c r="AU15" s="165" t="e">
        <f t="shared" si="56"/>
        <v>#DIV/0!</v>
      </c>
      <c r="AV15" s="164">
        <f t="shared" ref="AV15:AZ15" si="263">SUM(AV7:AV14)</f>
        <v>0</v>
      </c>
      <c r="AW15" s="176">
        <f t="shared" si="263"/>
        <v>0</v>
      </c>
      <c r="AX15" s="175">
        <f t="shared" si="263"/>
        <v>713420.70999999903</v>
      </c>
      <c r="AY15" s="164">
        <f t="shared" si="263"/>
        <v>0</v>
      </c>
      <c r="AZ15" s="164">
        <f t="shared" si="263"/>
        <v>713420.70999999903</v>
      </c>
      <c r="BA15" s="165">
        <f t="shared" si="59"/>
        <v>0</v>
      </c>
      <c r="BB15" s="164">
        <f t="shared" ref="BB15:BF15" si="264">SUM(BB7:BB14)</f>
        <v>0</v>
      </c>
      <c r="BC15" s="176">
        <f t="shared" si="264"/>
        <v>713420.70999999903</v>
      </c>
      <c r="BD15" s="175">
        <f t="shared" si="264"/>
        <v>0</v>
      </c>
      <c r="BE15" s="164">
        <f t="shared" si="264"/>
        <v>0</v>
      </c>
      <c r="BF15" s="164">
        <f t="shared" si="264"/>
        <v>0</v>
      </c>
      <c r="BG15" s="165" t="e">
        <f t="shared" si="62"/>
        <v>#DIV/0!</v>
      </c>
      <c r="BH15" s="164">
        <f t="shared" ref="BH15:BR15" si="265">SUM(BH7:BH14)</f>
        <v>0</v>
      </c>
      <c r="BI15" s="176">
        <f t="shared" si="265"/>
        <v>0</v>
      </c>
      <c r="BJ15" s="175">
        <f t="shared" si="64"/>
        <v>0</v>
      </c>
      <c r="BK15" s="164">
        <f t="shared" si="64"/>
        <v>0</v>
      </c>
      <c r="BL15" s="164">
        <f t="shared" si="64"/>
        <v>0</v>
      </c>
      <c r="BM15" s="165" t="e">
        <f t="shared" si="65"/>
        <v>#DIV/0!</v>
      </c>
      <c r="BN15" s="164">
        <f t="shared" si="66"/>
        <v>0</v>
      </c>
      <c r="BO15" s="176">
        <f t="shared" si="66"/>
        <v>0</v>
      </c>
      <c r="BP15" s="175">
        <f t="shared" si="265"/>
        <v>0</v>
      </c>
      <c r="BQ15" s="164">
        <f t="shared" si="265"/>
        <v>0</v>
      </c>
      <c r="BR15" s="164">
        <f t="shared" si="265"/>
        <v>0</v>
      </c>
      <c r="BS15" s="165" t="e">
        <f t="shared" si="68"/>
        <v>#DIV/0!</v>
      </c>
      <c r="BT15" s="164">
        <f t="shared" ref="BT15:BX15" si="266">SUM(BT7:BT14)</f>
        <v>0</v>
      </c>
      <c r="BU15" s="176">
        <f t="shared" si="266"/>
        <v>0</v>
      </c>
      <c r="BV15" s="175">
        <f t="shared" si="266"/>
        <v>0</v>
      </c>
      <c r="BW15" s="164">
        <f t="shared" si="266"/>
        <v>0</v>
      </c>
      <c r="BX15" s="164">
        <f t="shared" si="266"/>
        <v>0</v>
      </c>
      <c r="BY15" s="165" t="e">
        <f t="shared" si="71"/>
        <v>#DIV/0!</v>
      </c>
      <c r="BZ15" s="164">
        <f t="shared" ref="BZ15:CD15" si="267">SUM(BZ7:BZ14)</f>
        <v>0</v>
      </c>
      <c r="CA15" s="176">
        <f t="shared" si="267"/>
        <v>0</v>
      </c>
      <c r="CB15" s="175">
        <f t="shared" si="267"/>
        <v>0</v>
      </c>
      <c r="CC15" s="164">
        <f t="shared" si="267"/>
        <v>0</v>
      </c>
      <c r="CD15" s="164">
        <f t="shared" si="267"/>
        <v>0</v>
      </c>
      <c r="CE15" s="165" t="e">
        <f t="shared" si="74"/>
        <v>#DIV/0!</v>
      </c>
      <c r="CF15" s="164">
        <f t="shared" ref="CF15:CP15" si="268">SUM(CF7:CF14)</f>
        <v>0</v>
      </c>
      <c r="CG15" s="176">
        <f t="shared" si="268"/>
        <v>0</v>
      </c>
      <c r="CH15" s="175">
        <f t="shared" si="76"/>
        <v>0</v>
      </c>
      <c r="CI15" s="164">
        <f t="shared" si="76"/>
        <v>0</v>
      </c>
      <c r="CJ15" s="164">
        <f t="shared" si="76"/>
        <v>0</v>
      </c>
      <c r="CK15" s="165" t="e">
        <f t="shared" si="77"/>
        <v>#DIV/0!</v>
      </c>
      <c r="CL15" s="164">
        <f t="shared" si="78"/>
        <v>0</v>
      </c>
      <c r="CM15" s="176">
        <f t="shared" si="78"/>
        <v>0</v>
      </c>
      <c r="CN15" s="175">
        <f t="shared" si="268"/>
        <v>0</v>
      </c>
      <c r="CO15" s="164">
        <f t="shared" si="268"/>
        <v>0</v>
      </c>
      <c r="CP15" s="164">
        <f t="shared" si="268"/>
        <v>0</v>
      </c>
      <c r="CQ15" s="165" t="e">
        <f t="shared" si="80"/>
        <v>#DIV/0!</v>
      </c>
      <c r="CR15" s="164">
        <f t="shared" ref="CR15:CV15" si="269">SUM(CR7:CR14)</f>
        <v>0</v>
      </c>
      <c r="CS15" s="176">
        <f t="shared" si="269"/>
        <v>0</v>
      </c>
      <c r="CT15" s="175">
        <f t="shared" si="269"/>
        <v>0</v>
      </c>
      <c r="CU15" s="164">
        <f t="shared" si="269"/>
        <v>0</v>
      </c>
      <c r="CV15" s="164">
        <f t="shared" si="269"/>
        <v>0</v>
      </c>
      <c r="CW15" s="165" t="e">
        <f t="shared" si="83"/>
        <v>#DIV/0!</v>
      </c>
      <c r="CX15" s="164">
        <f t="shared" ref="CX15:DB15" si="270">SUM(CX7:CX14)</f>
        <v>0</v>
      </c>
      <c r="CY15" s="176">
        <f t="shared" si="270"/>
        <v>0</v>
      </c>
      <c r="CZ15" s="175">
        <f t="shared" si="270"/>
        <v>0</v>
      </c>
      <c r="DA15" s="164">
        <f t="shared" si="270"/>
        <v>0</v>
      </c>
      <c r="DB15" s="164">
        <f t="shared" si="270"/>
        <v>0</v>
      </c>
      <c r="DC15" s="165" t="e">
        <f t="shared" si="86"/>
        <v>#DIV/0!</v>
      </c>
      <c r="DD15" s="164">
        <f t="shared" ref="DD15:DN15" si="271">SUM(DD7:DD14)</f>
        <v>0</v>
      </c>
      <c r="DE15" s="176">
        <f t="shared" si="271"/>
        <v>0</v>
      </c>
      <c r="DF15" s="175">
        <f t="shared" si="88"/>
        <v>1950670.01</v>
      </c>
      <c r="DG15" s="164">
        <f t="shared" si="88"/>
        <v>493500</v>
      </c>
      <c r="DH15" s="164">
        <f t="shared" si="88"/>
        <v>1457170.01</v>
      </c>
      <c r="DI15" s="165">
        <f t="shared" si="89"/>
        <v>25.298999701133457</v>
      </c>
      <c r="DJ15" s="164">
        <f t="shared" si="90"/>
        <v>284500</v>
      </c>
      <c r="DK15" s="176">
        <f t="shared" si="90"/>
        <v>1172670.01</v>
      </c>
      <c r="DL15" s="175">
        <f t="shared" si="271"/>
        <v>1358540.4300000002</v>
      </c>
      <c r="DM15" s="164">
        <f t="shared" si="271"/>
        <v>493500</v>
      </c>
      <c r="DN15" s="164">
        <f t="shared" si="271"/>
        <v>865040.43</v>
      </c>
      <c r="DO15" s="165">
        <f t="shared" si="92"/>
        <v>36.325749981544526</v>
      </c>
      <c r="DP15" s="164">
        <f t="shared" ref="DP15:DT15" si="272">SUM(DP7:DP14)</f>
        <v>284500</v>
      </c>
      <c r="DQ15" s="176">
        <f t="shared" si="272"/>
        <v>580540.43000000005</v>
      </c>
      <c r="DR15" s="175">
        <f t="shared" si="272"/>
        <v>280193.13</v>
      </c>
      <c r="DS15" s="164">
        <f t="shared" si="272"/>
        <v>0</v>
      </c>
      <c r="DT15" s="164">
        <f t="shared" si="272"/>
        <v>280193.13</v>
      </c>
      <c r="DU15" s="165">
        <f t="shared" si="95"/>
        <v>0</v>
      </c>
      <c r="DV15" s="164">
        <f t="shared" ref="DV15:DW15" si="273">SUM(DV7:DV14)</f>
        <v>0</v>
      </c>
      <c r="DW15" s="176">
        <f t="shared" si="273"/>
        <v>280193.13</v>
      </c>
      <c r="DX15" s="175">
        <f>SUM(DX7:DX14)</f>
        <v>311936.45</v>
      </c>
      <c r="DY15" s="164">
        <f t="shared" ref="DY15:DZ15" si="274">SUM(DY7:DY14)</f>
        <v>0</v>
      </c>
      <c r="DZ15" s="164">
        <f t="shared" si="274"/>
        <v>311936.45</v>
      </c>
      <c r="EA15" s="165">
        <f t="shared" si="98"/>
        <v>0</v>
      </c>
      <c r="EB15" s="164">
        <f t="shared" ref="EB15:EC15" si="275">SUM(EB7:EB14)</f>
        <v>0</v>
      </c>
      <c r="EC15" s="176">
        <f t="shared" si="275"/>
        <v>311936.45</v>
      </c>
      <c r="ED15" s="175">
        <f t="shared" si="100"/>
        <v>721123.38</v>
      </c>
      <c r="EE15" s="164">
        <f t="shared" si="100"/>
        <v>136206</v>
      </c>
      <c r="EF15" s="164">
        <f t="shared" si="100"/>
        <v>584917.38</v>
      </c>
      <c r="EG15" s="165">
        <f t="shared" si="101"/>
        <v>18.888029951268535</v>
      </c>
      <c r="EH15" s="164">
        <f t="shared" si="102"/>
        <v>38192</v>
      </c>
      <c r="EI15" s="176">
        <f t="shared" si="102"/>
        <v>546725.38</v>
      </c>
      <c r="EJ15" s="175">
        <f t="shared" ref="EJ15:EL15" si="276">SUM(EJ7:EJ14)</f>
        <v>158988.66999999998</v>
      </c>
      <c r="EK15" s="164">
        <f t="shared" si="276"/>
        <v>0</v>
      </c>
      <c r="EL15" s="164">
        <f t="shared" si="276"/>
        <v>158988.66999999998</v>
      </c>
      <c r="EM15" s="165">
        <f t="shared" si="104"/>
        <v>0</v>
      </c>
      <c r="EN15" s="164">
        <f>SUM(EN7:EN14)</f>
        <v>0</v>
      </c>
      <c r="EO15" s="176">
        <f t="shared" ref="EO15:ER15" si="277">SUM(EO7:EO14)</f>
        <v>158988.66999999998</v>
      </c>
      <c r="EP15" s="175">
        <f t="shared" si="277"/>
        <v>54750.51999999999</v>
      </c>
      <c r="EQ15" s="164">
        <f t="shared" si="277"/>
        <v>0</v>
      </c>
      <c r="ER15" s="164">
        <f t="shared" si="277"/>
        <v>54750.51999999999</v>
      </c>
      <c r="ES15" s="165">
        <f t="shared" si="107"/>
        <v>0</v>
      </c>
      <c r="ET15" s="164">
        <f t="shared" ref="ET15:EX15" si="278">SUM(ET7:ET14)</f>
        <v>6800</v>
      </c>
      <c r="EU15" s="176">
        <f t="shared" si="278"/>
        <v>47950.51999999999</v>
      </c>
      <c r="EV15" s="175">
        <f t="shared" si="278"/>
        <v>276236.91000000003</v>
      </c>
      <c r="EW15" s="164">
        <f t="shared" si="278"/>
        <v>28930</v>
      </c>
      <c r="EX15" s="164">
        <f t="shared" si="278"/>
        <v>247306.91000000003</v>
      </c>
      <c r="EY15" s="165">
        <f t="shared" si="110"/>
        <v>10.472894444120447</v>
      </c>
      <c r="EZ15" s="164">
        <f t="shared" ref="EZ15:FD15" si="279">SUM(EZ7:EZ14)</f>
        <v>0</v>
      </c>
      <c r="FA15" s="176">
        <f t="shared" si="279"/>
        <v>247306.91000000003</v>
      </c>
      <c r="FB15" s="175">
        <f t="shared" si="279"/>
        <v>221109.28000000003</v>
      </c>
      <c r="FC15" s="164">
        <f t="shared" si="279"/>
        <v>97238</v>
      </c>
      <c r="FD15" s="164">
        <f t="shared" si="279"/>
        <v>123871.28000000003</v>
      </c>
      <c r="FE15" s="165">
        <f t="shared" si="113"/>
        <v>43.977349118951494</v>
      </c>
      <c r="FF15" s="164">
        <f t="shared" ref="FF15:FJ15" si="280">SUM(FF7:FF14)</f>
        <v>31392</v>
      </c>
      <c r="FG15" s="176">
        <f t="shared" si="280"/>
        <v>92479.280000000028</v>
      </c>
      <c r="FH15" s="175">
        <f t="shared" si="280"/>
        <v>10038</v>
      </c>
      <c r="FI15" s="164">
        <f t="shared" si="280"/>
        <v>10038</v>
      </c>
      <c r="FJ15" s="164">
        <f t="shared" si="280"/>
        <v>0</v>
      </c>
      <c r="FK15" s="165">
        <f t="shared" si="116"/>
        <v>100</v>
      </c>
      <c r="FL15" s="164">
        <f t="shared" ref="FL15:FM15" si="281">SUM(FL7:FL14)</f>
        <v>0</v>
      </c>
      <c r="FM15" s="176">
        <f t="shared" si="281"/>
        <v>0</v>
      </c>
      <c r="FN15" s="175">
        <f t="shared" si="118"/>
        <v>2424754.2799999998</v>
      </c>
      <c r="FO15" s="164">
        <f t="shared" si="118"/>
        <v>781382.22</v>
      </c>
      <c r="FP15" s="164">
        <f t="shared" si="118"/>
        <v>1643372.06</v>
      </c>
      <c r="FQ15" s="165">
        <f t="shared" si="119"/>
        <v>32.225212527514337</v>
      </c>
      <c r="FR15" s="164">
        <f t="shared" si="120"/>
        <v>1235678</v>
      </c>
      <c r="FS15" s="176">
        <f t="shared" si="120"/>
        <v>407694.06</v>
      </c>
      <c r="FT15" s="175">
        <f t="shared" ref="FT15:FV15" si="282">SUM(FT7:FT14)</f>
        <v>2045230.45</v>
      </c>
      <c r="FU15" s="164">
        <f t="shared" si="282"/>
        <v>761165.45</v>
      </c>
      <c r="FV15" s="164">
        <f t="shared" si="282"/>
        <v>1284065</v>
      </c>
      <c r="FW15" s="165">
        <f t="shared" si="122"/>
        <v>37.216610480251752</v>
      </c>
      <c r="FX15" s="164">
        <f t="shared" ref="FX15:GB15" si="283">SUM(FX7:FX14)</f>
        <v>1235678</v>
      </c>
      <c r="FY15" s="176">
        <f t="shared" si="283"/>
        <v>48387</v>
      </c>
      <c r="FZ15" s="175">
        <f t="shared" si="283"/>
        <v>67912.929999999993</v>
      </c>
      <c r="GA15" s="164">
        <f t="shared" si="283"/>
        <v>0</v>
      </c>
      <c r="GB15" s="164">
        <f t="shared" si="283"/>
        <v>67912.929999999993</v>
      </c>
      <c r="GC15" s="165">
        <f t="shared" si="125"/>
        <v>0</v>
      </c>
      <c r="GD15" s="164">
        <f t="shared" ref="GD15:GH15" si="284">SUM(GD7:GD14)</f>
        <v>0</v>
      </c>
      <c r="GE15" s="176">
        <f t="shared" si="284"/>
        <v>67912.929999999993</v>
      </c>
      <c r="GF15" s="175">
        <f t="shared" si="284"/>
        <v>311610.90000000002</v>
      </c>
      <c r="GG15" s="164">
        <f t="shared" si="284"/>
        <v>20216.770000000019</v>
      </c>
      <c r="GH15" s="164">
        <f t="shared" si="284"/>
        <v>291394.13</v>
      </c>
      <c r="GI15" s="165">
        <f t="shared" si="128"/>
        <v>6.4878250407800291</v>
      </c>
      <c r="GJ15" s="164">
        <f t="shared" ref="GJ15:GK15" si="285">SUM(GJ7:GJ14)</f>
        <v>0</v>
      </c>
      <c r="GK15" s="176">
        <f t="shared" si="285"/>
        <v>291394.13</v>
      </c>
      <c r="GL15" s="175">
        <f t="shared" si="130"/>
        <v>1118698.03</v>
      </c>
      <c r="GM15" s="164">
        <f t="shared" si="130"/>
        <v>513834.08</v>
      </c>
      <c r="GN15" s="164">
        <f t="shared" si="130"/>
        <v>604863.94999999995</v>
      </c>
      <c r="GO15" s="165">
        <f t="shared" si="131"/>
        <v>45.931436922258641</v>
      </c>
      <c r="GP15" s="164">
        <f t="shared" si="132"/>
        <v>150000</v>
      </c>
      <c r="GQ15" s="176">
        <f t="shared" si="132"/>
        <v>454863.95</v>
      </c>
      <c r="GR15" s="175">
        <f t="shared" ref="GR15:GT15" si="286">SUM(GR7:GR14)</f>
        <v>835650</v>
      </c>
      <c r="GS15" s="164">
        <f t="shared" si="286"/>
        <v>494400</v>
      </c>
      <c r="GT15" s="164">
        <f t="shared" si="286"/>
        <v>341250</v>
      </c>
      <c r="GU15" s="165">
        <f t="shared" si="134"/>
        <v>59.163525399389691</v>
      </c>
      <c r="GV15" s="164">
        <f t="shared" ref="GV15:GZ15" si="287">SUM(GV7:GV14)</f>
        <v>150000</v>
      </c>
      <c r="GW15" s="176">
        <f t="shared" si="287"/>
        <v>191250</v>
      </c>
      <c r="GX15" s="175">
        <f t="shared" si="287"/>
        <v>18032.150000000023</v>
      </c>
      <c r="GY15" s="164">
        <f t="shared" si="287"/>
        <v>18032.150000000023</v>
      </c>
      <c r="GZ15" s="164">
        <f t="shared" si="287"/>
        <v>0</v>
      </c>
      <c r="HA15" s="165">
        <f t="shared" si="137"/>
        <v>100</v>
      </c>
      <c r="HB15" s="164">
        <f t="shared" ref="HB15:HF15" si="288">SUM(HB7:HB14)</f>
        <v>0</v>
      </c>
      <c r="HC15" s="176">
        <f t="shared" si="288"/>
        <v>0</v>
      </c>
      <c r="HD15" s="175">
        <f t="shared" si="288"/>
        <v>25676.880000000005</v>
      </c>
      <c r="HE15" s="164">
        <f t="shared" si="288"/>
        <v>0</v>
      </c>
      <c r="HF15" s="164">
        <f t="shared" si="288"/>
        <v>25676.880000000005</v>
      </c>
      <c r="HG15" s="165">
        <f t="shared" si="140"/>
        <v>0</v>
      </c>
      <c r="HH15" s="164">
        <f t="shared" ref="HH15:HL15" si="289">SUM(HH7:HH14)</f>
        <v>0</v>
      </c>
      <c r="HI15" s="176">
        <f t="shared" si="289"/>
        <v>25676.880000000005</v>
      </c>
      <c r="HJ15" s="175">
        <f t="shared" si="289"/>
        <v>32800</v>
      </c>
      <c r="HK15" s="164">
        <f t="shared" si="289"/>
        <v>1401.9300000000003</v>
      </c>
      <c r="HL15" s="164">
        <f t="shared" si="289"/>
        <v>31398.07</v>
      </c>
      <c r="HM15" s="165">
        <f t="shared" si="143"/>
        <v>4.2741768292682929</v>
      </c>
      <c r="HN15" s="164">
        <f t="shared" ref="HN15:HR15" si="290">SUM(HN7:HN14)</f>
        <v>0</v>
      </c>
      <c r="HO15" s="176">
        <f t="shared" si="290"/>
        <v>31398.07</v>
      </c>
      <c r="HP15" s="175">
        <f t="shared" si="290"/>
        <v>206539</v>
      </c>
      <c r="HQ15" s="164">
        <f t="shared" si="290"/>
        <v>0</v>
      </c>
      <c r="HR15" s="164">
        <f t="shared" si="290"/>
        <v>206539</v>
      </c>
      <c r="HS15" s="165">
        <f t="shared" si="146"/>
        <v>0</v>
      </c>
      <c r="HT15" s="164">
        <f t="shared" ref="HT15:HU15" si="291">SUM(HT7:HT14)</f>
        <v>0</v>
      </c>
      <c r="HU15" s="176">
        <f t="shared" si="291"/>
        <v>206539</v>
      </c>
      <c r="HV15" s="175">
        <f>SUM(HV7:HV14)</f>
        <v>0</v>
      </c>
      <c r="HW15" s="164">
        <f t="shared" ref="HW15:HX15" si="292">SUM(HW7:HW14)</f>
        <v>0</v>
      </c>
      <c r="HX15" s="164">
        <f t="shared" si="292"/>
        <v>0</v>
      </c>
      <c r="HY15" s="165" t="e">
        <f t="shared" si="149"/>
        <v>#DIV/0!</v>
      </c>
      <c r="HZ15" s="164">
        <f t="shared" ref="HZ15:IA15" si="293">SUM(HZ7:HZ14)</f>
        <v>0</v>
      </c>
      <c r="IA15" s="176">
        <f t="shared" si="293"/>
        <v>0</v>
      </c>
      <c r="IB15" s="175">
        <f t="shared" si="151"/>
        <v>2581274.37</v>
      </c>
      <c r="IC15" s="164">
        <f t="shared" si="151"/>
        <v>442985.83999999997</v>
      </c>
      <c r="ID15" s="164">
        <f t="shared" si="151"/>
        <v>2138288.5300000003</v>
      </c>
      <c r="IE15" s="165">
        <f t="shared" si="152"/>
        <v>17.161517006810861</v>
      </c>
      <c r="IF15" s="164">
        <f t="shared" si="153"/>
        <v>401175</v>
      </c>
      <c r="IG15" s="176">
        <f t="shared" si="153"/>
        <v>1737113.5300000003</v>
      </c>
      <c r="IH15" s="175">
        <f t="shared" ref="IH15:IJ15" si="294">SUM(IH7:IH14)</f>
        <v>1528207.47</v>
      </c>
      <c r="II15" s="164">
        <f t="shared" si="294"/>
        <v>339274</v>
      </c>
      <c r="IJ15" s="164">
        <f t="shared" si="294"/>
        <v>1188933.47</v>
      </c>
      <c r="IK15" s="165">
        <f t="shared" si="155"/>
        <v>22.200781416151568</v>
      </c>
      <c r="IL15" s="164">
        <f>SUM(IL7:IL14)</f>
        <v>357000</v>
      </c>
      <c r="IM15" s="176">
        <f t="shared" ref="IM15:IP15" si="295">SUM(IM7:IM14)</f>
        <v>831933.47</v>
      </c>
      <c r="IN15" s="175">
        <f t="shared" si="295"/>
        <v>694896.9</v>
      </c>
      <c r="IO15" s="164">
        <f t="shared" si="295"/>
        <v>13000</v>
      </c>
      <c r="IP15" s="164">
        <f t="shared" si="295"/>
        <v>681896.9</v>
      </c>
      <c r="IQ15" s="165">
        <f t="shared" si="158"/>
        <v>1.8707811187530121</v>
      </c>
      <c r="IR15" s="164">
        <f t="shared" ref="IR15:IV15" si="296">SUM(IR7:IR14)</f>
        <v>36257</v>
      </c>
      <c r="IS15" s="176">
        <f t="shared" si="296"/>
        <v>645639.9</v>
      </c>
      <c r="IT15" s="175">
        <f t="shared" si="296"/>
        <v>358170</v>
      </c>
      <c r="IU15" s="164">
        <f t="shared" si="296"/>
        <v>90711.84</v>
      </c>
      <c r="IV15" s="164">
        <f t="shared" si="296"/>
        <v>267458.16000000003</v>
      </c>
      <c r="IW15" s="165">
        <f t="shared" si="161"/>
        <v>25.32647625429265</v>
      </c>
      <c r="IX15" s="164">
        <f t="shared" ref="IX15:IY15" si="297">SUM(IX7:IX14)</f>
        <v>7918</v>
      </c>
      <c r="IY15" s="176">
        <f t="shared" si="297"/>
        <v>259540.16000000003</v>
      </c>
      <c r="IZ15" s="175">
        <f t="shared" si="163"/>
        <v>706629.31</v>
      </c>
      <c r="JA15" s="164">
        <f t="shared" si="163"/>
        <v>550348.88</v>
      </c>
      <c r="JB15" s="164">
        <f t="shared" si="163"/>
        <v>156280.43</v>
      </c>
      <c r="JC15" s="165">
        <f t="shared" si="164"/>
        <v>77.88367567147759</v>
      </c>
      <c r="JD15" s="164">
        <f t="shared" si="165"/>
        <v>0</v>
      </c>
      <c r="JE15" s="176">
        <f t="shared" si="165"/>
        <v>156280.43</v>
      </c>
      <c r="JF15" s="175">
        <f t="shared" ref="JF15:JH15" si="298">SUM(JF7:JF14)</f>
        <v>584420.52</v>
      </c>
      <c r="JG15" s="164">
        <f t="shared" si="298"/>
        <v>549025.52</v>
      </c>
      <c r="JH15" s="164">
        <f t="shared" si="298"/>
        <v>35395</v>
      </c>
      <c r="JI15" s="165">
        <f t="shared" si="167"/>
        <v>93.943573370763914</v>
      </c>
      <c r="JJ15" s="164">
        <f t="shared" ref="JJ15:JN15" si="299">SUM(JJ7:JJ14)</f>
        <v>0</v>
      </c>
      <c r="JK15" s="176">
        <f t="shared" si="299"/>
        <v>35395</v>
      </c>
      <c r="JL15" s="175">
        <f t="shared" si="299"/>
        <v>1323.359999999986</v>
      </c>
      <c r="JM15" s="164">
        <f t="shared" si="299"/>
        <v>1323.359999999986</v>
      </c>
      <c r="JN15" s="164">
        <f t="shared" si="299"/>
        <v>0</v>
      </c>
      <c r="JO15" s="165">
        <f t="shared" si="170"/>
        <v>100</v>
      </c>
      <c r="JP15" s="164">
        <f t="shared" ref="JP15:JT15" si="300">SUM(JP7:JP14)</f>
        <v>0</v>
      </c>
      <c r="JQ15" s="176">
        <f t="shared" si="300"/>
        <v>0</v>
      </c>
      <c r="JR15" s="175">
        <f t="shared" si="300"/>
        <v>112000</v>
      </c>
      <c r="JS15" s="164">
        <f t="shared" si="300"/>
        <v>0</v>
      </c>
      <c r="JT15" s="164">
        <f t="shared" si="300"/>
        <v>112000</v>
      </c>
      <c r="JU15" s="165">
        <f t="shared" si="173"/>
        <v>0</v>
      </c>
      <c r="JV15" s="164">
        <f t="shared" ref="JV15:JZ15" si="301">SUM(JV7:JV14)</f>
        <v>0</v>
      </c>
      <c r="JW15" s="176">
        <f t="shared" si="301"/>
        <v>112000</v>
      </c>
      <c r="JX15" s="175">
        <f t="shared" si="301"/>
        <v>8885.429999999993</v>
      </c>
      <c r="JY15" s="164">
        <f t="shared" si="301"/>
        <v>0</v>
      </c>
      <c r="JZ15" s="164">
        <f t="shared" si="301"/>
        <v>8885.429999999993</v>
      </c>
      <c r="KA15" s="165">
        <f t="shared" si="176"/>
        <v>0</v>
      </c>
      <c r="KB15" s="164">
        <f t="shared" ref="KB15:KC15" si="302">SUM(KB7:KB14)</f>
        <v>0</v>
      </c>
      <c r="KC15" s="176">
        <f t="shared" si="302"/>
        <v>8885.429999999993</v>
      </c>
      <c r="KD15" s="175">
        <f t="shared" si="178"/>
        <v>876630.5</v>
      </c>
      <c r="KE15" s="164">
        <f t="shared" si="178"/>
        <v>366700</v>
      </c>
      <c r="KF15" s="164">
        <f t="shared" si="178"/>
        <v>509930.5</v>
      </c>
      <c r="KG15" s="165">
        <f t="shared" si="179"/>
        <v>41.830623050418616</v>
      </c>
      <c r="KH15" s="164">
        <f t="shared" si="180"/>
        <v>5500</v>
      </c>
      <c r="KI15" s="176">
        <f t="shared" si="180"/>
        <v>504430.5</v>
      </c>
      <c r="KJ15" s="175">
        <f t="shared" ref="KJ15:KL15" si="303">SUM(KJ7:KJ14)</f>
        <v>581884.22</v>
      </c>
      <c r="KK15" s="164">
        <f t="shared" si="303"/>
        <v>366700</v>
      </c>
      <c r="KL15" s="164">
        <f t="shared" si="303"/>
        <v>215184.21999999997</v>
      </c>
      <c r="KM15" s="165">
        <f t="shared" si="182"/>
        <v>63.019409600074738</v>
      </c>
      <c r="KN15" s="164">
        <f t="shared" ref="KN15:KR15" si="304">SUM(KN7:KN14)</f>
        <v>5500</v>
      </c>
      <c r="KO15" s="176">
        <f t="shared" si="304"/>
        <v>209684.21999999997</v>
      </c>
      <c r="KP15" s="175">
        <f t="shared" si="304"/>
        <v>294746.28000000003</v>
      </c>
      <c r="KQ15" s="164">
        <f t="shared" si="304"/>
        <v>0</v>
      </c>
      <c r="KR15" s="164">
        <f t="shared" si="304"/>
        <v>294746.28000000003</v>
      </c>
      <c r="KS15" s="165">
        <f t="shared" si="185"/>
        <v>0</v>
      </c>
      <c r="KT15" s="164">
        <f t="shared" ref="KT15:KU15" si="305">SUM(KT7:KT14)</f>
        <v>0</v>
      </c>
      <c r="KU15" s="176">
        <f t="shared" si="305"/>
        <v>294746.28000000003</v>
      </c>
      <c r="KV15" s="175">
        <f t="shared" si="187"/>
        <v>437767</v>
      </c>
      <c r="KW15" s="164">
        <f t="shared" si="187"/>
        <v>369367</v>
      </c>
      <c r="KX15" s="164">
        <f t="shared" si="187"/>
        <v>68400</v>
      </c>
      <c r="KY15" s="165">
        <f t="shared" si="188"/>
        <v>84.37524984752163</v>
      </c>
      <c r="KZ15" s="164">
        <f t="shared" si="189"/>
        <v>68400</v>
      </c>
      <c r="LA15" s="176">
        <f t="shared" si="189"/>
        <v>0</v>
      </c>
      <c r="LB15" s="175">
        <f t="shared" ref="LB15:LD15" si="306">SUM(LB7:LB14)</f>
        <v>382915</v>
      </c>
      <c r="LC15" s="164">
        <f t="shared" si="306"/>
        <v>314515</v>
      </c>
      <c r="LD15" s="164">
        <f t="shared" si="306"/>
        <v>68400</v>
      </c>
      <c r="LE15" s="165">
        <f t="shared" si="191"/>
        <v>82.137027799903379</v>
      </c>
      <c r="LF15" s="164">
        <f t="shared" ref="LF15:LJ15" si="307">SUM(LF7:LF14)</f>
        <v>68400</v>
      </c>
      <c r="LG15" s="176">
        <f t="shared" si="307"/>
        <v>0</v>
      </c>
      <c r="LH15" s="175">
        <f t="shared" si="307"/>
        <v>54852</v>
      </c>
      <c r="LI15" s="164">
        <f t="shared" si="307"/>
        <v>54852</v>
      </c>
      <c r="LJ15" s="164">
        <f t="shared" si="307"/>
        <v>0</v>
      </c>
      <c r="LK15" s="165">
        <f t="shared" si="194"/>
        <v>100</v>
      </c>
      <c r="LL15" s="164">
        <f t="shared" ref="LL15:LM15" si="308">SUM(LL7:LL14)</f>
        <v>0</v>
      </c>
      <c r="LM15" s="176">
        <f t="shared" si="308"/>
        <v>0</v>
      </c>
      <c r="LN15" s="175">
        <f t="shared" si="196"/>
        <v>1221246.9300000002</v>
      </c>
      <c r="LO15" s="164">
        <f t="shared" si="196"/>
        <v>109887</v>
      </c>
      <c r="LP15" s="164">
        <f t="shared" si="196"/>
        <v>1111359.9300000002</v>
      </c>
      <c r="LQ15" s="165">
        <f t="shared" si="197"/>
        <v>8.9979345946032385</v>
      </c>
      <c r="LR15" s="164">
        <f t="shared" si="198"/>
        <v>404443</v>
      </c>
      <c r="LS15" s="176">
        <f t="shared" si="198"/>
        <v>706916.93</v>
      </c>
      <c r="LT15" s="175">
        <f t="shared" ref="LT15:LV15" si="309">SUM(LT7:LT14)</f>
        <v>974851.58000000007</v>
      </c>
      <c r="LU15" s="164">
        <f t="shared" si="309"/>
        <v>71493</v>
      </c>
      <c r="LV15" s="164">
        <f t="shared" si="309"/>
        <v>903358.58000000007</v>
      </c>
      <c r="LW15" s="165">
        <f t="shared" si="200"/>
        <v>7.3337317666346697</v>
      </c>
      <c r="LX15" s="164">
        <f t="shared" ref="LX15:MB15" si="310">SUM(LX7:LX14)</f>
        <v>342000</v>
      </c>
      <c r="LY15" s="176">
        <f t="shared" si="310"/>
        <v>561358.58000000007</v>
      </c>
      <c r="LZ15" s="175">
        <f t="shared" si="310"/>
        <v>246395.34999999998</v>
      </c>
      <c r="MA15" s="164">
        <f t="shared" si="310"/>
        <v>38394</v>
      </c>
      <c r="MB15" s="164">
        <f t="shared" si="310"/>
        <v>208001.34999999998</v>
      </c>
      <c r="MC15" s="165">
        <f t="shared" si="203"/>
        <v>15.582274584321498</v>
      </c>
      <c r="MD15" s="164">
        <f t="shared" ref="MD15:ME15" si="311">SUM(MD7:MD14)</f>
        <v>62443</v>
      </c>
      <c r="ME15" s="176">
        <f t="shared" si="311"/>
        <v>145558.34999999998</v>
      </c>
      <c r="MF15" s="175">
        <f t="shared" si="205"/>
        <v>5848.57</v>
      </c>
      <c r="MG15" s="164">
        <f t="shared" si="205"/>
        <v>0</v>
      </c>
      <c r="MH15" s="164">
        <f t="shared" si="205"/>
        <v>5848.57</v>
      </c>
      <c r="MI15" s="165">
        <f t="shared" si="206"/>
        <v>0</v>
      </c>
      <c r="MJ15" s="164">
        <f t="shared" si="207"/>
        <v>0</v>
      </c>
      <c r="MK15" s="176">
        <f t="shared" si="207"/>
        <v>5848.57</v>
      </c>
      <c r="ML15" s="175">
        <f>SUM(ML7:ML14)</f>
        <v>0</v>
      </c>
      <c r="MM15" s="164">
        <f t="shared" ref="MM15:MN15" si="312">SUM(MM7:MM14)</f>
        <v>0</v>
      </c>
      <c r="MN15" s="164">
        <f t="shared" si="312"/>
        <v>0</v>
      </c>
      <c r="MO15" s="165" t="e">
        <f t="shared" si="209"/>
        <v>#DIV/0!</v>
      </c>
      <c r="MP15" s="164">
        <f t="shared" ref="MP15:MT15" si="313">SUM(MP7:MP14)</f>
        <v>0</v>
      </c>
      <c r="MQ15" s="176">
        <f t="shared" si="313"/>
        <v>0</v>
      </c>
      <c r="MR15" s="175">
        <f t="shared" si="313"/>
        <v>5848.57</v>
      </c>
      <c r="MS15" s="164">
        <f t="shared" si="313"/>
        <v>0</v>
      </c>
      <c r="MT15" s="164">
        <f t="shared" si="313"/>
        <v>5848.57</v>
      </c>
      <c r="MU15" s="165">
        <f t="shared" si="212"/>
        <v>0</v>
      </c>
      <c r="MV15" s="164">
        <f>SUM(MV7:MV14)</f>
        <v>0</v>
      </c>
      <c r="MW15" s="176">
        <f t="shared" ref="MW15" si="314">SUM(MW7:MW14)</f>
        <v>5848.57</v>
      </c>
      <c r="MX15" s="175">
        <f t="shared" si="214"/>
        <v>1071974.48</v>
      </c>
      <c r="MY15" s="164">
        <f t="shared" si="214"/>
        <v>40339.849999999991</v>
      </c>
      <c r="MZ15" s="164">
        <f t="shared" si="214"/>
        <v>1031634.63</v>
      </c>
      <c r="NA15" s="165">
        <f t="shared" si="215"/>
        <v>3.7631352940417009</v>
      </c>
      <c r="NB15" s="164">
        <f t="shared" si="216"/>
        <v>127950</v>
      </c>
      <c r="NC15" s="176">
        <f t="shared" si="216"/>
        <v>903684.63</v>
      </c>
      <c r="ND15" s="175">
        <f t="shared" ref="ND15:NF15" si="315">SUM(ND7:ND14)</f>
        <v>18157.5</v>
      </c>
      <c r="NE15" s="164">
        <f t="shared" si="315"/>
        <v>5607.5</v>
      </c>
      <c r="NF15" s="164">
        <f t="shared" si="315"/>
        <v>12550</v>
      </c>
      <c r="NG15" s="165">
        <f t="shared" si="218"/>
        <v>30.882555417871405</v>
      </c>
      <c r="NH15" s="164">
        <f t="shared" ref="NH15:NL15" si="316">SUM(NH7:NH14)</f>
        <v>12550</v>
      </c>
      <c r="NI15" s="176">
        <f t="shared" si="316"/>
        <v>0</v>
      </c>
      <c r="NJ15" s="175">
        <f t="shared" si="316"/>
        <v>1053816.98</v>
      </c>
      <c r="NK15" s="164">
        <f t="shared" si="316"/>
        <v>34732.349999999991</v>
      </c>
      <c r="NL15" s="164">
        <f t="shared" si="316"/>
        <v>1019084.63</v>
      </c>
      <c r="NM15" s="165">
        <f t="shared" si="221"/>
        <v>3.2958616779926992</v>
      </c>
      <c r="NN15" s="164">
        <f t="shared" ref="NN15:NO15" si="317">SUM(NN7:NN14)</f>
        <v>115400</v>
      </c>
      <c r="NO15" s="176">
        <f t="shared" si="317"/>
        <v>903684.63</v>
      </c>
      <c r="NP15" s="175">
        <f t="shared" si="223"/>
        <v>1314014.07</v>
      </c>
      <c r="NQ15" s="164">
        <f t="shared" si="223"/>
        <v>357045.41000000003</v>
      </c>
      <c r="NR15" s="164">
        <f t="shared" si="223"/>
        <v>956968.65999999992</v>
      </c>
      <c r="NS15" s="165">
        <f t="shared" si="224"/>
        <v>27.172114679106901</v>
      </c>
      <c r="NT15" s="164">
        <f t="shared" si="225"/>
        <v>27900</v>
      </c>
      <c r="NU15" s="176">
        <f t="shared" si="225"/>
        <v>929068.65999999992</v>
      </c>
      <c r="NV15" s="175">
        <f t="shared" ref="NV15:NX15" si="318">SUM(NV7:NV14)</f>
        <v>391120.07</v>
      </c>
      <c r="NW15" s="164">
        <f t="shared" si="318"/>
        <v>191109.41000000003</v>
      </c>
      <c r="NX15" s="164">
        <f t="shared" si="318"/>
        <v>200010.65999999997</v>
      </c>
      <c r="NY15" s="165">
        <f t="shared" si="227"/>
        <v>48.862082173384771</v>
      </c>
      <c r="NZ15" s="164">
        <f t="shared" ref="NZ15:OD15" si="319">SUM(NZ7:NZ14)</f>
        <v>27900</v>
      </c>
      <c r="OA15" s="176">
        <f t="shared" si="319"/>
        <v>172110.65999999997</v>
      </c>
      <c r="OB15" s="175">
        <f t="shared" si="319"/>
        <v>778700</v>
      </c>
      <c r="OC15" s="164">
        <f t="shared" si="319"/>
        <v>113049</v>
      </c>
      <c r="OD15" s="164">
        <f t="shared" si="319"/>
        <v>665651</v>
      </c>
      <c r="OE15" s="165">
        <f t="shared" si="230"/>
        <v>14.517657634519072</v>
      </c>
      <c r="OF15" s="164">
        <f t="shared" ref="OF15:OJ15" si="320">SUM(OF7:OF14)</f>
        <v>0</v>
      </c>
      <c r="OG15" s="176">
        <f t="shared" si="320"/>
        <v>665651</v>
      </c>
      <c r="OH15" s="175">
        <f t="shared" si="320"/>
        <v>144194</v>
      </c>
      <c r="OI15" s="164">
        <f t="shared" si="320"/>
        <v>52887</v>
      </c>
      <c r="OJ15" s="164">
        <f t="shared" si="320"/>
        <v>91307</v>
      </c>
      <c r="OK15" s="165">
        <f t="shared" si="233"/>
        <v>36.677670360763969</v>
      </c>
      <c r="OL15" s="164">
        <f t="shared" ref="OL15:OM15" si="321">SUM(OL7:OL14)</f>
        <v>0</v>
      </c>
      <c r="OM15" s="176">
        <f t="shared" si="321"/>
        <v>91307</v>
      </c>
      <c r="ON15" s="175">
        <f t="shared" si="235"/>
        <v>418483</v>
      </c>
      <c r="OO15" s="164">
        <f t="shared" si="235"/>
        <v>172903</v>
      </c>
      <c r="OP15" s="164">
        <f t="shared" si="235"/>
        <v>245580</v>
      </c>
      <c r="OQ15" s="165">
        <f t="shared" si="236"/>
        <v>41.316612622257061</v>
      </c>
      <c r="OR15" s="164">
        <f t="shared" si="237"/>
        <v>245580</v>
      </c>
      <c r="OS15" s="176">
        <f t="shared" si="237"/>
        <v>0</v>
      </c>
      <c r="OT15" s="175">
        <f t="shared" ref="OT15:OV15" si="322">SUM(OT7:OT14)</f>
        <v>284621</v>
      </c>
      <c r="OU15" s="164">
        <f t="shared" si="322"/>
        <v>39041</v>
      </c>
      <c r="OV15" s="164">
        <f t="shared" si="322"/>
        <v>245580</v>
      </c>
      <c r="OW15" s="165">
        <f t="shared" si="239"/>
        <v>13.716837478611909</v>
      </c>
      <c r="OX15" s="164">
        <f t="shared" ref="OX15:PB15" si="323">SUM(OX7:OX14)</f>
        <v>245580</v>
      </c>
      <c r="OY15" s="176">
        <f t="shared" si="323"/>
        <v>0</v>
      </c>
      <c r="OZ15" s="175">
        <f t="shared" si="323"/>
        <v>133862</v>
      </c>
      <c r="PA15" s="164">
        <f t="shared" si="323"/>
        <v>133862</v>
      </c>
      <c r="PB15" s="164">
        <f t="shared" si="323"/>
        <v>0</v>
      </c>
      <c r="PC15" s="165">
        <f t="shared" si="242"/>
        <v>100</v>
      </c>
      <c r="PD15" s="164">
        <f t="shared" ref="PD15:PE15" si="324">SUM(PD7:PD14)</f>
        <v>0</v>
      </c>
      <c r="PE15" s="176">
        <f t="shared" si="324"/>
        <v>0</v>
      </c>
      <c r="PF15" s="175">
        <f t="shared" si="244"/>
        <v>1231943.4500000002</v>
      </c>
      <c r="PG15" s="164">
        <f t="shared" si="244"/>
        <v>5500</v>
      </c>
      <c r="PH15" s="164">
        <f t="shared" si="244"/>
        <v>1226443.4500000002</v>
      </c>
      <c r="PI15" s="165">
        <f t="shared" si="245"/>
        <v>0.44644906387545619</v>
      </c>
      <c r="PJ15" s="164">
        <f t="shared" si="246"/>
        <v>418000</v>
      </c>
      <c r="PK15" s="176">
        <f t="shared" si="246"/>
        <v>808443.45</v>
      </c>
      <c r="PL15" s="175">
        <f t="shared" ref="PL15:PN15" si="325">SUM(PL7:PL14)</f>
        <v>1193850.8900000001</v>
      </c>
      <c r="PM15" s="164">
        <f t="shared" si="325"/>
        <v>5500</v>
      </c>
      <c r="PN15" s="164">
        <f t="shared" si="325"/>
        <v>1188350.8900000001</v>
      </c>
      <c r="PO15" s="165">
        <f t="shared" si="248"/>
        <v>0.46069404865125158</v>
      </c>
      <c r="PP15" s="164">
        <f t="shared" ref="PP15:PT15" si="326">SUM(PP7:PP14)</f>
        <v>418000</v>
      </c>
      <c r="PQ15" s="176">
        <f t="shared" si="326"/>
        <v>770350.89</v>
      </c>
      <c r="PR15" s="175">
        <f t="shared" si="326"/>
        <v>38092.559999999998</v>
      </c>
      <c r="PS15" s="164">
        <f t="shared" si="326"/>
        <v>0</v>
      </c>
      <c r="PT15" s="164">
        <f t="shared" si="326"/>
        <v>38092.559999999998</v>
      </c>
      <c r="PU15" s="165">
        <f t="shared" si="251"/>
        <v>0</v>
      </c>
      <c r="PV15" s="164">
        <f t="shared" ref="PV15:PW15" si="327">SUM(PV7:PV14)</f>
        <v>0</v>
      </c>
      <c r="PW15" s="176">
        <f t="shared" si="327"/>
        <v>38092.559999999998</v>
      </c>
    </row>
    <row r="16" spans="1:439" s="98" customFormat="1" ht="18.75" customHeight="1">
      <c r="A16" s="108">
        <v>3</v>
      </c>
      <c r="B16" s="102" t="s">
        <v>667</v>
      </c>
      <c r="C16" s="102"/>
      <c r="D16" s="133"/>
      <c r="E16" s="133"/>
      <c r="F16" s="133"/>
      <c r="G16" s="133"/>
      <c r="H16" s="133"/>
      <c r="I16" s="147"/>
      <c r="J16" s="133"/>
      <c r="K16" s="134" t="e">
        <f t="shared" si="36"/>
        <v>#DIV/0!</v>
      </c>
      <c r="L16" s="133"/>
      <c r="M16" s="135"/>
      <c r="N16" s="136"/>
      <c r="O16" s="148"/>
      <c r="P16" s="137"/>
      <c r="Q16" s="138"/>
      <c r="R16" s="137"/>
      <c r="S16" s="139"/>
      <c r="T16" s="140"/>
      <c r="U16" s="149"/>
      <c r="V16" s="141"/>
      <c r="W16" s="142"/>
      <c r="X16" s="141"/>
      <c r="Y16" s="143"/>
      <c r="Z16" s="144"/>
      <c r="AA16" s="147"/>
      <c r="AB16" s="133"/>
      <c r="AC16" s="134"/>
      <c r="AD16" s="133"/>
      <c r="AE16" s="145"/>
      <c r="AF16" s="144"/>
      <c r="AG16" s="147"/>
      <c r="AH16" s="133"/>
      <c r="AI16" s="134"/>
      <c r="AJ16" s="133"/>
      <c r="AK16" s="145"/>
      <c r="AL16" s="144"/>
      <c r="AM16" s="147"/>
      <c r="AN16" s="133"/>
      <c r="AO16" s="134"/>
      <c r="AP16" s="133"/>
      <c r="AQ16" s="145"/>
      <c r="AR16" s="144"/>
      <c r="AS16" s="147"/>
      <c r="AT16" s="133"/>
      <c r="AU16" s="134"/>
      <c r="AV16" s="133"/>
      <c r="AW16" s="145"/>
      <c r="AX16" s="144"/>
      <c r="AY16" s="147"/>
      <c r="AZ16" s="133"/>
      <c r="BA16" s="134"/>
      <c r="BB16" s="133"/>
      <c r="BC16" s="145"/>
      <c r="BD16" s="144"/>
      <c r="BE16" s="147"/>
      <c r="BF16" s="133"/>
      <c r="BG16" s="134"/>
      <c r="BH16" s="133"/>
      <c r="BI16" s="145"/>
      <c r="BJ16" s="144"/>
      <c r="BK16" s="147"/>
      <c r="BL16" s="133"/>
      <c r="BM16" s="134"/>
      <c r="BN16" s="133"/>
      <c r="BO16" s="145"/>
      <c r="BP16" s="144"/>
      <c r="BQ16" s="147"/>
      <c r="BR16" s="133"/>
      <c r="BS16" s="134"/>
      <c r="BT16" s="133"/>
      <c r="BU16" s="145"/>
      <c r="BV16" s="144"/>
      <c r="BW16" s="147"/>
      <c r="BX16" s="133"/>
      <c r="BY16" s="134"/>
      <c r="BZ16" s="133"/>
      <c r="CA16" s="145"/>
      <c r="CB16" s="144"/>
      <c r="CC16" s="147"/>
      <c r="CD16" s="133"/>
      <c r="CE16" s="134"/>
      <c r="CF16" s="133"/>
      <c r="CG16" s="145"/>
      <c r="CH16" s="144"/>
      <c r="CI16" s="147"/>
      <c r="CJ16" s="133"/>
      <c r="CK16" s="134"/>
      <c r="CL16" s="133"/>
      <c r="CM16" s="145"/>
      <c r="CN16" s="144"/>
      <c r="CO16" s="147"/>
      <c r="CP16" s="133"/>
      <c r="CQ16" s="134"/>
      <c r="CR16" s="133"/>
      <c r="CS16" s="145"/>
      <c r="CT16" s="144"/>
      <c r="CU16" s="147"/>
      <c r="CV16" s="133"/>
      <c r="CW16" s="134"/>
      <c r="CX16" s="133"/>
      <c r="CY16" s="145"/>
      <c r="CZ16" s="144"/>
      <c r="DA16" s="147"/>
      <c r="DB16" s="133"/>
      <c r="DC16" s="134"/>
      <c r="DD16" s="133"/>
      <c r="DE16" s="145"/>
      <c r="DF16" s="144"/>
      <c r="DG16" s="147"/>
      <c r="DH16" s="133"/>
      <c r="DI16" s="134"/>
      <c r="DJ16" s="133"/>
      <c r="DK16" s="145"/>
      <c r="DL16" s="144"/>
      <c r="DM16" s="147"/>
      <c r="DN16" s="133"/>
      <c r="DO16" s="134"/>
      <c r="DP16" s="133"/>
      <c r="DQ16" s="145"/>
      <c r="DR16" s="144"/>
      <c r="DS16" s="147"/>
      <c r="DT16" s="133"/>
      <c r="DU16" s="134"/>
      <c r="DV16" s="133"/>
      <c r="DW16" s="145"/>
      <c r="DX16" s="144"/>
      <c r="DY16" s="147"/>
      <c r="DZ16" s="133"/>
      <c r="EA16" s="134"/>
      <c r="EB16" s="133"/>
      <c r="EC16" s="145"/>
      <c r="ED16" s="144"/>
      <c r="EE16" s="147"/>
      <c r="EF16" s="133"/>
      <c r="EG16" s="134"/>
      <c r="EH16" s="133"/>
      <c r="EI16" s="145"/>
      <c r="EJ16" s="144"/>
      <c r="EK16" s="147"/>
      <c r="EL16" s="133"/>
      <c r="EM16" s="134"/>
      <c r="EN16" s="133"/>
      <c r="EO16" s="145"/>
      <c r="EP16" s="144"/>
      <c r="EQ16" s="147"/>
      <c r="ER16" s="133"/>
      <c r="ES16" s="134"/>
      <c r="ET16" s="133"/>
      <c r="EU16" s="145"/>
      <c r="EV16" s="144"/>
      <c r="EW16" s="147"/>
      <c r="EX16" s="133"/>
      <c r="EY16" s="134"/>
      <c r="EZ16" s="133"/>
      <c r="FA16" s="145"/>
      <c r="FB16" s="144"/>
      <c r="FC16" s="147"/>
      <c r="FD16" s="133"/>
      <c r="FE16" s="134"/>
      <c r="FF16" s="133"/>
      <c r="FG16" s="145"/>
      <c r="FH16" s="144"/>
      <c r="FI16" s="147"/>
      <c r="FJ16" s="133"/>
      <c r="FK16" s="134"/>
      <c r="FL16" s="133"/>
      <c r="FM16" s="145"/>
      <c r="FN16" s="144"/>
      <c r="FO16" s="147"/>
      <c r="FP16" s="133"/>
      <c r="FQ16" s="134"/>
      <c r="FR16" s="133"/>
      <c r="FS16" s="145"/>
      <c r="FT16" s="144"/>
      <c r="FU16" s="147"/>
      <c r="FV16" s="133"/>
      <c r="FW16" s="134"/>
      <c r="FX16" s="133"/>
      <c r="FY16" s="145"/>
      <c r="FZ16" s="144"/>
      <c r="GA16" s="147"/>
      <c r="GB16" s="133"/>
      <c r="GC16" s="134"/>
      <c r="GD16" s="133"/>
      <c r="GE16" s="145"/>
      <c r="GF16" s="144"/>
      <c r="GG16" s="147"/>
      <c r="GH16" s="133"/>
      <c r="GI16" s="134"/>
      <c r="GJ16" s="133"/>
      <c r="GK16" s="145"/>
      <c r="GL16" s="144"/>
      <c r="GM16" s="147"/>
      <c r="GN16" s="133"/>
      <c r="GO16" s="134"/>
      <c r="GP16" s="133"/>
      <c r="GQ16" s="145"/>
      <c r="GR16" s="144"/>
      <c r="GS16" s="147"/>
      <c r="GT16" s="133"/>
      <c r="GU16" s="134"/>
      <c r="GV16" s="133"/>
      <c r="GW16" s="145"/>
      <c r="GX16" s="144"/>
      <c r="GY16" s="147"/>
      <c r="GZ16" s="133"/>
      <c r="HA16" s="134"/>
      <c r="HB16" s="133"/>
      <c r="HC16" s="145"/>
      <c r="HD16" s="144"/>
      <c r="HE16" s="147"/>
      <c r="HF16" s="133"/>
      <c r="HG16" s="134"/>
      <c r="HH16" s="133"/>
      <c r="HI16" s="145"/>
      <c r="HJ16" s="144"/>
      <c r="HK16" s="147"/>
      <c r="HL16" s="133"/>
      <c r="HM16" s="134"/>
      <c r="HN16" s="133"/>
      <c r="HO16" s="145"/>
      <c r="HP16" s="144"/>
      <c r="HQ16" s="147"/>
      <c r="HR16" s="133"/>
      <c r="HS16" s="134"/>
      <c r="HT16" s="133"/>
      <c r="HU16" s="145"/>
      <c r="HV16" s="144"/>
      <c r="HW16" s="147"/>
      <c r="HX16" s="133"/>
      <c r="HY16" s="134"/>
      <c r="HZ16" s="133"/>
      <c r="IA16" s="145"/>
      <c r="IB16" s="144"/>
      <c r="IC16" s="147"/>
      <c r="ID16" s="133"/>
      <c r="IE16" s="134"/>
      <c r="IF16" s="133"/>
      <c r="IG16" s="145"/>
      <c r="IH16" s="144"/>
      <c r="II16" s="147"/>
      <c r="IJ16" s="133"/>
      <c r="IK16" s="134"/>
      <c r="IL16" s="133"/>
      <c r="IM16" s="145"/>
      <c r="IN16" s="144"/>
      <c r="IO16" s="147"/>
      <c r="IP16" s="133"/>
      <c r="IQ16" s="134"/>
      <c r="IR16" s="133"/>
      <c r="IS16" s="145"/>
      <c r="IT16" s="144"/>
      <c r="IU16" s="147"/>
      <c r="IV16" s="133"/>
      <c r="IW16" s="134"/>
      <c r="IX16" s="133"/>
      <c r="IY16" s="145"/>
      <c r="IZ16" s="144"/>
      <c r="JA16" s="147"/>
      <c r="JB16" s="133"/>
      <c r="JC16" s="134"/>
      <c r="JD16" s="133"/>
      <c r="JE16" s="145"/>
      <c r="JF16" s="144"/>
      <c r="JG16" s="147"/>
      <c r="JH16" s="133"/>
      <c r="JI16" s="134"/>
      <c r="JJ16" s="133"/>
      <c r="JK16" s="145"/>
      <c r="JL16" s="144"/>
      <c r="JM16" s="147"/>
      <c r="JN16" s="133"/>
      <c r="JO16" s="134"/>
      <c r="JP16" s="133"/>
      <c r="JQ16" s="145"/>
      <c r="JR16" s="144"/>
      <c r="JS16" s="147"/>
      <c r="JT16" s="133"/>
      <c r="JU16" s="134"/>
      <c r="JV16" s="133"/>
      <c r="JW16" s="145"/>
      <c r="JX16" s="144"/>
      <c r="JY16" s="147"/>
      <c r="JZ16" s="133"/>
      <c r="KA16" s="134"/>
      <c r="KB16" s="133"/>
      <c r="KC16" s="145"/>
      <c r="KD16" s="144"/>
      <c r="KE16" s="147"/>
      <c r="KF16" s="133"/>
      <c r="KG16" s="134"/>
      <c r="KH16" s="133"/>
      <c r="KI16" s="145"/>
      <c r="KJ16" s="144"/>
      <c r="KK16" s="147"/>
      <c r="KL16" s="133"/>
      <c r="KM16" s="134"/>
      <c r="KN16" s="133"/>
      <c r="KO16" s="145"/>
      <c r="KP16" s="144"/>
      <c r="KQ16" s="147"/>
      <c r="KR16" s="133"/>
      <c r="KS16" s="134"/>
      <c r="KT16" s="133"/>
      <c r="KU16" s="145"/>
      <c r="KV16" s="144"/>
      <c r="KW16" s="147"/>
      <c r="KX16" s="133"/>
      <c r="KY16" s="134"/>
      <c r="KZ16" s="133"/>
      <c r="LA16" s="145"/>
      <c r="LB16" s="144"/>
      <c r="LC16" s="147"/>
      <c r="LD16" s="133"/>
      <c r="LE16" s="134"/>
      <c r="LF16" s="133"/>
      <c r="LG16" s="145"/>
      <c r="LH16" s="144"/>
      <c r="LI16" s="147"/>
      <c r="LJ16" s="133"/>
      <c r="LK16" s="134"/>
      <c r="LL16" s="133"/>
      <c r="LM16" s="145"/>
      <c r="LN16" s="144"/>
      <c r="LO16" s="147"/>
      <c r="LP16" s="133"/>
      <c r="LQ16" s="134"/>
      <c r="LR16" s="133"/>
      <c r="LS16" s="145"/>
      <c r="LT16" s="144"/>
      <c r="LU16" s="147"/>
      <c r="LV16" s="133"/>
      <c r="LW16" s="134"/>
      <c r="LX16" s="133"/>
      <c r="LY16" s="145"/>
      <c r="LZ16" s="144"/>
      <c r="MA16" s="147"/>
      <c r="MB16" s="133"/>
      <c r="MC16" s="134"/>
      <c r="MD16" s="133"/>
      <c r="ME16" s="145"/>
      <c r="MF16" s="144"/>
      <c r="MG16" s="147"/>
      <c r="MH16" s="133"/>
      <c r="MI16" s="134"/>
      <c r="MJ16" s="133"/>
      <c r="MK16" s="145"/>
      <c r="ML16" s="144"/>
      <c r="MM16" s="147"/>
      <c r="MN16" s="133"/>
      <c r="MO16" s="134"/>
      <c r="MP16" s="133"/>
      <c r="MQ16" s="145"/>
      <c r="MR16" s="144"/>
      <c r="MS16" s="147"/>
      <c r="MT16" s="133"/>
      <c r="MU16" s="134"/>
      <c r="MV16" s="133"/>
      <c r="MW16" s="145"/>
      <c r="MX16" s="144"/>
      <c r="MY16" s="147"/>
      <c r="MZ16" s="133"/>
      <c r="NA16" s="134"/>
      <c r="NB16" s="133"/>
      <c r="NC16" s="145"/>
      <c r="ND16" s="144"/>
      <c r="NE16" s="147"/>
      <c r="NF16" s="133"/>
      <c r="NG16" s="134"/>
      <c r="NH16" s="133"/>
      <c r="NI16" s="145"/>
      <c r="NJ16" s="144"/>
      <c r="NK16" s="147"/>
      <c r="NL16" s="133"/>
      <c r="NM16" s="134"/>
      <c r="NN16" s="133"/>
      <c r="NO16" s="145"/>
      <c r="NP16" s="144"/>
      <c r="NQ16" s="147"/>
      <c r="NR16" s="133"/>
      <c r="NS16" s="134"/>
      <c r="NT16" s="133"/>
      <c r="NU16" s="145"/>
      <c r="NV16" s="144"/>
      <c r="NW16" s="147"/>
      <c r="NX16" s="133"/>
      <c r="NY16" s="134"/>
      <c r="NZ16" s="133"/>
      <c r="OA16" s="145"/>
      <c r="OB16" s="144"/>
      <c r="OC16" s="147"/>
      <c r="OD16" s="133"/>
      <c r="OE16" s="134"/>
      <c r="OF16" s="133"/>
      <c r="OG16" s="145"/>
      <c r="OH16" s="144"/>
      <c r="OI16" s="147"/>
      <c r="OJ16" s="133"/>
      <c r="OK16" s="134"/>
      <c r="OL16" s="133"/>
      <c r="OM16" s="145"/>
      <c r="ON16" s="144"/>
      <c r="OO16" s="147"/>
      <c r="OP16" s="133"/>
      <c r="OQ16" s="134"/>
      <c r="OR16" s="133"/>
      <c r="OS16" s="145"/>
      <c r="OT16" s="144"/>
      <c r="OU16" s="147"/>
      <c r="OV16" s="133"/>
      <c r="OW16" s="134"/>
      <c r="OX16" s="133"/>
      <c r="OY16" s="145"/>
      <c r="OZ16" s="144"/>
      <c r="PA16" s="147"/>
      <c r="PB16" s="133"/>
      <c r="PC16" s="134"/>
      <c r="PD16" s="133"/>
      <c r="PE16" s="145"/>
      <c r="PF16" s="144"/>
      <c r="PG16" s="147"/>
      <c r="PH16" s="133"/>
      <c r="PI16" s="134"/>
      <c r="PJ16" s="133"/>
      <c r="PK16" s="145"/>
      <c r="PL16" s="144"/>
      <c r="PM16" s="147"/>
      <c r="PN16" s="133"/>
      <c r="PO16" s="134"/>
      <c r="PP16" s="133"/>
      <c r="PQ16" s="145"/>
      <c r="PR16" s="144"/>
      <c r="PS16" s="147"/>
      <c r="PT16" s="133"/>
      <c r="PU16" s="134"/>
      <c r="PV16" s="133"/>
      <c r="PW16" s="145"/>
    </row>
    <row r="17" spans="1:439" s="98" customFormat="1" ht="18.75" customHeight="1">
      <c r="A17" s="108"/>
      <c r="B17" s="177" t="s">
        <v>668</v>
      </c>
      <c r="C17" s="177"/>
      <c r="D17" s="152">
        <f>+'[10]คชจ.หน้างานงบ (I)'!D21</f>
        <v>0</v>
      </c>
      <c r="E17" s="152">
        <f>+'[10]คชจ.หน้างานงบ (I)'!E21</f>
        <v>0</v>
      </c>
      <c r="F17" s="152">
        <f t="shared" si="37"/>
        <v>0</v>
      </c>
      <c r="G17" s="152">
        <f>+'[10]คชจ.หน้างานงบ (I)'!F21</f>
        <v>0</v>
      </c>
      <c r="H17" s="152">
        <f t="shared" ref="H17:H24" si="328">+F17-G17</f>
        <v>0</v>
      </c>
      <c r="I17" s="153">
        <f>+'[10]คชจ.หน้างานงบ (I)'!I21</f>
        <v>0</v>
      </c>
      <c r="J17" s="152">
        <f t="shared" si="38"/>
        <v>0</v>
      </c>
      <c r="K17" s="154" t="e">
        <f t="shared" si="36"/>
        <v>#DIV/0!</v>
      </c>
      <c r="L17" s="152">
        <f>+'[10]คชจ.หน้างานงบ (I)'!L21</f>
        <v>0</v>
      </c>
      <c r="M17" s="155">
        <f t="shared" si="39"/>
        <v>0</v>
      </c>
      <c r="N17" s="136">
        <f t="shared" si="40"/>
        <v>0</v>
      </c>
      <c r="O17" s="148">
        <f t="shared" si="40"/>
        <v>0</v>
      </c>
      <c r="P17" s="137">
        <f t="shared" si="40"/>
        <v>0</v>
      </c>
      <c r="Q17" s="138" t="e">
        <f t="shared" si="41"/>
        <v>#DIV/0!</v>
      </c>
      <c r="R17" s="137">
        <f t="shared" si="42"/>
        <v>0</v>
      </c>
      <c r="S17" s="139">
        <f t="shared" si="42"/>
        <v>0</v>
      </c>
      <c r="T17" s="140">
        <f t="shared" ref="T17:U24" si="329">+Z17+AF17+AL17+BJ17+CH17+DF17+ED17+FN17+GL17+IB17+IZ17+KD17+KV17+LN17+MF17+MX17+NP17+ON17+PF17</f>
        <v>0</v>
      </c>
      <c r="U17" s="149">
        <f t="shared" si="329"/>
        <v>0</v>
      </c>
      <c r="V17" s="141">
        <f t="shared" ref="V17:V24" si="330">+T17-U17</f>
        <v>0</v>
      </c>
      <c r="W17" s="142" t="e">
        <f t="shared" si="44"/>
        <v>#DIV/0!</v>
      </c>
      <c r="X17" s="141">
        <f t="shared" ref="X17:X24" si="331">+AD17+AJ17+AP17+BN17+CL17+DJ17+EH17+FR17+GP17+IF17+JD17+KH17+KZ17+LR17+MJ17+NB17+NT17+OR17+PJ17</f>
        <v>0</v>
      </c>
      <c r="Y17" s="143">
        <f t="shared" ref="Y17:Y24" si="332">+V17-X17</f>
        <v>0</v>
      </c>
      <c r="Z17" s="144">
        <v>0</v>
      </c>
      <c r="AA17" s="147">
        <v>0</v>
      </c>
      <c r="AB17" s="133">
        <f t="shared" ref="AB17:AB24" si="333">+Z17-AA17</f>
        <v>0</v>
      </c>
      <c r="AC17" s="134" t="e">
        <f t="shared" ref="AC17:AC24" si="334">AA17/Z17*100</f>
        <v>#DIV/0!</v>
      </c>
      <c r="AD17" s="133">
        <v>0</v>
      </c>
      <c r="AE17" s="145">
        <f t="shared" ref="AE17:AE24" si="335">+AB17-AD17</f>
        <v>0</v>
      </c>
      <c r="AF17" s="144">
        <v>0</v>
      </c>
      <c r="AG17" s="147">
        <v>0</v>
      </c>
      <c r="AH17" s="133">
        <f t="shared" ref="AH17:AH24" si="336">+AF17-AG17</f>
        <v>0</v>
      </c>
      <c r="AI17" s="134" t="e">
        <f t="shared" ref="AI17:AI24" si="337">AG17/AF17*100</f>
        <v>#DIV/0!</v>
      </c>
      <c r="AJ17" s="133">
        <v>0</v>
      </c>
      <c r="AK17" s="145">
        <f t="shared" ref="AK17:AK24" si="338">+AH17-AJ17</f>
        <v>0</v>
      </c>
      <c r="AL17" s="144">
        <f t="shared" si="52"/>
        <v>0</v>
      </c>
      <c r="AM17" s="147">
        <f t="shared" si="52"/>
        <v>0</v>
      </c>
      <c r="AN17" s="133">
        <f t="shared" si="52"/>
        <v>0</v>
      </c>
      <c r="AO17" s="134" t="e">
        <f t="shared" si="53"/>
        <v>#DIV/0!</v>
      </c>
      <c r="AP17" s="133">
        <f t="shared" si="54"/>
        <v>0</v>
      </c>
      <c r="AQ17" s="145">
        <f t="shared" si="54"/>
        <v>0</v>
      </c>
      <c r="AR17" s="144">
        <f>+'[10]I-57-E-POPXX.07'!D49</f>
        <v>0</v>
      </c>
      <c r="AS17" s="147">
        <f>+'[10]I-57-E-POPXX.07'!E49</f>
        <v>0</v>
      </c>
      <c r="AT17" s="133">
        <f>+'[10]I-57-E-POPXX.07'!E49</f>
        <v>0</v>
      </c>
      <c r="AU17" s="134" t="e">
        <f t="shared" si="56"/>
        <v>#DIV/0!</v>
      </c>
      <c r="AV17" s="133">
        <v>0</v>
      </c>
      <c r="AW17" s="145">
        <f t="shared" si="57"/>
        <v>0</v>
      </c>
      <c r="AX17" s="144">
        <v>0</v>
      </c>
      <c r="AY17" s="147">
        <v>0</v>
      </c>
      <c r="AZ17" s="133">
        <f t="shared" si="58"/>
        <v>0</v>
      </c>
      <c r="BA17" s="134" t="e">
        <f t="shared" si="59"/>
        <v>#DIV/0!</v>
      </c>
      <c r="BB17" s="133">
        <v>0</v>
      </c>
      <c r="BC17" s="145">
        <f t="shared" si="60"/>
        <v>0</v>
      </c>
      <c r="BD17" s="144">
        <v>0</v>
      </c>
      <c r="BE17" s="147">
        <v>0</v>
      </c>
      <c r="BF17" s="133">
        <f t="shared" si="61"/>
        <v>0</v>
      </c>
      <c r="BG17" s="134" t="e">
        <f t="shared" si="62"/>
        <v>#DIV/0!</v>
      </c>
      <c r="BH17" s="133">
        <v>0</v>
      </c>
      <c r="BI17" s="145">
        <f t="shared" si="63"/>
        <v>0</v>
      </c>
      <c r="BJ17" s="144">
        <f t="shared" si="64"/>
        <v>0</v>
      </c>
      <c r="BK17" s="147">
        <f t="shared" si="64"/>
        <v>0</v>
      </c>
      <c r="BL17" s="133">
        <f t="shared" si="64"/>
        <v>0</v>
      </c>
      <c r="BM17" s="134" t="e">
        <f t="shared" si="65"/>
        <v>#DIV/0!</v>
      </c>
      <c r="BN17" s="133">
        <f t="shared" si="66"/>
        <v>0</v>
      </c>
      <c r="BO17" s="145">
        <f t="shared" si="66"/>
        <v>0</v>
      </c>
      <c r="BP17" s="144">
        <v>0</v>
      </c>
      <c r="BQ17" s="147">
        <v>0</v>
      </c>
      <c r="BR17" s="133">
        <f t="shared" si="67"/>
        <v>0</v>
      </c>
      <c r="BS17" s="134" t="e">
        <f t="shared" si="68"/>
        <v>#DIV/0!</v>
      </c>
      <c r="BT17" s="133">
        <v>0</v>
      </c>
      <c r="BU17" s="145">
        <f t="shared" si="69"/>
        <v>0</v>
      </c>
      <c r="BV17" s="144">
        <v>0</v>
      </c>
      <c r="BW17" s="147">
        <v>0</v>
      </c>
      <c r="BX17" s="133">
        <f t="shared" si="70"/>
        <v>0</v>
      </c>
      <c r="BY17" s="134" t="e">
        <f t="shared" si="71"/>
        <v>#DIV/0!</v>
      </c>
      <c r="BZ17" s="133">
        <v>0</v>
      </c>
      <c r="CA17" s="145">
        <f t="shared" si="72"/>
        <v>0</v>
      </c>
      <c r="CB17" s="144">
        <v>0</v>
      </c>
      <c r="CC17" s="147">
        <v>0</v>
      </c>
      <c r="CD17" s="133">
        <f t="shared" si="73"/>
        <v>0</v>
      </c>
      <c r="CE17" s="134" t="e">
        <f t="shared" si="74"/>
        <v>#DIV/0!</v>
      </c>
      <c r="CF17" s="133">
        <v>0</v>
      </c>
      <c r="CG17" s="145">
        <f t="shared" si="75"/>
        <v>0</v>
      </c>
      <c r="CH17" s="144">
        <f t="shared" si="76"/>
        <v>0</v>
      </c>
      <c r="CI17" s="147">
        <f t="shared" si="76"/>
        <v>0</v>
      </c>
      <c r="CJ17" s="133">
        <f t="shared" si="76"/>
        <v>0</v>
      </c>
      <c r="CK17" s="134" t="e">
        <f t="shared" si="77"/>
        <v>#DIV/0!</v>
      </c>
      <c r="CL17" s="133">
        <f t="shared" si="78"/>
        <v>0</v>
      </c>
      <c r="CM17" s="145">
        <f t="shared" si="78"/>
        <v>0</v>
      </c>
      <c r="CN17" s="144">
        <v>0</v>
      </c>
      <c r="CO17" s="147">
        <v>0</v>
      </c>
      <c r="CP17" s="133">
        <f t="shared" si="79"/>
        <v>0</v>
      </c>
      <c r="CQ17" s="134" t="e">
        <f t="shared" si="80"/>
        <v>#DIV/0!</v>
      </c>
      <c r="CR17" s="133">
        <v>0</v>
      </c>
      <c r="CS17" s="145">
        <f t="shared" si="81"/>
        <v>0</v>
      </c>
      <c r="CT17" s="144">
        <v>0</v>
      </c>
      <c r="CU17" s="147">
        <v>0</v>
      </c>
      <c r="CV17" s="133">
        <f t="shared" si="82"/>
        <v>0</v>
      </c>
      <c r="CW17" s="134" t="e">
        <f t="shared" si="83"/>
        <v>#DIV/0!</v>
      </c>
      <c r="CX17" s="133">
        <v>0</v>
      </c>
      <c r="CY17" s="145">
        <f t="shared" si="84"/>
        <v>0</v>
      </c>
      <c r="CZ17" s="144">
        <v>0</v>
      </c>
      <c r="DA17" s="147">
        <v>0</v>
      </c>
      <c r="DB17" s="133">
        <f t="shared" si="85"/>
        <v>0</v>
      </c>
      <c r="DC17" s="134" t="e">
        <f t="shared" si="86"/>
        <v>#DIV/0!</v>
      </c>
      <c r="DD17" s="133">
        <v>0</v>
      </c>
      <c r="DE17" s="145">
        <f t="shared" si="87"/>
        <v>0</v>
      </c>
      <c r="DF17" s="144">
        <f t="shared" si="88"/>
        <v>0</v>
      </c>
      <c r="DG17" s="147">
        <f t="shared" si="88"/>
        <v>0</v>
      </c>
      <c r="DH17" s="133">
        <f t="shared" si="88"/>
        <v>0</v>
      </c>
      <c r="DI17" s="134" t="e">
        <f t="shared" si="89"/>
        <v>#DIV/0!</v>
      </c>
      <c r="DJ17" s="133">
        <f t="shared" si="90"/>
        <v>0</v>
      </c>
      <c r="DK17" s="145">
        <f t="shared" si="90"/>
        <v>0</v>
      </c>
      <c r="DL17" s="144">
        <v>0</v>
      </c>
      <c r="DM17" s="147">
        <f>+'[10]I-57-E-POPXX.07'!E7</f>
        <v>0</v>
      </c>
      <c r="DN17" s="133">
        <f t="shared" si="91"/>
        <v>0</v>
      </c>
      <c r="DO17" s="134" t="e">
        <f t="shared" si="92"/>
        <v>#DIV/0!</v>
      </c>
      <c r="DP17" s="133">
        <v>0</v>
      </c>
      <c r="DQ17" s="145">
        <f t="shared" si="93"/>
        <v>0</v>
      </c>
      <c r="DR17" s="144">
        <f>+'[10]I-57-E-POPXX.07'!D8</f>
        <v>0</v>
      </c>
      <c r="DS17" s="147">
        <f>+'[10]I-57-E-POPXX.07'!E8</f>
        <v>0</v>
      </c>
      <c r="DT17" s="133">
        <f t="shared" si="94"/>
        <v>0</v>
      </c>
      <c r="DU17" s="134" t="e">
        <f t="shared" si="95"/>
        <v>#DIV/0!</v>
      </c>
      <c r="DV17" s="133">
        <v>0</v>
      </c>
      <c r="DW17" s="145">
        <f t="shared" si="96"/>
        <v>0</v>
      </c>
      <c r="DX17" s="144">
        <f>+'[10]I-57-E-POPXX.07'!D9</f>
        <v>0</v>
      </c>
      <c r="DY17" s="147">
        <f>+'[10]I-57-E-POPXX.07'!E9</f>
        <v>0</v>
      </c>
      <c r="DZ17" s="133">
        <f t="shared" ref="DZ17:DZ24" si="339">+DX17-DY17</f>
        <v>0</v>
      </c>
      <c r="EA17" s="134" t="e">
        <f t="shared" si="98"/>
        <v>#DIV/0!</v>
      </c>
      <c r="EB17" s="133">
        <v>0</v>
      </c>
      <c r="EC17" s="145">
        <f t="shared" ref="EC17:EC24" si="340">+DZ17-EB17</f>
        <v>0</v>
      </c>
      <c r="ED17" s="144">
        <f t="shared" si="100"/>
        <v>0</v>
      </c>
      <c r="EE17" s="147">
        <f t="shared" si="100"/>
        <v>0</v>
      </c>
      <c r="EF17" s="133">
        <f t="shared" si="100"/>
        <v>0</v>
      </c>
      <c r="EG17" s="134" t="e">
        <f t="shared" si="101"/>
        <v>#DIV/0!</v>
      </c>
      <c r="EH17" s="133">
        <f t="shared" si="102"/>
        <v>0</v>
      </c>
      <c r="EI17" s="145">
        <f t="shared" si="102"/>
        <v>0</v>
      </c>
      <c r="EJ17" s="144">
        <f>+'[10]I-57-E-POPXX.07'!D10</f>
        <v>0</v>
      </c>
      <c r="EK17" s="147">
        <f>+'[10]I-57-E-POPXX.07'!E10</f>
        <v>0</v>
      </c>
      <c r="EL17" s="133">
        <f t="shared" ref="EL17:EL24" si="341">+EJ17-EK17</f>
        <v>0</v>
      </c>
      <c r="EM17" s="134" t="e">
        <f t="shared" si="104"/>
        <v>#DIV/0!</v>
      </c>
      <c r="EN17" s="133">
        <v>0</v>
      </c>
      <c r="EO17" s="145">
        <f t="shared" ref="EO17:EO24" si="342">+EL17-EN17</f>
        <v>0</v>
      </c>
      <c r="EP17" s="144">
        <f>+'[10]I-57-E-POPXX.07'!D11</f>
        <v>0</v>
      </c>
      <c r="EQ17" s="147">
        <f>+'[10]I-57-E-POPXX.07'!E11</f>
        <v>0</v>
      </c>
      <c r="ER17" s="133">
        <f t="shared" ref="ER17:ER24" si="343">+EP17-EQ17</f>
        <v>0</v>
      </c>
      <c r="ES17" s="134" t="e">
        <f t="shared" si="107"/>
        <v>#DIV/0!</v>
      </c>
      <c r="ET17" s="133">
        <v>0</v>
      </c>
      <c r="EU17" s="145">
        <f t="shared" ref="EU17:EU24" si="344">+ER17-ET17</f>
        <v>0</v>
      </c>
      <c r="EV17" s="144">
        <f>+'[10]I-57-E-POPXX.07'!D12</f>
        <v>0</v>
      </c>
      <c r="EW17" s="147">
        <f>+'[10]I-57-E-POPXX.07'!E12</f>
        <v>0</v>
      </c>
      <c r="EX17" s="133">
        <f t="shared" ref="EX17:EX24" si="345">+EV17-EW17</f>
        <v>0</v>
      </c>
      <c r="EY17" s="134" t="e">
        <f t="shared" si="110"/>
        <v>#DIV/0!</v>
      </c>
      <c r="EZ17" s="133">
        <v>0</v>
      </c>
      <c r="FA17" s="145">
        <f t="shared" ref="FA17:FA24" si="346">+EX17-EZ17</f>
        <v>0</v>
      </c>
      <c r="FB17" s="144">
        <f>+'[10]I-57-E-POPXX.07'!D13</f>
        <v>0</v>
      </c>
      <c r="FC17" s="147">
        <f>+'[10]I-57-E-POPXX.07'!E13</f>
        <v>0</v>
      </c>
      <c r="FD17" s="133">
        <f t="shared" ref="FD17:FD24" si="347">+FB17-FC17</f>
        <v>0</v>
      </c>
      <c r="FE17" s="134" t="e">
        <f t="shared" si="113"/>
        <v>#DIV/0!</v>
      </c>
      <c r="FF17" s="133">
        <v>0</v>
      </c>
      <c r="FG17" s="145">
        <f t="shared" ref="FG17:FG24" si="348">+FD17-FF17</f>
        <v>0</v>
      </c>
      <c r="FH17" s="144">
        <f>+'[10]I-57-E-POPXX.07'!D14</f>
        <v>0</v>
      </c>
      <c r="FI17" s="147">
        <f>+'[10]I-57-E-POPXX.07'!E14</f>
        <v>0</v>
      </c>
      <c r="FJ17" s="133">
        <f t="shared" ref="FJ17:FJ24" si="349">+FH17-FI17</f>
        <v>0</v>
      </c>
      <c r="FK17" s="134" t="e">
        <f t="shared" si="116"/>
        <v>#DIV/0!</v>
      </c>
      <c r="FL17" s="133">
        <v>0</v>
      </c>
      <c r="FM17" s="145">
        <f t="shared" ref="FM17:FM24" si="350">+FJ17-FL17</f>
        <v>0</v>
      </c>
      <c r="FN17" s="144">
        <f t="shared" si="118"/>
        <v>0</v>
      </c>
      <c r="FO17" s="147">
        <f t="shared" si="118"/>
        <v>0</v>
      </c>
      <c r="FP17" s="133">
        <f t="shared" si="118"/>
        <v>0</v>
      </c>
      <c r="FQ17" s="134" t="e">
        <f t="shared" si="119"/>
        <v>#DIV/0!</v>
      </c>
      <c r="FR17" s="133">
        <f t="shared" si="120"/>
        <v>0</v>
      </c>
      <c r="FS17" s="145">
        <f t="shared" si="120"/>
        <v>0</v>
      </c>
      <c r="FT17" s="144">
        <f>+'[10]I-57-E-POPXX.07'!D15</f>
        <v>0</v>
      </c>
      <c r="FU17" s="147">
        <f>+'[10]I-57-E-POPXX.07'!E15</f>
        <v>0</v>
      </c>
      <c r="FV17" s="133">
        <f t="shared" ref="FV17:FV24" si="351">+FT17-FU17</f>
        <v>0</v>
      </c>
      <c r="FW17" s="134" t="e">
        <f t="shared" si="122"/>
        <v>#DIV/0!</v>
      </c>
      <c r="FX17" s="133">
        <v>0</v>
      </c>
      <c r="FY17" s="145">
        <f t="shared" ref="FY17:FY24" si="352">+FV17-FX17</f>
        <v>0</v>
      </c>
      <c r="FZ17" s="144">
        <f>+'[10]I-57-E-POPXX.07'!D16</f>
        <v>0</v>
      </c>
      <c r="GA17" s="147">
        <f>+'[10]I-57-E-POPXX.07'!E16</f>
        <v>0</v>
      </c>
      <c r="GB17" s="133">
        <f t="shared" ref="GB17:GB24" si="353">+FZ17-GA17</f>
        <v>0</v>
      </c>
      <c r="GC17" s="134" t="e">
        <f t="shared" si="125"/>
        <v>#DIV/0!</v>
      </c>
      <c r="GD17" s="133">
        <v>0</v>
      </c>
      <c r="GE17" s="145">
        <f t="shared" ref="GE17:GE24" si="354">+GB17-GD17</f>
        <v>0</v>
      </c>
      <c r="GF17" s="144">
        <f>+'[10]I-57-E-POPXX.07'!D17</f>
        <v>0</v>
      </c>
      <c r="GG17" s="147">
        <f>+'[10]I-57-E-POPXX.07'!E17</f>
        <v>0</v>
      </c>
      <c r="GH17" s="133">
        <f t="shared" ref="GH17:GH24" si="355">+GF17-GG17</f>
        <v>0</v>
      </c>
      <c r="GI17" s="134" t="e">
        <f t="shared" si="128"/>
        <v>#DIV/0!</v>
      </c>
      <c r="GJ17" s="133">
        <v>0</v>
      </c>
      <c r="GK17" s="145">
        <f t="shared" ref="GK17:GK24" si="356">+GH17-GJ17</f>
        <v>0</v>
      </c>
      <c r="GL17" s="144">
        <f t="shared" si="130"/>
        <v>0</v>
      </c>
      <c r="GM17" s="147">
        <f t="shared" si="130"/>
        <v>0</v>
      </c>
      <c r="GN17" s="133">
        <f t="shared" si="130"/>
        <v>0</v>
      </c>
      <c r="GO17" s="134" t="e">
        <f t="shared" si="131"/>
        <v>#DIV/0!</v>
      </c>
      <c r="GP17" s="133">
        <f t="shared" si="132"/>
        <v>0</v>
      </c>
      <c r="GQ17" s="145">
        <f t="shared" si="132"/>
        <v>0</v>
      </c>
      <c r="GR17" s="144">
        <f>+'[10]I-57-E-POPXX.07'!D18</f>
        <v>0</v>
      </c>
      <c r="GS17" s="147">
        <f>+'[10]I-57-E-POPXX.07'!E18</f>
        <v>0</v>
      </c>
      <c r="GT17" s="133">
        <f t="shared" ref="GT17:GT24" si="357">+GR17-GS17</f>
        <v>0</v>
      </c>
      <c r="GU17" s="134" t="e">
        <f t="shared" si="134"/>
        <v>#DIV/0!</v>
      </c>
      <c r="GV17" s="133">
        <v>0</v>
      </c>
      <c r="GW17" s="145">
        <f t="shared" ref="GW17:GW24" si="358">+GT17-GV17</f>
        <v>0</v>
      </c>
      <c r="GX17" s="144">
        <f>+'[10]I-57-E-POPXX.07'!D19</f>
        <v>0</v>
      </c>
      <c r="GY17" s="147">
        <f>+'[10]I-57-E-POPXX.07'!E19</f>
        <v>0</v>
      </c>
      <c r="GZ17" s="133">
        <f t="shared" ref="GZ17:GZ24" si="359">+GX17-GY17</f>
        <v>0</v>
      </c>
      <c r="HA17" s="134" t="e">
        <f t="shared" si="137"/>
        <v>#DIV/0!</v>
      </c>
      <c r="HB17" s="133">
        <v>0</v>
      </c>
      <c r="HC17" s="145">
        <f t="shared" ref="HC17:HC24" si="360">+GZ17-HB17</f>
        <v>0</v>
      </c>
      <c r="HD17" s="144">
        <f>+'[10]I-57-E-POPXX.07'!D20</f>
        <v>0</v>
      </c>
      <c r="HE17" s="147">
        <f>+'[10]I-57-E-POPXX.07'!E20</f>
        <v>0</v>
      </c>
      <c r="HF17" s="133">
        <f t="shared" ref="HF17:HF24" si="361">+HD17-HE17</f>
        <v>0</v>
      </c>
      <c r="HG17" s="134" t="e">
        <f t="shared" si="140"/>
        <v>#DIV/0!</v>
      </c>
      <c r="HH17" s="133">
        <v>0</v>
      </c>
      <c r="HI17" s="145">
        <f t="shared" ref="HI17:HI24" si="362">+HF17-HH17</f>
        <v>0</v>
      </c>
      <c r="HJ17" s="144">
        <f>+'[10]I-57-E-POPXX.07'!D21</f>
        <v>0</v>
      </c>
      <c r="HK17" s="147">
        <f>+'[10]I-57-E-POPXX.07'!E21</f>
        <v>0</v>
      </c>
      <c r="HL17" s="133">
        <f t="shared" ref="HL17:HL24" si="363">+HJ17-HK17</f>
        <v>0</v>
      </c>
      <c r="HM17" s="134" t="e">
        <f t="shared" si="143"/>
        <v>#DIV/0!</v>
      </c>
      <c r="HN17" s="133">
        <v>0</v>
      </c>
      <c r="HO17" s="145">
        <f t="shared" ref="HO17:HO24" si="364">+HL17-HN17</f>
        <v>0</v>
      </c>
      <c r="HP17" s="144">
        <f>+'[10]I-57-E-POPXX.07'!D23</f>
        <v>0</v>
      </c>
      <c r="HQ17" s="147">
        <f>+'[10]I-57-E-POPXX.07'!E23</f>
        <v>0</v>
      </c>
      <c r="HR17" s="133">
        <f t="shared" ref="HR17:HR24" si="365">+HP17-HQ17</f>
        <v>0</v>
      </c>
      <c r="HS17" s="134" t="e">
        <f t="shared" si="146"/>
        <v>#DIV/0!</v>
      </c>
      <c r="HT17" s="133">
        <v>0</v>
      </c>
      <c r="HU17" s="145">
        <f t="shared" ref="HU17:HU24" si="366">+HR17-HT17</f>
        <v>0</v>
      </c>
      <c r="HV17" s="144">
        <f>+'[10]I-57-E-POPXX.07'!D22</f>
        <v>0</v>
      </c>
      <c r="HW17" s="147">
        <f>+'[10]I-57-E-POPXX.07'!E22</f>
        <v>0</v>
      </c>
      <c r="HX17" s="133">
        <f t="shared" ref="HX17:HX24" si="367">+HV17-HW17</f>
        <v>0</v>
      </c>
      <c r="HY17" s="134" t="e">
        <f t="shared" si="149"/>
        <v>#DIV/0!</v>
      </c>
      <c r="HZ17" s="133">
        <v>0</v>
      </c>
      <c r="IA17" s="145">
        <f t="shared" ref="IA17:IA24" si="368">+HX17-HZ17</f>
        <v>0</v>
      </c>
      <c r="IB17" s="144">
        <f t="shared" si="151"/>
        <v>0</v>
      </c>
      <c r="IC17" s="147">
        <f t="shared" si="151"/>
        <v>0</v>
      </c>
      <c r="ID17" s="133">
        <f t="shared" si="151"/>
        <v>0</v>
      </c>
      <c r="IE17" s="134" t="e">
        <f t="shared" si="152"/>
        <v>#DIV/0!</v>
      </c>
      <c r="IF17" s="133">
        <f t="shared" si="153"/>
        <v>0</v>
      </c>
      <c r="IG17" s="145">
        <f t="shared" si="153"/>
        <v>0</v>
      </c>
      <c r="IH17" s="144">
        <f>+'[10]I-57-E-POPXX.07'!D24</f>
        <v>0</v>
      </c>
      <c r="II17" s="147">
        <f>+'[10]I-57-E-POPXX.07'!E24</f>
        <v>0</v>
      </c>
      <c r="IJ17" s="133">
        <f t="shared" ref="IJ17:IJ24" si="369">+IH17-II17</f>
        <v>0</v>
      </c>
      <c r="IK17" s="134" t="e">
        <f t="shared" si="155"/>
        <v>#DIV/0!</v>
      </c>
      <c r="IL17" s="133">
        <v>0</v>
      </c>
      <c r="IM17" s="145">
        <f t="shared" ref="IM17:IM24" si="370">+IJ17-IL17</f>
        <v>0</v>
      </c>
      <c r="IN17" s="144">
        <f>+'[10]I-57-E-POPXX.07'!D25</f>
        <v>0</v>
      </c>
      <c r="IO17" s="147">
        <f>+'[10]I-57-E-POPXX.07'!E25</f>
        <v>0</v>
      </c>
      <c r="IP17" s="133">
        <f t="shared" ref="IP17:IP24" si="371">+IN17-IO17</f>
        <v>0</v>
      </c>
      <c r="IQ17" s="134" t="e">
        <f t="shared" si="158"/>
        <v>#DIV/0!</v>
      </c>
      <c r="IR17" s="133">
        <v>0</v>
      </c>
      <c r="IS17" s="145">
        <f t="shared" ref="IS17:IS24" si="372">+IP17-IR17</f>
        <v>0</v>
      </c>
      <c r="IT17" s="144">
        <f>+'[10]I-57-E-POPXX.07'!D26</f>
        <v>0</v>
      </c>
      <c r="IU17" s="147">
        <f>+'[10]I-57-E-POPXX.07'!E26</f>
        <v>0</v>
      </c>
      <c r="IV17" s="133">
        <f t="shared" ref="IV17:IV24" si="373">+IT17-IU17</f>
        <v>0</v>
      </c>
      <c r="IW17" s="134" t="e">
        <f t="shared" si="161"/>
        <v>#DIV/0!</v>
      </c>
      <c r="IX17" s="133">
        <v>0</v>
      </c>
      <c r="IY17" s="145">
        <f t="shared" ref="IY17:IY24" si="374">+IV17-IX17</f>
        <v>0</v>
      </c>
      <c r="IZ17" s="144">
        <f t="shared" si="163"/>
        <v>0</v>
      </c>
      <c r="JA17" s="147">
        <f t="shared" si="163"/>
        <v>0</v>
      </c>
      <c r="JB17" s="133">
        <f t="shared" si="163"/>
        <v>0</v>
      </c>
      <c r="JC17" s="134" t="e">
        <f t="shared" si="164"/>
        <v>#DIV/0!</v>
      </c>
      <c r="JD17" s="133">
        <f t="shared" si="165"/>
        <v>0</v>
      </c>
      <c r="JE17" s="145">
        <f t="shared" si="165"/>
        <v>0</v>
      </c>
      <c r="JF17" s="144">
        <f>+'[10]I-57-E-POPXX.07'!D27</f>
        <v>0</v>
      </c>
      <c r="JG17" s="147">
        <f>+'[10]I-57-E-POPXX.07'!E27</f>
        <v>0</v>
      </c>
      <c r="JH17" s="133">
        <f t="shared" ref="JH17:JH24" si="375">+JF17-JG17</f>
        <v>0</v>
      </c>
      <c r="JI17" s="134" t="e">
        <f t="shared" si="167"/>
        <v>#DIV/0!</v>
      </c>
      <c r="JJ17" s="133">
        <v>0</v>
      </c>
      <c r="JK17" s="145">
        <f t="shared" ref="JK17:JK24" si="376">+JH17-JJ17</f>
        <v>0</v>
      </c>
      <c r="JL17" s="144">
        <f>+'[10]I-57-E-POPXX.07'!D28</f>
        <v>0</v>
      </c>
      <c r="JM17" s="147">
        <f>+'[10]I-57-E-POPXX.07'!E28</f>
        <v>0</v>
      </c>
      <c r="JN17" s="133">
        <f t="shared" ref="JN17:JN24" si="377">+JL17-JM17</f>
        <v>0</v>
      </c>
      <c r="JO17" s="134" t="e">
        <f t="shared" si="170"/>
        <v>#DIV/0!</v>
      </c>
      <c r="JP17" s="133">
        <v>0</v>
      </c>
      <c r="JQ17" s="145">
        <f t="shared" ref="JQ17:JQ24" si="378">+JN17-JP17</f>
        <v>0</v>
      </c>
      <c r="JR17" s="144">
        <f>+'[10]I-57-E-POPXX.07'!D29</f>
        <v>0</v>
      </c>
      <c r="JS17" s="147">
        <f>+'[10]I-57-E-POPXX.07'!E29</f>
        <v>0</v>
      </c>
      <c r="JT17" s="133">
        <f t="shared" ref="JT17:JT24" si="379">+JR17-JS17</f>
        <v>0</v>
      </c>
      <c r="JU17" s="134" t="e">
        <f t="shared" si="173"/>
        <v>#DIV/0!</v>
      </c>
      <c r="JV17" s="133">
        <v>0</v>
      </c>
      <c r="JW17" s="145">
        <f t="shared" ref="JW17:JW24" si="380">+JT17-JV17</f>
        <v>0</v>
      </c>
      <c r="JX17" s="144">
        <f>+'[10]I-57-E-POPXX.07'!D30</f>
        <v>0</v>
      </c>
      <c r="JY17" s="147">
        <f>+'[10]I-57-E-POPXX.07'!E30</f>
        <v>0</v>
      </c>
      <c r="JZ17" s="133">
        <f t="shared" ref="JZ17:JZ24" si="381">+JX17-JY17</f>
        <v>0</v>
      </c>
      <c r="KA17" s="134" t="e">
        <f t="shared" si="176"/>
        <v>#DIV/0!</v>
      </c>
      <c r="KB17" s="133">
        <v>0</v>
      </c>
      <c r="KC17" s="145">
        <f t="shared" ref="KC17:KC24" si="382">+JZ17-KB17</f>
        <v>0</v>
      </c>
      <c r="KD17" s="144">
        <f t="shared" si="178"/>
        <v>0</v>
      </c>
      <c r="KE17" s="147">
        <f t="shared" si="178"/>
        <v>0</v>
      </c>
      <c r="KF17" s="133">
        <f t="shared" si="178"/>
        <v>0</v>
      </c>
      <c r="KG17" s="134" t="e">
        <f t="shared" si="179"/>
        <v>#DIV/0!</v>
      </c>
      <c r="KH17" s="133">
        <f t="shared" si="180"/>
        <v>0</v>
      </c>
      <c r="KI17" s="145">
        <f t="shared" si="180"/>
        <v>0</v>
      </c>
      <c r="KJ17" s="144">
        <f>+'[10]I-57-E-POPXX.07'!D31</f>
        <v>0</v>
      </c>
      <c r="KK17" s="147">
        <f>+'[10]I-57-E-POPXX.07'!E31</f>
        <v>0</v>
      </c>
      <c r="KL17" s="133">
        <f t="shared" ref="KL17:KL24" si="383">+KJ17-KK17</f>
        <v>0</v>
      </c>
      <c r="KM17" s="134" t="e">
        <f t="shared" si="182"/>
        <v>#DIV/0!</v>
      </c>
      <c r="KN17" s="133">
        <v>0</v>
      </c>
      <c r="KO17" s="145">
        <f t="shared" ref="KO17:KO24" si="384">+KL17-KN17</f>
        <v>0</v>
      </c>
      <c r="KP17" s="144">
        <f>+'[10]I-57-E-POPXX.07'!D32</f>
        <v>0</v>
      </c>
      <c r="KQ17" s="147">
        <f>+'[10]I-57-E-POPXX.07'!E32</f>
        <v>0</v>
      </c>
      <c r="KR17" s="133">
        <f t="shared" ref="KR17:KR24" si="385">+KP17-KQ17</f>
        <v>0</v>
      </c>
      <c r="KS17" s="134" t="e">
        <f t="shared" si="185"/>
        <v>#DIV/0!</v>
      </c>
      <c r="KT17" s="133">
        <v>0</v>
      </c>
      <c r="KU17" s="145">
        <f t="shared" ref="KU17:KU24" si="386">+KR17-KT17</f>
        <v>0</v>
      </c>
      <c r="KV17" s="144">
        <f t="shared" si="187"/>
        <v>0</v>
      </c>
      <c r="KW17" s="147">
        <f t="shared" si="187"/>
        <v>0</v>
      </c>
      <c r="KX17" s="133">
        <f t="shared" si="187"/>
        <v>0</v>
      </c>
      <c r="KY17" s="134" t="e">
        <f t="shared" si="188"/>
        <v>#DIV/0!</v>
      </c>
      <c r="KZ17" s="133">
        <f t="shared" si="189"/>
        <v>0</v>
      </c>
      <c r="LA17" s="145">
        <f t="shared" si="189"/>
        <v>0</v>
      </c>
      <c r="LB17" s="144">
        <f>+'[10]I-57-E-POPXX.07'!D33</f>
        <v>0</v>
      </c>
      <c r="LC17" s="147">
        <f>+'[10]I-57-E-POPXX.07'!E33</f>
        <v>0</v>
      </c>
      <c r="LD17" s="133">
        <f t="shared" ref="LD17:LD24" si="387">+LB17-LC17</f>
        <v>0</v>
      </c>
      <c r="LE17" s="134" t="e">
        <f t="shared" si="191"/>
        <v>#DIV/0!</v>
      </c>
      <c r="LF17" s="133">
        <v>0</v>
      </c>
      <c r="LG17" s="145">
        <f t="shared" ref="LG17:LG24" si="388">+LD17-LF17</f>
        <v>0</v>
      </c>
      <c r="LH17" s="144">
        <f>+'[10]I-57-E-POPXX.07'!D34</f>
        <v>0</v>
      </c>
      <c r="LI17" s="147">
        <f>+'[10]I-57-E-POPXX.07'!E34</f>
        <v>0</v>
      </c>
      <c r="LJ17" s="133">
        <f t="shared" ref="LJ17:LJ24" si="389">+LH17-LI17</f>
        <v>0</v>
      </c>
      <c r="LK17" s="134" t="e">
        <f t="shared" si="194"/>
        <v>#DIV/0!</v>
      </c>
      <c r="LL17" s="133">
        <v>0</v>
      </c>
      <c r="LM17" s="145">
        <f t="shared" ref="LM17:LM24" si="390">+LJ17-LL17</f>
        <v>0</v>
      </c>
      <c r="LN17" s="144">
        <f t="shared" si="196"/>
        <v>0</v>
      </c>
      <c r="LO17" s="147">
        <f t="shared" si="196"/>
        <v>0</v>
      </c>
      <c r="LP17" s="133">
        <f t="shared" si="196"/>
        <v>0</v>
      </c>
      <c r="LQ17" s="134" t="e">
        <f t="shared" si="197"/>
        <v>#DIV/0!</v>
      </c>
      <c r="LR17" s="133">
        <f t="shared" si="198"/>
        <v>0</v>
      </c>
      <c r="LS17" s="145">
        <f t="shared" si="198"/>
        <v>0</v>
      </c>
      <c r="LT17" s="144">
        <f>+'[10]I-57-E-POPXX.07'!D35</f>
        <v>0</v>
      </c>
      <c r="LU17" s="147">
        <f>+'[10]I-57-E-POPXX.07'!E35</f>
        <v>0</v>
      </c>
      <c r="LV17" s="133">
        <f t="shared" ref="LV17:LV24" si="391">+LT17-LU17</f>
        <v>0</v>
      </c>
      <c r="LW17" s="134" t="e">
        <f t="shared" si="200"/>
        <v>#DIV/0!</v>
      </c>
      <c r="LX17" s="133">
        <v>0</v>
      </c>
      <c r="LY17" s="145">
        <f t="shared" ref="LY17:LY24" si="392">+LV17-LX17</f>
        <v>0</v>
      </c>
      <c r="LZ17" s="144">
        <f>+'[10]I-57-E-POPXX.07'!D36</f>
        <v>0</v>
      </c>
      <c r="MA17" s="147">
        <f>+'[10]I-57-E-POPXX.07'!E36</f>
        <v>0</v>
      </c>
      <c r="MB17" s="133">
        <f t="shared" ref="MB17:MB24" si="393">+LZ17-MA17</f>
        <v>0</v>
      </c>
      <c r="MC17" s="134" t="e">
        <f t="shared" si="203"/>
        <v>#DIV/0!</v>
      </c>
      <c r="MD17" s="133">
        <v>0</v>
      </c>
      <c r="ME17" s="145">
        <f t="shared" ref="ME17:ME24" si="394">+MB17-MD17</f>
        <v>0</v>
      </c>
      <c r="MF17" s="144">
        <f t="shared" si="205"/>
        <v>0</v>
      </c>
      <c r="MG17" s="147">
        <f t="shared" si="205"/>
        <v>0</v>
      </c>
      <c r="MH17" s="133">
        <f t="shared" si="205"/>
        <v>0</v>
      </c>
      <c r="MI17" s="134" t="e">
        <f t="shared" si="206"/>
        <v>#DIV/0!</v>
      </c>
      <c r="MJ17" s="133">
        <f t="shared" si="207"/>
        <v>0</v>
      </c>
      <c r="MK17" s="145">
        <f t="shared" si="207"/>
        <v>0</v>
      </c>
      <c r="ML17" s="144">
        <f>+'[10]I-57-E-POPXX.07'!D37</f>
        <v>0</v>
      </c>
      <c r="MM17" s="147">
        <f>+'[10]I-57-E-POPXX.07'!E37</f>
        <v>0</v>
      </c>
      <c r="MN17" s="133">
        <f t="shared" ref="MN17:MN24" si="395">+ML17-MM17</f>
        <v>0</v>
      </c>
      <c r="MO17" s="134" t="e">
        <f t="shared" si="209"/>
        <v>#DIV/0!</v>
      </c>
      <c r="MP17" s="133">
        <v>0</v>
      </c>
      <c r="MQ17" s="145">
        <f t="shared" ref="MQ17:MQ24" si="396">+MN17-MP17</f>
        <v>0</v>
      </c>
      <c r="MR17" s="144">
        <f>+'[10]I-57-E-POPXX.07'!D38</f>
        <v>0</v>
      </c>
      <c r="MS17" s="147">
        <f>+'[10]I-57-E-POPXX.07'!E38</f>
        <v>0</v>
      </c>
      <c r="MT17" s="133">
        <f t="shared" ref="MT17:MT24" si="397">+MR17-MS17</f>
        <v>0</v>
      </c>
      <c r="MU17" s="134" t="e">
        <f t="shared" si="212"/>
        <v>#DIV/0!</v>
      </c>
      <c r="MV17" s="133">
        <v>0</v>
      </c>
      <c r="MW17" s="145">
        <f t="shared" ref="MW17:MW24" si="398">+MT17-MV17</f>
        <v>0</v>
      </c>
      <c r="MX17" s="144">
        <f t="shared" si="214"/>
        <v>0</v>
      </c>
      <c r="MY17" s="147">
        <f t="shared" si="214"/>
        <v>0</v>
      </c>
      <c r="MZ17" s="133">
        <f t="shared" si="214"/>
        <v>0</v>
      </c>
      <c r="NA17" s="134" t="e">
        <f t="shared" si="215"/>
        <v>#DIV/0!</v>
      </c>
      <c r="NB17" s="133">
        <f t="shared" si="216"/>
        <v>0</v>
      </c>
      <c r="NC17" s="145">
        <f t="shared" si="216"/>
        <v>0</v>
      </c>
      <c r="ND17" s="144">
        <f>+'[10]I-57-E-POPXX.07'!D39</f>
        <v>0</v>
      </c>
      <c r="NE17" s="147">
        <f>+'[10]I-57-E-POPXX.07'!E39</f>
        <v>0</v>
      </c>
      <c r="NF17" s="133">
        <f t="shared" ref="NF17:NF24" si="399">+ND17-NE17</f>
        <v>0</v>
      </c>
      <c r="NG17" s="134" t="e">
        <f t="shared" si="218"/>
        <v>#DIV/0!</v>
      </c>
      <c r="NH17" s="133">
        <v>0</v>
      </c>
      <c r="NI17" s="145">
        <f t="shared" ref="NI17:NI24" si="400">+NF17-NH17</f>
        <v>0</v>
      </c>
      <c r="NJ17" s="144">
        <f>+'[10]I-57-E-POPXX.07'!D40</f>
        <v>0</v>
      </c>
      <c r="NK17" s="147">
        <f>+'[10]I-57-E-POPXX.07'!E40</f>
        <v>0</v>
      </c>
      <c r="NL17" s="133">
        <f t="shared" ref="NL17:NL24" si="401">+NJ17-NK17</f>
        <v>0</v>
      </c>
      <c r="NM17" s="134" t="e">
        <f t="shared" si="221"/>
        <v>#DIV/0!</v>
      </c>
      <c r="NN17" s="133">
        <v>0</v>
      </c>
      <c r="NO17" s="145">
        <f t="shared" ref="NO17:NO24" si="402">+NL17-NN17</f>
        <v>0</v>
      </c>
      <c r="NP17" s="144">
        <f t="shared" si="223"/>
        <v>0</v>
      </c>
      <c r="NQ17" s="147">
        <f t="shared" si="223"/>
        <v>0</v>
      </c>
      <c r="NR17" s="133">
        <f t="shared" si="223"/>
        <v>0</v>
      </c>
      <c r="NS17" s="134" t="e">
        <f t="shared" si="224"/>
        <v>#DIV/0!</v>
      </c>
      <c r="NT17" s="133">
        <f t="shared" si="225"/>
        <v>0</v>
      </c>
      <c r="NU17" s="145">
        <f t="shared" si="225"/>
        <v>0</v>
      </c>
      <c r="NV17" s="144">
        <f>+'[10]I-57-E-POPXX.07'!D41</f>
        <v>0</v>
      </c>
      <c r="NW17" s="147">
        <f>+'[10]I-57-E-POPXX.07'!E41</f>
        <v>0</v>
      </c>
      <c r="NX17" s="133">
        <f t="shared" ref="NX17:NX24" si="403">+NV17-NW17</f>
        <v>0</v>
      </c>
      <c r="NY17" s="134" t="e">
        <f t="shared" si="227"/>
        <v>#DIV/0!</v>
      </c>
      <c r="NZ17" s="133">
        <v>0</v>
      </c>
      <c r="OA17" s="145">
        <f t="shared" ref="OA17:OA24" si="404">+NX17-NZ17</f>
        <v>0</v>
      </c>
      <c r="OB17" s="144">
        <f>+'[10]I-57-E-POPXX.07'!D42</f>
        <v>0</v>
      </c>
      <c r="OC17" s="147">
        <f>+'[10]I-57-E-POPXX.07'!E42</f>
        <v>0</v>
      </c>
      <c r="OD17" s="133">
        <f t="shared" ref="OD17:OD24" si="405">+OB17-OC17</f>
        <v>0</v>
      </c>
      <c r="OE17" s="134" t="e">
        <f t="shared" si="230"/>
        <v>#DIV/0!</v>
      </c>
      <c r="OF17" s="133">
        <v>0</v>
      </c>
      <c r="OG17" s="145">
        <f t="shared" ref="OG17:OG24" si="406">+OD17-OF17</f>
        <v>0</v>
      </c>
      <c r="OH17" s="144">
        <f>+'[10]I-57-E-POPXX.07'!D43</f>
        <v>0</v>
      </c>
      <c r="OI17" s="147">
        <f>+'[10]I-57-E-POPXX.07'!E43</f>
        <v>0</v>
      </c>
      <c r="OJ17" s="133">
        <f t="shared" ref="OJ17:OJ24" si="407">+OH17-OI17</f>
        <v>0</v>
      </c>
      <c r="OK17" s="134" t="e">
        <f t="shared" si="233"/>
        <v>#DIV/0!</v>
      </c>
      <c r="OL17" s="133">
        <v>0</v>
      </c>
      <c r="OM17" s="145">
        <f t="shared" ref="OM17:OM24" si="408">+OJ17-OL17</f>
        <v>0</v>
      </c>
      <c r="ON17" s="144">
        <f t="shared" si="235"/>
        <v>0</v>
      </c>
      <c r="OO17" s="147">
        <f t="shared" si="235"/>
        <v>0</v>
      </c>
      <c r="OP17" s="133">
        <f t="shared" si="235"/>
        <v>0</v>
      </c>
      <c r="OQ17" s="134" t="e">
        <f t="shared" si="236"/>
        <v>#DIV/0!</v>
      </c>
      <c r="OR17" s="133">
        <f t="shared" si="237"/>
        <v>0</v>
      </c>
      <c r="OS17" s="145">
        <f t="shared" si="237"/>
        <v>0</v>
      </c>
      <c r="OT17" s="144">
        <f>+'[10]I-57-E-POPXX.07'!D44</f>
        <v>0</v>
      </c>
      <c r="OU17" s="147">
        <f>+'[10]I-57-E-POPXX.07'!E44</f>
        <v>0</v>
      </c>
      <c r="OV17" s="133">
        <f t="shared" ref="OV17:OV24" si="409">+OT17-OU17</f>
        <v>0</v>
      </c>
      <c r="OW17" s="134" t="e">
        <f t="shared" si="239"/>
        <v>#DIV/0!</v>
      </c>
      <c r="OX17" s="133">
        <v>0</v>
      </c>
      <c r="OY17" s="145">
        <f t="shared" ref="OY17:OY24" si="410">+OV17-OX17</f>
        <v>0</v>
      </c>
      <c r="OZ17" s="144">
        <f>+'[10]I-57-E-POPXX.07'!D45</f>
        <v>0</v>
      </c>
      <c r="PA17" s="147">
        <f>+'[10]I-57-E-POPXX.07'!E45</f>
        <v>0</v>
      </c>
      <c r="PB17" s="133">
        <f t="shared" ref="PB17:PB24" si="411">+OZ17-PA17</f>
        <v>0</v>
      </c>
      <c r="PC17" s="134" t="e">
        <f t="shared" si="242"/>
        <v>#DIV/0!</v>
      </c>
      <c r="PD17" s="133">
        <v>0</v>
      </c>
      <c r="PE17" s="145">
        <f t="shared" ref="PE17:PE24" si="412">+PB17-PD17</f>
        <v>0</v>
      </c>
      <c r="PF17" s="144">
        <f t="shared" si="244"/>
        <v>0</v>
      </c>
      <c r="PG17" s="147">
        <f t="shared" si="244"/>
        <v>0</v>
      </c>
      <c r="PH17" s="133">
        <f t="shared" si="244"/>
        <v>0</v>
      </c>
      <c r="PI17" s="134" t="e">
        <f t="shared" si="245"/>
        <v>#DIV/0!</v>
      </c>
      <c r="PJ17" s="133">
        <f t="shared" si="246"/>
        <v>0</v>
      </c>
      <c r="PK17" s="145">
        <f t="shared" si="246"/>
        <v>0</v>
      </c>
      <c r="PL17" s="144">
        <f>+'[10]I-57-E-POPXX.07'!D46</f>
        <v>0</v>
      </c>
      <c r="PM17" s="147">
        <f>+'[10]I-57-E-POPXX.07'!E46</f>
        <v>0</v>
      </c>
      <c r="PN17" s="133">
        <f t="shared" ref="PN17:PN24" si="413">+PL17-PM17</f>
        <v>0</v>
      </c>
      <c r="PO17" s="134" t="e">
        <f t="shared" si="248"/>
        <v>#DIV/0!</v>
      </c>
      <c r="PP17" s="133">
        <v>0</v>
      </c>
      <c r="PQ17" s="145">
        <f t="shared" ref="PQ17:PQ24" si="414">+PN17-PP17</f>
        <v>0</v>
      </c>
      <c r="PR17" s="144">
        <f>+'[10]I-57-E-POPXX.07'!D47</f>
        <v>0</v>
      </c>
      <c r="PS17" s="147">
        <f>+'[10]I-57-E-POPXX.07'!E47</f>
        <v>0</v>
      </c>
      <c r="PT17" s="133">
        <f t="shared" ref="PT17:PT24" si="415">+PR17-PS17</f>
        <v>0</v>
      </c>
      <c r="PU17" s="134" t="e">
        <f t="shared" si="251"/>
        <v>#DIV/0!</v>
      </c>
      <c r="PV17" s="133">
        <v>0</v>
      </c>
      <c r="PW17" s="145">
        <f t="shared" ref="PW17:PW24" si="416">+PT17-PV17</f>
        <v>0</v>
      </c>
    </row>
    <row r="18" spans="1:439" s="98" customFormat="1" ht="18.75" customHeight="1">
      <c r="A18" s="108"/>
      <c r="B18" s="177" t="s">
        <v>669</v>
      </c>
      <c r="C18" s="177"/>
      <c r="D18" s="152">
        <f>+'[10]คชจ.หน้างานงบ (I)'!D22</f>
        <v>0</v>
      </c>
      <c r="E18" s="152">
        <f>+'[10]คชจ.หน้างานงบ (I)'!E22</f>
        <v>0</v>
      </c>
      <c r="F18" s="152">
        <f t="shared" si="37"/>
        <v>0</v>
      </c>
      <c r="G18" s="152">
        <f>+'[10]คชจ.หน้างานงบ (I)'!F22</f>
        <v>0</v>
      </c>
      <c r="H18" s="152">
        <f t="shared" si="328"/>
        <v>0</v>
      </c>
      <c r="I18" s="153">
        <f>+'[10]คชจ.หน้างานงบ (I)'!I22</f>
        <v>115937.85</v>
      </c>
      <c r="J18" s="152">
        <f t="shared" si="38"/>
        <v>-115937.85</v>
      </c>
      <c r="K18" s="154" t="e">
        <f t="shared" si="36"/>
        <v>#DIV/0!</v>
      </c>
      <c r="L18" s="152">
        <f>+'[10]คชจ.หน้างานงบ (I)'!L22</f>
        <v>0</v>
      </c>
      <c r="M18" s="155">
        <f t="shared" si="39"/>
        <v>-115937.85</v>
      </c>
      <c r="N18" s="136">
        <f t="shared" si="40"/>
        <v>0</v>
      </c>
      <c r="O18" s="148">
        <f t="shared" si="40"/>
        <v>0</v>
      </c>
      <c r="P18" s="137">
        <f t="shared" si="40"/>
        <v>0</v>
      </c>
      <c r="Q18" s="138" t="e">
        <f t="shared" si="41"/>
        <v>#DIV/0!</v>
      </c>
      <c r="R18" s="137">
        <f t="shared" si="42"/>
        <v>0</v>
      </c>
      <c r="S18" s="139">
        <f t="shared" si="42"/>
        <v>0</v>
      </c>
      <c r="T18" s="140">
        <f t="shared" si="329"/>
        <v>0</v>
      </c>
      <c r="U18" s="149">
        <f t="shared" si="329"/>
        <v>115937.85</v>
      </c>
      <c r="V18" s="141">
        <f t="shared" si="330"/>
        <v>-115937.85</v>
      </c>
      <c r="W18" s="142" t="e">
        <f t="shared" si="44"/>
        <v>#DIV/0!</v>
      </c>
      <c r="X18" s="141">
        <f t="shared" si="331"/>
        <v>0</v>
      </c>
      <c r="Y18" s="143">
        <f t="shared" si="332"/>
        <v>-115937.85</v>
      </c>
      <c r="Z18" s="144">
        <v>0</v>
      </c>
      <c r="AA18" s="147">
        <v>0</v>
      </c>
      <c r="AB18" s="133">
        <f t="shared" si="333"/>
        <v>0</v>
      </c>
      <c r="AC18" s="134" t="e">
        <f t="shared" si="334"/>
        <v>#DIV/0!</v>
      </c>
      <c r="AD18" s="133">
        <v>0</v>
      </c>
      <c r="AE18" s="145">
        <f t="shared" si="335"/>
        <v>0</v>
      </c>
      <c r="AF18" s="144">
        <v>0</v>
      </c>
      <c r="AG18" s="147">
        <v>0</v>
      </c>
      <c r="AH18" s="133">
        <f t="shared" si="336"/>
        <v>0</v>
      </c>
      <c r="AI18" s="134" t="e">
        <f t="shared" si="337"/>
        <v>#DIV/0!</v>
      </c>
      <c r="AJ18" s="133">
        <v>0</v>
      </c>
      <c r="AK18" s="145">
        <f t="shared" si="338"/>
        <v>0</v>
      </c>
      <c r="AL18" s="144">
        <f t="shared" si="52"/>
        <v>0</v>
      </c>
      <c r="AM18" s="147">
        <f t="shared" si="52"/>
        <v>0</v>
      </c>
      <c r="AN18" s="133">
        <f t="shared" si="52"/>
        <v>0</v>
      </c>
      <c r="AO18" s="134" t="e">
        <f t="shared" si="53"/>
        <v>#DIV/0!</v>
      </c>
      <c r="AP18" s="133">
        <f t="shared" si="54"/>
        <v>0</v>
      </c>
      <c r="AQ18" s="145">
        <f t="shared" si="54"/>
        <v>0</v>
      </c>
      <c r="AR18" s="144">
        <f>+'[10]I-58-E-POPXX.07'!D49</f>
        <v>0</v>
      </c>
      <c r="AS18" s="147">
        <f>+'[10]I-58-E-POPXX.07'!E49</f>
        <v>0</v>
      </c>
      <c r="AT18" s="133">
        <f>+'[10]I-58-E-POPXX.07'!E49</f>
        <v>0</v>
      </c>
      <c r="AU18" s="134" t="e">
        <f t="shared" si="56"/>
        <v>#DIV/0!</v>
      </c>
      <c r="AV18" s="133">
        <v>0</v>
      </c>
      <c r="AW18" s="145">
        <f t="shared" si="57"/>
        <v>0</v>
      </c>
      <c r="AX18" s="144">
        <v>0</v>
      </c>
      <c r="AY18" s="147">
        <v>0</v>
      </c>
      <c r="AZ18" s="133">
        <f t="shared" si="58"/>
        <v>0</v>
      </c>
      <c r="BA18" s="134" t="e">
        <f t="shared" si="59"/>
        <v>#DIV/0!</v>
      </c>
      <c r="BB18" s="133">
        <v>0</v>
      </c>
      <c r="BC18" s="145">
        <f t="shared" si="60"/>
        <v>0</v>
      </c>
      <c r="BD18" s="144">
        <v>0</v>
      </c>
      <c r="BE18" s="147">
        <v>0</v>
      </c>
      <c r="BF18" s="133">
        <f t="shared" si="61"/>
        <v>0</v>
      </c>
      <c r="BG18" s="134" t="e">
        <f t="shared" si="62"/>
        <v>#DIV/0!</v>
      </c>
      <c r="BH18" s="133">
        <v>0</v>
      </c>
      <c r="BI18" s="145">
        <f t="shared" si="63"/>
        <v>0</v>
      </c>
      <c r="BJ18" s="144">
        <f t="shared" si="64"/>
        <v>0</v>
      </c>
      <c r="BK18" s="147">
        <f t="shared" si="64"/>
        <v>0</v>
      </c>
      <c r="BL18" s="133">
        <f t="shared" si="64"/>
        <v>0</v>
      </c>
      <c r="BM18" s="134" t="e">
        <f t="shared" si="65"/>
        <v>#DIV/0!</v>
      </c>
      <c r="BN18" s="133">
        <f t="shared" si="66"/>
        <v>0</v>
      </c>
      <c r="BO18" s="145">
        <f t="shared" si="66"/>
        <v>0</v>
      </c>
      <c r="BP18" s="144">
        <v>0</v>
      </c>
      <c r="BQ18" s="147">
        <v>0</v>
      </c>
      <c r="BR18" s="133">
        <f t="shared" si="67"/>
        <v>0</v>
      </c>
      <c r="BS18" s="134" t="e">
        <f t="shared" si="68"/>
        <v>#DIV/0!</v>
      </c>
      <c r="BT18" s="133">
        <v>0</v>
      </c>
      <c r="BU18" s="145">
        <f t="shared" si="69"/>
        <v>0</v>
      </c>
      <c r="BV18" s="144">
        <v>0</v>
      </c>
      <c r="BW18" s="147">
        <v>0</v>
      </c>
      <c r="BX18" s="133">
        <f t="shared" si="70"/>
        <v>0</v>
      </c>
      <c r="BY18" s="134" t="e">
        <f t="shared" si="71"/>
        <v>#DIV/0!</v>
      </c>
      <c r="BZ18" s="133">
        <v>0</v>
      </c>
      <c r="CA18" s="145">
        <f t="shared" si="72"/>
        <v>0</v>
      </c>
      <c r="CB18" s="144">
        <v>0</v>
      </c>
      <c r="CC18" s="147">
        <v>0</v>
      </c>
      <c r="CD18" s="133">
        <f t="shared" si="73"/>
        <v>0</v>
      </c>
      <c r="CE18" s="134" t="e">
        <f t="shared" si="74"/>
        <v>#DIV/0!</v>
      </c>
      <c r="CF18" s="133">
        <v>0</v>
      </c>
      <c r="CG18" s="145">
        <f t="shared" si="75"/>
        <v>0</v>
      </c>
      <c r="CH18" s="144">
        <f t="shared" si="76"/>
        <v>0</v>
      </c>
      <c r="CI18" s="147">
        <f t="shared" si="76"/>
        <v>0</v>
      </c>
      <c r="CJ18" s="133">
        <f t="shared" si="76"/>
        <v>0</v>
      </c>
      <c r="CK18" s="134" t="e">
        <f t="shared" si="77"/>
        <v>#DIV/0!</v>
      </c>
      <c r="CL18" s="133">
        <f t="shared" si="78"/>
        <v>0</v>
      </c>
      <c r="CM18" s="145">
        <f t="shared" si="78"/>
        <v>0</v>
      </c>
      <c r="CN18" s="144">
        <v>0</v>
      </c>
      <c r="CO18" s="147">
        <v>0</v>
      </c>
      <c r="CP18" s="133">
        <f t="shared" si="79"/>
        <v>0</v>
      </c>
      <c r="CQ18" s="134" t="e">
        <f t="shared" si="80"/>
        <v>#DIV/0!</v>
      </c>
      <c r="CR18" s="133">
        <v>0</v>
      </c>
      <c r="CS18" s="145">
        <f t="shared" si="81"/>
        <v>0</v>
      </c>
      <c r="CT18" s="144">
        <v>0</v>
      </c>
      <c r="CU18" s="147">
        <v>0</v>
      </c>
      <c r="CV18" s="133">
        <f t="shared" si="82"/>
        <v>0</v>
      </c>
      <c r="CW18" s="134" t="e">
        <f t="shared" si="83"/>
        <v>#DIV/0!</v>
      </c>
      <c r="CX18" s="133">
        <v>0</v>
      </c>
      <c r="CY18" s="145">
        <f t="shared" si="84"/>
        <v>0</v>
      </c>
      <c r="CZ18" s="144">
        <v>0</v>
      </c>
      <c r="DA18" s="147">
        <v>0</v>
      </c>
      <c r="DB18" s="133">
        <f t="shared" si="85"/>
        <v>0</v>
      </c>
      <c r="DC18" s="134" t="e">
        <f t="shared" si="86"/>
        <v>#DIV/0!</v>
      </c>
      <c r="DD18" s="133">
        <v>0</v>
      </c>
      <c r="DE18" s="145">
        <f t="shared" si="87"/>
        <v>0</v>
      </c>
      <c r="DF18" s="144">
        <f t="shared" si="88"/>
        <v>0</v>
      </c>
      <c r="DG18" s="147">
        <f t="shared" si="88"/>
        <v>33237.85</v>
      </c>
      <c r="DH18" s="133">
        <f t="shared" si="88"/>
        <v>-33237.85</v>
      </c>
      <c r="DI18" s="134" t="e">
        <f t="shared" si="89"/>
        <v>#DIV/0!</v>
      </c>
      <c r="DJ18" s="133">
        <f t="shared" si="90"/>
        <v>0</v>
      </c>
      <c r="DK18" s="145">
        <f t="shared" si="90"/>
        <v>-33237.85</v>
      </c>
      <c r="DL18" s="144">
        <f>+'[10]I-58-E-POPXX.07'!D7</f>
        <v>0</v>
      </c>
      <c r="DM18" s="147">
        <f>+'[10]I-58-E-POPXX.07'!E7</f>
        <v>33237.85</v>
      </c>
      <c r="DN18" s="133">
        <f t="shared" si="91"/>
        <v>-33237.85</v>
      </c>
      <c r="DO18" s="134" t="e">
        <f t="shared" si="92"/>
        <v>#DIV/0!</v>
      </c>
      <c r="DP18" s="133">
        <v>0</v>
      </c>
      <c r="DQ18" s="145">
        <f t="shared" si="93"/>
        <v>-33237.85</v>
      </c>
      <c r="DR18" s="144">
        <f>+'[10]I-58-E-POPXX.07'!D8</f>
        <v>0</v>
      </c>
      <c r="DS18" s="147">
        <f>+'[10]I-58-E-POPXX.07'!E8</f>
        <v>0</v>
      </c>
      <c r="DT18" s="133">
        <f t="shared" si="94"/>
        <v>0</v>
      </c>
      <c r="DU18" s="134" t="e">
        <f t="shared" si="95"/>
        <v>#DIV/0!</v>
      </c>
      <c r="DV18" s="133">
        <v>0</v>
      </c>
      <c r="DW18" s="145">
        <f t="shared" si="96"/>
        <v>0</v>
      </c>
      <c r="DX18" s="144">
        <f>+'[10]I-58-E-POPXX.07'!D9</f>
        <v>0</v>
      </c>
      <c r="DY18" s="147">
        <f>+'[10]I-58-E-POPXX.07'!E9</f>
        <v>0</v>
      </c>
      <c r="DZ18" s="133">
        <f t="shared" si="339"/>
        <v>0</v>
      </c>
      <c r="EA18" s="134" t="e">
        <f t="shared" si="98"/>
        <v>#DIV/0!</v>
      </c>
      <c r="EB18" s="133">
        <v>0</v>
      </c>
      <c r="EC18" s="145">
        <f t="shared" si="340"/>
        <v>0</v>
      </c>
      <c r="ED18" s="144">
        <f t="shared" si="100"/>
        <v>0</v>
      </c>
      <c r="EE18" s="147">
        <f t="shared" si="100"/>
        <v>23000</v>
      </c>
      <c r="EF18" s="133">
        <f t="shared" si="100"/>
        <v>-23000</v>
      </c>
      <c r="EG18" s="134" t="e">
        <f t="shared" si="101"/>
        <v>#DIV/0!</v>
      </c>
      <c r="EH18" s="133">
        <f t="shared" si="102"/>
        <v>0</v>
      </c>
      <c r="EI18" s="145">
        <f t="shared" si="102"/>
        <v>-23000</v>
      </c>
      <c r="EJ18" s="144">
        <f>+'[10]I-58-E-POPXX.07'!D10</f>
        <v>0</v>
      </c>
      <c r="EK18" s="147">
        <f>+'[10]I-58-E-POPXX.07'!E10</f>
        <v>0</v>
      </c>
      <c r="EL18" s="133">
        <f t="shared" si="341"/>
        <v>0</v>
      </c>
      <c r="EM18" s="134" t="e">
        <f t="shared" si="104"/>
        <v>#DIV/0!</v>
      </c>
      <c r="EN18" s="133">
        <v>0</v>
      </c>
      <c r="EO18" s="145">
        <f t="shared" si="342"/>
        <v>0</v>
      </c>
      <c r="EP18" s="144">
        <f>+'[10]I-58-E-POPXX.07'!D11</f>
        <v>0</v>
      </c>
      <c r="EQ18" s="147">
        <f>+'[10]I-58-E-POPXX.07'!E11</f>
        <v>0</v>
      </c>
      <c r="ER18" s="133">
        <f t="shared" si="343"/>
        <v>0</v>
      </c>
      <c r="ES18" s="134" t="e">
        <f t="shared" si="107"/>
        <v>#DIV/0!</v>
      </c>
      <c r="ET18" s="133">
        <v>0</v>
      </c>
      <c r="EU18" s="145">
        <f t="shared" si="344"/>
        <v>0</v>
      </c>
      <c r="EV18" s="144">
        <f>+'[10]I-58-E-POPXX.07'!D12</f>
        <v>0</v>
      </c>
      <c r="EW18" s="147">
        <f>+'[10]I-58-E-POPXX.07'!E12</f>
        <v>0</v>
      </c>
      <c r="EX18" s="133">
        <f t="shared" si="345"/>
        <v>0</v>
      </c>
      <c r="EY18" s="134" t="e">
        <f t="shared" si="110"/>
        <v>#DIV/0!</v>
      </c>
      <c r="EZ18" s="133">
        <v>0</v>
      </c>
      <c r="FA18" s="145">
        <f t="shared" si="346"/>
        <v>0</v>
      </c>
      <c r="FB18" s="144">
        <f>+'[10]I-58-E-POPXX.07'!D13</f>
        <v>0</v>
      </c>
      <c r="FC18" s="147">
        <f>+'[10]I-58-E-POPXX.07'!E13</f>
        <v>0</v>
      </c>
      <c r="FD18" s="133">
        <f t="shared" si="347"/>
        <v>0</v>
      </c>
      <c r="FE18" s="134" t="e">
        <f t="shared" si="113"/>
        <v>#DIV/0!</v>
      </c>
      <c r="FF18" s="133">
        <v>0</v>
      </c>
      <c r="FG18" s="145">
        <f t="shared" si="348"/>
        <v>0</v>
      </c>
      <c r="FH18" s="144">
        <f>+'[10]I-58-E-POPXX.07'!D14</f>
        <v>0</v>
      </c>
      <c r="FI18" s="147">
        <f>+'[10]I-58-E-POPXX.07'!E14</f>
        <v>23000</v>
      </c>
      <c r="FJ18" s="133">
        <f t="shared" si="349"/>
        <v>-23000</v>
      </c>
      <c r="FK18" s="134" t="e">
        <f t="shared" si="116"/>
        <v>#DIV/0!</v>
      </c>
      <c r="FL18" s="133">
        <v>0</v>
      </c>
      <c r="FM18" s="145">
        <f t="shared" si="350"/>
        <v>-23000</v>
      </c>
      <c r="FN18" s="144">
        <f t="shared" si="118"/>
        <v>0</v>
      </c>
      <c r="FO18" s="147">
        <f t="shared" si="118"/>
        <v>0</v>
      </c>
      <c r="FP18" s="133">
        <f t="shared" si="118"/>
        <v>0</v>
      </c>
      <c r="FQ18" s="134" t="e">
        <f t="shared" si="119"/>
        <v>#DIV/0!</v>
      </c>
      <c r="FR18" s="133">
        <f t="shared" si="120"/>
        <v>0</v>
      </c>
      <c r="FS18" s="145">
        <f t="shared" si="120"/>
        <v>0</v>
      </c>
      <c r="FT18" s="144">
        <f>+'[10]I-58-E-POPXX.07'!D15</f>
        <v>0</v>
      </c>
      <c r="FU18" s="147">
        <f>+'[10]I-58-E-POPXX.07'!E15</f>
        <v>0</v>
      </c>
      <c r="FV18" s="133">
        <f t="shared" si="351"/>
        <v>0</v>
      </c>
      <c r="FW18" s="134" t="e">
        <f t="shared" si="122"/>
        <v>#DIV/0!</v>
      </c>
      <c r="FX18" s="133">
        <v>0</v>
      </c>
      <c r="FY18" s="145">
        <f t="shared" si="352"/>
        <v>0</v>
      </c>
      <c r="FZ18" s="144">
        <f>+'[10]I-58-E-POPXX.07'!D16</f>
        <v>0</v>
      </c>
      <c r="GA18" s="147">
        <f>+'[10]I-58-E-POPXX.07'!E16</f>
        <v>0</v>
      </c>
      <c r="GB18" s="133">
        <f t="shared" si="353"/>
        <v>0</v>
      </c>
      <c r="GC18" s="134" t="e">
        <f t="shared" si="125"/>
        <v>#DIV/0!</v>
      </c>
      <c r="GD18" s="133">
        <v>0</v>
      </c>
      <c r="GE18" s="145">
        <f t="shared" si="354"/>
        <v>0</v>
      </c>
      <c r="GF18" s="144">
        <f>+'[10]I-58-E-POPXX.07'!D17</f>
        <v>0</v>
      </c>
      <c r="GG18" s="147">
        <f>+'[10]I-58-E-POPXX.07'!E17</f>
        <v>0</v>
      </c>
      <c r="GH18" s="133">
        <f t="shared" si="355"/>
        <v>0</v>
      </c>
      <c r="GI18" s="134" t="e">
        <f t="shared" si="128"/>
        <v>#DIV/0!</v>
      </c>
      <c r="GJ18" s="133">
        <v>0</v>
      </c>
      <c r="GK18" s="145">
        <f t="shared" si="356"/>
        <v>0</v>
      </c>
      <c r="GL18" s="144">
        <f t="shared" si="130"/>
        <v>0</v>
      </c>
      <c r="GM18" s="147">
        <f t="shared" si="130"/>
        <v>0</v>
      </c>
      <c r="GN18" s="133">
        <f t="shared" si="130"/>
        <v>0</v>
      </c>
      <c r="GO18" s="134" t="e">
        <f t="shared" si="131"/>
        <v>#DIV/0!</v>
      </c>
      <c r="GP18" s="133">
        <f t="shared" si="132"/>
        <v>0</v>
      </c>
      <c r="GQ18" s="145">
        <f t="shared" si="132"/>
        <v>0</v>
      </c>
      <c r="GR18" s="144">
        <f>+'[10]I-58-E-POPXX.07'!D18</f>
        <v>0</v>
      </c>
      <c r="GS18" s="147">
        <f>+'[10]I-58-E-POPXX.07'!E18</f>
        <v>0</v>
      </c>
      <c r="GT18" s="133">
        <f t="shared" si="357"/>
        <v>0</v>
      </c>
      <c r="GU18" s="134" t="e">
        <f t="shared" si="134"/>
        <v>#DIV/0!</v>
      </c>
      <c r="GV18" s="133">
        <v>0</v>
      </c>
      <c r="GW18" s="145">
        <f t="shared" si="358"/>
        <v>0</v>
      </c>
      <c r="GX18" s="144">
        <f>+'[10]I-58-E-POPXX.07'!D19</f>
        <v>0</v>
      </c>
      <c r="GY18" s="147">
        <f>+'[10]I-58-E-POPXX.07'!E19</f>
        <v>0</v>
      </c>
      <c r="GZ18" s="133">
        <f t="shared" si="359"/>
        <v>0</v>
      </c>
      <c r="HA18" s="134" t="e">
        <f t="shared" si="137"/>
        <v>#DIV/0!</v>
      </c>
      <c r="HB18" s="133">
        <v>0</v>
      </c>
      <c r="HC18" s="145">
        <f t="shared" si="360"/>
        <v>0</v>
      </c>
      <c r="HD18" s="144">
        <f>+'[10]I-58-E-POPXX.07'!D20</f>
        <v>0</v>
      </c>
      <c r="HE18" s="147">
        <f>+'[10]I-58-E-POPXX.07'!E20</f>
        <v>0</v>
      </c>
      <c r="HF18" s="133">
        <f t="shared" si="361"/>
        <v>0</v>
      </c>
      <c r="HG18" s="134" t="e">
        <f t="shared" si="140"/>
        <v>#DIV/0!</v>
      </c>
      <c r="HH18" s="133">
        <v>0</v>
      </c>
      <c r="HI18" s="145">
        <f t="shared" si="362"/>
        <v>0</v>
      </c>
      <c r="HJ18" s="144">
        <f>+'[10]I-58-E-POPXX.07'!D21</f>
        <v>0</v>
      </c>
      <c r="HK18" s="147">
        <f>+'[10]I-58-E-POPXX.07'!E21</f>
        <v>0</v>
      </c>
      <c r="HL18" s="133">
        <f t="shared" si="363"/>
        <v>0</v>
      </c>
      <c r="HM18" s="134" t="e">
        <f t="shared" si="143"/>
        <v>#DIV/0!</v>
      </c>
      <c r="HN18" s="133">
        <v>0</v>
      </c>
      <c r="HO18" s="145">
        <f t="shared" si="364"/>
        <v>0</v>
      </c>
      <c r="HP18" s="144">
        <f>+'[10]I-58-E-POPXX.07'!D22</f>
        <v>0</v>
      </c>
      <c r="HQ18" s="147">
        <f>+'[10]I-58-E-POPXX.07'!E22</f>
        <v>0</v>
      </c>
      <c r="HR18" s="133">
        <f t="shared" si="365"/>
        <v>0</v>
      </c>
      <c r="HS18" s="134" t="e">
        <f t="shared" si="146"/>
        <v>#DIV/0!</v>
      </c>
      <c r="HT18" s="133">
        <v>0</v>
      </c>
      <c r="HU18" s="145">
        <f t="shared" si="366"/>
        <v>0</v>
      </c>
      <c r="HV18" s="144">
        <f>+'[10]I-58-E-POPXX.07'!D23</f>
        <v>0</v>
      </c>
      <c r="HW18" s="147">
        <f>+'[10]I-58-E-POPXX.07'!E23</f>
        <v>0</v>
      </c>
      <c r="HX18" s="133">
        <f t="shared" si="367"/>
        <v>0</v>
      </c>
      <c r="HY18" s="134" t="e">
        <f t="shared" si="149"/>
        <v>#DIV/0!</v>
      </c>
      <c r="HZ18" s="133">
        <v>0</v>
      </c>
      <c r="IA18" s="145">
        <f t="shared" si="368"/>
        <v>0</v>
      </c>
      <c r="IB18" s="144">
        <f t="shared" si="151"/>
        <v>0</v>
      </c>
      <c r="IC18" s="147">
        <f t="shared" si="151"/>
        <v>0</v>
      </c>
      <c r="ID18" s="133">
        <f t="shared" si="151"/>
        <v>0</v>
      </c>
      <c r="IE18" s="134" t="e">
        <f t="shared" si="152"/>
        <v>#DIV/0!</v>
      </c>
      <c r="IF18" s="133">
        <f t="shared" si="153"/>
        <v>0</v>
      </c>
      <c r="IG18" s="145">
        <f t="shared" si="153"/>
        <v>0</v>
      </c>
      <c r="IH18" s="144">
        <f>+'[10]I-58-E-POPXX.07'!D24</f>
        <v>0</v>
      </c>
      <c r="II18" s="147">
        <f>+'[10]I-58-E-POPXX.07'!E24</f>
        <v>0</v>
      </c>
      <c r="IJ18" s="133">
        <f t="shared" si="369"/>
        <v>0</v>
      </c>
      <c r="IK18" s="134" t="e">
        <f t="shared" si="155"/>
        <v>#DIV/0!</v>
      </c>
      <c r="IL18" s="133">
        <v>0</v>
      </c>
      <c r="IM18" s="145">
        <f t="shared" si="370"/>
        <v>0</v>
      </c>
      <c r="IN18" s="144">
        <f>+'[10]I-58-E-POPXX.07'!D25</f>
        <v>0</v>
      </c>
      <c r="IO18" s="147">
        <f>+'[10]I-58-E-POPXX.07'!E25</f>
        <v>0</v>
      </c>
      <c r="IP18" s="133">
        <f t="shared" si="371"/>
        <v>0</v>
      </c>
      <c r="IQ18" s="134" t="e">
        <f t="shared" si="158"/>
        <v>#DIV/0!</v>
      </c>
      <c r="IR18" s="133">
        <v>0</v>
      </c>
      <c r="IS18" s="145">
        <f t="shared" si="372"/>
        <v>0</v>
      </c>
      <c r="IT18" s="144">
        <f>+'[10]I-58-E-POPXX.07'!D26</f>
        <v>0</v>
      </c>
      <c r="IU18" s="147">
        <f>+'[10]I-58-E-POPXX.07'!E26</f>
        <v>0</v>
      </c>
      <c r="IV18" s="133">
        <f t="shared" si="373"/>
        <v>0</v>
      </c>
      <c r="IW18" s="134" t="e">
        <f t="shared" si="161"/>
        <v>#DIV/0!</v>
      </c>
      <c r="IX18" s="133">
        <v>0</v>
      </c>
      <c r="IY18" s="145">
        <f t="shared" si="374"/>
        <v>0</v>
      </c>
      <c r="IZ18" s="144">
        <f t="shared" si="163"/>
        <v>0</v>
      </c>
      <c r="JA18" s="147">
        <f t="shared" si="163"/>
        <v>0</v>
      </c>
      <c r="JB18" s="133">
        <f t="shared" si="163"/>
        <v>0</v>
      </c>
      <c r="JC18" s="134" t="e">
        <f t="shared" si="164"/>
        <v>#DIV/0!</v>
      </c>
      <c r="JD18" s="133">
        <f t="shared" si="165"/>
        <v>0</v>
      </c>
      <c r="JE18" s="145">
        <f t="shared" si="165"/>
        <v>0</v>
      </c>
      <c r="JF18" s="144">
        <f>+'[10]I-58-E-POPXX.07'!D27</f>
        <v>0</v>
      </c>
      <c r="JG18" s="147">
        <f>+'[10]I-58-E-POPXX.07'!E27</f>
        <v>0</v>
      </c>
      <c r="JH18" s="133">
        <f t="shared" si="375"/>
        <v>0</v>
      </c>
      <c r="JI18" s="134" t="e">
        <f t="shared" si="167"/>
        <v>#DIV/0!</v>
      </c>
      <c r="JJ18" s="133">
        <v>0</v>
      </c>
      <c r="JK18" s="145">
        <f t="shared" si="376"/>
        <v>0</v>
      </c>
      <c r="JL18" s="144">
        <f>+'[10]I-58-E-POPXX.07'!D28</f>
        <v>0</v>
      </c>
      <c r="JM18" s="147">
        <f>+'[10]I-58-E-POPXX.07'!E28</f>
        <v>0</v>
      </c>
      <c r="JN18" s="133">
        <f t="shared" si="377"/>
        <v>0</v>
      </c>
      <c r="JO18" s="134" t="e">
        <f t="shared" si="170"/>
        <v>#DIV/0!</v>
      </c>
      <c r="JP18" s="133">
        <v>0</v>
      </c>
      <c r="JQ18" s="145">
        <f t="shared" si="378"/>
        <v>0</v>
      </c>
      <c r="JR18" s="144">
        <f>+'[10]I-58-E-POPXX.07'!D29</f>
        <v>0</v>
      </c>
      <c r="JS18" s="147">
        <f>+'[10]I-58-E-POPXX.07'!E29</f>
        <v>0</v>
      </c>
      <c r="JT18" s="133">
        <f t="shared" si="379"/>
        <v>0</v>
      </c>
      <c r="JU18" s="134" t="e">
        <f t="shared" si="173"/>
        <v>#DIV/0!</v>
      </c>
      <c r="JV18" s="133">
        <v>0</v>
      </c>
      <c r="JW18" s="145">
        <f t="shared" si="380"/>
        <v>0</v>
      </c>
      <c r="JX18" s="144">
        <f>+'[10]I-58-E-POPXX.07'!D30</f>
        <v>0</v>
      </c>
      <c r="JY18" s="147">
        <f>+'[10]I-58-E-POPXX.07'!E30</f>
        <v>0</v>
      </c>
      <c r="JZ18" s="133">
        <f t="shared" si="381"/>
        <v>0</v>
      </c>
      <c r="KA18" s="134" t="e">
        <f t="shared" si="176"/>
        <v>#DIV/0!</v>
      </c>
      <c r="KB18" s="133">
        <v>0</v>
      </c>
      <c r="KC18" s="145">
        <f t="shared" si="382"/>
        <v>0</v>
      </c>
      <c r="KD18" s="144">
        <f t="shared" si="178"/>
        <v>0</v>
      </c>
      <c r="KE18" s="147">
        <f t="shared" si="178"/>
        <v>0</v>
      </c>
      <c r="KF18" s="133">
        <f t="shared" si="178"/>
        <v>0</v>
      </c>
      <c r="KG18" s="134" t="e">
        <f t="shared" si="179"/>
        <v>#DIV/0!</v>
      </c>
      <c r="KH18" s="133">
        <f t="shared" si="180"/>
        <v>0</v>
      </c>
      <c r="KI18" s="145">
        <f t="shared" si="180"/>
        <v>0</v>
      </c>
      <c r="KJ18" s="144">
        <f>+'[10]I-58-E-POPXX.07'!D31</f>
        <v>0</v>
      </c>
      <c r="KK18" s="147">
        <f>+'[10]I-58-E-POPXX.07'!E31</f>
        <v>0</v>
      </c>
      <c r="KL18" s="133">
        <f t="shared" si="383"/>
        <v>0</v>
      </c>
      <c r="KM18" s="134" t="e">
        <f t="shared" si="182"/>
        <v>#DIV/0!</v>
      </c>
      <c r="KN18" s="133">
        <v>0</v>
      </c>
      <c r="KO18" s="145">
        <f t="shared" si="384"/>
        <v>0</v>
      </c>
      <c r="KP18" s="144">
        <f>+'[10]I-58-E-POPXX.07'!D32</f>
        <v>0</v>
      </c>
      <c r="KQ18" s="147">
        <f>+'[10]I-58-E-POPXX.07'!E32</f>
        <v>0</v>
      </c>
      <c r="KR18" s="133">
        <f t="shared" si="385"/>
        <v>0</v>
      </c>
      <c r="KS18" s="134" t="e">
        <f t="shared" si="185"/>
        <v>#DIV/0!</v>
      </c>
      <c r="KT18" s="133">
        <v>0</v>
      </c>
      <c r="KU18" s="145">
        <f t="shared" si="386"/>
        <v>0</v>
      </c>
      <c r="KV18" s="144">
        <f t="shared" si="187"/>
        <v>0</v>
      </c>
      <c r="KW18" s="147">
        <f t="shared" si="187"/>
        <v>0</v>
      </c>
      <c r="KX18" s="133">
        <f t="shared" si="187"/>
        <v>0</v>
      </c>
      <c r="KY18" s="134" t="e">
        <f t="shared" si="188"/>
        <v>#DIV/0!</v>
      </c>
      <c r="KZ18" s="133">
        <f t="shared" si="189"/>
        <v>0</v>
      </c>
      <c r="LA18" s="145">
        <f t="shared" si="189"/>
        <v>0</v>
      </c>
      <c r="LB18" s="144">
        <f>+'[10]I-58-E-POPXX.07'!D33</f>
        <v>0</v>
      </c>
      <c r="LC18" s="147">
        <f>+'[10]I-58-E-POPXX.07'!E33</f>
        <v>0</v>
      </c>
      <c r="LD18" s="133">
        <f t="shared" si="387"/>
        <v>0</v>
      </c>
      <c r="LE18" s="134" t="e">
        <f t="shared" si="191"/>
        <v>#DIV/0!</v>
      </c>
      <c r="LF18" s="133">
        <v>0</v>
      </c>
      <c r="LG18" s="145">
        <f t="shared" si="388"/>
        <v>0</v>
      </c>
      <c r="LH18" s="144">
        <f>+'[10]I-58-E-POPXX.07'!D34</f>
        <v>0</v>
      </c>
      <c r="LI18" s="147">
        <f>+'[10]I-58-E-POPXX.07'!E34</f>
        <v>0</v>
      </c>
      <c r="LJ18" s="133">
        <f t="shared" si="389"/>
        <v>0</v>
      </c>
      <c r="LK18" s="134" t="e">
        <f t="shared" si="194"/>
        <v>#DIV/0!</v>
      </c>
      <c r="LL18" s="133">
        <v>0</v>
      </c>
      <c r="LM18" s="145">
        <f t="shared" si="390"/>
        <v>0</v>
      </c>
      <c r="LN18" s="144">
        <f t="shared" si="196"/>
        <v>0</v>
      </c>
      <c r="LO18" s="147">
        <f t="shared" si="196"/>
        <v>0</v>
      </c>
      <c r="LP18" s="133">
        <f t="shared" si="196"/>
        <v>0</v>
      </c>
      <c r="LQ18" s="134" t="e">
        <f t="shared" si="197"/>
        <v>#DIV/0!</v>
      </c>
      <c r="LR18" s="133">
        <f t="shared" si="198"/>
        <v>0</v>
      </c>
      <c r="LS18" s="145">
        <f t="shared" si="198"/>
        <v>0</v>
      </c>
      <c r="LT18" s="144">
        <f>+'[10]I-58-E-POPXX.07'!D35</f>
        <v>0</v>
      </c>
      <c r="LU18" s="147">
        <f>+'[10]I-58-E-POPXX.07'!E35</f>
        <v>0</v>
      </c>
      <c r="LV18" s="133">
        <f t="shared" si="391"/>
        <v>0</v>
      </c>
      <c r="LW18" s="134" t="e">
        <f t="shared" si="200"/>
        <v>#DIV/0!</v>
      </c>
      <c r="LX18" s="133">
        <v>0</v>
      </c>
      <c r="LY18" s="145">
        <f t="shared" si="392"/>
        <v>0</v>
      </c>
      <c r="LZ18" s="144">
        <f>+'[10]I-58-E-POPXX.07'!D36</f>
        <v>0</v>
      </c>
      <c r="MA18" s="147">
        <f>+'[10]I-58-E-POPXX.07'!E36</f>
        <v>0</v>
      </c>
      <c r="MB18" s="133">
        <f t="shared" si="393"/>
        <v>0</v>
      </c>
      <c r="MC18" s="134" t="e">
        <f t="shared" si="203"/>
        <v>#DIV/0!</v>
      </c>
      <c r="MD18" s="133">
        <v>0</v>
      </c>
      <c r="ME18" s="145">
        <f t="shared" si="394"/>
        <v>0</v>
      </c>
      <c r="MF18" s="144">
        <f t="shared" si="205"/>
        <v>0</v>
      </c>
      <c r="MG18" s="147">
        <f t="shared" si="205"/>
        <v>0</v>
      </c>
      <c r="MH18" s="133">
        <f t="shared" si="205"/>
        <v>0</v>
      </c>
      <c r="MI18" s="134" t="e">
        <f t="shared" si="206"/>
        <v>#DIV/0!</v>
      </c>
      <c r="MJ18" s="133">
        <f t="shared" si="207"/>
        <v>0</v>
      </c>
      <c r="MK18" s="145">
        <f t="shared" si="207"/>
        <v>0</v>
      </c>
      <c r="ML18" s="144">
        <f>+'[10]I-58-E-POPXX.07'!D37</f>
        <v>0</v>
      </c>
      <c r="MM18" s="147">
        <f>+'[10]I-58-E-POPXX.07'!E37</f>
        <v>0</v>
      </c>
      <c r="MN18" s="133">
        <f t="shared" si="395"/>
        <v>0</v>
      </c>
      <c r="MO18" s="134" t="e">
        <f t="shared" si="209"/>
        <v>#DIV/0!</v>
      </c>
      <c r="MP18" s="133">
        <v>0</v>
      </c>
      <c r="MQ18" s="145">
        <f t="shared" si="396"/>
        <v>0</v>
      </c>
      <c r="MR18" s="144">
        <f>+'[10]I-58-E-POPXX.07'!D38</f>
        <v>0</v>
      </c>
      <c r="MS18" s="147">
        <f>+'[10]I-58-E-POPXX.07'!E38</f>
        <v>0</v>
      </c>
      <c r="MT18" s="133">
        <f t="shared" si="397"/>
        <v>0</v>
      </c>
      <c r="MU18" s="134" t="e">
        <f t="shared" si="212"/>
        <v>#DIV/0!</v>
      </c>
      <c r="MV18" s="133">
        <v>0</v>
      </c>
      <c r="MW18" s="145">
        <f t="shared" si="398"/>
        <v>0</v>
      </c>
      <c r="MX18" s="144">
        <f t="shared" si="214"/>
        <v>0</v>
      </c>
      <c r="MY18" s="147">
        <f t="shared" si="214"/>
        <v>0</v>
      </c>
      <c r="MZ18" s="133">
        <f t="shared" si="214"/>
        <v>0</v>
      </c>
      <c r="NA18" s="134" t="e">
        <f t="shared" si="215"/>
        <v>#DIV/0!</v>
      </c>
      <c r="NB18" s="133">
        <f t="shared" si="216"/>
        <v>0</v>
      </c>
      <c r="NC18" s="145">
        <f t="shared" si="216"/>
        <v>0</v>
      </c>
      <c r="ND18" s="144">
        <f>+'[10]I-58-E-POPXX.07'!D39</f>
        <v>0</v>
      </c>
      <c r="NE18" s="147">
        <f>+'[10]I-58-E-POPXX.07'!E39</f>
        <v>0</v>
      </c>
      <c r="NF18" s="133">
        <f t="shared" si="399"/>
        <v>0</v>
      </c>
      <c r="NG18" s="134" t="e">
        <f t="shared" si="218"/>
        <v>#DIV/0!</v>
      </c>
      <c r="NH18" s="133">
        <v>0</v>
      </c>
      <c r="NI18" s="145">
        <f t="shared" si="400"/>
        <v>0</v>
      </c>
      <c r="NJ18" s="144">
        <f>+'[10]I-58-E-POPXX.07'!D40</f>
        <v>0</v>
      </c>
      <c r="NK18" s="147">
        <f>+'[10]I-58-E-POPXX.07'!E40</f>
        <v>0</v>
      </c>
      <c r="NL18" s="133">
        <f t="shared" si="401"/>
        <v>0</v>
      </c>
      <c r="NM18" s="134" t="e">
        <f t="shared" si="221"/>
        <v>#DIV/0!</v>
      </c>
      <c r="NN18" s="133">
        <v>0</v>
      </c>
      <c r="NO18" s="145">
        <f t="shared" si="402"/>
        <v>0</v>
      </c>
      <c r="NP18" s="144">
        <f t="shared" si="223"/>
        <v>0</v>
      </c>
      <c r="NQ18" s="147">
        <f t="shared" si="223"/>
        <v>0</v>
      </c>
      <c r="NR18" s="133">
        <f t="shared" si="223"/>
        <v>0</v>
      </c>
      <c r="NS18" s="134" t="e">
        <f t="shared" si="224"/>
        <v>#DIV/0!</v>
      </c>
      <c r="NT18" s="133">
        <f t="shared" si="225"/>
        <v>0</v>
      </c>
      <c r="NU18" s="145">
        <f t="shared" si="225"/>
        <v>0</v>
      </c>
      <c r="NV18" s="144">
        <f>+'[10]I-58-E-POPXX.07'!D41</f>
        <v>0</v>
      </c>
      <c r="NW18" s="147">
        <f>+'[10]I-58-E-POPXX.07'!E41</f>
        <v>0</v>
      </c>
      <c r="NX18" s="133">
        <f t="shared" si="403"/>
        <v>0</v>
      </c>
      <c r="NY18" s="134" t="e">
        <f t="shared" si="227"/>
        <v>#DIV/0!</v>
      </c>
      <c r="NZ18" s="133">
        <v>0</v>
      </c>
      <c r="OA18" s="145">
        <f t="shared" si="404"/>
        <v>0</v>
      </c>
      <c r="OB18" s="144">
        <f>+'[10]I-58-E-POPXX.07'!D42</f>
        <v>0</v>
      </c>
      <c r="OC18" s="147">
        <f>+'[10]I-58-E-POPXX.07'!E42</f>
        <v>0</v>
      </c>
      <c r="OD18" s="133">
        <f t="shared" si="405"/>
        <v>0</v>
      </c>
      <c r="OE18" s="134" t="e">
        <f t="shared" si="230"/>
        <v>#DIV/0!</v>
      </c>
      <c r="OF18" s="133">
        <v>0</v>
      </c>
      <c r="OG18" s="145">
        <f t="shared" si="406"/>
        <v>0</v>
      </c>
      <c r="OH18" s="144">
        <f>+'[10]I-58-E-POPXX.07'!D43</f>
        <v>0</v>
      </c>
      <c r="OI18" s="147">
        <f>+'[10]I-58-E-POPXX.07'!E43</f>
        <v>0</v>
      </c>
      <c r="OJ18" s="133">
        <f t="shared" si="407"/>
        <v>0</v>
      </c>
      <c r="OK18" s="134" t="e">
        <f t="shared" si="233"/>
        <v>#DIV/0!</v>
      </c>
      <c r="OL18" s="133">
        <v>0</v>
      </c>
      <c r="OM18" s="145">
        <f t="shared" si="408"/>
        <v>0</v>
      </c>
      <c r="ON18" s="144">
        <f t="shared" si="235"/>
        <v>0</v>
      </c>
      <c r="OO18" s="147">
        <f t="shared" si="235"/>
        <v>59700</v>
      </c>
      <c r="OP18" s="133">
        <f t="shared" si="235"/>
        <v>-59700</v>
      </c>
      <c r="OQ18" s="134" t="e">
        <f t="shared" si="236"/>
        <v>#DIV/0!</v>
      </c>
      <c r="OR18" s="133">
        <f t="shared" si="237"/>
        <v>0</v>
      </c>
      <c r="OS18" s="145">
        <f t="shared" si="237"/>
        <v>-59700</v>
      </c>
      <c r="OT18" s="144">
        <f>+'[10]I-58-E-POPXX.07'!D44</f>
        <v>0</v>
      </c>
      <c r="OU18" s="147">
        <f>+'[10]I-58-E-POPXX.07'!E44</f>
        <v>0</v>
      </c>
      <c r="OV18" s="133">
        <f t="shared" si="409"/>
        <v>0</v>
      </c>
      <c r="OW18" s="134" t="e">
        <f t="shared" si="239"/>
        <v>#DIV/0!</v>
      </c>
      <c r="OX18" s="133">
        <v>0</v>
      </c>
      <c r="OY18" s="145">
        <f t="shared" si="410"/>
        <v>0</v>
      </c>
      <c r="OZ18" s="144">
        <f>+'[10]I-58-E-POPXX.07'!D45</f>
        <v>0</v>
      </c>
      <c r="PA18" s="147">
        <f>+'[10]I-58-E-POPXX.07'!E45</f>
        <v>59700</v>
      </c>
      <c r="PB18" s="133">
        <f t="shared" si="411"/>
        <v>-59700</v>
      </c>
      <c r="PC18" s="134" t="e">
        <f t="shared" si="242"/>
        <v>#DIV/0!</v>
      </c>
      <c r="PD18" s="133">
        <v>0</v>
      </c>
      <c r="PE18" s="145">
        <f t="shared" si="412"/>
        <v>-59700</v>
      </c>
      <c r="PF18" s="144">
        <f t="shared" si="244"/>
        <v>0</v>
      </c>
      <c r="PG18" s="147">
        <f t="shared" si="244"/>
        <v>0</v>
      </c>
      <c r="PH18" s="133">
        <f t="shared" si="244"/>
        <v>0</v>
      </c>
      <c r="PI18" s="134" t="e">
        <f t="shared" si="245"/>
        <v>#DIV/0!</v>
      </c>
      <c r="PJ18" s="133">
        <f t="shared" si="246"/>
        <v>0</v>
      </c>
      <c r="PK18" s="145">
        <f t="shared" si="246"/>
        <v>0</v>
      </c>
      <c r="PL18" s="144">
        <f>+'[10]I-58-E-POPXX.07'!D46</f>
        <v>0</v>
      </c>
      <c r="PM18" s="147">
        <f>+'[10]I-58-E-POPXX.07'!E46</f>
        <v>0</v>
      </c>
      <c r="PN18" s="133">
        <f t="shared" si="413"/>
        <v>0</v>
      </c>
      <c r="PO18" s="134" t="e">
        <f t="shared" si="248"/>
        <v>#DIV/0!</v>
      </c>
      <c r="PP18" s="133">
        <v>0</v>
      </c>
      <c r="PQ18" s="145">
        <f t="shared" si="414"/>
        <v>0</v>
      </c>
      <c r="PR18" s="144">
        <f>+'[10]I-58-E-POPXX.07'!D47</f>
        <v>0</v>
      </c>
      <c r="PS18" s="147">
        <f>+'[10]I-58-E-POPXX.07'!E47</f>
        <v>0</v>
      </c>
      <c r="PT18" s="133">
        <f t="shared" si="415"/>
        <v>0</v>
      </c>
      <c r="PU18" s="134" t="e">
        <f t="shared" si="251"/>
        <v>#DIV/0!</v>
      </c>
      <c r="PV18" s="133">
        <v>0</v>
      </c>
      <c r="PW18" s="145">
        <f t="shared" si="416"/>
        <v>0</v>
      </c>
    </row>
    <row r="19" spans="1:439" s="98" customFormat="1" ht="18.75" customHeight="1">
      <c r="A19" s="108"/>
      <c r="B19" s="177" t="s">
        <v>670</v>
      </c>
      <c r="C19" s="177"/>
      <c r="D19" s="152">
        <f>+'[10]คชจ.หน้างานงบ (I)'!D23</f>
        <v>0</v>
      </c>
      <c r="E19" s="152">
        <f>+'[10]คชจ.หน้างานงบ (I)'!E23</f>
        <v>0</v>
      </c>
      <c r="F19" s="152">
        <f t="shared" si="37"/>
        <v>0</v>
      </c>
      <c r="G19" s="152">
        <f>+'[10]คชจ.หน้างานงบ (I)'!F23</f>
        <v>0</v>
      </c>
      <c r="H19" s="152">
        <f t="shared" si="328"/>
        <v>0</v>
      </c>
      <c r="I19" s="153">
        <f>+'[10]คชจ.หน้างานงบ (I)'!I23</f>
        <v>1246352.4149999996</v>
      </c>
      <c r="J19" s="152">
        <f t="shared" si="38"/>
        <v>-1246352.4149999996</v>
      </c>
      <c r="K19" s="154" t="e">
        <f t="shared" si="36"/>
        <v>#DIV/0!</v>
      </c>
      <c r="L19" s="152">
        <f>+'[10]คชจ.หน้างานงบ (I)'!L23</f>
        <v>0</v>
      </c>
      <c r="M19" s="155">
        <f t="shared" si="39"/>
        <v>-1246352.4149999996</v>
      </c>
      <c r="N19" s="136">
        <f t="shared" si="40"/>
        <v>0</v>
      </c>
      <c r="O19" s="148">
        <f t="shared" si="40"/>
        <v>0</v>
      </c>
      <c r="P19" s="137">
        <f t="shared" si="40"/>
        <v>0</v>
      </c>
      <c r="Q19" s="138" t="e">
        <f t="shared" si="41"/>
        <v>#DIV/0!</v>
      </c>
      <c r="R19" s="137">
        <f t="shared" si="42"/>
        <v>0</v>
      </c>
      <c r="S19" s="139">
        <f t="shared" si="42"/>
        <v>0</v>
      </c>
      <c r="T19" s="140">
        <f t="shared" si="329"/>
        <v>0</v>
      </c>
      <c r="U19" s="149">
        <f t="shared" si="329"/>
        <v>1246352.4149999998</v>
      </c>
      <c r="V19" s="141">
        <f t="shared" si="330"/>
        <v>-1246352.4149999998</v>
      </c>
      <c r="W19" s="142" t="e">
        <f t="shared" si="44"/>
        <v>#DIV/0!</v>
      </c>
      <c r="X19" s="141">
        <f t="shared" si="331"/>
        <v>0</v>
      </c>
      <c r="Y19" s="143">
        <f t="shared" si="332"/>
        <v>-1246352.4149999998</v>
      </c>
      <c r="Z19" s="144">
        <v>0</v>
      </c>
      <c r="AA19" s="147">
        <v>0</v>
      </c>
      <c r="AB19" s="133">
        <f t="shared" si="333"/>
        <v>0</v>
      </c>
      <c r="AC19" s="134" t="e">
        <f t="shared" si="334"/>
        <v>#DIV/0!</v>
      </c>
      <c r="AD19" s="133">
        <v>0</v>
      </c>
      <c r="AE19" s="145">
        <f t="shared" si="335"/>
        <v>0</v>
      </c>
      <c r="AF19" s="144">
        <v>0</v>
      </c>
      <c r="AG19" s="147">
        <v>0</v>
      </c>
      <c r="AH19" s="133">
        <f t="shared" si="336"/>
        <v>0</v>
      </c>
      <c r="AI19" s="134" t="e">
        <f t="shared" si="337"/>
        <v>#DIV/0!</v>
      </c>
      <c r="AJ19" s="133">
        <v>0</v>
      </c>
      <c r="AK19" s="145">
        <f t="shared" si="338"/>
        <v>0</v>
      </c>
      <c r="AL19" s="144">
        <f t="shared" si="52"/>
        <v>0</v>
      </c>
      <c r="AM19" s="147">
        <f t="shared" si="52"/>
        <v>0</v>
      </c>
      <c r="AN19" s="133">
        <f t="shared" si="52"/>
        <v>0</v>
      </c>
      <c r="AO19" s="134" t="e">
        <f t="shared" si="53"/>
        <v>#DIV/0!</v>
      </c>
      <c r="AP19" s="133">
        <f t="shared" si="54"/>
        <v>0</v>
      </c>
      <c r="AQ19" s="145">
        <f t="shared" si="54"/>
        <v>0</v>
      </c>
      <c r="AR19" s="144">
        <f>+'[10]I-59-E-POPXX.07 '!D49</f>
        <v>0</v>
      </c>
      <c r="AS19" s="147">
        <f>+'[10]I-59-E-POPXX.07 '!E49</f>
        <v>0</v>
      </c>
      <c r="AT19" s="133">
        <f>+'[10]I-59-E-POPXX.07 '!E49</f>
        <v>0</v>
      </c>
      <c r="AU19" s="134" t="e">
        <f t="shared" si="56"/>
        <v>#DIV/0!</v>
      </c>
      <c r="AV19" s="133">
        <v>0</v>
      </c>
      <c r="AW19" s="145">
        <f t="shared" si="57"/>
        <v>0</v>
      </c>
      <c r="AX19" s="144">
        <v>0</v>
      </c>
      <c r="AY19" s="147">
        <v>0</v>
      </c>
      <c r="AZ19" s="133">
        <f t="shared" si="58"/>
        <v>0</v>
      </c>
      <c r="BA19" s="134" t="e">
        <f t="shared" si="59"/>
        <v>#DIV/0!</v>
      </c>
      <c r="BB19" s="133">
        <v>0</v>
      </c>
      <c r="BC19" s="145">
        <f t="shared" si="60"/>
        <v>0</v>
      </c>
      <c r="BD19" s="144">
        <v>0</v>
      </c>
      <c r="BE19" s="147">
        <v>0</v>
      </c>
      <c r="BF19" s="133">
        <f t="shared" si="61"/>
        <v>0</v>
      </c>
      <c r="BG19" s="134" t="e">
        <f t="shared" si="62"/>
        <v>#DIV/0!</v>
      </c>
      <c r="BH19" s="133">
        <v>0</v>
      </c>
      <c r="BI19" s="145">
        <f t="shared" si="63"/>
        <v>0</v>
      </c>
      <c r="BJ19" s="144">
        <f t="shared" si="64"/>
        <v>0</v>
      </c>
      <c r="BK19" s="147">
        <f t="shared" si="64"/>
        <v>0</v>
      </c>
      <c r="BL19" s="133">
        <f t="shared" si="64"/>
        <v>0</v>
      </c>
      <c r="BM19" s="134" t="e">
        <f t="shared" si="65"/>
        <v>#DIV/0!</v>
      </c>
      <c r="BN19" s="133">
        <f t="shared" si="66"/>
        <v>0</v>
      </c>
      <c r="BO19" s="145">
        <f t="shared" si="66"/>
        <v>0</v>
      </c>
      <c r="BP19" s="144">
        <v>0</v>
      </c>
      <c r="BQ19" s="147">
        <v>0</v>
      </c>
      <c r="BR19" s="133">
        <f t="shared" si="67"/>
        <v>0</v>
      </c>
      <c r="BS19" s="134" t="e">
        <f t="shared" si="68"/>
        <v>#DIV/0!</v>
      </c>
      <c r="BT19" s="133">
        <v>0</v>
      </c>
      <c r="BU19" s="145">
        <f t="shared" si="69"/>
        <v>0</v>
      </c>
      <c r="BV19" s="144">
        <v>0</v>
      </c>
      <c r="BW19" s="147">
        <v>0</v>
      </c>
      <c r="BX19" s="133">
        <f t="shared" si="70"/>
        <v>0</v>
      </c>
      <c r="BY19" s="134" t="e">
        <f t="shared" si="71"/>
        <v>#DIV/0!</v>
      </c>
      <c r="BZ19" s="133">
        <v>0</v>
      </c>
      <c r="CA19" s="145">
        <f t="shared" si="72"/>
        <v>0</v>
      </c>
      <c r="CB19" s="144">
        <v>0</v>
      </c>
      <c r="CC19" s="147">
        <v>0</v>
      </c>
      <c r="CD19" s="133">
        <f t="shared" si="73"/>
        <v>0</v>
      </c>
      <c r="CE19" s="134" t="e">
        <f t="shared" si="74"/>
        <v>#DIV/0!</v>
      </c>
      <c r="CF19" s="133">
        <v>0</v>
      </c>
      <c r="CG19" s="145">
        <f t="shared" si="75"/>
        <v>0</v>
      </c>
      <c r="CH19" s="144">
        <f t="shared" si="76"/>
        <v>0</v>
      </c>
      <c r="CI19" s="147">
        <f t="shared" si="76"/>
        <v>0</v>
      </c>
      <c r="CJ19" s="133">
        <f t="shared" si="76"/>
        <v>0</v>
      </c>
      <c r="CK19" s="134" t="e">
        <f t="shared" si="77"/>
        <v>#DIV/0!</v>
      </c>
      <c r="CL19" s="133">
        <f t="shared" si="78"/>
        <v>0</v>
      </c>
      <c r="CM19" s="145">
        <f t="shared" si="78"/>
        <v>0</v>
      </c>
      <c r="CN19" s="144">
        <v>0</v>
      </c>
      <c r="CO19" s="147">
        <v>0</v>
      </c>
      <c r="CP19" s="133">
        <f t="shared" si="79"/>
        <v>0</v>
      </c>
      <c r="CQ19" s="134" t="e">
        <f t="shared" si="80"/>
        <v>#DIV/0!</v>
      </c>
      <c r="CR19" s="133">
        <v>0</v>
      </c>
      <c r="CS19" s="145">
        <f t="shared" si="81"/>
        <v>0</v>
      </c>
      <c r="CT19" s="144">
        <v>0</v>
      </c>
      <c r="CU19" s="147">
        <v>0</v>
      </c>
      <c r="CV19" s="133">
        <f t="shared" si="82"/>
        <v>0</v>
      </c>
      <c r="CW19" s="134" t="e">
        <f t="shared" si="83"/>
        <v>#DIV/0!</v>
      </c>
      <c r="CX19" s="133">
        <v>0</v>
      </c>
      <c r="CY19" s="145">
        <f t="shared" si="84"/>
        <v>0</v>
      </c>
      <c r="CZ19" s="144">
        <v>0</v>
      </c>
      <c r="DA19" s="147">
        <v>0</v>
      </c>
      <c r="DB19" s="133">
        <f t="shared" si="85"/>
        <v>0</v>
      </c>
      <c r="DC19" s="134" t="e">
        <f t="shared" si="86"/>
        <v>#DIV/0!</v>
      </c>
      <c r="DD19" s="133">
        <v>0</v>
      </c>
      <c r="DE19" s="145">
        <f t="shared" si="87"/>
        <v>0</v>
      </c>
      <c r="DF19" s="144">
        <f t="shared" si="88"/>
        <v>0</v>
      </c>
      <c r="DG19" s="147">
        <f t="shared" si="88"/>
        <v>92851.839999999997</v>
      </c>
      <c r="DH19" s="133">
        <f t="shared" si="88"/>
        <v>-92851.839999999997</v>
      </c>
      <c r="DI19" s="134" t="e">
        <f t="shared" si="89"/>
        <v>#DIV/0!</v>
      </c>
      <c r="DJ19" s="133">
        <f t="shared" si="90"/>
        <v>0</v>
      </c>
      <c r="DK19" s="145">
        <f t="shared" si="90"/>
        <v>-92851.839999999997</v>
      </c>
      <c r="DL19" s="144">
        <f>+'[10]I-59-E-POPXX.07 '!D7</f>
        <v>0</v>
      </c>
      <c r="DM19" s="147">
        <f>+'[10]I-59-E-POPXX.07 '!E7</f>
        <v>74324.184999999998</v>
      </c>
      <c r="DN19" s="133">
        <f t="shared" si="91"/>
        <v>-74324.184999999998</v>
      </c>
      <c r="DO19" s="134" t="e">
        <f t="shared" si="92"/>
        <v>#DIV/0!</v>
      </c>
      <c r="DP19" s="133">
        <v>0</v>
      </c>
      <c r="DQ19" s="145">
        <f t="shared" si="93"/>
        <v>-74324.184999999998</v>
      </c>
      <c r="DR19" s="144">
        <f>+'[10]I-59-E-POPXX.07 '!D8</f>
        <v>0</v>
      </c>
      <c r="DS19" s="147">
        <f>+'[10]I-59-E-POPXX.07 '!E8</f>
        <v>3755</v>
      </c>
      <c r="DT19" s="133">
        <f t="shared" si="94"/>
        <v>-3755</v>
      </c>
      <c r="DU19" s="134" t="e">
        <f t="shared" si="95"/>
        <v>#DIV/0!</v>
      </c>
      <c r="DV19" s="133">
        <v>0</v>
      </c>
      <c r="DW19" s="145">
        <f t="shared" si="96"/>
        <v>-3755</v>
      </c>
      <c r="DX19" s="144">
        <f>+'[10]I-59-E-POPXX.07 '!D9</f>
        <v>0</v>
      </c>
      <c r="DY19" s="147">
        <f>+'[10]I-59-E-POPXX.07 '!E9</f>
        <v>14772.655000000001</v>
      </c>
      <c r="DZ19" s="133">
        <f t="shared" si="339"/>
        <v>-14772.655000000001</v>
      </c>
      <c r="EA19" s="134" t="e">
        <f t="shared" si="98"/>
        <v>#DIV/0!</v>
      </c>
      <c r="EB19" s="133">
        <v>0</v>
      </c>
      <c r="EC19" s="145">
        <f t="shared" si="340"/>
        <v>-14772.655000000001</v>
      </c>
      <c r="ED19" s="144">
        <f t="shared" si="100"/>
        <v>0</v>
      </c>
      <c r="EE19" s="147">
        <f t="shared" si="100"/>
        <v>290980</v>
      </c>
      <c r="EF19" s="133">
        <f t="shared" si="100"/>
        <v>-290980</v>
      </c>
      <c r="EG19" s="134" t="e">
        <f t="shared" si="101"/>
        <v>#DIV/0!</v>
      </c>
      <c r="EH19" s="133">
        <f t="shared" si="102"/>
        <v>0</v>
      </c>
      <c r="EI19" s="145">
        <f t="shared" si="102"/>
        <v>-290980</v>
      </c>
      <c r="EJ19" s="144">
        <f>+'[10]I-59-E-POPXX.07 '!D10</f>
        <v>0</v>
      </c>
      <c r="EK19" s="147">
        <f>+'[10]I-59-E-POPXX.07 '!E10</f>
        <v>87675.5</v>
      </c>
      <c r="EL19" s="133">
        <f t="shared" si="341"/>
        <v>-87675.5</v>
      </c>
      <c r="EM19" s="134" t="e">
        <f t="shared" si="104"/>
        <v>#DIV/0!</v>
      </c>
      <c r="EN19" s="133">
        <v>0</v>
      </c>
      <c r="EO19" s="145">
        <f t="shared" si="342"/>
        <v>-87675.5</v>
      </c>
      <c r="EP19" s="144">
        <f>+'[10]I-59-E-POPXX.07 '!D11</f>
        <v>0</v>
      </c>
      <c r="EQ19" s="147">
        <f>+'[10]I-59-E-POPXX.07 '!E11</f>
        <v>12026</v>
      </c>
      <c r="ER19" s="133">
        <f t="shared" si="343"/>
        <v>-12026</v>
      </c>
      <c r="ES19" s="134" t="e">
        <f t="shared" si="107"/>
        <v>#DIV/0!</v>
      </c>
      <c r="ET19" s="133">
        <v>0</v>
      </c>
      <c r="EU19" s="145">
        <f t="shared" si="344"/>
        <v>-12026</v>
      </c>
      <c r="EV19" s="144">
        <f>+'[10]I-59-E-POPXX.07 '!D12</f>
        <v>0</v>
      </c>
      <c r="EW19" s="147">
        <f>+'[10]I-59-E-POPXX.07 '!E12</f>
        <v>109878.5</v>
      </c>
      <c r="EX19" s="133">
        <f t="shared" si="345"/>
        <v>-109878.5</v>
      </c>
      <c r="EY19" s="134" t="e">
        <f t="shared" si="110"/>
        <v>#DIV/0!</v>
      </c>
      <c r="EZ19" s="133">
        <v>0</v>
      </c>
      <c r="FA19" s="145">
        <f t="shared" si="346"/>
        <v>-109878.5</v>
      </c>
      <c r="FB19" s="144">
        <f>+'[10]I-59-E-POPXX.07 '!D13</f>
        <v>0</v>
      </c>
      <c r="FC19" s="147">
        <f>+'[10]I-59-E-POPXX.07 '!E13</f>
        <v>46250</v>
      </c>
      <c r="FD19" s="133">
        <f t="shared" si="347"/>
        <v>-46250</v>
      </c>
      <c r="FE19" s="134" t="e">
        <f t="shared" si="113"/>
        <v>#DIV/0!</v>
      </c>
      <c r="FF19" s="133">
        <v>0</v>
      </c>
      <c r="FG19" s="145">
        <f t="shared" si="348"/>
        <v>-46250</v>
      </c>
      <c r="FH19" s="144">
        <f>+'[10]I-59-E-POPXX.07 '!D14</f>
        <v>0</v>
      </c>
      <c r="FI19" s="147">
        <f>+'[10]I-59-E-POPXX.07 '!E14</f>
        <v>35150</v>
      </c>
      <c r="FJ19" s="133">
        <f t="shared" si="349"/>
        <v>-35150</v>
      </c>
      <c r="FK19" s="134" t="e">
        <f t="shared" si="116"/>
        <v>#DIV/0!</v>
      </c>
      <c r="FL19" s="133">
        <v>0</v>
      </c>
      <c r="FM19" s="145">
        <f t="shared" si="350"/>
        <v>-35150</v>
      </c>
      <c r="FN19" s="144">
        <f t="shared" si="118"/>
        <v>0</v>
      </c>
      <c r="FO19" s="147">
        <f t="shared" si="118"/>
        <v>33308</v>
      </c>
      <c r="FP19" s="133">
        <f t="shared" si="118"/>
        <v>-33308</v>
      </c>
      <c r="FQ19" s="134" t="e">
        <f t="shared" si="119"/>
        <v>#DIV/0!</v>
      </c>
      <c r="FR19" s="133">
        <f t="shared" si="120"/>
        <v>0</v>
      </c>
      <c r="FS19" s="145">
        <f t="shared" si="120"/>
        <v>-33308</v>
      </c>
      <c r="FT19" s="144">
        <f>+'[10]I-59-E-POPXX.07 '!D15</f>
        <v>0</v>
      </c>
      <c r="FU19" s="147">
        <f>+'[10]I-59-E-POPXX.07 '!E15</f>
        <v>32442.5</v>
      </c>
      <c r="FV19" s="133">
        <f t="shared" si="351"/>
        <v>-32442.5</v>
      </c>
      <c r="FW19" s="134" t="e">
        <f t="shared" si="122"/>
        <v>#DIV/0!</v>
      </c>
      <c r="FX19" s="133">
        <v>0</v>
      </c>
      <c r="FY19" s="145">
        <f t="shared" si="352"/>
        <v>-32442.5</v>
      </c>
      <c r="FZ19" s="144">
        <f>+'[10]I-59-E-POPXX.07 '!D16</f>
        <v>0</v>
      </c>
      <c r="GA19" s="147">
        <f>+'[10]I-59-E-POPXX.07 '!E16</f>
        <v>515.5</v>
      </c>
      <c r="GB19" s="133">
        <f t="shared" si="353"/>
        <v>-515.5</v>
      </c>
      <c r="GC19" s="134" t="e">
        <f t="shared" si="125"/>
        <v>#DIV/0!</v>
      </c>
      <c r="GD19" s="133">
        <v>0</v>
      </c>
      <c r="GE19" s="145">
        <f t="shared" si="354"/>
        <v>-515.5</v>
      </c>
      <c r="GF19" s="144">
        <f>+'[10]I-59-E-POPXX.07 '!D17</f>
        <v>0</v>
      </c>
      <c r="GG19" s="147">
        <f>+'[10]I-59-E-POPXX.07 '!E17</f>
        <v>350</v>
      </c>
      <c r="GH19" s="133">
        <f t="shared" si="355"/>
        <v>-350</v>
      </c>
      <c r="GI19" s="134" t="e">
        <f t="shared" si="128"/>
        <v>#DIV/0!</v>
      </c>
      <c r="GJ19" s="133">
        <v>0</v>
      </c>
      <c r="GK19" s="145">
        <f t="shared" si="356"/>
        <v>-350</v>
      </c>
      <c r="GL19" s="144">
        <f t="shared" si="130"/>
        <v>0</v>
      </c>
      <c r="GM19" s="147">
        <f t="shared" si="130"/>
        <v>51937.385000000002</v>
      </c>
      <c r="GN19" s="133">
        <f t="shared" si="130"/>
        <v>-51937.385000000002</v>
      </c>
      <c r="GO19" s="134" t="e">
        <f t="shared" si="131"/>
        <v>#DIV/0!</v>
      </c>
      <c r="GP19" s="133">
        <f t="shared" si="132"/>
        <v>0</v>
      </c>
      <c r="GQ19" s="145">
        <f t="shared" si="132"/>
        <v>-51937.385000000002</v>
      </c>
      <c r="GR19" s="144">
        <f>+'[10]I-59-E-POPXX.07 '!D18</f>
        <v>0</v>
      </c>
      <c r="GS19" s="147">
        <f>+'[10]I-59-E-POPXX.07 '!E18</f>
        <v>2050</v>
      </c>
      <c r="GT19" s="133">
        <f t="shared" si="357"/>
        <v>-2050</v>
      </c>
      <c r="GU19" s="134" t="e">
        <f t="shared" si="134"/>
        <v>#DIV/0!</v>
      </c>
      <c r="GV19" s="133">
        <v>0</v>
      </c>
      <c r="GW19" s="145">
        <f t="shared" si="358"/>
        <v>-2050</v>
      </c>
      <c r="GX19" s="144">
        <f>+'[10]I-59-E-POPXX.07 '!D19</f>
        <v>0</v>
      </c>
      <c r="GY19" s="147">
        <f>+'[10]I-59-E-POPXX.07 '!E19</f>
        <v>14779.91</v>
      </c>
      <c r="GZ19" s="133">
        <f t="shared" si="359"/>
        <v>-14779.91</v>
      </c>
      <c r="HA19" s="134" t="e">
        <f t="shared" si="137"/>
        <v>#DIV/0!</v>
      </c>
      <c r="HB19" s="133">
        <v>0</v>
      </c>
      <c r="HC19" s="145">
        <f t="shared" si="360"/>
        <v>-14779.91</v>
      </c>
      <c r="HD19" s="144">
        <f>+'[10]I-59-E-POPXX.07 '!D20</f>
        <v>0</v>
      </c>
      <c r="HE19" s="147">
        <f>+'[10]I-59-E-POPXX.07 '!E20</f>
        <v>32000</v>
      </c>
      <c r="HF19" s="133">
        <f t="shared" si="361"/>
        <v>-32000</v>
      </c>
      <c r="HG19" s="134" t="e">
        <f t="shared" si="140"/>
        <v>#DIV/0!</v>
      </c>
      <c r="HH19" s="133">
        <v>0</v>
      </c>
      <c r="HI19" s="145">
        <f t="shared" si="362"/>
        <v>-32000</v>
      </c>
      <c r="HJ19" s="144">
        <f>+'[10]I-59-E-POPXX.07 '!D21</f>
        <v>0</v>
      </c>
      <c r="HK19" s="147">
        <f>+'[10]I-59-E-POPXX.07 '!E21</f>
        <v>0</v>
      </c>
      <c r="HL19" s="133">
        <f t="shared" si="363"/>
        <v>0</v>
      </c>
      <c r="HM19" s="134" t="e">
        <f t="shared" si="143"/>
        <v>#DIV/0!</v>
      </c>
      <c r="HN19" s="133">
        <v>0</v>
      </c>
      <c r="HO19" s="145">
        <f t="shared" si="364"/>
        <v>0</v>
      </c>
      <c r="HP19" s="144">
        <f>+'[10]I-59-E-POPXX.07 '!D22</f>
        <v>0</v>
      </c>
      <c r="HQ19" s="147">
        <f>+'[10]I-59-E-POPXX.07 '!E22</f>
        <v>0</v>
      </c>
      <c r="HR19" s="133">
        <f t="shared" si="365"/>
        <v>0</v>
      </c>
      <c r="HS19" s="134" t="e">
        <f t="shared" si="146"/>
        <v>#DIV/0!</v>
      </c>
      <c r="HT19" s="133">
        <v>0</v>
      </c>
      <c r="HU19" s="145">
        <f t="shared" si="366"/>
        <v>0</v>
      </c>
      <c r="HV19" s="144">
        <f>+'[10]I-59-E-POPXX.07 '!D23</f>
        <v>0</v>
      </c>
      <c r="HW19" s="147">
        <f>+'[10]I-59-E-POPXX.07 '!E23</f>
        <v>3107.4749999999999</v>
      </c>
      <c r="HX19" s="133">
        <f t="shared" si="367"/>
        <v>-3107.4749999999999</v>
      </c>
      <c r="HY19" s="134" t="e">
        <f t="shared" si="149"/>
        <v>#DIV/0!</v>
      </c>
      <c r="HZ19" s="133">
        <v>0</v>
      </c>
      <c r="IA19" s="145">
        <f t="shared" si="368"/>
        <v>-3107.4749999999999</v>
      </c>
      <c r="IB19" s="144">
        <f t="shared" si="151"/>
        <v>0</v>
      </c>
      <c r="IC19" s="147">
        <f t="shared" si="151"/>
        <v>113471.69</v>
      </c>
      <c r="ID19" s="133">
        <f t="shared" si="151"/>
        <v>-113471.69</v>
      </c>
      <c r="IE19" s="134" t="e">
        <f t="shared" si="152"/>
        <v>#DIV/0!</v>
      </c>
      <c r="IF19" s="133">
        <f t="shared" si="153"/>
        <v>0</v>
      </c>
      <c r="IG19" s="145">
        <f t="shared" si="153"/>
        <v>-113471.69</v>
      </c>
      <c r="IH19" s="144">
        <f>+'[10]I-59-E-POPXX.07 '!D24</f>
        <v>0</v>
      </c>
      <c r="II19" s="147">
        <f>+'[10]I-59-E-POPXX.07 '!E24</f>
        <v>53360.75</v>
      </c>
      <c r="IJ19" s="133">
        <f t="shared" si="369"/>
        <v>-53360.75</v>
      </c>
      <c r="IK19" s="134" t="e">
        <f t="shared" si="155"/>
        <v>#DIV/0!</v>
      </c>
      <c r="IL19" s="133">
        <v>0</v>
      </c>
      <c r="IM19" s="145">
        <f t="shared" si="370"/>
        <v>-53360.75</v>
      </c>
      <c r="IN19" s="144">
        <f>+'[10]I-59-E-POPXX.07 '!D25</f>
        <v>0</v>
      </c>
      <c r="IO19" s="147">
        <f>+'[10]I-59-E-POPXX.07 '!E25</f>
        <v>7079.4400000000005</v>
      </c>
      <c r="IP19" s="133">
        <f t="shared" si="371"/>
        <v>-7079.4400000000005</v>
      </c>
      <c r="IQ19" s="134" t="e">
        <f t="shared" si="158"/>
        <v>#DIV/0!</v>
      </c>
      <c r="IR19" s="133">
        <v>0</v>
      </c>
      <c r="IS19" s="145">
        <f t="shared" si="372"/>
        <v>-7079.4400000000005</v>
      </c>
      <c r="IT19" s="144">
        <f>+'[10]I-59-E-POPXX.07 '!D26</f>
        <v>0</v>
      </c>
      <c r="IU19" s="147">
        <f>+'[10]I-59-E-POPXX.07 '!E26</f>
        <v>53031.5</v>
      </c>
      <c r="IV19" s="133">
        <f t="shared" si="373"/>
        <v>-53031.5</v>
      </c>
      <c r="IW19" s="134" t="e">
        <f t="shared" si="161"/>
        <v>#DIV/0!</v>
      </c>
      <c r="IX19" s="133">
        <v>0</v>
      </c>
      <c r="IY19" s="145">
        <f t="shared" si="374"/>
        <v>-53031.5</v>
      </c>
      <c r="IZ19" s="144">
        <f t="shared" si="163"/>
        <v>0</v>
      </c>
      <c r="JA19" s="147">
        <f t="shared" si="163"/>
        <v>100042.86500000001</v>
      </c>
      <c r="JB19" s="133">
        <f t="shared" si="163"/>
        <v>-100042.86500000001</v>
      </c>
      <c r="JC19" s="134" t="e">
        <f t="shared" si="164"/>
        <v>#DIV/0!</v>
      </c>
      <c r="JD19" s="133">
        <f t="shared" si="165"/>
        <v>0</v>
      </c>
      <c r="JE19" s="145">
        <f t="shared" si="165"/>
        <v>-100042.86500000001</v>
      </c>
      <c r="JF19" s="144">
        <f>+'[10]I-59-E-POPXX.07 '!D27</f>
        <v>0</v>
      </c>
      <c r="JG19" s="147">
        <f>+'[10]I-59-E-POPXX.07 '!E27</f>
        <v>77857.445000000007</v>
      </c>
      <c r="JH19" s="133">
        <f t="shared" si="375"/>
        <v>-77857.445000000007</v>
      </c>
      <c r="JI19" s="134" t="e">
        <f t="shared" si="167"/>
        <v>#DIV/0!</v>
      </c>
      <c r="JJ19" s="133">
        <v>0</v>
      </c>
      <c r="JK19" s="145">
        <f t="shared" si="376"/>
        <v>-77857.445000000007</v>
      </c>
      <c r="JL19" s="144">
        <f>+'[10]I-59-E-POPXX.07 '!D28</f>
        <v>0</v>
      </c>
      <c r="JM19" s="147">
        <f>+'[10]I-59-E-POPXX.07 '!E28</f>
        <v>7985.5</v>
      </c>
      <c r="JN19" s="133">
        <f t="shared" si="377"/>
        <v>-7985.5</v>
      </c>
      <c r="JO19" s="134" t="e">
        <f t="shared" si="170"/>
        <v>#DIV/0!</v>
      </c>
      <c r="JP19" s="133">
        <v>0</v>
      </c>
      <c r="JQ19" s="145">
        <f t="shared" si="378"/>
        <v>-7985.5</v>
      </c>
      <c r="JR19" s="144">
        <f>+'[10]I-59-E-POPXX.07 '!D29</f>
        <v>0</v>
      </c>
      <c r="JS19" s="147">
        <f>+'[10]I-59-E-POPXX.07 '!E29</f>
        <v>1207.42</v>
      </c>
      <c r="JT19" s="133">
        <f t="shared" si="379"/>
        <v>-1207.42</v>
      </c>
      <c r="JU19" s="134" t="e">
        <f t="shared" si="173"/>
        <v>#DIV/0!</v>
      </c>
      <c r="JV19" s="133">
        <v>0</v>
      </c>
      <c r="JW19" s="145">
        <f t="shared" si="380"/>
        <v>-1207.42</v>
      </c>
      <c r="JX19" s="144">
        <f>+'[10]I-59-E-POPXX.07 '!D30</f>
        <v>0</v>
      </c>
      <c r="JY19" s="147">
        <f>+'[10]I-59-E-POPXX.07 '!E30</f>
        <v>12992.5</v>
      </c>
      <c r="JZ19" s="133">
        <f t="shared" si="381"/>
        <v>-12992.5</v>
      </c>
      <c r="KA19" s="134" t="e">
        <f t="shared" si="176"/>
        <v>#DIV/0!</v>
      </c>
      <c r="KB19" s="133">
        <v>0</v>
      </c>
      <c r="KC19" s="145">
        <f t="shared" si="382"/>
        <v>-12992.5</v>
      </c>
      <c r="KD19" s="144">
        <f t="shared" si="178"/>
        <v>0</v>
      </c>
      <c r="KE19" s="147">
        <f t="shared" si="178"/>
        <v>57931.25</v>
      </c>
      <c r="KF19" s="133">
        <f t="shared" si="178"/>
        <v>-57931.25</v>
      </c>
      <c r="KG19" s="134" t="e">
        <f t="shared" si="179"/>
        <v>#DIV/0!</v>
      </c>
      <c r="KH19" s="133">
        <f t="shared" si="180"/>
        <v>0</v>
      </c>
      <c r="KI19" s="145">
        <f t="shared" si="180"/>
        <v>-57931.25</v>
      </c>
      <c r="KJ19" s="144">
        <f>+'[10]I-59-E-POPXX.07 '!D31</f>
        <v>0</v>
      </c>
      <c r="KK19" s="147">
        <f>+'[10]I-59-E-POPXX.07 '!E31</f>
        <v>39955.14</v>
      </c>
      <c r="KL19" s="133">
        <f t="shared" si="383"/>
        <v>-39955.14</v>
      </c>
      <c r="KM19" s="134" t="e">
        <f t="shared" si="182"/>
        <v>#DIV/0!</v>
      </c>
      <c r="KN19" s="133">
        <v>0</v>
      </c>
      <c r="KO19" s="145">
        <f t="shared" si="384"/>
        <v>-39955.14</v>
      </c>
      <c r="KP19" s="144">
        <f>+'[10]I-59-E-POPXX.07 '!D32</f>
        <v>0</v>
      </c>
      <c r="KQ19" s="147">
        <f>+'[10]I-59-E-POPXX.07 '!E32</f>
        <v>17976.11</v>
      </c>
      <c r="KR19" s="133">
        <f t="shared" si="385"/>
        <v>-17976.11</v>
      </c>
      <c r="KS19" s="134" t="e">
        <f t="shared" si="185"/>
        <v>#DIV/0!</v>
      </c>
      <c r="KT19" s="133">
        <v>0</v>
      </c>
      <c r="KU19" s="145">
        <f t="shared" si="386"/>
        <v>-17976.11</v>
      </c>
      <c r="KV19" s="144">
        <f t="shared" si="187"/>
        <v>0</v>
      </c>
      <c r="KW19" s="147">
        <f t="shared" si="187"/>
        <v>124334.405</v>
      </c>
      <c r="KX19" s="133">
        <f t="shared" si="187"/>
        <v>-124334.405</v>
      </c>
      <c r="KY19" s="134" t="e">
        <f t="shared" si="188"/>
        <v>#DIV/0!</v>
      </c>
      <c r="KZ19" s="133">
        <f t="shared" si="189"/>
        <v>0</v>
      </c>
      <c r="LA19" s="145">
        <f t="shared" si="189"/>
        <v>-124334.405</v>
      </c>
      <c r="LB19" s="144">
        <f>+'[10]I-59-E-POPXX.07 '!D33</f>
        <v>0</v>
      </c>
      <c r="LC19" s="147">
        <f>+'[10]I-59-E-POPXX.07 '!E33</f>
        <v>96026.5</v>
      </c>
      <c r="LD19" s="133">
        <f t="shared" si="387"/>
        <v>-96026.5</v>
      </c>
      <c r="LE19" s="134" t="e">
        <f t="shared" si="191"/>
        <v>#DIV/0!</v>
      </c>
      <c r="LF19" s="133">
        <v>0</v>
      </c>
      <c r="LG19" s="145">
        <f t="shared" si="388"/>
        <v>-96026.5</v>
      </c>
      <c r="LH19" s="144">
        <f>+'[10]I-59-E-POPXX.07 '!D34</f>
        <v>0</v>
      </c>
      <c r="LI19" s="147">
        <f>+'[10]I-59-E-POPXX.07 '!E34</f>
        <v>28307.904999999999</v>
      </c>
      <c r="LJ19" s="133">
        <f t="shared" si="389"/>
        <v>-28307.904999999999</v>
      </c>
      <c r="LK19" s="134" t="e">
        <f t="shared" si="194"/>
        <v>#DIV/0!</v>
      </c>
      <c r="LL19" s="133">
        <v>0</v>
      </c>
      <c r="LM19" s="145">
        <f t="shared" si="390"/>
        <v>-28307.904999999999</v>
      </c>
      <c r="LN19" s="144">
        <f t="shared" si="196"/>
        <v>0</v>
      </c>
      <c r="LO19" s="147">
        <f t="shared" si="196"/>
        <v>0</v>
      </c>
      <c r="LP19" s="133">
        <f t="shared" si="196"/>
        <v>0</v>
      </c>
      <c r="LQ19" s="134" t="e">
        <f t="shared" si="197"/>
        <v>#DIV/0!</v>
      </c>
      <c r="LR19" s="133">
        <f t="shared" si="198"/>
        <v>0</v>
      </c>
      <c r="LS19" s="145">
        <f t="shared" si="198"/>
        <v>0</v>
      </c>
      <c r="LT19" s="144">
        <f>+'[10]I-59-E-POPXX.07 '!D35</f>
        <v>0</v>
      </c>
      <c r="LU19" s="147">
        <f>+'[10]I-59-E-POPXX.07 '!E35</f>
        <v>0</v>
      </c>
      <c r="LV19" s="133">
        <f t="shared" si="391"/>
        <v>0</v>
      </c>
      <c r="LW19" s="134" t="e">
        <f t="shared" si="200"/>
        <v>#DIV/0!</v>
      </c>
      <c r="LX19" s="133">
        <v>0</v>
      </c>
      <c r="LY19" s="145">
        <f t="shared" si="392"/>
        <v>0</v>
      </c>
      <c r="LZ19" s="144">
        <f>+'[10]I-59-E-POPXX.07 '!D36</f>
        <v>0</v>
      </c>
      <c r="MA19" s="147">
        <f>+'[10]I-59-E-POPXX.07 '!E36</f>
        <v>0</v>
      </c>
      <c r="MB19" s="133">
        <f t="shared" si="393"/>
        <v>0</v>
      </c>
      <c r="MC19" s="134" t="e">
        <f t="shared" si="203"/>
        <v>#DIV/0!</v>
      </c>
      <c r="MD19" s="133">
        <v>0</v>
      </c>
      <c r="ME19" s="145">
        <f t="shared" si="394"/>
        <v>0</v>
      </c>
      <c r="MF19" s="144">
        <f t="shared" si="205"/>
        <v>0</v>
      </c>
      <c r="MG19" s="147">
        <f t="shared" si="205"/>
        <v>63614.104999999996</v>
      </c>
      <c r="MH19" s="133">
        <f t="shared" si="205"/>
        <v>-63614.104999999996</v>
      </c>
      <c r="MI19" s="134" t="e">
        <f t="shared" si="206"/>
        <v>#DIV/0!</v>
      </c>
      <c r="MJ19" s="133">
        <f t="shared" si="207"/>
        <v>0</v>
      </c>
      <c r="MK19" s="145">
        <f t="shared" si="207"/>
        <v>-63614.104999999996</v>
      </c>
      <c r="ML19" s="144">
        <f>+'[10]I-59-E-POPXX.07 '!D37</f>
        <v>0</v>
      </c>
      <c r="MM19" s="147">
        <f>+'[10]I-59-E-POPXX.07 '!E37</f>
        <v>30350</v>
      </c>
      <c r="MN19" s="133">
        <f t="shared" si="395"/>
        <v>-30350</v>
      </c>
      <c r="MO19" s="134" t="e">
        <f t="shared" si="209"/>
        <v>#DIV/0!</v>
      </c>
      <c r="MP19" s="133">
        <v>0</v>
      </c>
      <c r="MQ19" s="145">
        <f t="shared" si="396"/>
        <v>-30350</v>
      </c>
      <c r="MR19" s="144">
        <f>+'[10]I-59-E-POPXX.07 '!D38</f>
        <v>0</v>
      </c>
      <c r="MS19" s="147">
        <f>+'[10]I-59-E-POPXX.07 '!E38</f>
        <v>33264.104999999996</v>
      </c>
      <c r="MT19" s="133">
        <f t="shared" si="397"/>
        <v>-33264.104999999996</v>
      </c>
      <c r="MU19" s="134" t="e">
        <f t="shared" si="212"/>
        <v>#DIV/0!</v>
      </c>
      <c r="MV19" s="133">
        <v>0</v>
      </c>
      <c r="MW19" s="145">
        <f t="shared" si="398"/>
        <v>-33264.104999999996</v>
      </c>
      <c r="MX19" s="144">
        <f t="shared" si="214"/>
        <v>0</v>
      </c>
      <c r="MY19" s="147">
        <f t="shared" si="214"/>
        <v>172686.95</v>
      </c>
      <c r="MZ19" s="133">
        <f t="shared" si="214"/>
        <v>-172686.95</v>
      </c>
      <c r="NA19" s="134" t="e">
        <f t="shared" si="215"/>
        <v>#DIV/0!</v>
      </c>
      <c r="NB19" s="133">
        <f t="shared" si="216"/>
        <v>0</v>
      </c>
      <c r="NC19" s="145">
        <f t="shared" si="216"/>
        <v>-172686.95</v>
      </c>
      <c r="ND19" s="144">
        <f>+'[10]I-59-E-POPXX.07 '!D39</f>
        <v>0</v>
      </c>
      <c r="NE19" s="147">
        <f>+'[10]I-59-E-POPXX.07 '!E39</f>
        <v>171658.91500000001</v>
      </c>
      <c r="NF19" s="133">
        <f t="shared" si="399"/>
        <v>-171658.91500000001</v>
      </c>
      <c r="NG19" s="134" t="e">
        <f t="shared" si="218"/>
        <v>#DIV/0!</v>
      </c>
      <c r="NH19" s="133">
        <v>0</v>
      </c>
      <c r="NI19" s="145">
        <f t="shared" si="400"/>
        <v>-171658.91500000001</v>
      </c>
      <c r="NJ19" s="144">
        <f>+'[10]I-59-E-POPXX.07 '!D40</f>
        <v>0</v>
      </c>
      <c r="NK19" s="147">
        <f>+'[10]I-59-E-POPXX.07 '!E40</f>
        <v>1028.0350000000001</v>
      </c>
      <c r="NL19" s="133">
        <f t="shared" si="401"/>
        <v>-1028.0350000000001</v>
      </c>
      <c r="NM19" s="134" t="e">
        <f t="shared" si="221"/>
        <v>#DIV/0!</v>
      </c>
      <c r="NN19" s="133">
        <v>0</v>
      </c>
      <c r="NO19" s="145">
        <f t="shared" si="402"/>
        <v>-1028.0350000000001</v>
      </c>
      <c r="NP19" s="144">
        <f t="shared" si="223"/>
        <v>0</v>
      </c>
      <c r="NQ19" s="147">
        <f t="shared" si="223"/>
        <v>28864</v>
      </c>
      <c r="NR19" s="133">
        <f t="shared" si="223"/>
        <v>-28864</v>
      </c>
      <c r="NS19" s="134" t="e">
        <f t="shared" si="224"/>
        <v>#DIV/0!</v>
      </c>
      <c r="NT19" s="133">
        <f t="shared" si="225"/>
        <v>0</v>
      </c>
      <c r="NU19" s="145">
        <f t="shared" si="225"/>
        <v>-28864</v>
      </c>
      <c r="NV19" s="144">
        <f>+'[10]I-59-E-POPXX.07 '!D41</f>
        <v>0</v>
      </c>
      <c r="NW19" s="147">
        <f>+'[10]I-59-E-POPXX.07 '!E41</f>
        <v>6964</v>
      </c>
      <c r="NX19" s="133">
        <f t="shared" si="403"/>
        <v>-6964</v>
      </c>
      <c r="NY19" s="134" t="e">
        <f t="shared" si="227"/>
        <v>#DIV/0!</v>
      </c>
      <c r="NZ19" s="133">
        <v>0</v>
      </c>
      <c r="OA19" s="145">
        <f t="shared" si="404"/>
        <v>-6964</v>
      </c>
      <c r="OB19" s="144">
        <f>+'[10]I-59-E-POPXX.07 '!D42</f>
        <v>0</v>
      </c>
      <c r="OC19" s="147">
        <f>+'[10]I-59-E-POPXX.07 '!E42</f>
        <v>21900</v>
      </c>
      <c r="OD19" s="133">
        <f t="shared" si="405"/>
        <v>-21900</v>
      </c>
      <c r="OE19" s="134" t="e">
        <f t="shared" si="230"/>
        <v>#DIV/0!</v>
      </c>
      <c r="OF19" s="133">
        <v>0</v>
      </c>
      <c r="OG19" s="145">
        <f t="shared" si="406"/>
        <v>-21900</v>
      </c>
      <c r="OH19" s="144">
        <f>+'[10]I-59-E-POPXX.07 '!D43</f>
        <v>0</v>
      </c>
      <c r="OI19" s="147">
        <f>+'[10]I-59-E-POPXX.07 '!E43</f>
        <v>0</v>
      </c>
      <c r="OJ19" s="133">
        <f t="shared" si="407"/>
        <v>0</v>
      </c>
      <c r="OK19" s="134" t="e">
        <f t="shared" si="233"/>
        <v>#DIV/0!</v>
      </c>
      <c r="OL19" s="133">
        <v>0</v>
      </c>
      <c r="OM19" s="145">
        <f t="shared" si="408"/>
        <v>0</v>
      </c>
      <c r="ON19" s="144">
        <f t="shared" si="235"/>
        <v>0</v>
      </c>
      <c r="OO19" s="147">
        <f t="shared" si="235"/>
        <v>76048.024999999994</v>
      </c>
      <c r="OP19" s="133">
        <f t="shared" si="235"/>
        <v>-76048.024999999994</v>
      </c>
      <c r="OQ19" s="134" t="e">
        <f t="shared" si="236"/>
        <v>#DIV/0!</v>
      </c>
      <c r="OR19" s="133">
        <f t="shared" si="237"/>
        <v>0</v>
      </c>
      <c r="OS19" s="145">
        <f t="shared" si="237"/>
        <v>-76048.024999999994</v>
      </c>
      <c r="OT19" s="144">
        <f>+'[10]I-59-E-POPXX.07 '!D44</f>
        <v>0</v>
      </c>
      <c r="OU19" s="147">
        <f>+'[10]I-59-E-POPXX.07 '!E44</f>
        <v>19906</v>
      </c>
      <c r="OV19" s="133">
        <f t="shared" si="409"/>
        <v>-19906</v>
      </c>
      <c r="OW19" s="134" t="e">
        <f t="shared" si="239"/>
        <v>#DIV/0!</v>
      </c>
      <c r="OX19" s="133">
        <v>0</v>
      </c>
      <c r="OY19" s="145">
        <f t="shared" si="410"/>
        <v>-19906</v>
      </c>
      <c r="OZ19" s="144">
        <f>+'[10]I-59-E-POPXX.07 '!D45</f>
        <v>0</v>
      </c>
      <c r="PA19" s="147">
        <f>+'[10]I-59-E-POPXX.07 '!E45</f>
        <v>56142.025000000001</v>
      </c>
      <c r="PB19" s="133">
        <f t="shared" si="411"/>
        <v>-56142.025000000001</v>
      </c>
      <c r="PC19" s="134" t="e">
        <f t="shared" si="242"/>
        <v>#DIV/0!</v>
      </c>
      <c r="PD19" s="133">
        <v>0</v>
      </c>
      <c r="PE19" s="145">
        <f t="shared" si="412"/>
        <v>-56142.025000000001</v>
      </c>
      <c r="PF19" s="144">
        <f t="shared" si="244"/>
        <v>0</v>
      </c>
      <c r="PG19" s="147">
        <f t="shared" si="244"/>
        <v>40281.9</v>
      </c>
      <c r="PH19" s="133">
        <f t="shared" si="244"/>
        <v>-40281.9</v>
      </c>
      <c r="PI19" s="134" t="e">
        <f t="shared" si="245"/>
        <v>#DIV/0!</v>
      </c>
      <c r="PJ19" s="133">
        <f t="shared" si="246"/>
        <v>0</v>
      </c>
      <c r="PK19" s="145">
        <f t="shared" si="246"/>
        <v>-40281.9</v>
      </c>
      <c r="PL19" s="144">
        <f>+'[10]I-59-E-POPXX.07 '!D46</f>
        <v>0</v>
      </c>
      <c r="PM19" s="147">
        <f>+'[10]I-59-E-POPXX.07 '!E46</f>
        <v>37549.4</v>
      </c>
      <c r="PN19" s="133">
        <f t="shared" si="413"/>
        <v>-37549.4</v>
      </c>
      <c r="PO19" s="134" t="e">
        <f t="shared" si="248"/>
        <v>#DIV/0!</v>
      </c>
      <c r="PP19" s="133">
        <v>0</v>
      </c>
      <c r="PQ19" s="145">
        <f t="shared" si="414"/>
        <v>-37549.4</v>
      </c>
      <c r="PR19" s="144">
        <f>+'[10]I-59-E-POPXX.07 '!D47</f>
        <v>0</v>
      </c>
      <c r="PS19" s="147">
        <f>+'[10]I-59-E-POPXX.07 '!E47</f>
        <v>2732.5</v>
      </c>
      <c r="PT19" s="133">
        <f t="shared" si="415"/>
        <v>-2732.5</v>
      </c>
      <c r="PU19" s="134" t="e">
        <f t="shared" si="251"/>
        <v>#DIV/0!</v>
      </c>
      <c r="PV19" s="133">
        <v>0</v>
      </c>
      <c r="PW19" s="145">
        <f t="shared" si="416"/>
        <v>-2732.5</v>
      </c>
    </row>
    <row r="20" spans="1:439" s="98" customFormat="1" ht="18.75" customHeight="1">
      <c r="A20" s="108"/>
      <c r="B20" s="177" t="s">
        <v>671</v>
      </c>
      <c r="C20" s="177"/>
      <c r="D20" s="152">
        <f>+'[10]คชจ.หน้างานงบ (I)'!D24</f>
        <v>0</v>
      </c>
      <c r="E20" s="152">
        <f>+'[10]คชจ.หน้างานงบ (I)'!E24</f>
        <v>7265000</v>
      </c>
      <c r="F20" s="152">
        <f t="shared" si="37"/>
        <v>7265000</v>
      </c>
      <c r="G20" s="152">
        <f>+'[10]คชจ.หน้างานงบ (I)'!F24</f>
        <v>0</v>
      </c>
      <c r="H20" s="152">
        <f t="shared" si="328"/>
        <v>7265000</v>
      </c>
      <c r="I20" s="153">
        <f>+'[10]คชจ.หน้างานงบ (I)'!I24</f>
        <v>9182.5</v>
      </c>
      <c r="J20" s="152">
        <f t="shared" si="38"/>
        <v>7255817.5</v>
      </c>
      <c r="K20" s="154">
        <f t="shared" si="36"/>
        <v>0.12639366827253959</v>
      </c>
      <c r="L20" s="152">
        <f>+'[10]คชจ.หน้างานงบ (I)'!L24</f>
        <v>0</v>
      </c>
      <c r="M20" s="155">
        <f t="shared" si="39"/>
        <v>7255817.5</v>
      </c>
      <c r="N20" s="136">
        <f>+H20-T20</f>
        <v>0</v>
      </c>
      <c r="O20" s="148">
        <f>+I20-U20</f>
        <v>0</v>
      </c>
      <c r="P20" s="137">
        <f>+J20-V20</f>
        <v>0</v>
      </c>
      <c r="Q20" s="138" t="e">
        <f t="shared" si="41"/>
        <v>#DIV/0!</v>
      </c>
      <c r="R20" s="137">
        <f t="shared" si="42"/>
        <v>0</v>
      </c>
      <c r="S20" s="139">
        <f t="shared" si="42"/>
        <v>0</v>
      </c>
      <c r="T20" s="140">
        <f t="shared" si="329"/>
        <v>7265000</v>
      </c>
      <c r="U20" s="149">
        <f t="shared" si="329"/>
        <v>9182.5</v>
      </c>
      <c r="V20" s="141">
        <f t="shared" si="330"/>
        <v>7255817.5</v>
      </c>
      <c r="W20" s="142">
        <f t="shared" si="44"/>
        <v>0.12639366827253959</v>
      </c>
      <c r="X20" s="141">
        <f t="shared" si="331"/>
        <v>0</v>
      </c>
      <c r="Y20" s="143">
        <f t="shared" si="332"/>
        <v>7255817.5</v>
      </c>
      <c r="Z20" s="144">
        <v>0</v>
      </c>
      <c r="AA20" s="147">
        <v>0</v>
      </c>
      <c r="AB20" s="133">
        <f t="shared" si="333"/>
        <v>0</v>
      </c>
      <c r="AC20" s="134" t="e">
        <f t="shared" si="334"/>
        <v>#DIV/0!</v>
      </c>
      <c r="AD20" s="133">
        <v>0</v>
      </c>
      <c r="AE20" s="145">
        <f t="shared" si="335"/>
        <v>0</v>
      </c>
      <c r="AF20" s="144">
        <v>0</v>
      </c>
      <c r="AG20" s="147">
        <v>0</v>
      </c>
      <c r="AH20" s="133">
        <f t="shared" si="336"/>
        <v>0</v>
      </c>
      <c r="AI20" s="134" t="e">
        <f t="shared" si="337"/>
        <v>#DIV/0!</v>
      </c>
      <c r="AJ20" s="133">
        <v>0</v>
      </c>
      <c r="AK20" s="145">
        <f t="shared" si="338"/>
        <v>0</v>
      </c>
      <c r="AL20" s="144">
        <f t="shared" si="52"/>
        <v>7265000</v>
      </c>
      <c r="AM20" s="147">
        <f t="shared" si="52"/>
        <v>0</v>
      </c>
      <c r="AN20" s="133">
        <f t="shared" si="52"/>
        <v>0</v>
      </c>
      <c r="AO20" s="134">
        <f t="shared" si="53"/>
        <v>0</v>
      </c>
      <c r="AP20" s="133">
        <f t="shared" si="54"/>
        <v>0</v>
      </c>
      <c r="AQ20" s="145">
        <f t="shared" si="54"/>
        <v>0</v>
      </c>
      <c r="AR20" s="144">
        <f>+'[10]I-60-E-POPXX.07'!D49</f>
        <v>7265000</v>
      </c>
      <c r="AS20" s="147">
        <f>+'[10]I-60-E-POPXX.07'!E49</f>
        <v>0</v>
      </c>
      <c r="AT20" s="133">
        <f>+'[10]I-60-E-POPXX.07'!E49</f>
        <v>0</v>
      </c>
      <c r="AU20" s="134">
        <f t="shared" si="56"/>
        <v>0</v>
      </c>
      <c r="AV20" s="133">
        <v>0</v>
      </c>
      <c r="AW20" s="145">
        <f t="shared" si="57"/>
        <v>0</v>
      </c>
      <c r="AX20" s="144">
        <v>0</v>
      </c>
      <c r="AY20" s="147">
        <v>0</v>
      </c>
      <c r="AZ20" s="133">
        <f t="shared" si="58"/>
        <v>0</v>
      </c>
      <c r="BA20" s="134" t="e">
        <f t="shared" si="59"/>
        <v>#DIV/0!</v>
      </c>
      <c r="BB20" s="133">
        <v>0</v>
      </c>
      <c r="BC20" s="145">
        <f t="shared" si="60"/>
        <v>0</v>
      </c>
      <c r="BD20" s="144">
        <v>0</v>
      </c>
      <c r="BE20" s="147">
        <v>0</v>
      </c>
      <c r="BF20" s="133">
        <f t="shared" si="61"/>
        <v>0</v>
      </c>
      <c r="BG20" s="134" t="e">
        <f t="shared" si="62"/>
        <v>#DIV/0!</v>
      </c>
      <c r="BH20" s="133">
        <v>0</v>
      </c>
      <c r="BI20" s="145">
        <f t="shared" si="63"/>
        <v>0</v>
      </c>
      <c r="BJ20" s="144">
        <f t="shared" si="64"/>
        <v>0</v>
      </c>
      <c r="BK20" s="147">
        <f t="shared" si="64"/>
        <v>0</v>
      </c>
      <c r="BL20" s="133">
        <f t="shared" si="64"/>
        <v>0</v>
      </c>
      <c r="BM20" s="134" t="e">
        <f t="shared" si="65"/>
        <v>#DIV/0!</v>
      </c>
      <c r="BN20" s="133">
        <f t="shared" si="66"/>
        <v>0</v>
      </c>
      <c r="BO20" s="145">
        <f t="shared" si="66"/>
        <v>0</v>
      </c>
      <c r="BP20" s="144">
        <v>0</v>
      </c>
      <c r="BQ20" s="147">
        <v>0</v>
      </c>
      <c r="BR20" s="133">
        <f t="shared" si="67"/>
        <v>0</v>
      </c>
      <c r="BS20" s="134" t="e">
        <f t="shared" si="68"/>
        <v>#DIV/0!</v>
      </c>
      <c r="BT20" s="133">
        <v>0</v>
      </c>
      <c r="BU20" s="145">
        <f t="shared" si="69"/>
        <v>0</v>
      </c>
      <c r="BV20" s="144">
        <v>0</v>
      </c>
      <c r="BW20" s="147">
        <v>0</v>
      </c>
      <c r="BX20" s="133">
        <f t="shared" si="70"/>
        <v>0</v>
      </c>
      <c r="BY20" s="134" t="e">
        <f t="shared" si="71"/>
        <v>#DIV/0!</v>
      </c>
      <c r="BZ20" s="133">
        <v>0</v>
      </c>
      <c r="CA20" s="145">
        <f t="shared" si="72"/>
        <v>0</v>
      </c>
      <c r="CB20" s="144">
        <v>0</v>
      </c>
      <c r="CC20" s="147">
        <v>0</v>
      </c>
      <c r="CD20" s="133">
        <f t="shared" si="73"/>
        <v>0</v>
      </c>
      <c r="CE20" s="134" t="e">
        <f t="shared" si="74"/>
        <v>#DIV/0!</v>
      </c>
      <c r="CF20" s="133">
        <v>0</v>
      </c>
      <c r="CG20" s="145">
        <f t="shared" si="75"/>
        <v>0</v>
      </c>
      <c r="CH20" s="144">
        <f t="shared" si="76"/>
        <v>0</v>
      </c>
      <c r="CI20" s="147">
        <f t="shared" si="76"/>
        <v>0</v>
      </c>
      <c r="CJ20" s="133">
        <f t="shared" si="76"/>
        <v>0</v>
      </c>
      <c r="CK20" s="134" t="e">
        <f t="shared" si="77"/>
        <v>#DIV/0!</v>
      </c>
      <c r="CL20" s="133">
        <f t="shared" si="78"/>
        <v>0</v>
      </c>
      <c r="CM20" s="145">
        <f t="shared" si="78"/>
        <v>0</v>
      </c>
      <c r="CN20" s="144">
        <v>0</v>
      </c>
      <c r="CO20" s="147">
        <v>0</v>
      </c>
      <c r="CP20" s="133">
        <f t="shared" si="79"/>
        <v>0</v>
      </c>
      <c r="CQ20" s="134" t="e">
        <f t="shared" si="80"/>
        <v>#DIV/0!</v>
      </c>
      <c r="CR20" s="133">
        <v>0</v>
      </c>
      <c r="CS20" s="145">
        <f t="shared" si="81"/>
        <v>0</v>
      </c>
      <c r="CT20" s="144">
        <v>0</v>
      </c>
      <c r="CU20" s="147">
        <v>0</v>
      </c>
      <c r="CV20" s="133">
        <f t="shared" si="82"/>
        <v>0</v>
      </c>
      <c r="CW20" s="134" t="e">
        <f t="shared" si="83"/>
        <v>#DIV/0!</v>
      </c>
      <c r="CX20" s="133">
        <v>0</v>
      </c>
      <c r="CY20" s="145">
        <f t="shared" si="84"/>
        <v>0</v>
      </c>
      <c r="CZ20" s="144">
        <v>0</v>
      </c>
      <c r="DA20" s="147">
        <v>0</v>
      </c>
      <c r="DB20" s="133">
        <f t="shared" si="85"/>
        <v>0</v>
      </c>
      <c r="DC20" s="134" t="e">
        <f t="shared" si="86"/>
        <v>#DIV/0!</v>
      </c>
      <c r="DD20" s="133">
        <v>0</v>
      </c>
      <c r="DE20" s="145">
        <f t="shared" si="87"/>
        <v>0</v>
      </c>
      <c r="DF20" s="144">
        <f t="shared" si="88"/>
        <v>0</v>
      </c>
      <c r="DG20" s="147">
        <f t="shared" si="88"/>
        <v>0</v>
      </c>
      <c r="DH20" s="133">
        <f t="shared" si="88"/>
        <v>0</v>
      </c>
      <c r="DI20" s="134" t="e">
        <f t="shared" si="89"/>
        <v>#DIV/0!</v>
      </c>
      <c r="DJ20" s="133">
        <f t="shared" si="90"/>
        <v>0</v>
      </c>
      <c r="DK20" s="145">
        <f t="shared" si="90"/>
        <v>0</v>
      </c>
      <c r="DL20" s="144">
        <f>+'[10]I-60-E-POPXX.07'!D7</f>
        <v>0</v>
      </c>
      <c r="DM20" s="147">
        <f>+'[10]I-60-E-POPXX.07'!E7</f>
        <v>0</v>
      </c>
      <c r="DN20" s="133">
        <f t="shared" si="91"/>
        <v>0</v>
      </c>
      <c r="DO20" s="134" t="e">
        <f t="shared" si="92"/>
        <v>#DIV/0!</v>
      </c>
      <c r="DP20" s="133">
        <v>0</v>
      </c>
      <c r="DQ20" s="145">
        <f t="shared" si="93"/>
        <v>0</v>
      </c>
      <c r="DR20" s="144">
        <f>+'[10]I-60-E-POPXX.07'!D8</f>
        <v>0</v>
      </c>
      <c r="DS20" s="147">
        <f>+'[10]I-60-E-POPXX.07'!E8</f>
        <v>0</v>
      </c>
      <c r="DT20" s="133">
        <f t="shared" si="94"/>
        <v>0</v>
      </c>
      <c r="DU20" s="134" t="e">
        <f t="shared" si="95"/>
        <v>#DIV/0!</v>
      </c>
      <c r="DV20" s="133">
        <v>0</v>
      </c>
      <c r="DW20" s="145">
        <f t="shared" si="96"/>
        <v>0</v>
      </c>
      <c r="DX20" s="144">
        <f>+'[10]I-60-E-POPXX.07'!D9</f>
        <v>0</v>
      </c>
      <c r="DY20" s="147">
        <f>+'[10]I-60-E-POPXX.07'!E9</f>
        <v>0</v>
      </c>
      <c r="DZ20" s="133">
        <f t="shared" si="339"/>
        <v>0</v>
      </c>
      <c r="EA20" s="134" t="e">
        <f t="shared" si="98"/>
        <v>#DIV/0!</v>
      </c>
      <c r="EB20" s="133">
        <v>0</v>
      </c>
      <c r="EC20" s="145">
        <f t="shared" si="340"/>
        <v>0</v>
      </c>
      <c r="ED20" s="144">
        <f t="shared" si="100"/>
        <v>0</v>
      </c>
      <c r="EE20" s="147">
        <f t="shared" si="100"/>
        <v>0</v>
      </c>
      <c r="EF20" s="133">
        <f t="shared" si="100"/>
        <v>0</v>
      </c>
      <c r="EG20" s="134" t="e">
        <f t="shared" si="101"/>
        <v>#DIV/0!</v>
      </c>
      <c r="EH20" s="133">
        <f t="shared" si="102"/>
        <v>0</v>
      </c>
      <c r="EI20" s="145">
        <f t="shared" si="102"/>
        <v>0</v>
      </c>
      <c r="EJ20" s="144">
        <f>+'[10]I-60-E-POPXX.07'!D10</f>
        <v>0</v>
      </c>
      <c r="EK20" s="147">
        <f>+'[10]I-60-E-POPXX.07'!E10</f>
        <v>0</v>
      </c>
      <c r="EL20" s="133">
        <f t="shared" si="341"/>
        <v>0</v>
      </c>
      <c r="EM20" s="134" t="e">
        <f t="shared" si="104"/>
        <v>#DIV/0!</v>
      </c>
      <c r="EN20" s="133">
        <v>0</v>
      </c>
      <c r="EO20" s="145">
        <f t="shared" si="342"/>
        <v>0</v>
      </c>
      <c r="EP20" s="144">
        <f>+'[10]I-60-E-POPXX.07'!D11</f>
        <v>0</v>
      </c>
      <c r="EQ20" s="147">
        <f>+'[10]I-60-E-POPXX.07'!E11</f>
        <v>0</v>
      </c>
      <c r="ER20" s="133">
        <f t="shared" si="343"/>
        <v>0</v>
      </c>
      <c r="ES20" s="134" t="e">
        <f t="shared" si="107"/>
        <v>#DIV/0!</v>
      </c>
      <c r="ET20" s="133">
        <v>0</v>
      </c>
      <c r="EU20" s="145">
        <f t="shared" si="344"/>
        <v>0</v>
      </c>
      <c r="EV20" s="144">
        <f>+'[10]I-60-E-POPXX.07'!D12</f>
        <v>0</v>
      </c>
      <c r="EW20" s="147">
        <f>+'[10]I-60-E-POPXX.07'!E12</f>
        <v>0</v>
      </c>
      <c r="EX20" s="133">
        <f t="shared" si="345"/>
        <v>0</v>
      </c>
      <c r="EY20" s="134" t="e">
        <f t="shared" si="110"/>
        <v>#DIV/0!</v>
      </c>
      <c r="EZ20" s="133">
        <v>0</v>
      </c>
      <c r="FA20" s="145">
        <f t="shared" si="346"/>
        <v>0</v>
      </c>
      <c r="FB20" s="144">
        <f>+'[10]I-60-E-POPXX.07'!D13</f>
        <v>0</v>
      </c>
      <c r="FC20" s="147">
        <f>+'[10]I-60-E-POPXX.07'!E13</f>
        <v>0</v>
      </c>
      <c r="FD20" s="133">
        <f t="shared" si="347"/>
        <v>0</v>
      </c>
      <c r="FE20" s="134" t="e">
        <f t="shared" si="113"/>
        <v>#DIV/0!</v>
      </c>
      <c r="FF20" s="133">
        <v>0</v>
      </c>
      <c r="FG20" s="145">
        <f t="shared" si="348"/>
        <v>0</v>
      </c>
      <c r="FH20" s="144">
        <f>+'[10]I-60-E-POPXX.07'!D14</f>
        <v>0</v>
      </c>
      <c r="FI20" s="147">
        <f>+'[10]I-60-E-POPXX.07'!E14</f>
        <v>0</v>
      </c>
      <c r="FJ20" s="133">
        <f t="shared" si="349"/>
        <v>0</v>
      </c>
      <c r="FK20" s="134" t="e">
        <f t="shared" si="116"/>
        <v>#DIV/0!</v>
      </c>
      <c r="FL20" s="133">
        <v>0</v>
      </c>
      <c r="FM20" s="145">
        <f t="shared" si="350"/>
        <v>0</v>
      </c>
      <c r="FN20" s="144">
        <f t="shared" si="118"/>
        <v>0</v>
      </c>
      <c r="FO20" s="147">
        <f t="shared" si="118"/>
        <v>0</v>
      </c>
      <c r="FP20" s="133">
        <f t="shared" si="118"/>
        <v>0</v>
      </c>
      <c r="FQ20" s="134" t="e">
        <f t="shared" si="119"/>
        <v>#DIV/0!</v>
      </c>
      <c r="FR20" s="133">
        <f t="shared" si="120"/>
        <v>0</v>
      </c>
      <c r="FS20" s="145">
        <f t="shared" si="120"/>
        <v>0</v>
      </c>
      <c r="FT20" s="144">
        <f>+'[10]I-60-E-POPXX.07'!D15</f>
        <v>0</v>
      </c>
      <c r="FU20" s="147">
        <f>+'[10]I-60-E-POPXX.07'!E15</f>
        <v>0</v>
      </c>
      <c r="FV20" s="133">
        <f t="shared" si="351"/>
        <v>0</v>
      </c>
      <c r="FW20" s="134" t="e">
        <f t="shared" si="122"/>
        <v>#DIV/0!</v>
      </c>
      <c r="FX20" s="133">
        <v>0</v>
      </c>
      <c r="FY20" s="145">
        <f t="shared" si="352"/>
        <v>0</v>
      </c>
      <c r="FZ20" s="144">
        <f>+'[10]I-60-E-POPXX.07'!D16</f>
        <v>0</v>
      </c>
      <c r="GA20" s="147">
        <f>+'[10]I-60-E-POPXX.07'!E16</f>
        <v>0</v>
      </c>
      <c r="GB20" s="133">
        <f t="shared" si="353"/>
        <v>0</v>
      </c>
      <c r="GC20" s="134" t="e">
        <f t="shared" si="125"/>
        <v>#DIV/0!</v>
      </c>
      <c r="GD20" s="133">
        <v>0</v>
      </c>
      <c r="GE20" s="145">
        <f t="shared" si="354"/>
        <v>0</v>
      </c>
      <c r="GF20" s="144">
        <f>+'[10]I-60-E-POPXX.07'!D17</f>
        <v>0</v>
      </c>
      <c r="GG20" s="147">
        <f>+'[10]I-60-E-POPXX.07'!E17</f>
        <v>0</v>
      </c>
      <c r="GH20" s="133">
        <f t="shared" si="355"/>
        <v>0</v>
      </c>
      <c r="GI20" s="134" t="e">
        <f t="shared" si="128"/>
        <v>#DIV/0!</v>
      </c>
      <c r="GJ20" s="133">
        <v>0</v>
      </c>
      <c r="GK20" s="145">
        <f t="shared" si="356"/>
        <v>0</v>
      </c>
      <c r="GL20" s="144">
        <f t="shared" si="130"/>
        <v>0</v>
      </c>
      <c r="GM20" s="147">
        <f t="shared" si="130"/>
        <v>0</v>
      </c>
      <c r="GN20" s="133">
        <f t="shared" si="130"/>
        <v>0</v>
      </c>
      <c r="GO20" s="134" t="e">
        <f t="shared" si="131"/>
        <v>#DIV/0!</v>
      </c>
      <c r="GP20" s="133">
        <f t="shared" si="132"/>
        <v>0</v>
      </c>
      <c r="GQ20" s="145">
        <f t="shared" si="132"/>
        <v>0</v>
      </c>
      <c r="GR20" s="144">
        <f>+'[10]I-60-E-POPXX.07'!D18</f>
        <v>0</v>
      </c>
      <c r="GS20" s="147">
        <f>+'[10]I-60-E-POPXX.07'!E18</f>
        <v>0</v>
      </c>
      <c r="GT20" s="133">
        <f t="shared" si="357"/>
        <v>0</v>
      </c>
      <c r="GU20" s="134" t="e">
        <f t="shared" si="134"/>
        <v>#DIV/0!</v>
      </c>
      <c r="GV20" s="133">
        <v>0</v>
      </c>
      <c r="GW20" s="145">
        <f t="shared" si="358"/>
        <v>0</v>
      </c>
      <c r="GX20" s="144">
        <f>+'[10]I-60-E-POPXX.07'!D19</f>
        <v>0</v>
      </c>
      <c r="GY20" s="147">
        <f>+'[10]I-60-E-POPXX.07'!E19</f>
        <v>0</v>
      </c>
      <c r="GZ20" s="133">
        <f t="shared" si="359"/>
        <v>0</v>
      </c>
      <c r="HA20" s="134" t="e">
        <f t="shared" si="137"/>
        <v>#DIV/0!</v>
      </c>
      <c r="HB20" s="133">
        <v>0</v>
      </c>
      <c r="HC20" s="145">
        <f t="shared" si="360"/>
        <v>0</v>
      </c>
      <c r="HD20" s="144">
        <f>+'[10]I-60-E-POPXX.07'!D20</f>
        <v>0</v>
      </c>
      <c r="HE20" s="147">
        <f>+'[10]I-60-E-POPXX.07'!E20</f>
        <v>0</v>
      </c>
      <c r="HF20" s="133">
        <f t="shared" si="361"/>
        <v>0</v>
      </c>
      <c r="HG20" s="134" t="e">
        <f t="shared" si="140"/>
        <v>#DIV/0!</v>
      </c>
      <c r="HH20" s="133">
        <v>0</v>
      </c>
      <c r="HI20" s="145">
        <f t="shared" si="362"/>
        <v>0</v>
      </c>
      <c r="HJ20" s="144">
        <f>+'[10]I-60-E-POPXX.07'!D21</f>
        <v>0</v>
      </c>
      <c r="HK20" s="147">
        <f>+'[10]I-60-E-POPXX.07'!E21</f>
        <v>0</v>
      </c>
      <c r="HL20" s="133">
        <f t="shared" si="363"/>
        <v>0</v>
      </c>
      <c r="HM20" s="134" t="e">
        <f t="shared" si="143"/>
        <v>#DIV/0!</v>
      </c>
      <c r="HN20" s="133">
        <v>0</v>
      </c>
      <c r="HO20" s="145">
        <f t="shared" si="364"/>
        <v>0</v>
      </c>
      <c r="HP20" s="144">
        <f>+'[10]I-60-E-POPXX.07'!D22</f>
        <v>0</v>
      </c>
      <c r="HQ20" s="147">
        <f>+'[10]I-60-E-POPXX.07'!E22</f>
        <v>0</v>
      </c>
      <c r="HR20" s="133">
        <f t="shared" si="365"/>
        <v>0</v>
      </c>
      <c r="HS20" s="134" t="e">
        <f t="shared" si="146"/>
        <v>#DIV/0!</v>
      </c>
      <c r="HT20" s="133">
        <v>0</v>
      </c>
      <c r="HU20" s="145">
        <f t="shared" si="366"/>
        <v>0</v>
      </c>
      <c r="HV20" s="144">
        <f>+'[10]I-60-E-POPXX.07'!D23</f>
        <v>0</v>
      </c>
      <c r="HW20" s="147">
        <f>+'[10]I-60-E-POPXX.07'!E23</f>
        <v>0</v>
      </c>
      <c r="HX20" s="133">
        <f t="shared" si="367"/>
        <v>0</v>
      </c>
      <c r="HY20" s="134" t="e">
        <f t="shared" si="149"/>
        <v>#DIV/0!</v>
      </c>
      <c r="HZ20" s="133">
        <v>0</v>
      </c>
      <c r="IA20" s="145">
        <f t="shared" si="368"/>
        <v>0</v>
      </c>
      <c r="IB20" s="144">
        <f t="shared" si="151"/>
        <v>0</v>
      </c>
      <c r="IC20" s="147">
        <f t="shared" si="151"/>
        <v>5805</v>
      </c>
      <c r="ID20" s="133">
        <f t="shared" si="151"/>
        <v>-5805</v>
      </c>
      <c r="IE20" s="134" t="e">
        <f t="shared" si="152"/>
        <v>#DIV/0!</v>
      </c>
      <c r="IF20" s="133">
        <f t="shared" si="153"/>
        <v>0</v>
      </c>
      <c r="IG20" s="145">
        <f t="shared" si="153"/>
        <v>-5805</v>
      </c>
      <c r="IH20" s="144">
        <f>+'[10]I-60-E-POPXX.07'!D24</f>
        <v>0</v>
      </c>
      <c r="II20" s="147">
        <f>+'[10]I-60-E-POPXX.07'!E24</f>
        <v>0</v>
      </c>
      <c r="IJ20" s="133">
        <f t="shared" si="369"/>
        <v>0</v>
      </c>
      <c r="IK20" s="134" t="e">
        <f t="shared" si="155"/>
        <v>#DIV/0!</v>
      </c>
      <c r="IL20" s="133">
        <v>0</v>
      </c>
      <c r="IM20" s="145">
        <f t="shared" si="370"/>
        <v>0</v>
      </c>
      <c r="IN20" s="144">
        <f>+'[10]I-60-E-POPXX.07'!D25</f>
        <v>0</v>
      </c>
      <c r="IO20" s="147">
        <f>+'[10]I-60-E-POPXX.07'!E25</f>
        <v>5805</v>
      </c>
      <c r="IP20" s="133">
        <f t="shared" si="371"/>
        <v>-5805</v>
      </c>
      <c r="IQ20" s="134" t="e">
        <f t="shared" si="158"/>
        <v>#DIV/0!</v>
      </c>
      <c r="IR20" s="133">
        <v>0</v>
      </c>
      <c r="IS20" s="145">
        <f t="shared" si="372"/>
        <v>-5805</v>
      </c>
      <c r="IT20" s="144">
        <f>+'[10]I-60-E-POPXX.07'!D26</f>
        <v>0</v>
      </c>
      <c r="IU20" s="147">
        <f>+'[10]I-60-E-POPXX.07'!E26</f>
        <v>0</v>
      </c>
      <c r="IV20" s="133">
        <f t="shared" si="373"/>
        <v>0</v>
      </c>
      <c r="IW20" s="134" t="e">
        <f t="shared" si="161"/>
        <v>#DIV/0!</v>
      </c>
      <c r="IX20" s="133">
        <v>0</v>
      </c>
      <c r="IY20" s="145">
        <f t="shared" si="374"/>
        <v>0</v>
      </c>
      <c r="IZ20" s="144">
        <f t="shared" si="163"/>
        <v>0</v>
      </c>
      <c r="JA20" s="147">
        <f t="shared" si="163"/>
        <v>3377.5</v>
      </c>
      <c r="JB20" s="133">
        <f t="shared" si="163"/>
        <v>-3377.5</v>
      </c>
      <c r="JC20" s="134" t="e">
        <f t="shared" si="164"/>
        <v>#DIV/0!</v>
      </c>
      <c r="JD20" s="133">
        <f t="shared" si="165"/>
        <v>0</v>
      </c>
      <c r="JE20" s="145">
        <f t="shared" si="165"/>
        <v>-3377.5</v>
      </c>
      <c r="JF20" s="144">
        <f>+'[10]I-60-E-POPXX.07'!D27</f>
        <v>0</v>
      </c>
      <c r="JG20" s="147">
        <f>+'[10]I-60-E-POPXX.07'!E27</f>
        <v>3000</v>
      </c>
      <c r="JH20" s="133">
        <f t="shared" si="375"/>
        <v>-3000</v>
      </c>
      <c r="JI20" s="134" t="e">
        <f t="shared" si="167"/>
        <v>#DIV/0!</v>
      </c>
      <c r="JJ20" s="133">
        <v>0</v>
      </c>
      <c r="JK20" s="145">
        <f t="shared" si="376"/>
        <v>-3000</v>
      </c>
      <c r="JL20" s="144">
        <f>+'[10]I-60-E-POPXX.07'!D28</f>
        <v>0</v>
      </c>
      <c r="JM20" s="147">
        <f>+'[10]I-60-E-POPXX.07'!E28</f>
        <v>377.5</v>
      </c>
      <c r="JN20" s="133">
        <f t="shared" si="377"/>
        <v>-377.5</v>
      </c>
      <c r="JO20" s="134" t="e">
        <f t="shared" si="170"/>
        <v>#DIV/0!</v>
      </c>
      <c r="JP20" s="133">
        <v>0</v>
      </c>
      <c r="JQ20" s="145">
        <f t="shared" si="378"/>
        <v>-377.5</v>
      </c>
      <c r="JR20" s="144">
        <f>+'[10]I-60-E-POPXX.07'!D29</f>
        <v>0</v>
      </c>
      <c r="JS20" s="147">
        <f>+'[10]I-60-E-POPXX.07'!E29</f>
        <v>0</v>
      </c>
      <c r="JT20" s="133">
        <f t="shared" si="379"/>
        <v>0</v>
      </c>
      <c r="JU20" s="134" t="e">
        <f t="shared" si="173"/>
        <v>#DIV/0!</v>
      </c>
      <c r="JV20" s="133">
        <v>0</v>
      </c>
      <c r="JW20" s="145">
        <f t="shared" si="380"/>
        <v>0</v>
      </c>
      <c r="JX20" s="144">
        <f>+'[10]I-60-E-POPXX.07'!D30</f>
        <v>0</v>
      </c>
      <c r="JY20" s="147">
        <f>+'[10]I-60-E-POPXX.07'!E30</f>
        <v>0</v>
      </c>
      <c r="JZ20" s="133">
        <f t="shared" si="381"/>
        <v>0</v>
      </c>
      <c r="KA20" s="134" t="e">
        <f t="shared" si="176"/>
        <v>#DIV/0!</v>
      </c>
      <c r="KB20" s="133">
        <v>0</v>
      </c>
      <c r="KC20" s="145">
        <f t="shared" si="382"/>
        <v>0</v>
      </c>
      <c r="KD20" s="144">
        <f t="shared" si="178"/>
        <v>0</v>
      </c>
      <c r="KE20" s="147">
        <f t="shared" si="178"/>
        <v>0</v>
      </c>
      <c r="KF20" s="133">
        <f t="shared" si="178"/>
        <v>0</v>
      </c>
      <c r="KG20" s="134" t="e">
        <f t="shared" si="179"/>
        <v>#DIV/0!</v>
      </c>
      <c r="KH20" s="133">
        <f t="shared" si="180"/>
        <v>0</v>
      </c>
      <c r="KI20" s="145">
        <f t="shared" si="180"/>
        <v>0</v>
      </c>
      <c r="KJ20" s="144">
        <f>+'[10]I-60-E-POPXX.07'!D31</f>
        <v>0</v>
      </c>
      <c r="KK20" s="147">
        <f>+'[10]I-60-E-POPXX.07'!E31</f>
        <v>0</v>
      </c>
      <c r="KL20" s="133">
        <f t="shared" si="383"/>
        <v>0</v>
      </c>
      <c r="KM20" s="134" t="e">
        <f t="shared" si="182"/>
        <v>#DIV/0!</v>
      </c>
      <c r="KN20" s="133">
        <v>0</v>
      </c>
      <c r="KO20" s="145">
        <f t="shared" si="384"/>
        <v>0</v>
      </c>
      <c r="KP20" s="144">
        <f>+'[10]I-60-E-POPXX.07'!D32</f>
        <v>0</v>
      </c>
      <c r="KQ20" s="147">
        <f>+'[10]I-60-E-POPXX.07'!E32</f>
        <v>0</v>
      </c>
      <c r="KR20" s="133">
        <f t="shared" si="385"/>
        <v>0</v>
      </c>
      <c r="KS20" s="134" t="e">
        <f t="shared" si="185"/>
        <v>#DIV/0!</v>
      </c>
      <c r="KT20" s="133">
        <v>0</v>
      </c>
      <c r="KU20" s="145">
        <f t="shared" si="386"/>
        <v>0</v>
      </c>
      <c r="KV20" s="144">
        <f t="shared" si="187"/>
        <v>0</v>
      </c>
      <c r="KW20" s="147">
        <f t="shared" si="187"/>
        <v>0</v>
      </c>
      <c r="KX20" s="133">
        <f t="shared" si="187"/>
        <v>0</v>
      </c>
      <c r="KY20" s="134" t="e">
        <f t="shared" si="188"/>
        <v>#DIV/0!</v>
      </c>
      <c r="KZ20" s="133">
        <f t="shared" si="189"/>
        <v>0</v>
      </c>
      <c r="LA20" s="145">
        <f t="shared" si="189"/>
        <v>0</v>
      </c>
      <c r="LB20" s="144">
        <f>+'[10]I-60-E-POPXX.07'!D33</f>
        <v>0</v>
      </c>
      <c r="LC20" s="147">
        <f>+'[10]I-60-E-POPXX.07'!E33</f>
        <v>0</v>
      </c>
      <c r="LD20" s="133">
        <f t="shared" si="387"/>
        <v>0</v>
      </c>
      <c r="LE20" s="134" t="e">
        <f t="shared" si="191"/>
        <v>#DIV/0!</v>
      </c>
      <c r="LF20" s="133">
        <v>0</v>
      </c>
      <c r="LG20" s="145">
        <f t="shared" si="388"/>
        <v>0</v>
      </c>
      <c r="LH20" s="144">
        <f>+'[10]I-60-E-POPXX.07'!D34</f>
        <v>0</v>
      </c>
      <c r="LI20" s="147">
        <f>+'[10]I-60-E-POPXX.07'!E34</f>
        <v>0</v>
      </c>
      <c r="LJ20" s="133">
        <f t="shared" si="389"/>
        <v>0</v>
      </c>
      <c r="LK20" s="134" t="e">
        <f t="shared" si="194"/>
        <v>#DIV/0!</v>
      </c>
      <c r="LL20" s="133">
        <v>0</v>
      </c>
      <c r="LM20" s="145">
        <f t="shared" si="390"/>
        <v>0</v>
      </c>
      <c r="LN20" s="144">
        <f t="shared" si="196"/>
        <v>0</v>
      </c>
      <c r="LO20" s="147">
        <f t="shared" si="196"/>
        <v>0</v>
      </c>
      <c r="LP20" s="133">
        <f t="shared" si="196"/>
        <v>0</v>
      </c>
      <c r="LQ20" s="134" t="e">
        <f t="shared" si="197"/>
        <v>#DIV/0!</v>
      </c>
      <c r="LR20" s="133">
        <f t="shared" si="198"/>
        <v>0</v>
      </c>
      <c r="LS20" s="145">
        <f t="shared" si="198"/>
        <v>0</v>
      </c>
      <c r="LT20" s="144">
        <f>+'[10]I-60-E-POPXX.07'!D35</f>
        <v>0</v>
      </c>
      <c r="LU20" s="147">
        <f>+'[10]I-60-E-POPXX.07'!E35</f>
        <v>0</v>
      </c>
      <c r="LV20" s="133">
        <f t="shared" si="391"/>
        <v>0</v>
      </c>
      <c r="LW20" s="134" t="e">
        <f t="shared" si="200"/>
        <v>#DIV/0!</v>
      </c>
      <c r="LX20" s="133">
        <v>0</v>
      </c>
      <c r="LY20" s="145">
        <f t="shared" si="392"/>
        <v>0</v>
      </c>
      <c r="LZ20" s="144">
        <f>+'[10]I-60-E-POPXX.07'!D36</f>
        <v>0</v>
      </c>
      <c r="MA20" s="147">
        <f>+'[10]I-60-E-POPXX.07'!E36</f>
        <v>0</v>
      </c>
      <c r="MB20" s="133">
        <f t="shared" si="393"/>
        <v>0</v>
      </c>
      <c r="MC20" s="134" t="e">
        <f t="shared" si="203"/>
        <v>#DIV/0!</v>
      </c>
      <c r="MD20" s="133">
        <v>0</v>
      </c>
      <c r="ME20" s="145">
        <f t="shared" si="394"/>
        <v>0</v>
      </c>
      <c r="MF20" s="144">
        <f t="shared" si="205"/>
        <v>0</v>
      </c>
      <c r="MG20" s="147">
        <f t="shared" si="205"/>
        <v>0</v>
      </c>
      <c r="MH20" s="133">
        <f t="shared" si="205"/>
        <v>0</v>
      </c>
      <c r="MI20" s="134" t="e">
        <f t="shared" si="206"/>
        <v>#DIV/0!</v>
      </c>
      <c r="MJ20" s="133">
        <f t="shared" si="207"/>
        <v>0</v>
      </c>
      <c r="MK20" s="145">
        <f t="shared" si="207"/>
        <v>0</v>
      </c>
      <c r="ML20" s="144">
        <f>+'[10]I-60-E-POPXX.07'!D37</f>
        <v>0</v>
      </c>
      <c r="MM20" s="147">
        <f>+'[10]I-60-E-POPXX.07'!E37</f>
        <v>0</v>
      </c>
      <c r="MN20" s="133">
        <f t="shared" si="395"/>
        <v>0</v>
      </c>
      <c r="MO20" s="134" t="e">
        <f t="shared" si="209"/>
        <v>#DIV/0!</v>
      </c>
      <c r="MP20" s="133">
        <v>0</v>
      </c>
      <c r="MQ20" s="145">
        <f t="shared" si="396"/>
        <v>0</v>
      </c>
      <c r="MR20" s="144">
        <f>+'[10]I-60-E-POPXX.07'!D38</f>
        <v>0</v>
      </c>
      <c r="MS20" s="147">
        <f>+'[10]I-60-E-POPXX.07'!E38</f>
        <v>0</v>
      </c>
      <c r="MT20" s="133">
        <f t="shared" si="397"/>
        <v>0</v>
      </c>
      <c r="MU20" s="134" t="e">
        <f t="shared" si="212"/>
        <v>#DIV/0!</v>
      </c>
      <c r="MV20" s="133">
        <v>0</v>
      </c>
      <c r="MW20" s="145">
        <f t="shared" si="398"/>
        <v>0</v>
      </c>
      <c r="MX20" s="144">
        <f t="shared" si="214"/>
        <v>0</v>
      </c>
      <c r="MY20" s="147">
        <f t="shared" si="214"/>
        <v>0</v>
      </c>
      <c r="MZ20" s="133">
        <f t="shared" si="214"/>
        <v>0</v>
      </c>
      <c r="NA20" s="134" t="e">
        <f t="shared" si="215"/>
        <v>#DIV/0!</v>
      </c>
      <c r="NB20" s="133">
        <f t="shared" si="216"/>
        <v>0</v>
      </c>
      <c r="NC20" s="145">
        <f t="shared" si="216"/>
        <v>0</v>
      </c>
      <c r="ND20" s="144">
        <f>+'[10]I-60-E-POPXX.07'!D39</f>
        <v>0</v>
      </c>
      <c r="NE20" s="147">
        <f>+'[10]I-60-E-POPXX.07'!E39</f>
        <v>0</v>
      </c>
      <c r="NF20" s="133">
        <f t="shared" si="399"/>
        <v>0</v>
      </c>
      <c r="NG20" s="134" t="e">
        <f t="shared" si="218"/>
        <v>#DIV/0!</v>
      </c>
      <c r="NH20" s="133">
        <v>0</v>
      </c>
      <c r="NI20" s="145">
        <f t="shared" si="400"/>
        <v>0</v>
      </c>
      <c r="NJ20" s="144">
        <f>+'[10]I-60-E-POPXX.07'!D40</f>
        <v>0</v>
      </c>
      <c r="NK20" s="147">
        <f>+'[10]I-60-E-POPXX.07'!E40</f>
        <v>0</v>
      </c>
      <c r="NL20" s="133">
        <f t="shared" si="401"/>
        <v>0</v>
      </c>
      <c r="NM20" s="134" t="e">
        <f t="shared" si="221"/>
        <v>#DIV/0!</v>
      </c>
      <c r="NN20" s="133">
        <v>0</v>
      </c>
      <c r="NO20" s="145">
        <f t="shared" si="402"/>
        <v>0</v>
      </c>
      <c r="NP20" s="144">
        <f t="shared" si="223"/>
        <v>0</v>
      </c>
      <c r="NQ20" s="147">
        <f t="shared" si="223"/>
        <v>0</v>
      </c>
      <c r="NR20" s="133">
        <f t="shared" si="223"/>
        <v>0</v>
      </c>
      <c r="NS20" s="134" t="e">
        <f t="shared" si="224"/>
        <v>#DIV/0!</v>
      </c>
      <c r="NT20" s="133">
        <f t="shared" si="225"/>
        <v>0</v>
      </c>
      <c r="NU20" s="145">
        <f t="shared" si="225"/>
        <v>0</v>
      </c>
      <c r="NV20" s="144">
        <f>+'[10]I-60-E-POPXX.07'!D41</f>
        <v>0</v>
      </c>
      <c r="NW20" s="147">
        <f>+'[10]I-60-E-POPXX.07'!E41</f>
        <v>0</v>
      </c>
      <c r="NX20" s="133">
        <f t="shared" si="403"/>
        <v>0</v>
      </c>
      <c r="NY20" s="134" t="e">
        <f t="shared" si="227"/>
        <v>#DIV/0!</v>
      </c>
      <c r="NZ20" s="133">
        <v>0</v>
      </c>
      <c r="OA20" s="145">
        <f t="shared" si="404"/>
        <v>0</v>
      </c>
      <c r="OB20" s="144">
        <f>+'[10]I-60-E-POPXX.07'!D42</f>
        <v>0</v>
      </c>
      <c r="OC20" s="147">
        <f>+'[10]I-60-E-POPXX.07'!E42</f>
        <v>0</v>
      </c>
      <c r="OD20" s="133">
        <f t="shared" si="405"/>
        <v>0</v>
      </c>
      <c r="OE20" s="134" t="e">
        <f t="shared" si="230"/>
        <v>#DIV/0!</v>
      </c>
      <c r="OF20" s="133">
        <v>0</v>
      </c>
      <c r="OG20" s="145">
        <f t="shared" si="406"/>
        <v>0</v>
      </c>
      <c r="OH20" s="144">
        <f>+'[10]I-60-E-POPXX.07'!D43</f>
        <v>0</v>
      </c>
      <c r="OI20" s="147">
        <f>+'[10]I-60-E-POPXX.07'!E43</f>
        <v>0</v>
      </c>
      <c r="OJ20" s="133">
        <f t="shared" si="407"/>
        <v>0</v>
      </c>
      <c r="OK20" s="134" t="e">
        <f t="shared" si="233"/>
        <v>#DIV/0!</v>
      </c>
      <c r="OL20" s="133">
        <v>0</v>
      </c>
      <c r="OM20" s="145">
        <f t="shared" si="408"/>
        <v>0</v>
      </c>
      <c r="ON20" s="144">
        <f t="shared" si="235"/>
        <v>0</v>
      </c>
      <c r="OO20" s="147">
        <f t="shared" si="235"/>
        <v>0</v>
      </c>
      <c r="OP20" s="133">
        <f t="shared" si="235"/>
        <v>0</v>
      </c>
      <c r="OQ20" s="134" t="e">
        <f t="shared" si="236"/>
        <v>#DIV/0!</v>
      </c>
      <c r="OR20" s="133">
        <f t="shared" si="237"/>
        <v>0</v>
      </c>
      <c r="OS20" s="145">
        <f t="shared" si="237"/>
        <v>0</v>
      </c>
      <c r="OT20" s="144">
        <f>+'[10]I-60-E-POPXX.07'!D44</f>
        <v>0</v>
      </c>
      <c r="OU20" s="147">
        <f>+'[10]I-60-E-POPXX.07'!E44</f>
        <v>0</v>
      </c>
      <c r="OV20" s="133">
        <f t="shared" si="409"/>
        <v>0</v>
      </c>
      <c r="OW20" s="134" t="e">
        <f t="shared" si="239"/>
        <v>#DIV/0!</v>
      </c>
      <c r="OX20" s="133">
        <v>0</v>
      </c>
      <c r="OY20" s="145">
        <f t="shared" si="410"/>
        <v>0</v>
      </c>
      <c r="OZ20" s="144">
        <f>+'[10]I-60-E-POPXX.07'!D45</f>
        <v>0</v>
      </c>
      <c r="PA20" s="147">
        <f>+'[10]I-60-E-POPXX.07'!E45</f>
        <v>0</v>
      </c>
      <c r="PB20" s="133">
        <f t="shared" si="411"/>
        <v>0</v>
      </c>
      <c r="PC20" s="134" t="e">
        <f t="shared" si="242"/>
        <v>#DIV/0!</v>
      </c>
      <c r="PD20" s="133">
        <v>0</v>
      </c>
      <c r="PE20" s="145">
        <f t="shared" si="412"/>
        <v>0</v>
      </c>
      <c r="PF20" s="144">
        <f t="shared" si="244"/>
        <v>0</v>
      </c>
      <c r="PG20" s="147">
        <f t="shared" si="244"/>
        <v>0</v>
      </c>
      <c r="PH20" s="133">
        <f t="shared" si="244"/>
        <v>0</v>
      </c>
      <c r="PI20" s="134" t="e">
        <f t="shared" si="245"/>
        <v>#DIV/0!</v>
      </c>
      <c r="PJ20" s="133">
        <f t="shared" si="246"/>
        <v>0</v>
      </c>
      <c r="PK20" s="145">
        <f t="shared" si="246"/>
        <v>0</v>
      </c>
      <c r="PL20" s="144">
        <f>+'[10]I-60-E-POPXX.07'!D46</f>
        <v>0</v>
      </c>
      <c r="PM20" s="147">
        <f>+'[10]I-60-E-POPXX.07'!E46</f>
        <v>0</v>
      </c>
      <c r="PN20" s="133">
        <f t="shared" si="413"/>
        <v>0</v>
      </c>
      <c r="PO20" s="134" t="e">
        <f t="shared" si="248"/>
        <v>#DIV/0!</v>
      </c>
      <c r="PP20" s="133">
        <v>0</v>
      </c>
      <c r="PQ20" s="145">
        <f t="shared" si="414"/>
        <v>0</v>
      </c>
      <c r="PR20" s="144">
        <f>+'[10]I-60-E-POPXX.07'!D47</f>
        <v>0</v>
      </c>
      <c r="PS20" s="147">
        <f>+'[10]I-60-E-POPXX.07'!E47</f>
        <v>0</v>
      </c>
      <c r="PT20" s="133">
        <f t="shared" si="415"/>
        <v>0</v>
      </c>
      <c r="PU20" s="134" t="e">
        <f t="shared" si="251"/>
        <v>#DIV/0!</v>
      </c>
      <c r="PV20" s="133">
        <v>0</v>
      </c>
      <c r="PW20" s="145">
        <f t="shared" si="416"/>
        <v>0</v>
      </c>
    </row>
    <row r="21" spans="1:439" s="98" customFormat="1" ht="18.75" customHeight="1">
      <c r="A21" s="108"/>
      <c r="B21" s="178" t="s">
        <v>672</v>
      </c>
      <c r="C21" s="178" t="s">
        <v>673</v>
      </c>
      <c r="D21" s="133">
        <f>+'[10]รายงานจัดซื้องบ I '!D18</f>
        <v>0</v>
      </c>
      <c r="E21" s="133">
        <f>+'[10]รายงานจัดซื้องบ I '!E18</f>
        <v>0</v>
      </c>
      <c r="F21" s="133">
        <f t="shared" si="37"/>
        <v>0</v>
      </c>
      <c r="G21" s="133">
        <f>+'[10]รายงานจัดซื้องบ I '!G18</f>
        <v>0</v>
      </c>
      <c r="H21" s="133">
        <f t="shared" si="328"/>
        <v>0</v>
      </c>
      <c r="I21" s="147">
        <f>+'[10]รายงานจัดซื้องบ I '!I18+'[10]รายงานจัดซื้องบ I '!L18+'[10]รายงานจัดซื้องบ I '!M18</f>
        <v>0</v>
      </c>
      <c r="J21" s="133">
        <f t="shared" si="38"/>
        <v>0</v>
      </c>
      <c r="K21" s="134" t="e">
        <f t="shared" si="36"/>
        <v>#DIV/0!</v>
      </c>
      <c r="L21" s="133">
        <f>+'[10]รายงานจัดซื้องบ I '!O18</f>
        <v>0</v>
      </c>
      <c r="M21" s="135">
        <f t="shared" si="39"/>
        <v>0</v>
      </c>
      <c r="N21" s="136">
        <f t="shared" si="40"/>
        <v>0</v>
      </c>
      <c r="O21" s="148">
        <f t="shared" si="40"/>
        <v>0</v>
      </c>
      <c r="P21" s="137">
        <f t="shared" si="40"/>
        <v>0</v>
      </c>
      <c r="Q21" s="138" t="e">
        <f t="shared" si="41"/>
        <v>#DIV/0!</v>
      </c>
      <c r="R21" s="137">
        <f t="shared" si="42"/>
        <v>0</v>
      </c>
      <c r="S21" s="179">
        <f t="shared" si="42"/>
        <v>0</v>
      </c>
      <c r="T21" s="140">
        <f t="shared" si="329"/>
        <v>0</v>
      </c>
      <c r="U21" s="149">
        <f t="shared" si="329"/>
        <v>0</v>
      </c>
      <c r="V21" s="141">
        <f t="shared" si="330"/>
        <v>0</v>
      </c>
      <c r="W21" s="142" t="e">
        <f t="shared" si="44"/>
        <v>#DIV/0!</v>
      </c>
      <c r="X21" s="141">
        <f t="shared" si="331"/>
        <v>0</v>
      </c>
      <c r="Y21" s="143">
        <f t="shared" si="332"/>
        <v>0</v>
      </c>
      <c r="Z21" s="144">
        <v>0</v>
      </c>
      <c r="AA21" s="147">
        <v>0</v>
      </c>
      <c r="AB21" s="133">
        <f t="shared" si="333"/>
        <v>0</v>
      </c>
      <c r="AC21" s="134" t="e">
        <f t="shared" si="334"/>
        <v>#DIV/0!</v>
      </c>
      <c r="AD21" s="133">
        <v>0</v>
      </c>
      <c r="AE21" s="145">
        <f t="shared" si="335"/>
        <v>0</v>
      </c>
      <c r="AF21" s="144">
        <v>0</v>
      </c>
      <c r="AG21" s="147">
        <v>0</v>
      </c>
      <c r="AH21" s="133">
        <f t="shared" si="336"/>
        <v>0</v>
      </c>
      <c r="AI21" s="134" t="e">
        <f t="shared" si="337"/>
        <v>#DIV/0!</v>
      </c>
      <c r="AJ21" s="133">
        <v>0</v>
      </c>
      <c r="AK21" s="145">
        <f t="shared" si="338"/>
        <v>0</v>
      </c>
      <c r="AL21" s="144">
        <f t="shared" si="52"/>
        <v>0</v>
      </c>
      <c r="AM21" s="147">
        <f t="shared" si="52"/>
        <v>0</v>
      </c>
      <c r="AN21" s="133">
        <f t="shared" si="52"/>
        <v>0</v>
      </c>
      <c r="AO21" s="134" t="e">
        <f t="shared" si="53"/>
        <v>#DIV/0!</v>
      </c>
      <c r="AP21" s="133">
        <f t="shared" si="54"/>
        <v>0</v>
      </c>
      <c r="AQ21" s="145">
        <f t="shared" si="54"/>
        <v>0</v>
      </c>
      <c r="AR21" s="144"/>
      <c r="AS21" s="147"/>
      <c r="AT21" s="133">
        <f t="shared" si="55"/>
        <v>0</v>
      </c>
      <c r="AU21" s="134" t="e">
        <f t="shared" si="56"/>
        <v>#DIV/0!</v>
      </c>
      <c r="AV21" s="133"/>
      <c r="AW21" s="145">
        <f t="shared" si="57"/>
        <v>0</v>
      </c>
      <c r="AX21" s="144"/>
      <c r="AY21" s="147"/>
      <c r="AZ21" s="133">
        <f t="shared" si="58"/>
        <v>0</v>
      </c>
      <c r="BA21" s="134" t="e">
        <f t="shared" si="59"/>
        <v>#DIV/0!</v>
      </c>
      <c r="BB21" s="133"/>
      <c r="BC21" s="145">
        <f t="shared" si="60"/>
        <v>0</v>
      </c>
      <c r="BD21" s="144"/>
      <c r="BE21" s="147"/>
      <c r="BF21" s="133">
        <f t="shared" si="61"/>
        <v>0</v>
      </c>
      <c r="BG21" s="134" t="e">
        <f t="shared" si="62"/>
        <v>#DIV/0!</v>
      </c>
      <c r="BH21" s="133"/>
      <c r="BI21" s="145">
        <f t="shared" si="63"/>
        <v>0</v>
      </c>
      <c r="BJ21" s="144">
        <f t="shared" si="64"/>
        <v>0</v>
      </c>
      <c r="BK21" s="147">
        <f t="shared" si="64"/>
        <v>0</v>
      </c>
      <c r="BL21" s="133">
        <f t="shared" si="64"/>
        <v>0</v>
      </c>
      <c r="BM21" s="134" t="e">
        <f t="shared" si="65"/>
        <v>#DIV/0!</v>
      </c>
      <c r="BN21" s="133">
        <f t="shared" si="66"/>
        <v>0</v>
      </c>
      <c r="BO21" s="145">
        <f t="shared" si="66"/>
        <v>0</v>
      </c>
      <c r="BP21" s="144"/>
      <c r="BQ21" s="147"/>
      <c r="BR21" s="133">
        <f t="shared" si="67"/>
        <v>0</v>
      </c>
      <c r="BS21" s="134" t="e">
        <f t="shared" si="68"/>
        <v>#DIV/0!</v>
      </c>
      <c r="BT21" s="133"/>
      <c r="BU21" s="145">
        <f t="shared" si="69"/>
        <v>0</v>
      </c>
      <c r="BV21" s="144"/>
      <c r="BW21" s="147"/>
      <c r="BX21" s="133">
        <f t="shared" si="70"/>
        <v>0</v>
      </c>
      <c r="BY21" s="134" t="e">
        <f t="shared" si="71"/>
        <v>#DIV/0!</v>
      </c>
      <c r="BZ21" s="133"/>
      <c r="CA21" s="145">
        <f t="shared" si="72"/>
        <v>0</v>
      </c>
      <c r="CB21" s="144"/>
      <c r="CC21" s="147"/>
      <c r="CD21" s="133">
        <f t="shared" si="73"/>
        <v>0</v>
      </c>
      <c r="CE21" s="134" t="e">
        <f t="shared" si="74"/>
        <v>#DIV/0!</v>
      </c>
      <c r="CF21" s="133"/>
      <c r="CG21" s="145">
        <f t="shared" si="75"/>
        <v>0</v>
      </c>
      <c r="CH21" s="144">
        <f t="shared" si="76"/>
        <v>0</v>
      </c>
      <c r="CI21" s="147">
        <f t="shared" si="76"/>
        <v>0</v>
      </c>
      <c r="CJ21" s="133">
        <f t="shared" si="76"/>
        <v>0</v>
      </c>
      <c r="CK21" s="134" t="e">
        <f t="shared" si="77"/>
        <v>#DIV/0!</v>
      </c>
      <c r="CL21" s="133">
        <f t="shared" si="78"/>
        <v>0</v>
      </c>
      <c r="CM21" s="145">
        <f t="shared" si="78"/>
        <v>0</v>
      </c>
      <c r="CN21" s="144"/>
      <c r="CO21" s="147"/>
      <c r="CP21" s="133">
        <f t="shared" si="79"/>
        <v>0</v>
      </c>
      <c r="CQ21" s="134" t="e">
        <f t="shared" si="80"/>
        <v>#DIV/0!</v>
      </c>
      <c r="CR21" s="133"/>
      <c r="CS21" s="145">
        <f t="shared" si="81"/>
        <v>0</v>
      </c>
      <c r="CT21" s="144"/>
      <c r="CU21" s="147"/>
      <c r="CV21" s="133">
        <f t="shared" si="82"/>
        <v>0</v>
      </c>
      <c r="CW21" s="134" t="e">
        <f t="shared" si="83"/>
        <v>#DIV/0!</v>
      </c>
      <c r="CX21" s="133"/>
      <c r="CY21" s="145">
        <f t="shared" si="84"/>
        <v>0</v>
      </c>
      <c r="CZ21" s="144"/>
      <c r="DA21" s="147"/>
      <c r="DB21" s="133">
        <f t="shared" si="85"/>
        <v>0</v>
      </c>
      <c r="DC21" s="134" t="e">
        <f t="shared" si="86"/>
        <v>#DIV/0!</v>
      </c>
      <c r="DD21" s="133"/>
      <c r="DE21" s="145">
        <f t="shared" si="87"/>
        <v>0</v>
      </c>
      <c r="DF21" s="144">
        <f t="shared" si="88"/>
        <v>0</v>
      </c>
      <c r="DG21" s="147">
        <f t="shared" si="88"/>
        <v>0</v>
      </c>
      <c r="DH21" s="133">
        <f t="shared" si="88"/>
        <v>0</v>
      </c>
      <c r="DI21" s="134" t="e">
        <f t="shared" si="89"/>
        <v>#DIV/0!</v>
      </c>
      <c r="DJ21" s="133">
        <f t="shared" si="90"/>
        <v>0</v>
      </c>
      <c r="DK21" s="145">
        <f t="shared" si="90"/>
        <v>0</v>
      </c>
      <c r="DL21" s="144"/>
      <c r="DM21" s="147"/>
      <c r="DN21" s="133">
        <f t="shared" si="91"/>
        <v>0</v>
      </c>
      <c r="DO21" s="134" t="e">
        <f t="shared" si="92"/>
        <v>#DIV/0!</v>
      </c>
      <c r="DP21" s="133"/>
      <c r="DQ21" s="145">
        <f t="shared" si="93"/>
        <v>0</v>
      </c>
      <c r="DR21" s="144"/>
      <c r="DS21" s="147"/>
      <c r="DT21" s="133">
        <f t="shared" si="94"/>
        <v>0</v>
      </c>
      <c r="DU21" s="134" t="e">
        <f t="shared" si="95"/>
        <v>#DIV/0!</v>
      </c>
      <c r="DV21" s="133"/>
      <c r="DW21" s="145">
        <f t="shared" si="96"/>
        <v>0</v>
      </c>
      <c r="DX21" s="144"/>
      <c r="DY21" s="147"/>
      <c r="DZ21" s="133">
        <f t="shared" si="339"/>
        <v>0</v>
      </c>
      <c r="EA21" s="134" t="e">
        <f t="shared" si="98"/>
        <v>#DIV/0!</v>
      </c>
      <c r="EB21" s="133"/>
      <c r="EC21" s="145">
        <f t="shared" si="340"/>
        <v>0</v>
      </c>
      <c r="ED21" s="144">
        <f t="shared" si="100"/>
        <v>0</v>
      </c>
      <c r="EE21" s="147">
        <f t="shared" si="100"/>
        <v>0</v>
      </c>
      <c r="EF21" s="133">
        <f t="shared" si="100"/>
        <v>0</v>
      </c>
      <c r="EG21" s="134" t="e">
        <f t="shared" si="101"/>
        <v>#DIV/0!</v>
      </c>
      <c r="EH21" s="133">
        <f t="shared" si="102"/>
        <v>0</v>
      </c>
      <c r="EI21" s="145">
        <f t="shared" si="102"/>
        <v>0</v>
      </c>
      <c r="EJ21" s="144"/>
      <c r="EK21" s="147"/>
      <c r="EL21" s="133">
        <f t="shared" si="341"/>
        <v>0</v>
      </c>
      <c r="EM21" s="134" t="e">
        <f t="shared" si="104"/>
        <v>#DIV/0!</v>
      </c>
      <c r="EN21" s="133"/>
      <c r="EO21" s="145">
        <f t="shared" si="342"/>
        <v>0</v>
      </c>
      <c r="EP21" s="144"/>
      <c r="EQ21" s="147"/>
      <c r="ER21" s="133">
        <f t="shared" si="343"/>
        <v>0</v>
      </c>
      <c r="ES21" s="134" t="e">
        <f t="shared" si="107"/>
        <v>#DIV/0!</v>
      </c>
      <c r="ET21" s="133"/>
      <c r="EU21" s="145">
        <f t="shared" si="344"/>
        <v>0</v>
      </c>
      <c r="EV21" s="144"/>
      <c r="EW21" s="147"/>
      <c r="EX21" s="133">
        <f t="shared" si="345"/>
        <v>0</v>
      </c>
      <c r="EY21" s="134" t="e">
        <f t="shared" si="110"/>
        <v>#DIV/0!</v>
      </c>
      <c r="EZ21" s="133"/>
      <c r="FA21" s="145">
        <f t="shared" si="346"/>
        <v>0</v>
      </c>
      <c r="FB21" s="144"/>
      <c r="FC21" s="147"/>
      <c r="FD21" s="133">
        <f t="shared" si="347"/>
        <v>0</v>
      </c>
      <c r="FE21" s="134" t="e">
        <f t="shared" si="113"/>
        <v>#DIV/0!</v>
      </c>
      <c r="FF21" s="133"/>
      <c r="FG21" s="145">
        <f t="shared" si="348"/>
        <v>0</v>
      </c>
      <c r="FH21" s="144"/>
      <c r="FI21" s="147"/>
      <c r="FJ21" s="133">
        <f t="shared" si="349"/>
        <v>0</v>
      </c>
      <c r="FK21" s="134" t="e">
        <f t="shared" si="116"/>
        <v>#DIV/0!</v>
      </c>
      <c r="FL21" s="133"/>
      <c r="FM21" s="145">
        <f t="shared" si="350"/>
        <v>0</v>
      </c>
      <c r="FN21" s="144">
        <f t="shared" si="118"/>
        <v>0</v>
      </c>
      <c r="FO21" s="147">
        <f t="shared" si="118"/>
        <v>0</v>
      </c>
      <c r="FP21" s="133">
        <f t="shared" si="118"/>
        <v>0</v>
      </c>
      <c r="FQ21" s="134" t="e">
        <f t="shared" si="119"/>
        <v>#DIV/0!</v>
      </c>
      <c r="FR21" s="133">
        <f t="shared" si="120"/>
        <v>0</v>
      </c>
      <c r="FS21" s="145">
        <f t="shared" si="120"/>
        <v>0</v>
      </c>
      <c r="FT21" s="144"/>
      <c r="FU21" s="147"/>
      <c r="FV21" s="133">
        <f t="shared" si="351"/>
        <v>0</v>
      </c>
      <c r="FW21" s="134" t="e">
        <f t="shared" si="122"/>
        <v>#DIV/0!</v>
      </c>
      <c r="FX21" s="133"/>
      <c r="FY21" s="145">
        <f t="shared" si="352"/>
        <v>0</v>
      </c>
      <c r="FZ21" s="144"/>
      <c r="GA21" s="147"/>
      <c r="GB21" s="133">
        <f t="shared" si="353"/>
        <v>0</v>
      </c>
      <c r="GC21" s="134" t="e">
        <f t="shared" si="125"/>
        <v>#DIV/0!</v>
      </c>
      <c r="GD21" s="133"/>
      <c r="GE21" s="145">
        <f t="shared" si="354"/>
        <v>0</v>
      </c>
      <c r="GF21" s="144"/>
      <c r="GG21" s="147"/>
      <c r="GH21" s="133">
        <f t="shared" si="355"/>
        <v>0</v>
      </c>
      <c r="GI21" s="134" t="e">
        <f t="shared" si="128"/>
        <v>#DIV/0!</v>
      </c>
      <c r="GJ21" s="133"/>
      <c r="GK21" s="145">
        <f t="shared" si="356"/>
        <v>0</v>
      </c>
      <c r="GL21" s="144">
        <f t="shared" si="130"/>
        <v>0</v>
      </c>
      <c r="GM21" s="147">
        <f t="shared" si="130"/>
        <v>0</v>
      </c>
      <c r="GN21" s="133">
        <f t="shared" si="130"/>
        <v>0</v>
      </c>
      <c r="GO21" s="134" t="e">
        <f t="shared" si="131"/>
        <v>#DIV/0!</v>
      </c>
      <c r="GP21" s="133">
        <f t="shared" si="132"/>
        <v>0</v>
      </c>
      <c r="GQ21" s="145">
        <f t="shared" si="132"/>
        <v>0</v>
      </c>
      <c r="GR21" s="144"/>
      <c r="GS21" s="147"/>
      <c r="GT21" s="133">
        <f t="shared" si="357"/>
        <v>0</v>
      </c>
      <c r="GU21" s="134" t="e">
        <f t="shared" si="134"/>
        <v>#DIV/0!</v>
      </c>
      <c r="GV21" s="133"/>
      <c r="GW21" s="145">
        <f t="shared" si="358"/>
        <v>0</v>
      </c>
      <c r="GX21" s="144"/>
      <c r="GY21" s="147"/>
      <c r="GZ21" s="133">
        <f t="shared" si="359"/>
        <v>0</v>
      </c>
      <c r="HA21" s="134" t="e">
        <f t="shared" si="137"/>
        <v>#DIV/0!</v>
      </c>
      <c r="HB21" s="133"/>
      <c r="HC21" s="145">
        <f t="shared" si="360"/>
        <v>0</v>
      </c>
      <c r="HD21" s="144"/>
      <c r="HE21" s="147"/>
      <c r="HF21" s="133">
        <f t="shared" si="361"/>
        <v>0</v>
      </c>
      <c r="HG21" s="134" t="e">
        <f t="shared" si="140"/>
        <v>#DIV/0!</v>
      </c>
      <c r="HH21" s="133"/>
      <c r="HI21" s="145">
        <f t="shared" si="362"/>
        <v>0</v>
      </c>
      <c r="HJ21" s="144"/>
      <c r="HK21" s="147">
        <v>0</v>
      </c>
      <c r="HL21" s="133">
        <f t="shared" si="363"/>
        <v>0</v>
      </c>
      <c r="HM21" s="134" t="e">
        <f t="shared" si="143"/>
        <v>#DIV/0!</v>
      </c>
      <c r="HN21" s="133"/>
      <c r="HO21" s="145">
        <f t="shared" si="364"/>
        <v>0</v>
      </c>
      <c r="HP21" s="144"/>
      <c r="HQ21" s="147"/>
      <c r="HR21" s="133">
        <f t="shared" si="365"/>
        <v>0</v>
      </c>
      <c r="HS21" s="134" t="e">
        <f t="shared" si="146"/>
        <v>#DIV/0!</v>
      </c>
      <c r="HT21" s="133"/>
      <c r="HU21" s="145">
        <f t="shared" si="366"/>
        <v>0</v>
      </c>
      <c r="HV21" s="144"/>
      <c r="HW21" s="147"/>
      <c r="HX21" s="133">
        <f t="shared" si="367"/>
        <v>0</v>
      </c>
      <c r="HY21" s="134" t="e">
        <f t="shared" si="149"/>
        <v>#DIV/0!</v>
      </c>
      <c r="HZ21" s="133"/>
      <c r="IA21" s="145">
        <f t="shared" si="368"/>
        <v>0</v>
      </c>
      <c r="IB21" s="144">
        <f t="shared" si="151"/>
        <v>0</v>
      </c>
      <c r="IC21" s="147">
        <f t="shared" si="151"/>
        <v>0</v>
      </c>
      <c r="ID21" s="133">
        <f t="shared" si="151"/>
        <v>0</v>
      </c>
      <c r="IE21" s="134" t="e">
        <f t="shared" si="152"/>
        <v>#DIV/0!</v>
      </c>
      <c r="IF21" s="133">
        <f t="shared" si="153"/>
        <v>0</v>
      </c>
      <c r="IG21" s="145">
        <f t="shared" si="153"/>
        <v>0</v>
      </c>
      <c r="IH21" s="144"/>
      <c r="II21" s="147"/>
      <c r="IJ21" s="133">
        <f t="shared" si="369"/>
        <v>0</v>
      </c>
      <c r="IK21" s="134" t="e">
        <f t="shared" si="155"/>
        <v>#DIV/0!</v>
      </c>
      <c r="IL21" s="133"/>
      <c r="IM21" s="145">
        <f t="shared" si="370"/>
        <v>0</v>
      </c>
      <c r="IN21" s="144"/>
      <c r="IO21" s="147"/>
      <c r="IP21" s="133">
        <f t="shared" si="371"/>
        <v>0</v>
      </c>
      <c r="IQ21" s="134" t="e">
        <f t="shared" si="158"/>
        <v>#DIV/0!</v>
      </c>
      <c r="IR21" s="133"/>
      <c r="IS21" s="145">
        <f t="shared" si="372"/>
        <v>0</v>
      </c>
      <c r="IT21" s="144"/>
      <c r="IU21" s="147"/>
      <c r="IV21" s="133">
        <f t="shared" si="373"/>
        <v>0</v>
      </c>
      <c r="IW21" s="134" t="e">
        <f t="shared" si="161"/>
        <v>#DIV/0!</v>
      </c>
      <c r="IX21" s="133"/>
      <c r="IY21" s="145">
        <f t="shared" si="374"/>
        <v>0</v>
      </c>
      <c r="IZ21" s="144">
        <f t="shared" si="163"/>
        <v>0</v>
      </c>
      <c r="JA21" s="147">
        <f t="shared" si="163"/>
        <v>0</v>
      </c>
      <c r="JB21" s="133">
        <f t="shared" si="163"/>
        <v>0</v>
      </c>
      <c r="JC21" s="134" t="e">
        <f t="shared" si="164"/>
        <v>#DIV/0!</v>
      </c>
      <c r="JD21" s="133">
        <f t="shared" si="165"/>
        <v>0</v>
      </c>
      <c r="JE21" s="145">
        <f t="shared" si="165"/>
        <v>0</v>
      </c>
      <c r="JF21" s="144"/>
      <c r="JG21" s="147"/>
      <c r="JH21" s="133">
        <f t="shared" si="375"/>
        <v>0</v>
      </c>
      <c r="JI21" s="134" t="e">
        <f t="shared" si="167"/>
        <v>#DIV/0!</v>
      </c>
      <c r="JJ21" s="133"/>
      <c r="JK21" s="145">
        <f t="shared" si="376"/>
        <v>0</v>
      </c>
      <c r="JL21" s="144"/>
      <c r="JM21" s="147"/>
      <c r="JN21" s="133">
        <f t="shared" si="377"/>
        <v>0</v>
      </c>
      <c r="JO21" s="134" t="e">
        <f t="shared" si="170"/>
        <v>#DIV/0!</v>
      </c>
      <c r="JP21" s="133"/>
      <c r="JQ21" s="145">
        <f t="shared" si="378"/>
        <v>0</v>
      </c>
      <c r="JR21" s="144"/>
      <c r="JS21" s="147"/>
      <c r="JT21" s="133">
        <f t="shared" si="379"/>
        <v>0</v>
      </c>
      <c r="JU21" s="134" t="e">
        <f t="shared" si="173"/>
        <v>#DIV/0!</v>
      </c>
      <c r="JV21" s="133"/>
      <c r="JW21" s="145">
        <f t="shared" si="380"/>
        <v>0</v>
      </c>
      <c r="JX21" s="144"/>
      <c r="JY21" s="147"/>
      <c r="JZ21" s="133">
        <f t="shared" si="381"/>
        <v>0</v>
      </c>
      <c r="KA21" s="134" t="e">
        <f t="shared" si="176"/>
        <v>#DIV/0!</v>
      </c>
      <c r="KB21" s="133"/>
      <c r="KC21" s="145">
        <f t="shared" si="382"/>
        <v>0</v>
      </c>
      <c r="KD21" s="144">
        <f t="shared" si="178"/>
        <v>0</v>
      </c>
      <c r="KE21" s="147">
        <f t="shared" si="178"/>
        <v>0</v>
      </c>
      <c r="KF21" s="133">
        <f t="shared" si="178"/>
        <v>0</v>
      </c>
      <c r="KG21" s="134" t="e">
        <f t="shared" si="179"/>
        <v>#DIV/0!</v>
      </c>
      <c r="KH21" s="133">
        <f t="shared" si="180"/>
        <v>0</v>
      </c>
      <c r="KI21" s="145">
        <f t="shared" si="180"/>
        <v>0</v>
      </c>
      <c r="KJ21" s="144"/>
      <c r="KK21" s="147"/>
      <c r="KL21" s="133">
        <f t="shared" si="383"/>
        <v>0</v>
      </c>
      <c r="KM21" s="134" t="e">
        <f t="shared" si="182"/>
        <v>#DIV/0!</v>
      </c>
      <c r="KN21" s="133"/>
      <c r="KO21" s="145">
        <f t="shared" si="384"/>
        <v>0</v>
      </c>
      <c r="KP21" s="144"/>
      <c r="KQ21" s="147"/>
      <c r="KR21" s="133">
        <f t="shared" si="385"/>
        <v>0</v>
      </c>
      <c r="KS21" s="134" t="e">
        <f t="shared" si="185"/>
        <v>#DIV/0!</v>
      </c>
      <c r="KT21" s="133"/>
      <c r="KU21" s="145">
        <f t="shared" si="386"/>
        <v>0</v>
      </c>
      <c r="KV21" s="144">
        <f t="shared" si="187"/>
        <v>0</v>
      </c>
      <c r="KW21" s="147">
        <f t="shared" si="187"/>
        <v>0</v>
      </c>
      <c r="KX21" s="133">
        <f t="shared" si="187"/>
        <v>0</v>
      </c>
      <c r="KY21" s="134" t="e">
        <f t="shared" si="188"/>
        <v>#DIV/0!</v>
      </c>
      <c r="KZ21" s="133">
        <f t="shared" si="189"/>
        <v>0</v>
      </c>
      <c r="LA21" s="145">
        <f t="shared" si="189"/>
        <v>0</v>
      </c>
      <c r="LB21" s="144"/>
      <c r="LC21" s="147"/>
      <c r="LD21" s="133">
        <f t="shared" si="387"/>
        <v>0</v>
      </c>
      <c r="LE21" s="134" t="e">
        <f t="shared" si="191"/>
        <v>#DIV/0!</v>
      </c>
      <c r="LF21" s="133"/>
      <c r="LG21" s="145">
        <f t="shared" si="388"/>
        <v>0</v>
      </c>
      <c r="LH21" s="144"/>
      <c r="LI21" s="147"/>
      <c r="LJ21" s="133">
        <f t="shared" si="389"/>
        <v>0</v>
      </c>
      <c r="LK21" s="134" t="e">
        <f t="shared" si="194"/>
        <v>#DIV/0!</v>
      </c>
      <c r="LL21" s="133"/>
      <c r="LM21" s="145">
        <f t="shared" si="390"/>
        <v>0</v>
      </c>
      <c r="LN21" s="144">
        <f t="shared" si="196"/>
        <v>0</v>
      </c>
      <c r="LO21" s="147">
        <f t="shared" si="196"/>
        <v>0</v>
      </c>
      <c r="LP21" s="133">
        <f t="shared" si="196"/>
        <v>0</v>
      </c>
      <c r="LQ21" s="134" t="e">
        <f t="shared" si="197"/>
        <v>#DIV/0!</v>
      </c>
      <c r="LR21" s="133">
        <f t="shared" si="198"/>
        <v>0</v>
      </c>
      <c r="LS21" s="145">
        <f t="shared" si="198"/>
        <v>0</v>
      </c>
      <c r="LT21" s="144"/>
      <c r="LU21" s="147"/>
      <c r="LV21" s="133">
        <f t="shared" si="391"/>
        <v>0</v>
      </c>
      <c r="LW21" s="134" t="e">
        <f t="shared" si="200"/>
        <v>#DIV/0!</v>
      </c>
      <c r="LX21" s="133"/>
      <c r="LY21" s="145">
        <f t="shared" si="392"/>
        <v>0</v>
      </c>
      <c r="LZ21" s="144"/>
      <c r="MA21" s="147"/>
      <c r="MB21" s="133">
        <f t="shared" si="393"/>
        <v>0</v>
      </c>
      <c r="MC21" s="134" t="e">
        <f t="shared" si="203"/>
        <v>#DIV/0!</v>
      </c>
      <c r="MD21" s="133"/>
      <c r="ME21" s="145">
        <f t="shared" si="394"/>
        <v>0</v>
      </c>
      <c r="MF21" s="144">
        <f t="shared" si="205"/>
        <v>0</v>
      </c>
      <c r="MG21" s="147">
        <f t="shared" si="205"/>
        <v>0</v>
      </c>
      <c r="MH21" s="133">
        <f t="shared" si="205"/>
        <v>0</v>
      </c>
      <c r="MI21" s="134" t="e">
        <f t="shared" si="206"/>
        <v>#DIV/0!</v>
      </c>
      <c r="MJ21" s="133">
        <f t="shared" si="207"/>
        <v>0</v>
      </c>
      <c r="MK21" s="145">
        <f t="shared" si="207"/>
        <v>0</v>
      </c>
      <c r="ML21" s="144"/>
      <c r="MM21" s="147"/>
      <c r="MN21" s="133">
        <f t="shared" si="395"/>
        <v>0</v>
      </c>
      <c r="MO21" s="134" t="e">
        <f t="shared" si="209"/>
        <v>#DIV/0!</v>
      </c>
      <c r="MP21" s="133"/>
      <c r="MQ21" s="145">
        <f t="shared" si="396"/>
        <v>0</v>
      </c>
      <c r="MR21" s="144"/>
      <c r="MS21" s="147"/>
      <c r="MT21" s="133">
        <f t="shared" si="397"/>
        <v>0</v>
      </c>
      <c r="MU21" s="134" t="e">
        <f t="shared" si="212"/>
        <v>#DIV/0!</v>
      </c>
      <c r="MV21" s="133"/>
      <c r="MW21" s="145">
        <f t="shared" si="398"/>
        <v>0</v>
      </c>
      <c r="MX21" s="144">
        <f t="shared" si="214"/>
        <v>0</v>
      </c>
      <c r="MY21" s="147">
        <f t="shared" si="214"/>
        <v>0</v>
      </c>
      <c r="MZ21" s="133">
        <f t="shared" si="214"/>
        <v>0</v>
      </c>
      <c r="NA21" s="134" t="e">
        <f t="shared" si="215"/>
        <v>#DIV/0!</v>
      </c>
      <c r="NB21" s="133">
        <f t="shared" si="216"/>
        <v>0</v>
      </c>
      <c r="NC21" s="145">
        <f t="shared" si="216"/>
        <v>0</v>
      </c>
      <c r="ND21" s="144"/>
      <c r="NE21" s="147"/>
      <c r="NF21" s="133">
        <f t="shared" si="399"/>
        <v>0</v>
      </c>
      <c r="NG21" s="134" t="e">
        <f t="shared" si="218"/>
        <v>#DIV/0!</v>
      </c>
      <c r="NH21" s="133"/>
      <c r="NI21" s="145">
        <f t="shared" si="400"/>
        <v>0</v>
      </c>
      <c r="NJ21" s="144"/>
      <c r="NK21" s="147"/>
      <c r="NL21" s="133">
        <f t="shared" si="401"/>
        <v>0</v>
      </c>
      <c r="NM21" s="134" t="e">
        <f t="shared" si="221"/>
        <v>#DIV/0!</v>
      </c>
      <c r="NN21" s="133"/>
      <c r="NO21" s="145">
        <f t="shared" si="402"/>
        <v>0</v>
      </c>
      <c r="NP21" s="144">
        <f t="shared" si="223"/>
        <v>0</v>
      </c>
      <c r="NQ21" s="147">
        <f t="shared" si="223"/>
        <v>0</v>
      </c>
      <c r="NR21" s="133">
        <f t="shared" si="223"/>
        <v>0</v>
      </c>
      <c r="NS21" s="134" t="e">
        <f t="shared" si="224"/>
        <v>#DIV/0!</v>
      </c>
      <c r="NT21" s="133">
        <f t="shared" si="225"/>
        <v>0</v>
      </c>
      <c r="NU21" s="145">
        <f t="shared" si="225"/>
        <v>0</v>
      </c>
      <c r="NV21" s="144"/>
      <c r="NW21" s="147"/>
      <c r="NX21" s="133">
        <f t="shared" si="403"/>
        <v>0</v>
      </c>
      <c r="NY21" s="134" t="e">
        <f t="shared" si="227"/>
        <v>#DIV/0!</v>
      </c>
      <c r="NZ21" s="133"/>
      <c r="OA21" s="145">
        <f t="shared" si="404"/>
        <v>0</v>
      </c>
      <c r="OB21" s="144"/>
      <c r="OC21" s="147"/>
      <c r="OD21" s="133">
        <f t="shared" si="405"/>
        <v>0</v>
      </c>
      <c r="OE21" s="134" t="e">
        <f t="shared" si="230"/>
        <v>#DIV/0!</v>
      </c>
      <c r="OF21" s="133"/>
      <c r="OG21" s="145">
        <f t="shared" si="406"/>
        <v>0</v>
      </c>
      <c r="OH21" s="144"/>
      <c r="OI21" s="147"/>
      <c r="OJ21" s="133">
        <f t="shared" si="407"/>
        <v>0</v>
      </c>
      <c r="OK21" s="134" t="e">
        <f t="shared" si="233"/>
        <v>#DIV/0!</v>
      </c>
      <c r="OL21" s="133"/>
      <c r="OM21" s="145">
        <f t="shared" si="408"/>
        <v>0</v>
      </c>
      <c r="ON21" s="144">
        <f t="shared" si="235"/>
        <v>0</v>
      </c>
      <c r="OO21" s="147">
        <f t="shared" si="235"/>
        <v>0</v>
      </c>
      <c r="OP21" s="133">
        <f t="shared" si="235"/>
        <v>0</v>
      </c>
      <c r="OQ21" s="134" t="e">
        <f t="shared" si="236"/>
        <v>#DIV/0!</v>
      </c>
      <c r="OR21" s="133">
        <f t="shared" si="237"/>
        <v>0</v>
      </c>
      <c r="OS21" s="145">
        <f t="shared" si="237"/>
        <v>0</v>
      </c>
      <c r="OT21" s="144"/>
      <c r="OU21" s="147"/>
      <c r="OV21" s="133">
        <f t="shared" si="409"/>
        <v>0</v>
      </c>
      <c r="OW21" s="134" t="e">
        <f t="shared" si="239"/>
        <v>#DIV/0!</v>
      </c>
      <c r="OX21" s="133"/>
      <c r="OY21" s="145">
        <f t="shared" si="410"/>
        <v>0</v>
      </c>
      <c r="OZ21" s="144"/>
      <c r="PA21" s="147"/>
      <c r="PB21" s="133">
        <f t="shared" si="411"/>
        <v>0</v>
      </c>
      <c r="PC21" s="134" t="e">
        <f t="shared" si="242"/>
        <v>#DIV/0!</v>
      </c>
      <c r="PD21" s="133"/>
      <c r="PE21" s="145">
        <f t="shared" si="412"/>
        <v>0</v>
      </c>
      <c r="PF21" s="144">
        <f t="shared" si="244"/>
        <v>0</v>
      </c>
      <c r="PG21" s="147">
        <f t="shared" si="244"/>
        <v>0</v>
      </c>
      <c r="PH21" s="133">
        <f t="shared" si="244"/>
        <v>0</v>
      </c>
      <c r="PI21" s="134" t="e">
        <f t="shared" si="245"/>
        <v>#DIV/0!</v>
      </c>
      <c r="PJ21" s="133">
        <f t="shared" si="246"/>
        <v>0</v>
      </c>
      <c r="PK21" s="145">
        <f t="shared" si="246"/>
        <v>0</v>
      </c>
      <c r="PL21" s="144"/>
      <c r="PM21" s="147"/>
      <c r="PN21" s="133">
        <f t="shared" si="413"/>
        <v>0</v>
      </c>
      <c r="PO21" s="134" t="e">
        <f t="shared" si="248"/>
        <v>#DIV/0!</v>
      </c>
      <c r="PP21" s="133"/>
      <c r="PQ21" s="145">
        <f t="shared" si="414"/>
        <v>0</v>
      </c>
      <c r="PR21" s="144"/>
      <c r="PS21" s="147"/>
      <c r="PT21" s="133">
        <f t="shared" si="415"/>
        <v>0</v>
      </c>
      <c r="PU21" s="134" t="e">
        <f t="shared" si="251"/>
        <v>#DIV/0!</v>
      </c>
      <c r="PV21" s="133"/>
      <c r="PW21" s="145">
        <f t="shared" si="416"/>
        <v>0</v>
      </c>
    </row>
    <row r="22" spans="1:439" s="98" customFormat="1" ht="18.75" customHeight="1">
      <c r="A22" s="150"/>
      <c r="B22" s="178" t="s">
        <v>674</v>
      </c>
      <c r="C22" s="178" t="s">
        <v>675</v>
      </c>
      <c r="D22" s="133">
        <f>+'[10]รายงานจัดซื้องบ I '!D19</f>
        <v>0</v>
      </c>
      <c r="E22" s="133">
        <f>+'[10]รายงานจัดซื้องบ I '!E19</f>
        <v>0</v>
      </c>
      <c r="F22" s="133">
        <f t="shared" si="37"/>
        <v>0</v>
      </c>
      <c r="G22" s="133">
        <f>+'[10]รายงานจัดซื้องบ I '!G19</f>
        <v>0</v>
      </c>
      <c r="H22" s="133">
        <f t="shared" si="328"/>
        <v>0</v>
      </c>
      <c r="I22" s="147">
        <f>+'[10]รายงานจัดซื้องบ I '!I19+'[10]รายงานจัดซื้องบ I '!L19+'[10]รายงานจัดซื้องบ I '!M19</f>
        <v>0</v>
      </c>
      <c r="J22" s="133">
        <f t="shared" si="38"/>
        <v>0</v>
      </c>
      <c r="K22" s="134" t="e">
        <f t="shared" si="36"/>
        <v>#DIV/0!</v>
      </c>
      <c r="L22" s="133">
        <f>+'[10]รายงานจัดซื้องบ I '!O19</f>
        <v>0</v>
      </c>
      <c r="M22" s="135">
        <f t="shared" si="39"/>
        <v>0</v>
      </c>
      <c r="N22" s="136">
        <f t="shared" si="40"/>
        <v>0</v>
      </c>
      <c r="O22" s="148">
        <f t="shared" si="40"/>
        <v>0</v>
      </c>
      <c r="P22" s="137">
        <f t="shared" si="40"/>
        <v>0</v>
      </c>
      <c r="Q22" s="138" t="e">
        <f t="shared" si="41"/>
        <v>#DIV/0!</v>
      </c>
      <c r="R22" s="137">
        <f t="shared" si="42"/>
        <v>0</v>
      </c>
      <c r="S22" s="139">
        <f t="shared" si="42"/>
        <v>0</v>
      </c>
      <c r="T22" s="140">
        <f t="shared" si="329"/>
        <v>0</v>
      </c>
      <c r="U22" s="149">
        <f t="shared" si="329"/>
        <v>0</v>
      </c>
      <c r="V22" s="141">
        <f t="shared" si="330"/>
        <v>0</v>
      </c>
      <c r="W22" s="142" t="e">
        <f t="shared" si="44"/>
        <v>#DIV/0!</v>
      </c>
      <c r="X22" s="141">
        <f t="shared" si="331"/>
        <v>0</v>
      </c>
      <c r="Y22" s="143">
        <f t="shared" si="332"/>
        <v>0</v>
      </c>
      <c r="Z22" s="144">
        <v>0</v>
      </c>
      <c r="AA22" s="147">
        <v>0</v>
      </c>
      <c r="AB22" s="133">
        <f t="shared" si="333"/>
        <v>0</v>
      </c>
      <c r="AC22" s="134" t="e">
        <f t="shared" si="334"/>
        <v>#DIV/0!</v>
      </c>
      <c r="AD22" s="133">
        <v>0</v>
      </c>
      <c r="AE22" s="145">
        <f t="shared" si="335"/>
        <v>0</v>
      </c>
      <c r="AF22" s="144">
        <v>0</v>
      </c>
      <c r="AG22" s="147">
        <v>0</v>
      </c>
      <c r="AH22" s="133">
        <f t="shared" si="336"/>
        <v>0</v>
      </c>
      <c r="AI22" s="134" t="e">
        <f t="shared" si="337"/>
        <v>#DIV/0!</v>
      </c>
      <c r="AJ22" s="133">
        <v>0</v>
      </c>
      <c r="AK22" s="145">
        <f t="shared" si="338"/>
        <v>0</v>
      </c>
      <c r="AL22" s="144">
        <f t="shared" si="52"/>
        <v>0</v>
      </c>
      <c r="AM22" s="147">
        <f t="shared" si="52"/>
        <v>0</v>
      </c>
      <c r="AN22" s="133">
        <f t="shared" si="52"/>
        <v>0</v>
      </c>
      <c r="AO22" s="134" t="e">
        <f t="shared" si="53"/>
        <v>#DIV/0!</v>
      </c>
      <c r="AP22" s="133">
        <f t="shared" si="54"/>
        <v>0</v>
      </c>
      <c r="AQ22" s="145">
        <f t="shared" si="54"/>
        <v>0</v>
      </c>
      <c r="AR22" s="144"/>
      <c r="AS22" s="147"/>
      <c r="AT22" s="133">
        <f t="shared" si="55"/>
        <v>0</v>
      </c>
      <c r="AU22" s="134" t="e">
        <f t="shared" si="56"/>
        <v>#DIV/0!</v>
      </c>
      <c r="AV22" s="133"/>
      <c r="AW22" s="145">
        <f t="shared" si="57"/>
        <v>0</v>
      </c>
      <c r="AX22" s="144"/>
      <c r="AY22" s="147"/>
      <c r="AZ22" s="133">
        <f t="shared" si="58"/>
        <v>0</v>
      </c>
      <c r="BA22" s="134" t="e">
        <f t="shared" si="59"/>
        <v>#DIV/0!</v>
      </c>
      <c r="BB22" s="133"/>
      <c r="BC22" s="145">
        <f t="shared" si="60"/>
        <v>0</v>
      </c>
      <c r="BD22" s="144"/>
      <c r="BE22" s="147"/>
      <c r="BF22" s="133">
        <f t="shared" si="61"/>
        <v>0</v>
      </c>
      <c r="BG22" s="134" t="e">
        <f t="shared" si="62"/>
        <v>#DIV/0!</v>
      </c>
      <c r="BH22" s="133"/>
      <c r="BI22" s="145">
        <f t="shared" si="63"/>
        <v>0</v>
      </c>
      <c r="BJ22" s="144">
        <f t="shared" si="64"/>
        <v>0</v>
      </c>
      <c r="BK22" s="147">
        <f t="shared" si="64"/>
        <v>0</v>
      </c>
      <c r="BL22" s="133">
        <f t="shared" si="64"/>
        <v>0</v>
      </c>
      <c r="BM22" s="134" t="e">
        <f t="shared" si="65"/>
        <v>#DIV/0!</v>
      </c>
      <c r="BN22" s="133">
        <f t="shared" si="66"/>
        <v>0</v>
      </c>
      <c r="BO22" s="145">
        <f t="shared" si="66"/>
        <v>0</v>
      </c>
      <c r="BP22" s="144"/>
      <c r="BQ22" s="147"/>
      <c r="BR22" s="133">
        <f t="shared" si="67"/>
        <v>0</v>
      </c>
      <c r="BS22" s="134" t="e">
        <f t="shared" si="68"/>
        <v>#DIV/0!</v>
      </c>
      <c r="BT22" s="133"/>
      <c r="BU22" s="145">
        <f t="shared" si="69"/>
        <v>0</v>
      </c>
      <c r="BV22" s="144"/>
      <c r="BW22" s="147"/>
      <c r="BX22" s="133">
        <f t="shared" si="70"/>
        <v>0</v>
      </c>
      <c r="BY22" s="134" t="e">
        <f t="shared" si="71"/>
        <v>#DIV/0!</v>
      </c>
      <c r="BZ22" s="133"/>
      <c r="CA22" s="145">
        <f t="shared" si="72"/>
        <v>0</v>
      </c>
      <c r="CB22" s="144"/>
      <c r="CC22" s="147"/>
      <c r="CD22" s="133">
        <f t="shared" si="73"/>
        <v>0</v>
      </c>
      <c r="CE22" s="134" t="e">
        <f t="shared" si="74"/>
        <v>#DIV/0!</v>
      </c>
      <c r="CF22" s="133"/>
      <c r="CG22" s="145">
        <f t="shared" si="75"/>
        <v>0</v>
      </c>
      <c r="CH22" s="144">
        <f t="shared" si="76"/>
        <v>0</v>
      </c>
      <c r="CI22" s="147">
        <f t="shared" si="76"/>
        <v>0</v>
      </c>
      <c r="CJ22" s="133">
        <f t="shared" si="76"/>
        <v>0</v>
      </c>
      <c r="CK22" s="134" t="e">
        <f t="shared" si="77"/>
        <v>#DIV/0!</v>
      </c>
      <c r="CL22" s="133">
        <f t="shared" si="78"/>
        <v>0</v>
      </c>
      <c r="CM22" s="145">
        <f t="shared" si="78"/>
        <v>0</v>
      </c>
      <c r="CN22" s="144"/>
      <c r="CO22" s="147"/>
      <c r="CP22" s="133">
        <f t="shared" si="79"/>
        <v>0</v>
      </c>
      <c r="CQ22" s="134" t="e">
        <f t="shared" si="80"/>
        <v>#DIV/0!</v>
      </c>
      <c r="CR22" s="133"/>
      <c r="CS22" s="145">
        <f t="shared" si="81"/>
        <v>0</v>
      </c>
      <c r="CT22" s="144"/>
      <c r="CU22" s="147"/>
      <c r="CV22" s="133">
        <f t="shared" si="82"/>
        <v>0</v>
      </c>
      <c r="CW22" s="134" t="e">
        <f t="shared" si="83"/>
        <v>#DIV/0!</v>
      </c>
      <c r="CX22" s="133"/>
      <c r="CY22" s="145">
        <f t="shared" si="84"/>
        <v>0</v>
      </c>
      <c r="CZ22" s="144"/>
      <c r="DA22" s="147"/>
      <c r="DB22" s="133">
        <f t="shared" si="85"/>
        <v>0</v>
      </c>
      <c r="DC22" s="134" t="e">
        <f t="shared" si="86"/>
        <v>#DIV/0!</v>
      </c>
      <c r="DD22" s="133"/>
      <c r="DE22" s="145">
        <f t="shared" si="87"/>
        <v>0</v>
      </c>
      <c r="DF22" s="144">
        <f t="shared" si="88"/>
        <v>0</v>
      </c>
      <c r="DG22" s="147">
        <f t="shared" si="88"/>
        <v>0</v>
      </c>
      <c r="DH22" s="133">
        <f t="shared" si="88"/>
        <v>0</v>
      </c>
      <c r="DI22" s="134" t="e">
        <f t="shared" si="89"/>
        <v>#DIV/0!</v>
      </c>
      <c r="DJ22" s="133">
        <f t="shared" si="90"/>
        <v>0</v>
      </c>
      <c r="DK22" s="145">
        <f t="shared" si="90"/>
        <v>0</v>
      </c>
      <c r="DL22" s="144"/>
      <c r="DM22" s="147"/>
      <c r="DN22" s="133">
        <f t="shared" si="91"/>
        <v>0</v>
      </c>
      <c r="DO22" s="134" t="e">
        <f t="shared" si="92"/>
        <v>#DIV/0!</v>
      </c>
      <c r="DP22" s="133"/>
      <c r="DQ22" s="145">
        <f t="shared" si="93"/>
        <v>0</v>
      </c>
      <c r="DR22" s="144"/>
      <c r="DS22" s="147"/>
      <c r="DT22" s="133">
        <f t="shared" si="94"/>
        <v>0</v>
      </c>
      <c r="DU22" s="134" t="e">
        <f t="shared" si="95"/>
        <v>#DIV/0!</v>
      </c>
      <c r="DV22" s="133"/>
      <c r="DW22" s="145">
        <f t="shared" si="96"/>
        <v>0</v>
      </c>
      <c r="DX22" s="144"/>
      <c r="DY22" s="147"/>
      <c r="DZ22" s="133">
        <f t="shared" si="339"/>
        <v>0</v>
      </c>
      <c r="EA22" s="134" t="e">
        <f t="shared" si="98"/>
        <v>#DIV/0!</v>
      </c>
      <c r="EB22" s="133"/>
      <c r="EC22" s="145">
        <f t="shared" si="340"/>
        <v>0</v>
      </c>
      <c r="ED22" s="144">
        <f t="shared" si="100"/>
        <v>0</v>
      </c>
      <c r="EE22" s="147">
        <f t="shared" si="100"/>
        <v>0</v>
      </c>
      <c r="EF22" s="133">
        <f t="shared" si="100"/>
        <v>0</v>
      </c>
      <c r="EG22" s="134" t="e">
        <f t="shared" si="101"/>
        <v>#DIV/0!</v>
      </c>
      <c r="EH22" s="133">
        <f t="shared" si="102"/>
        <v>0</v>
      </c>
      <c r="EI22" s="145">
        <f t="shared" si="102"/>
        <v>0</v>
      </c>
      <c r="EJ22" s="144"/>
      <c r="EK22" s="147"/>
      <c r="EL22" s="133">
        <f t="shared" si="341"/>
        <v>0</v>
      </c>
      <c r="EM22" s="134" t="e">
        <f t="shared" si="104"/>
        <v>#DIV/0!</v>
      </c>
      <c r="EN22" s="133"/>
      <c r="EO22" s="145">
        <f t="shared" si="342"/>
        <v>0</v>
      </c>
      <c r="EP22" s="144"/>
      <c r="EQ22" s="147"/>
      <c r="ER22" s="133">
        <f t="shared" si="343"/>
        <v>0</v>
      </c>
      <c r="ES22" s="134" t="e">
        <f t="shared" si="107"/>
        <v>#DIV/0!</v>
      </c>
      <c r="ET22" s="133"/>
      <c r="EU22" s="145">
        <f t="shared" si="344"/>
        <v>0</v>
      </c>
      <c r="EV22" s="144"/>
      <c r="EW22" s="147"/>
      <c r="EX22" s="133">
        <f t="shared" si="345"/>
        <v>0</v>
      </c>
      <c r="EY22" s="134" t="e">
        <f t="shared" si="110"/>
        <v>#DIV/0!</v>
      </c>
      <c r="EZ22" s="133"/>
      <c r="FA22" s="145">
        <f t="shared" si="346"/>
        <v>0</v>
      </c>
      <c r="FB22" s="144"/>
      <c r="FC22" s="147"/>
      <c r="FD22" s="133">
        <f t="shared" si="347"/>
        <v>0</v>
      </c>
      <c r="FE22" s="134" t="e">
        <f t="shared" si="113"/>
        <v>#DIV/0!</v>
      </c>
      <c r="FF22" s="133"/>
      <c r="FG22" s="145">
        <f t="shared" si="348"/>
        <v>0</v>
      </c>
      <c r="FH22" s="144"/>
      <c r="FI22" s="147"/>
      <c r="FJ22" s="133">
        <f t="shared" si="349"/>
        <v>0</v>
      </c>
      <c r="FK22" s="134" t="e">
        <f t="shared" si="116"/>
        <v>#DIV/0!</v>
      </c>
      <c r="FL22" s="133"/>
      <c r="FM22" s="145">
        <f t="shared" si="350"/>
        <v>0</v>
      </c>
      <c r="FN22" s="144">
        <f t="shared" si="118"/>
        <v>0</v>
      </c>
      <c r="FO22" s="147">
        <f t="shared" si="118"/>
        <v>0</v>
      </c>
      <c r="FP22" s="133">
        <f t="shared" si="118"/>
        <v>0</v>
      </c>
      <c r="FQ22" s="134" t="e">
        <f t="shared" si="119"/>
        <v>#DIV/0!</v>
      </c>
      <c r="FR22" s="133">
        <f t="shared" si="120"/>
        <v>0</v>
      </c>
      <c r="FS22" s="145">
        <f t="shared" si="120"/>
        <v>0</v>
      </c>
      <c r="FT22" s="144"/>
      <c r="FU22" s="147"/>
      <c r="FV22" s="133">
        <f t="shared" si="351"/>
        <v>0</v>
      </c>
      <c r="FW22" s="134" t="e">
        <f t="shared" si="122"/>
        <v>#DIV/0!</v>
      </c>
      <c r="FX22" s="133"/>
      <c r="FY22" s="145">
        <f t="shared" si="352"/>
        <v>0</v>
      </c>
      <c r="FZ22" s="144"/>
      <c r="GA22" s="147"/>
      <c r="GB22" s="133">
        <f t="shared" si="353"/>
        <v>0</v>
      </c>
      <c r="GC22" s="134" t="e">
        <f t="shared" si="125"/>
        <v>#DIV/0!</v>
      </c>
      <c r="GD22" s="133"/>
      <c r="GE22" s="145">
        <f t="shared" si="354"/>
        <v>0</v>
      </c>
      <c r="GF22" s="144"/>
      <c r="GG22" s="147"/>
      <c r="GH22" s="133">
        <f t="shared" si="355"/>
        <v>0</v>
      </c>
      <c r="GI22" s="134" t="e">
        <f t="shared" si="128"/>
        <v>#DIV/0!</v>
      </c>
      <c r="GJ22" s="133"/>
      <c r="GK22" s="145">
        <f t="shared" si="356"/>
        <v>0</v>
      </c>
      <c r="GL22" s="144">
        <f t="shared" si="130"/>
        <v>0</v>
      </c>
      <c r="GM22" s="147">
        <f t="shared" si="130"/>
        <v>0</v>
      </c>
      <c r="GN22" s="133">
        <f t="shared" si="130"/>
        <v>0</v>
      </c>
      <c r="GO22" s="134" t="e">
        <f t="shared" si="131"/>
        <v>#DIV/0!</v>
      </c>
      <c r="GP22" s="133">
        <f t="shared" si="132"/>
        <v>0</v>
      </c>
      <c r="GQ22" s="145">
        <f t="shared" si="132"/>
        <v>0</v>
      </c>
      <c r="GR22" s="144"/>
      <c r="GS22" s="147"/>
      <c r="GT22" s="133">
        <f t="shared" si="357"/>
        <v>0</v>
      </c>
      <c r="GU22" s="134" t="e">
        <f t="shared" si="134"/>
        <v>#DIV/0!</v>
      </c>
      <c r="GV22" s="133"/>
      <c r="GW22" s="145">
        <f t="shared" si="358"/>
        <v>0</v>
      </c>
      <c r="GX22" s="144"/>
      <c r="GY22" s="147"/>
      <c r="GZ22" s="133">
        <f t="shared" si="359"/>
        <v>0</v>
      </c>
      <c r="HA22" s="134" t="e">
        <f t="shared" si="137"/>
        <v>#DIV/0!</v>
      </c>
      <c r="HB22" s="133"/>
      <c r="HC22" s="145">
        <f t="shared" si="360"/>
        <v>0</v>
      </c>
      <c r="HD22" s="144"/>
      <c r="HE22" s="147"/>
      <c r="HF22" s="133">
        <f t="shared" si="361"/>
        <v>0</v>
      </c>
      <c r="HG22" s="134" t="e">
        <f t="shared" si="140"/>
        <v>#DIV/0!</v>
      </c>
      <c r="HH22" s="133"/>
      <c r="HI22" s="145">
        <f t="shared" si="362"/>
        <v>0</v>
      </c>
      <c r="HJ22" s="144"/>
      <c r="HK22" s="147"/>
      <c r="HL22" s="133">
        <f t="shared" si="363"/>
        <v>0</v>
      </c>
      <c r="HM22" s="134" t="e">
        <f t="shared" si="143"/>
        <v>#DIV/0!</v>
      </c>
      <c r="HN22" s="133"/>
      <c r="HO22" s="145">
        <f t="shared" si="364"/>
        <v>0</v>
      </c>
      <c r="HP22" s="144"/>
      <c r="HQ22" s="147"/>
      <c r="HR22" s="133">
        <f t="shared" si="365"/>
        <v>0</v>
      </c>
      <c r="HS22" s="134" t="e">
        <f t="shared" si="146"/>
        <v>#DIV/0!</v>
      </c>
      <c r="HT22" s="133"/>
      <c r="HU22" s="145">
        <f t="shared" si="366"/>
        <v>0</v>
      </c>
      <c r="HV22" s="144"/>
      <c r="HW22" s="147"/>
      <c r="HX22" s="133">
        <f t="shared" si="367"/>
        <v>0</v>
      </c>
      <c r="HY22" s="134" t="e">
        <f t="shared" si="149"/>
        <v>#DIV/0!</v>
      </c>
      <c r="HZ22" s="133"/>
      <c r="IA22" s="145">
        <f t="shared" si="368"/>
        <v>0</v>
      </c>
      <c r="IB22" s="144">
        <f t="shared" si="151"/>
        <v>0</v>
      </c>
      <c r="IC22" s="147">
        <f t="shared" si="151"/>
        <v>0</v>
      </c>
      <c r="ID22" s="133">
        <f t="shared" si="151"/>
        <v>0</v>
      </c>
      <c r="IE22" s="134" t="e">
        <f t="shared" si="152"/>
        <v>#DIV/0!</v>
      </c>
      <c r="IF22" s="133">
        <f t="shared" si="153"/>
        <v>0</v>
      </c>
      <c r="IG22" s="145">
        <f t="shared" si="153"/>
        <v>0</v>
      </c>
      <c r="IH22" s="144"/>
      <c r="II22" s="147"/>
      <c r="IJ22" s="133">
        <f t="shared" si="369"/>
        <v>0</v>
      </c>
      <c r="IK22" s="134" t="e">
        <f t="shared" si="155"/>
        <v>#DIV/0!</v>
      </c>
      <c r="IL22" s="133"/>
      <c r="IM22" s="145">
        <f t="shared" si="370"/>
        <v>0</v>
      </c>
      <c r="IN22" s="144"/>
      <c r="IO22" s="147"/>
      <c r="IP22" s="133">
        <f t="shared" si="371"/>
        <v>0</v>
      </c>
      <c r="IQ22" s="134" t="e">
        <f t="shared" si="158"/>
        <v>#DIV/0!</v>
      </c>
      <c r="IR22" s="133"/>
      <c r="IS22" s="145">
        <f t="shared" si="372"/>
        <v>0</v>
      </c>
      <c r="IT22" s="144"/>
      <c r="IU22" s="147"/>
      <c r="IV22" s="133">
        <f t="shared" si="373"/>
        <v>0</v>
      </c>
      <c r="IW22" s="134" t="e">
        <f t="shared" si="161"/>
        <v>#DIV/0!</v>
      </c>
      <c r="IX22" s="133"/>
      <c r="IY22" s="145">
        <f t="shared" si="374"/>
        <v>0</v>
      </c>
      <c r="IZ22" s="144">
        <f t="shared" si="163"/>
        <v>0</v>
      </c>
      <c r="JA22" s="147">
        <f t="shared" si="163"/>
        <v>0</v>
      </c>
      <c r="JB22" s="133">
        <f t="shared" si="163"/>
        <v>0</v>
      </c>
      <c r="JC22" s="134" t="e">
        <f t="shared" si="164"/>
        <v>#DIV/0!</v>
      </c>
      <c r="JD22" s="133">
        <f t="shared" si="165"/>
        <v>0</v>
      </c>
      <c r="JE22" s="145">
        <f t="shared" si="165"/>
        <v>0</v>
      </c>
      <c r="JF22" s="144"/>
      <c r="JG22" s="147"/>
      <c r="JH22" s="133">
        <f t="shared" si="375"/>
        <v>0</v>
      </c>
      <c r="JI22" s="134" t="e">
        <f t="shared" si="167"/>
        <v>#DIV/0!</v>
      </c>
      <c r="JJ22" s="133"/>
      <c r="JK22" s="145">
        <f t="shared" si="376"/>
        <v>0</v>
      </c>
      <c r="JL22" s="144"/>
      <c r="JM22" s="147"/>
      <c r="JN22" s="133">
        <f t="shared" si="377"/>
        <v>0</v>
      </c>
      <c r="JO22" s="134" t="e">
        <f t="shared" si="170"/>
        <v>#DIV/0!</v>
      </c>
      <c r="JP22" s="133"/>
      <c r="JQ22" s="145">
        <f t="shared" si="378"/>
        <v>0</v>
      </c>
      <c r="JR22" s="144"/>
      <c r="JS22" s="147"/>
      <c r="JT22" s="133">
        <f t="shared" si="379"/>
        <v>0</v>
      </c>
      <c r="JU22" s="134" t="e">
        <f t="shared" si="173"/>
        <v>#DIV/0!</v>
      </c>
      <c r="JV22" s="133"/>
      <c r="JW22" s="145">
        <f t="shared" si="380"/>
        <v>0</v>
      </c>
      <c r="JX22" s="144"/>
      <c r="JY22" s="147"/>
      <c r="JZ22" s="133">
        <f t="shared" si="381"/>
        <v>0</v>
      </c>
      <c r="KA22" s="134" t="e">
        <f t="shared" si="176"/>
        <v>#DIV/0!</v>
      </c>
      <c r="KB22" s="133"/>
      <c r="KC22" s="145">
        <f t="shared" si="382"/>
        <v>0</v>
      </c>
      <c r="KD22" s="144">
        <f t="shared" si="178"/>
        <v>0</v>
      </c>
      <c r="KE22" s="147">
        <f t="shared" si="178"/>
        <v>0</v>
      </c>
      <c r="KF22" s="133">
        <f t="shared" si="178"/>
        <v>0</v>
      </c>
      <c r="KG22" s="134" t="e">
        <f t="shared" si="179"/>
        <v>#DIV/0!</v>
      </c>
      <c r="KH22" s="133">
        <f t="shared" si="180"/>
        <v>0</v>
      </c>
      <c r="KI22" s="145">
        <f t="shared" si="180"/>
        <v>0</v>
      </c>
      <c r="KJ22" s="144"/>
      <c r="KK22" s="147"/>
      <c r="KL22" s="133">
        <f t="shared" si="383"/>
        <v>0</v>
      </c>
      <c r="KM22" s="134" t="e">
        <f t="shared" si="182"/>
        <v>#DIV/0!</v>
      </c>
      <c r="KN22" s="133"/>
      <c r="KO22" s="145">
        <f t="shared" si="384"/>
        <v>0</v>
      </c>
      <c r="KP22" s="144"/>
      <c r="KQ22" s="147"/>
      <c r="KR22" s="133">
        <f t="shared" si="385"/>
        <v>0</v>
      </c>
      <c r="KS22" s="134" t="e">
        <f t="shared" si="185"/>
        <v>#DIV/0!</v>
      </c>
      <c r="KT22" s="133"/>
      <c r="KU22" s="145">
        <f t="shared" si="386"/>
        <v>0</v>
      </c>
      <c r="KV22" s="144">
        <f t="shared" si="187"/>
        <v>0</v>
      </c>
      <c r="KW22" s="147">
        <f t="shared" si="187"/>
        <v>0</v>
      </c>
      <c r="KX22" s="133">
        <f t="shared" si="187"/>
        <v>0</v>
      </c>
      <c r="KY22" s="134" t="e">
        <f t="shared" si="188"/>
        <v>#DIV/0!</v>
      </c>
      <c r="KZ22" s="133">
        <f t="shared" si="189"/>
        <v>0</v>
      </c>
      <c r="LA22" s="145">
        <f t="shared" si="189"/>
        <v>0</v>
      </c>
      <c r="LB22" s="144"/>
      <c r="LC22" s="147"/>
      <c r="LD22" s="133">
        <f t="shared" si="387"/>
        <v>0</v>
      </c>
      <c r="LE22" s="134" t="e">
        <f t="shared" si="191"/>
        <v>#DIV/0!</v>
      </c>
      <c r="LF22" s="133"/>
      <c r="LG22" s="145">
        <f t="shared" si="388"/>
        <v>0</v>
      </c>
      <c r="LH22" s="144"/>
      <c r="LI22" s="147"/>
      <c r="LJ22" s="133">
        <f t="shared" si="389"/>
        <v>0</v>
      </c>
      <c r="LK22" s="134" t="e">
        <f t="shared" si="194"/>
        <v>#DIV/0!</v>
      </c>
      <c r="LL22" s="133"/>
      <c r="LM22" s="145">
        <f t="shared" si="390"/>
        <v>0</v>
      </c>
      <c r="LN22" s="144">
        <f t="shared" si="196"/>
        <v>0</v>
      </c>
      <c r="LO22" s="147">
        <f t="shared" si="196"/>
        <v>0</v>
      </c>
      <c r="LP22" s="133">
        <f t="shared" si="196"/>
        <v>0</v>
      </c>
      <c r="LQ22" s="134" t="e">
        <f t="shared" si="197"/>
        <v>#DIV/0!</v>
      </c>
      <c r="LR22" s="133">
        <f t="shared" si="198"/>
        <v>0</v>
      </c>
      <c r="LS22" s="145">
        <f t="shared" si="198"/>
        <v>0</v>
      </c>
      <c r="LT22" s="144"/>
      <c r="LU22" s="147"/>
      <c r="LV22" s="133">
        <f t="shared" si="391"/>
        <v>0</v>
      </c>
      <c r="LW22" s="134" t="e">
        <f t="shared" si="200"/>
        <v>#DIV/0!</v>
      </c>
      <c r="LX22" s="133"/>
      <c r="LY22" s="145">
        <f t="shared" si="392"/>
        <v>0</v>
      </c>
      <c r="LZ22" s="144"/>
      <c r="MA22" s="147"/>
      <c r="MB22" s="133">
        <f t="shared" si="393"/>
        <v>0</v>
      </c>
      <c r="MC22" s="134" t="e">
        <f t="shared" si="203"/>
        <v>#DIV/0!</v>
      </c>
      <c r="MD22" s="133"/>
      <c r="ME22" s="145">
        <f t="shared" si="394"/>
        <v>0</v>
      </c>
      <c r="MF22" s="144">
        <f t="shared" si="205"/>
        <v>0</v>
      </c>
      <c r="MG22" s="147">
        <f t="shared" si="205"/>
        <v>0</v>
      </c>
      <c r="MH22" s="133">
        <f t="shared" si="205"/>
        <v>0</v>
      </c>
      <c r="MI22" s="134" t="e">
        <f t="shared" si="206"/>
        <v>#DIV/0!</v>
      </c>
      <c r="MJ22" s="133">
        <f t="shared" si="207"/>
        <v>0</v>
      </c>
      <c r="MK22" s="145">
        <f t="shared" si="207"/>
        <v>0</v>
      </c>
      <c r="ML22" s="144"/>
      <c r="MM22" s="147"/>
      <c r="MN22" s="133">
        <f t="shared" si="395"/>
        <v>0</v>
      </c>
      <c r="MO22" s="134" t="e">
        <f t="shared" si="209"/>
        <v>#DIV/0!</v>
      </c>
      <c r="MP22" s="133"/>
      <c r="MQ22" s="145">
        <f t="shared" si="396"/>
        <v>0</v>
      </c>
      <c r="MR22" s="144"/>
      <c r="MS22" s="147"/>
      <c r="MT22" s="133">
        <f t="shared" si="397"/>
        <v>0</v>
      </c>
      <c r="MU22" s="134" t="e">
        <f t="shared" si="212"/>
        <v>#DIV/0!</v>
      </c>
      <c r="MV22" s="133"/>
      <c r="MW22" s="145">
        <f t="shared" si="398"/>
        <v>0</v>
      </c>
      <c r="MX22" s="144">
        <f t="shared" si="214"/>
        <v>0</v>
      </c>
      <c r="MY22" s="147">
        <f t="shared" si="214"/>
        <v>0</v>
      </c>
      <c r="MZ22" s="133">
        <f t="shared" si="214"/>
        <v>0</v>
      </c>
      <c r="NA22" s="134" t="e">
        <f t="shared" si="215"/>
        <v>#DIV/0!</v>
      </c>
      <c r="NB22" s="133">
        <f t="shared" si="216"/>
        <v>0</v>
      </c>
      <c r="NC22" s="145">
        <f t="shared" si="216"/>
        <v>0</v>
      </c>
      <c r="ND22" s="144"/>
      <c r="NE22" s="147"/>
      <c r="NF22" s="133">
        <f t="shared" si="399"/>
        <v>0</v>
      </c>
      <c r="NG22" s="134" t="e">
        <f t="shared" si="218"/>
        <v>#DIV/0!</v>
      </c>
      <c r="NH22" s="133"/>
      <c r="NI22" s="145">
        <f t="shared" si="400"/>
        <v>0</v>
      </c>
      <c r="NJ22" s="144"/>
      <c r="NK22" s="147"/>
      <c r="NL22" s="133">
        <f t="shared" si="401"/>
        <v>0</v>
      </c>
      <c r="NM22" s="134" t="e">
        <f t="shared" si="221"/>
        <v>#DIV/0!</v>
      </c>
      <c r="NN22" s="133"/>
      <c r="NO22" s="145">
        <f t="shared" si="402"/>
        <v>0</v>
      </c>
      <c r="NP22" s="144">
        <f t="shared" si="223"/>
        <v>0</v>
      </c>
      <c r="NQ22" s="147">
        <f t="shared" si="223"/>
        <v>0</v>
      </c>
      <c r="NR22" s="133">
        <f t="shared" si="223"/>
        <v>0</v>
      </c>
      <c r="NS22" s="134" t="e">
        <f t="shared" si="224"/>
        <v>#DIV/0!</v>
      </c>
      <c r="NT22" s="133">
        <f t="shared" si="225"/>
        <v>0</v>
      </c>
      <c r="NU22" s="145">
        <f t="shared" si="225"/>
        <v>0</v>
      </c>
      <c r="NV22" s="144"/>
      <c r="NW22" s="147"/>
      <c r="NX22" s="133">
        <f t="shared" si="403"/>
        <v>0</v>
      </c>
      <c r="NY22" s="134" t="e">
        <f t="shared" si="227"/>
        <v>#DIV/0!</v>
      </c>
      <c r="NZ22" s="133"/>
      <c r="OA22" s="145">
        <f t="shared" si="404"/>
        <v>0</v>
      </c>
      <c r="OB22" s="144"/>
      <c r="OC22" s="147"/>
      <c r="OD22" s="133">
        <f t="shared" si="405"/>
        <v>0</v>
      </c>
      <c r="OE22" s="134" t="e">
        <f t="shared" si="230"/>
        <v>#DIV/0!</v>
      </c>
      <c r="OF22" s="133"/>
      <c r="OG22" s="145">
        <f t="shared" si="406"/>
        <v>0</v>
      </c>
      <c r="OH22" s="144"/>
      <c r="OI22" s="147"/>
      <c r="OJ22" s="133">
        <f t="shared" si="407"/>
        <v>0</v>
      </c>
      <c r="OK22" s="134" t="e">
        <f t="shared" si="233"/>
        <v>#DIV/0!</v>
      </c>
      <c r="OL22" s="133"/>
      <c r="OM22" s="145">
        <f t="shared" si="408"/>
        <v>0</v>
      </c>
      <c r="ON22" s="144">
        <f t="shared" si="235"/>
        <v>0</v>
      </c>
      <c r="OO22" s="147">
        <f t="shared" si="235"/>
        <v>0</v>
      </c>
      <c r="OP22" s="133">
        <f t="shared" si="235"/>
        <v>0</v>
      </c>
      <c r="OQ22" s="134" t="e">
        <f t="shared" si="236"/>
        <v>#DIV/0!</v>
      </c>
      <c r="OR22" s="133">
        <f t="shared" si="237"/>
        <v>0</v>
      </c>
      <c r="OS22" s="145">
        <f t="shared" si="237"/>
        <v>0</v>
      </c>
      <c r="OT22" s="144"/>
      <c r="OU22" s="147"/>
      <c r="OV22" s="133">
        <f t="shared" si="409"/>
        <v>0</v>
      </c>
      <c r="OW22" s="134" t="e">
        <f t="shared" si="239"/>
        <v>#DIV/0!</v>
      </c>
      <c r="OX22" s="133"/>
      <c r="OY22" s="145">
        <f t="shared" si="410"/>
        <v>0</v>
      </c>
      <c r="OZ22" s="144"/>
      <c r="PA22" s="147"/>
      <c r="PB22" s="133">
        <f t="shared" si="411"/>
        <v>0</v>
      </c>
      <c r="PC22" s="134" t="e">
        <f t="shared" si="242"/>
        <v>#DIV/0!</v>
      </c>
      <c r="PD22" s="133"/>
      <c r="PE22" s="145">
        <f t="shared" si="412"/>
        <v>0</v>
      </c>
      <c r="PF22" s="144">
        <f t="shared" si="244"/>
        <v>0</v>
      </c>
      <c r="PG22" s="147">
        <f t="shared" si="244"/>
        <v>0</v>
      </c>
      <c r="PH22" s="133">
        <f t="shared" si="244"/>
        <v>0</v>
      </c>
      <c r="PI22" s="134" t="e">
        <f t="shared" si="245"/>
        <v>#DIV/0!</v>
      </c>
      <c r="PJ22" s="133">
        <f t="shared" si="246"/>
        <v>0</v>
      </c>
      <c r="PK22" s="145">
        <f t="shared" si="246"/>
        <v>0</v>
      </c>
      <c r="PL22" s="144"/>
      <c r="PM22" s="147"/>
      <c r="PN22" s="133">
        <f t="shared" si="413"/>
        <v>0</v>
      </c>
      <c r="PO22" s="134" t="e">
        <f t="shared" si="248"/>
        <v>#DIV/0!</v>
      </c>
      <c r="PP22" s="133"/>
      <c r="PQ22" s="145">
        <f t="shared" si="414"/>
        <v>0</v>
      </c>
      <c r="PR22" s="144"/>
      <c r="PS22" s="147"/>
      <c r="PT22" s="133">
        <f t="shared" si="415"/>
        <v>0</v>
      </c>
      <c r="PU22" s="134" t="e">
        <f t="shared" si="251"/>
        <v>#DIV/0!</v>
      </c>
      <c r="PV22" s="133"/>
      <c r="PW22" s="145">
        <f t="shared" si="416"/>
        <v>0</v>
      </c>
    </row>
    <row r="23" spans="1:439" s="98" customFormat="1" ht="18.75" customHeight="1">
      <c r="A23" s="150"/>
      <c r="B23" s="157" t="s">
        <v>676</v>
      </c>
      <c r="C23" s="157" t="s">
        <v>677</v>
      </c>
      <c r="D23" s="158">
        <f>+'[10]รายงานจัดซื้องบ I '!D20</f>
        <v>949777.1</v>
      </c>
      <c r="E23" s="158">
        <f>+'[10]รายงานจัดซื้องบ I '!E20</f>
        <v>0</v>
      </c>
      <c r="F23" s="158">
        <f t="shared" si="37"/>
        <v>949777.1</v>
      </c>
      <c r="G23" s="158">
        <f>+'[10]รายงานจัดซื้องบ I '!G20</f>
        <v>0</v>
      </c>
      <c r="H23" s="158">
        <f t="shared" si="328"/>
        <v>949777.1</v>
      </c>
      <c r="I23" s="159">
        <f>+'[10]รายงานจัดซื้องบ I '!I20+'[10]รายงานจัดซื้องบ I '!L20+'[10]รายงานจัดซื้องบ I '!M20</f>
        <v>0</v>
      </c>
      <c r="J23" s="158">
        <f t="shared" si="38"/>
        <v>949777.1</v>
      </c>
      <c r="K23" s="160">
        <f t="shared" si="36"/>
        <v>0</v>
      </c>
      <c r="L23" s="158">
        <f>+'[10]รายงานจัดซื้องบ I '!O20</f>
        <v>949777.1</v>
      </c>
      <c r="M23" s="161">
        <f t="shared" si="39"/>
        <v>0</v>
      </c>
      <c r="N23" s="136">
        <f t="shared" si="40"/>
        <v>0</v>
      </c>
      <c r="O23" s="148">
        <f t="shared" si="40"/>
        <v>0</v>
      </c>
      <c r="P23" s="137">
        <f t="shared" si="40"/>
        <v>0</v>
      </c>
      <c r="Q23" s="138" t="e">
        <f t="shared" si="41"/>
        <v>#DIV/0!</v>
      </c>
      <c r="R23" s="137">
        <f t="shared" si="42"/>
        <v>0</v>
      </c>
      <c r="S23" s="139">
        <f t="shared" si="42"/>
        <v>0</v>
      </c>
      <c r="T23" s="140">
        <f t="shared" si="329"/>
        <v>949777.1</v>
      </c>
      <c r="U23" s="149">
        <f t="shared" si="329"/>
        <v>0</v>
      </c>
      <c r="V23" s="141">
        <f t="shared" si="330"/>
        <v>949777.1</v>
      </c>
      <c r="W23" s="142">
        <f t="shared" si="44"/>
        <v>0</v>
      </c>
      <c r="X23" s="141">
        <f t="shared" si="331"/>
        <v>949777.1</v>
      </c>
      <c r="Y23" s="143">
        <f t="shared" si="332"/>
        <v>0</v>
      </c>
      <c r="Z23" s="144">
        <v>0</v>
      </c>
      <c r="AA23" s="147">
        <v>0</v>
      </c>
      <c r="AB23" s="133">
        <f t="shared" si="333"/>
        <v>0</v>
      </c>
      <c r="AC23" s="134" t="e">
        <f t="shared" si="334"/>
        <v>#DIV/0!</v>
      </c>
      <c r="AD23" s="133">
        <v>0</v>
      </c>
      <c r="AE23" s="145">
        <f t="shared" si="335"/>
        <v>0</v>
      </c>
      <c r="AF23" s="144">
        <v>0</v>
      </c>
      <c r="AG23" s="147">
        <v>0</v>
      </c>
      <c r="AH23" s="133">
        <f t="shared" si="336"/>
        <v>0</v>
      </c>
      <c r="AI23" s="134" t="e">
        <f t="shared" si="337"/>
        <v>#DIV/0!</v>
      </c>
      <c r="AJ23" s="133">
        <v>0</v>
      </c>
      <c r="AK23" s="145">
        <f t="shared" si="338"/>
        <v>0</v>
      </c>
      <c r="AL23" s="144">
        <f t="shared" si="52"/>
        <v>0</v>
      </c>
      <c r="AM23" s="147">
        <f t="shared" si="52"/>
        <v>0</v>
      </c>
      <c r="AN23" s="133">
        <f t="shared" si="52"/>
        <v>0</v>
      </c>
      <c r="AO23" s="134" t="e">
        <f t="shared" si="53"/>
        <v>#DIV/0!</v>
      </c>
      <c r="AP23" s="133">
        <f t="shared" si="54"/>
        <v>0</v>
      </c>
      <c r="AQ23" s="145">
        <f t="shared" si="54"/>
        <v>0</v>
      </c>
      <c r="AR23" s="144"/>
      <c r="AS23" s="147"/>
      <c r="AT23" s="133">
        <f t="shared" si="55"/>
        <v>0</v>
      </c>
      <c r="AU23" s="134" t="e">
        <f t="shared" si="56"/>
        <v>#DIV/0!</v>
      </c>
      <c r="AV23" s="133"/>
      <c r="AW23" s="145">
        <f t="shared" si="57"/>
        <v>0</v>
      </c>
      <c r="AX23" s="144"/>
      <c r="AY23" s="147"/>
      <c r="AZ23" s="133">
        <f t="shared" si="58"/>
        <v>0</v>
      </c>
      <c r="BA23" s="134" t="e">
        <f t="shared" si="59"/>
        <v>#DIV/0!</v>
      </c>
      <c r="BB23" s="133"/>
      <c r="BC23" s="145">
        <f t="shared" si="60"/>
        <v>0</v>
      </c>
      <c r="BD23" s="144"/>
      <c r="BE23" s="147"/>
      <c r="BF23" s="133">
        <f t="shared" si="61"/>
        <v>0</v>
      </c>
      <c r="BG23" s="134" t="e">
        <f t="shared" si="62"/>
        <v>#DIV/0!</v>
      </c>
      <c r="BH23" s="133"/>
      <c r="BI23" s="145">
        <f t="shared" si="63"/>
        <v>0</v>
      </c>
      <c r="BJ23" s="144">
        <f t="shared" si="64"/>
        <v>949777.1</v>
      </c>
      <c r="BK23" s="147">
        <f t="shared" si="64"/>
        <v>0</v>
      </c>
      <c r="BL23" s="133">
        <f t="shared" si="64"/>
        <v>949777.1</v>
      </c>
      <c r="BM23" s="134">
        <f t="shared" si="65"/>
        <v>0</v>
      </c>
      <c r="BN23" s="133">
        <f t="shared" si="66"/>
        <v>949777.1</v>
      </c>
      <c r="BO23" s="145">
        <f t="shared" si="66"/>
        <v>0</v>
      </c>
      <c r="BP23" s="144">
        <f>+'[10]รายละเอียดซื้อ I'!F61</f>
        <v>949777.1</v>
      </c>
      <c r="BQ23" s="147">
        <f>+'[10]รายละเอียดซื้อ I'!G61+'[10]รายละเอียดซื้อ I'!J61+'[10]รายละเอียดซื้อ I'!K61</f>
        <v>0</v>
      </c>
      <c r="BR23" s="133">
        <f t="shared" si="67"/>
        <v>949777.1</v>
      </c>
      <c r="BS23" s="134">
        <f t="shared" si="68"/>
        <v>0</v>
      </c>
      <c r="BT23" s="133">
        <f>+'[10]รายละเอียดซื้อ I'!N61</f>
        <v>949777.1</v>
      </c>
      <c r="BU23" s="145">
        <f t="shared" si="69"/>
        <v>0</v>
      </c>
      <c r="BV23" s="144"/>
      <c r="BW23" s="147"/>
      <c r="BX23" s="133">
        <f t="shared" si="70"/>
        <v>0</v>
      </c>
      <c r="BY23" s="134" t="e">
        <f t="shared" si="71"/>
        <v>#DIV/0!</v>
      </c>
      <c r="BZ23" s="133"/>
      <c r="CA23" s="145">
        <f t="shared" si="72"/>
        <v>0</v>
      </c>
      <c r="CB23" s="144"/>
      <c r="CC23" s="147"/>
      <c r="CD23" s="133">
        <f t="shared" si="73"/>
        <v>0</v>
      </c>
      <c r="CE23" s="134" t="e">
        <f t="shared" si="74"/>
        <v>#DIV/0!</v>
      </c>
      <c r="CF23" s="133"/>
      <c r="CG23" s="145">
        <f t="shared" si="75"/>
        <v>0</v>
      </c>
      <c r="CH23" s="144">
        <f t="shared" si="76"/>
        <v>0</v>
      </c>
      <c r="CI23" s="147">
        <f t="shared" si="76"/>
        <v>0</v>
      </c>
      <c r="CJ23" s="133">
        <f t="shared" si="76"/>
        <v>0</v>
      </c>
      <c r="CK23" s="134" t="e">
        <f t="shared" si="77"/>
        <v>#DIV/0!</v>
      </c>
      <c r="CL23" s="133">
        <f t="shared" si="78"/>
        <v>0</v>
      </c>
      <c r="CM23" s="145">
        <f t="shared" si="78"/>
        <v>0</v>
      </c>
      <c r="CN23" s="144"/>
      <c r="CO23" s="147"/>
      <c r="CP23" s="133">
        <f t="shared" si="79"/>
        <v>0</v>
      </c>
      <c r="CQ23" s="134" t="e">
        <f t="shared" si="80"/>
        <v>#DIV/0!</v>
      </c>
      <c r="CR23" s="133"/>
      <c r="CS23" s="145">
        <f t="shared" si="81"/>
        <v>0</v>
      </c>
      <c r="CT23" s="144"/>
      <c r="CU23" s="147"/>
      <c r="CV23" s="133">
        <f t="shared" si="82"/>
        <v>0</v>
      </c>
      <c r="CW23" s="134" t="e">
        <f t="shared" si="83"/>
        <v>#DIV/0!</v>
      </c>
      <c r="CX23" s="133"/>
      <c r="CY23" s="145">
        <f t="shared" si="84"/>
        <v>0</v>
      </c>
      <c r="CZ23" s="144"/>
      <c r="DA23" s="147"/>
      <c r="DB23" s="133">
        <f t="shared" si="85"/>
        <v>0</v>
      </c>
      <c r="DC23" s="134" t="e">
        <f t="shared" si="86"/>
        <v>#DIV/0!</v>
      </c>
      <c r="DD23" s="133"/>
      <c r="DE23" s="145">
        <f t="shared" si="87"/>
        <v>0</v>
      </c>
      <c r="DF23" s="144">
        <f t="shared" si="88"/>
        <v>0</v>
      </c>
      <c r="DG23" s="147">
        <f t="shared" si="88"/>
        <v>0</v>
      </c>
      <c r="DH23" s="133">
        <f t="shared" si="88"/>
        <v>0</v>
      </c>
      <c r="DI23" s="134" t="e">
        <f t="shared" si="89"/>
        <v>#DIV/0!</v>
      </c>
      <c r="DJ23" s="133">
        <f t="shared" si="90"/>
        <v>0</v>
      </c>
      <c r="DK23" s="145">
        <f t="shared" si="90"/>
        <v>0</v>
      </c>
      <c r="DL23" s="144"/>
      <c r="DM23" s="147"/>
      <c r="DN23" s="133">
        <f t="shared" si="91"/>
        <v>0</v>
      </c>
      <c r="DO23" s="134" t="e">
        <f t="shared" si="92"/>
        <v>#DIV/0!</v>
      </c>
      <c r="DP23" s="133"/>
      <c r="DQ23" s="145">
        <f t="shared" si="93"/>
        <v>0</v>
      </c>
      <c r="DR23" s="144"/>
      <c r="DS23" s="147"/>
      <c r="DT23" s="133">
        <f t="shared" si="94"/>
        <v>0</v>
      </c>
      <c r="DU23" s="134" t="e">
        <f t="shared" si="95"/>
        <v>#DIV/0!</v>
      </c>
      <c r="DV23" s="133"/>
      <c r="DW23" s="145">
        <f t="shared" si="96"/>
        <v>0</v>
      </c>
      <c r="DX23" s="144"/>
      <c r="DY23" s="147"/>
      <c r="DZ23" s="133">
        <f t="shared" si="339"/>
        <v>0</v>
      </c>
      <c r="EA23" s="134" t="e">
        <f t="shared" si="98"/>
        <v>#DIV/0!</v>
      </c>
      <c r="EB23" s="133"/>
      <c r="EC23" s="145">
        <f t="shared" si="340"/>
        <v>0</v>
      </c>
      <c r="ED23" s="144">
        <f t="shared" si="100"/>
        <v>0</v>
      </c>
      <c r="EE23" s="147">
        <f t="shared" si="100"/>
        <v>0</v>
      </c>
      <c r="EF23" s="133">
        <f t="shared" si="100"/>
        <v>0</v>
      </c>
      <c r="EG23" s="134" t="e">
        <f t="shared" si="101"/>
        <v>#DIV/0!</v>
      </c>
      <c r="EH23" s="133">
        <f t="shared" si="102"/>
        <v>0</v>
      </c>
      <c r="EI23" s="145">
        <f t="shared" si="102"/>
        <v>0</v>
      </c>
      <c r="EJ23" s="144"/>
      <c r="EK23" s="147"/>
      <c r="EL23" s="133">
        <f t="shared" si="341"/>
        <v>0</v>
      </c>
      <c r="EM23" s="134" t="e">
        <f t="shared" si="104"/>
        <v>#DIV/0!</v>
      </c>
      <c r="EN23" s="133"/>
      <c r="EO23" s="145">
        <f t="shared" si="342"/>
        <v>0</v>
      </c>
      <c r="EP23" s="144"/>
      <c r="EQ23" s="147"/>
      <c r="ER23" s="133">
        <f t="shared" si="343"/>
        <v>0</v>
      </c>
      <c r="ES23" s="134" t="e">
        <f t="shared" si="107"/>
        <v>#DIV/0!</v>
      </c>
      <c r="ET23" s="133"/>
      <c r="EU23" s="145">
        <f t="shared" si="344"/>
        <v>0</v>
      </c>
      <c r="EV23" s="144"/>
      <c r="EW23" s="147"/>
      <c r="EX23" s="133">
        <f t="shared" si="345"/>
        <v>0</v>
      </c>
      <c r="EY23" s="134" t="e">
        <f t="shared" si="110"/>
        <v>#DIV/0!</v>
      </c>
      <c r="EZ23" s="133"/>
      <c r="FA23" s="145">
        <f t="shared" si="346"/>
        <v>0</v>
      </c>
      <c r="FB23" s="144"/>
      <c r="FC23" s="147"/>
      <c r="FD23" s="133">
        <f t="shared" si="347"/>
        <v>0</v>
      </c>
      <c r="FE23" s="134" t="e">
        <f t="shared" si="113"/>
        <v>#DIV/0!</v>
      </c>
      <c r="FF23" s="133"/>
      <c r="FG23" s="145">
        <f t="shared" si="348"/>
        <v>0</v>
      </c>
      <c r="FH23" s="144"/>
      <c r="FI23" s="147"/>
      <c r="FJ23" s="133">
        <f t="shared" si="349"/>
        <v>0</v>
      </c>
      <c r="FK23" s="134" t="e">
        <f t="shared" si="116"/>
        <v>#DIV/0!</v>
      </c>
      <c r="FL23" s="133"/>
      <c r="FM23" s="145">
        <f t="shared" si="350"/>
        <v>0</v>
      </c>
      <c r="FN23" s="144">
        <f t="shared" si="118"/>
        <v>0</v>
      </c>
      <c r="FO23" s="147">
        <f t="shared" si="118"/>
        <v>0</v>
      </c>
      <c r="FP23" s="133">
        <f t="shared" si="118"/>
        <v>0</v>
      </c>
      <c r="FQ23" s="134" t="e">
        <f t="shared" si="119"/>
        <v>#DIV/0!</v>
      </c>
      <c r="FR23" s="133">
        <f t="shared" si="120"/>
        <v>0</v>
      </c>
      <c r="FS23" s="145">
        <f t="shared" si="120"/>
        <v>0</v>
      </c>
      <c r="FT23" s="144"/>
      <c r="FU23" s="147"/>
      <c r="FV23" s="133">
        <f t="shared" si="351"/>
        <v>0</v>
      </c>
      <c r="FW23" s="134" t="e">
        <f t="shared" si="122"/>
        <v>#DIV/0!</v>
      </c>
      <c r="FX23" s="133"/>
      <c r="FY23" s="145">
        <f t="shared" si="352"/>
        <v>0</v>
      </c>
      <c r="FZ23" s="144"/>
      <c r="GA23" s="147"/>
      <c r="GB23" s="133">
        <f t="shared" si="353"/>
        <v>0</v>
      </c>
      <c r="GC23" s="134" t="e">
        <f t="shared" si="125"/>
        <v>#DIV/0!</v>
      </c>
      <c r="GD23" s="133"/>
      <c r="GE23" s="145">
        <f t="shared" si="354"/>
        <v>0</v>
      </c>
      <c r="GF23" s="144"/>
      <c r="GG23" s="147"/>
      <c r="GH23" s="133">
        <f t="shared" si="355"/>
        <v>0</v>
      </c>
      <c r="GI23" s="134" t="e">
        <f t="shared" si="128"/>
        <v>#DIV/0!</v>
      </c>
      <c r="GJ23" s="133"/>
      <c r="GK23" s="145">
        <f t="shared" si="356"/>
        <v>0</v>
      </c>
      <c r="GL23" s="144">
        <f t="shared" si="130"/>
        <v>0</v>
      </c>
      <c r="GM23" s="147">
        <f t="shared" si="130"/>
        <v>0</v>
      </c>
      <c r="GN23" s="133">
        <f t="shared" si="130"/>
        <v>0</v>
      </c>
      <c r="GO23" s="134" t="e">
        <f t="shared" si="131"/>
        <v>#DIV/0!</v>
      </c>
      <c r="GP23" s="133">
        <f t="shared" si="132"/>
        <v>0</v>
      </c>
      <c r="GQ23" s="145">
        <f t="shared" si="132"/>
        <v>0</v>
      </c>
      <c r="GR23" s="144"/>
      <c r="GS23" s="147"/>
      <c r="GT23" s="133">
        <f t="shared" si="357"/>
        <v>0</v>
      </c>
      <c r="GU23" s="134" t="e">
        <f t="shared" si="134"/>
        <v>#DIV/0!</v>
      </c>
      <c r="GV23" s="133"/>
      <c r="GW23" s="145">
        <f t="shared" si="358"/>
        <v>0</v>
      </c>
      <c r="GX23" s="144"/>
      <c r="GY23" s="147"/>
      <c r="GZ23" s="133">
        <f t="shared" si="359"/>
        <v>0</v>
      </c>
      <c r="HA23" s="134" t="e">
        <f t="shared" si="137"/>
        <v>#DIV/0!</v>
      </c>
      <c r="HB23" s="133"/>
      <c r="HC23" s="145">
        <f t="shared" si="360"/>
        <v>0</v>
      </c>
      <c r="HD23" s="144"/>
      <c r="HE23" s="147"/>
      <c r="HF23" s="133">
        <f t="shared" si="361"/>
        <v>0</v>
      </c>
      <c r="HG23" s="134" t="e">
        <f t="shared" si="140"/>
        <v>#DIV/0!</v>
      </c>
      <c r="HH23" s="133"/>
      <c r="HI23" s="145">
        <f t="shared" si="362"/>
        <v>0</v>
      </c>
      <c r="HJ23" s="144"/>
      <c r="HK23" s="147"/>
      <c r="HL23" s="133">
        <f t="shared" si="363"/>
        <v>0</v>
      </c>
      <c r="HM23" s="134" t="e">
        <f t="shared" si="143"/>
        <v>#DIV/0!</v>
      </c>
      <c r="HN23" s="133"/>
      <c r="HO23" s="145">
        <f t="shared" si="364"/>
        <v>0</v>
      </c>
      <c r="HP23" s="144"/>
      <c r="HQ23" s="147"/>
      <c r="HR23" s="133">
        <f t="shared" si="365"/>
        <v>0</v>
      </c>
      <c r="HS23" s="134" t="e">
        <f t="shared" si="146"/>
        <v>#DIV/0!</v>
      </c>
      <c r="HT23" s="133"/>
      <c r="HU23" s="145">
        <f t="shared" si="366"/>
        <v>0</v>
      </c>
      <c r="HV23" s="144"/>
      <c r="HW23" s="147"/>
      <c r="HX23" s="133">
        <f t="shared" si="367"/>
        <v>0</v>
      </c>
      <c r="HY23" s="134" t="e">
        <f t="shared" si="149"/>
        <v>#DIV/0!</v>
      </c>
      <c r="HZ23" s="133"/>
      <c r="IA23" s="145">
        <f t="shared" si="368"/>
        <v>0</v>
      </c>
      <c r="IB23" s="144">
        <f t="shared" si="151"/>
        <v>0</v>
      </c>
      <c r="IC23" s="147">
        <f t="shared" si="151"/>
        <v>0</v>
      </c>
      <c r="ID23" s="133">
        <f t="shared" si="151"/>
        <v>0</v>
      </c>
      <c r="IE23" s="134" t="e">
        <f t="shared" si="152"/>
        <v>#DIV/0!</v>
      </c>
      <c r="IF23" s="133">
        <f t="shared" si="153"/>
        <v>0</v>
      </c>
      <c r="IG23" s="145">
        <f t="shared" si="153"/>
        <v>0</v>
      </c>
      <c r="IH23" s="144"/>
      <c r="II23" s="147"/>
      <c r="IJ23" s="133">
        <f t="shared" si="369"/>
        <v>0</v>
      </c>
      <c r="IK23" s="134" t="e">
        <f t="shared" si="155"/>
        <v>#DIV/0!</v>
      </c>
      <c r="IL23" s="133"/>
      <c r="IM23" s="145">
        <f t="shared" si="370"/>
        <v>0</v>
      </c>
      <c r="IN23" s="144"/>
      <c r="IO23" s="147"/>
      <c r="IP23" s="133">
        <f t="shared" si="371"/>
        <v>0</v>
      </c>
      <c r="IQ23" s="134" t="e">
        <f t="shared" si="158"/>
        <v>#DIV/0!</v>
      </c>
      <c r="IR23" s="133"/>
      <c r="IS23" s="145">
        <f t="shared" si="372"/>
        <v>0</v>
      </c>
      <c r="IT23" s="144"/>
      <c r="IU23" s="147"/>
      <c r="IV23" s="133">
        <f t="shared" si="373"/>
        <v>0</v>
      </c>
      <c r="IW23" s="134" t="e">
        <f t="shared" si="161"/>
        <v>#DIV/0!</v>
      </c>
      <c r="IX23" s="133"/>
      <c r="IY23" s="145">
        <f t="shared" si="374"/>
        <v>0</v>
      </c>
      <c r="IZ23" s="144">
        <f t="shared" si="163"/>
        <v>0</v>
      </c>
      <c r="JA23" s="147">
        <f t="shared" si="163"/>
        <v>0</v>
      </c>
      <c r="JB23" s="133">
        <f t="shared" si="163"/>
        <v>0</v>
      </c>
      <c r="JC23" s="134" t="e">
        <f t="shared" si="164"/>
        <v>#DIV/0!</v>
      </c>
      <c r="JD23" s="133">
        <f t="shared" si="165"/>
        <v>0</v>
      </c>
      <c r="JE23" s="145">
        <f t="shared" si="165"/>
        <v>0</v>
      </c>
      <c r="JF23" s="144"/>
      <c r="JG23" s="147"/>
      <c r="JH23" s="133">
        <f t="shared" si="375"/>
        <v>0</v>
      </c>
      <c r="JI23" s="134" t="e">
        <f t="shared" si="167"/>
        <v>#DIV/0!</v>
      </c>
      <c r="JJ23" s="133"/>
      <c r="JK23" s="145">
        <f t="shared" si="376"/>
        <v>0</v>
      </c>
      <c r="JL23" s="144"/>
      <c r="JM23" s="147"/>
      <c r="JN23" s="133">
        <f t="shared" si="377"/>
        <v>0</v>
      </c>
      <c r="JO23" s="134" t="e">
        <f t="shared" si="170"/>
        <v>#DIV/0!</v>
      </c>
      <c r="JP23" s="133"/>
      <c r="JQ23" s="145">
        <f t="shared" si="378"/>
        <v>0</v>
      </c>
      <c r="JR23" s="144"/>
      <c r="JS23" s="147"/>
      <c r="JT23" s="133">
        <f t="shared" si="379"/>
        <v>0</v>
      </c>
      <c r="JU23" s="134" t="e">
        <f t="shared" si="173"/>
        <v>#DIV/0!</v>
      </c>
      <c r="JV23" s="133"/>
      <c r="JW23" s="145">
        <f t="shared" si="380"/>
        <v>0</v>
      </c>
      <c r="JX23" s="144"/>
      <c r="JY23" s="147"/>
      <c r="JZ23" s="133">
        <f t="shared" si="381"/>
        <v>0</v>
      </c>
      <c r="KA23" s="134" t="e">
        <f t="shared" si="176"/>
        <v>#DIV/0!</v>
      </c>
      <c r="KB23" s="133"/>
      <c r="KC23" s="145">
        <f t="shared" si="382"/>
        <v>0</v>
      </c>
      <c r="KD23" s="144">
        <f t="shared" si="178"/>
        <v>0</v>
      </c>
      <c r="KE23" s="147">
        <f t="shared" si="178"/>
        <v>0</v>
      </c>
      <c r="KF23" s="133">
        <f t="shared" si="178"/>
        <v>0</v>
      </c>
      <c r="KG23" s="134" t="e">
        <f t="shared" si="179"/>
        <v>#DIV/0!</v>
      </c>
      <c r="KH23" s="133">
        <f t="shared" si="180"/>
        <v>0</v>
      </c>
      <c r="KI23" s="145">
        <f t="shared" si="180"/>
        <v>0</v>
      </c>
      <c r="KJ23" s="144"/>
      <c r="KK23" s="147"/>
      <c r="KL23" s="133">
        <f t="shared" si="383"/>
        <v>0</v>
      </c>
      <c r="KM23" s="134" t="e">
        <f t="shared" si="182"/>
        <v>#DIV/0!</v>
      </c>
      <c r="KN23" s="133"/>
      <c r="KO23" s="145">
        <f t="shared" si="384"/>
        <v>0</v>
      </c>
      <c r="KP23" s="144"/>
      <c r="KQ23" s="147"/>
      <c r="KR23" s="133">
        <f t="shared" si="385"/>
        <v>0</v>
      </c>
      <c r="KS23" s="134" t="e">
        <f t="shared" si="185"/>
        <v>#DIV/0!</v>
      </c>
      <c r="KT23" s="133"/>
      <c r="KU23" s="145">
        <f t="shared" si="386"/>
        <v>0</v>
      </c>
      <c r="KV23" s="144">
        <f t="shared" si="187"/>
        <v>0</v>
      </c>
      <c r="KW23" s="147">
        <f t="shared" si="187"/>
        <v>0</v>
      </c>
      <c r="KX23" s="133">
        <f t="shared" si="187"/>
        <v>0</v>
      </c>
      <c r="KY23" s="134" t="e">
        <f t="shared" si="188"/>
        <v>#DIV/0!</v>
      </c>
      <c r="KZ23" s="133">
        <f t="shared" si="189"/>
        <v>0</v>
      </c>
      <c r="LA23" s="145">
        <f t="shared" si="189"/>
        <v>0</v>
      </c>
      <c r="LB23" s="144"/>
      <c r="LC23" s="147"/>
      <c r="LD23" s="133">
        <f t="shared" si="387"/>
        <v>0</v>
      </c>
      <c r="LE23" s="134" t="e">
        <f t="shared" si="191"/>
        <v>#DIV/0!</v>
      </c>
      <c r="LF23" s="133"/>
      <c r="LG23" s="145">
        <f t="shared" si="388"/>
        <v>0</v>
      </c>
      <c r="LH23" s="144"/>
      <c r="LI23" s="147"/>
      <c r="LJ23" s="133">
        <f t="shared" si="389"/>
        <v>0</v>
      </c>
      <c r="LK23" s="134" t="e">
        <f t="shared" si="194"/>
        <v>#DIV/0!</v>
      </c>
      <c r="LL23" s="133"/>
      <c r="LM23" s="145">
        <f t="shared" si="390"/>
        <v>0</v>
      </c>
      <c r="LN23" s="144">
        <f t="shared" si="196"/>
        <v>0</v>
      </c>
      <c r="LO23" s="147">
        <f t="shared" si="196"/>
        <v>0</v>
      </c>
      <c r="LP23" s="133">
        <f t="shared" si="196"/>
        <v>0</v>
      </c>
      <c r="LQ23" s="134" t="e">
        <f t="shared" si="197"/>
        <v>#DIV/0!</v>
      </c>
      <c r="LR23" s="133">
        <f t="shared" si="198"/>
        <v>0</v>
      </c>
      <c r="LS23" s="145">
        <f t="shared" si="198"/>
        <v>0</v>
      </c>
      <c r="LT23" s="144"/>
      <c r="LU23" s="147"/>
      <c r="LV23" s="133">
        <f t="shared" si="391"/>
        <v>0</v>
      </c>
      <c r="LW23" s="134" t="e">
        <f t="shared" si="200"/>
        <v>#DIV/0!</v>
      </c>
      <c r="LX23" s="133"/>
      <c r="LY23" s="145">
        <f t="shared" si="392"/>
        <v>0</v>
      </c>
      <c r="LZ23" s="144"/>
      <c r="MA23" s="147"/>
      <c r="MB23" s="133">
        <f t="shared" si="393"/>
        <v>0</v>
      </c>
      <c r="MC23" s="134" t="e">
        <f t="shared" si="203"/>
        <v>#DIV/0!</v>
      </c>
      <c r="MD23" s="133"/>
      <c r="ME23" s="145">
        <f t="shared" si="394"/>
        <v>0</v>
      </c>
      <c r="MF23" s="144">
        <f t="shared" si="205"/>
        <v>0</v>
      </c>
      <c r="MG23" s="147">
        <f t="shared" si="205"/>
        <v>0</v>
      </c>
      <c r="MH23" s="133">
        <f t="shared" si="205"/>
        <v>0</v>
      </c>
      <c r="MI23" s="134" t="e">
        <f t="shared" si="206"/>
        <v>#DIV/0!</v>
      </c>
      <c r="MJ23" s="133">
        <f t="shared" si="207"/>
        <v>0</v>
      </c>
      <c r="MK23" s="145">
        <f t="shared" si="207"/>
        <v>0</v>
      </c>
      <c r="ML23" s="144"/>
      <c r="MM23" s="147"/>
      <c r="MN23" s="133">
        <f t="shared" si="395"/>
        <v>0</v>
      </c>
      <c r="MO23" s="134" t="e">
        <f t="shared" si="209"/>
        <v>#DIV/0!</v>
      </c>
      <c r="MP23" s="133"/>
      <c r="MQ23" s="145">
        <f t="shared" si="396"/>
        <v>0</v>
      </c>
      <c r="MR23" s="144"/>
      <c r="MS23" s="147"/>
      <c r="MT23" s="133">
        <f t="shared" si="397"/>
        <v>0</v>
      </c>
      <c r="MU23" s="134" t="e">
        <f t="shared" si="212"/>
        <v>#DIV/0!</v>
      </c>
      <c r="MV23" s="133"/>
      <c r="MW23" s="145">
        <f t="shared" si="398"/>
        <v>0</v>
      </c>
      <c r="MX23" s="144">
        <f t="shared" si="214"/>
        <v>0</v>
      </c>
      <c r="MY23" s="147">
        <f t="shared" si="214"/>
        <v>0</v>
      </c>
      <c r="MZ23" s="133">
        <f t="shared" si="214"/>
        <v>0</v>
      </c>
      <c r="NA23" s="134" t="e">
        <f t="shared" si="215"/>
        <v>#DIV/0!</v>
      </c>
      <c r="NB23" s="133">
        <f t="shared" si="216"/>
        <v>0</v>
      </c>
      <c r="NC23" s="145">
        <f t="shared" si="216"/>
        <v>0</v>
      </c>
      <c r="ND23" s="144"/>
      <c r="NE23" s="147"/>
      <c r="NF23" s="133">
        <f t="shared" si="399"/>
        <v>0</v>
      </c>
      <c r="NG23" s="134" t="e">
        <f t="shared" si="218"/>
        <v>#DIV/0!</v>
      </c>
      <c r="NH23" s="133"/>
      <c r="NI23" s="145">
        <f t="shared" si="400"/>
        <v>0</v>
      </c>
      <c r="NJ23" s="144"/>
      <c r="NK23" s="147"/>
      <c r="NL23" s="133">
        <f t="shared" si="401"/>
        <v>0</v>
      </c>
      <c r="NM23" s="134" t="e">
        <f t="shared" si="221"/>
        <v>#DIV/0!</v>
      </c>
      <c r="NN23" s="133"/>
      <c r="NO23" s="145">
        <f t="shared" si="402"/>
        <v>0</v>
      </c>
      <c r="NP23" s="144">
        <f t="shared" si="223"/>
        <v>0</v>
      </c>
      <c r="NQ23" s="147">
        <f t="shared" si="223"/>
        <v>0</v>
      </c>
      <c r="NR23" s="133">
        <f t="shared" si="223"/>
        <v>0</v>
      </c>
      <c r="NS23" s="134" t="e">
        <f t="shared" si="224"/>
        <v>#DIV/0!</v>
      </c>
      <c r="NT23" s="133">
        <f t="shared" si="225"/>
        <v>0</v>
      </c>
      <c r="NU23" s="145">
        <f t="shared" si="225"/>
        <v>0</v>
      </c>
      <c r="NV23" s="144"/>
      <c r="NW23" s="147"/>
      <c r="NX23" s="133">
        <f t="shared" si="403"/>
        <v>0</v>
      </c>
      <c r="NY23" s="134" t="e">
        <f t="shared" si="227"/>
        <v>#DIV/0!</v>
      </c>
      <c r="NZ23" s="133"/>
      <c r="OA23" s="145">
        <f t="shared" si="404"/>
        <v>0</v>
      </c>
      <c r="OB23" s="144"/>
      <c r="OC23" s="147"/>
      <c r="OD23" s="133">
        <f t="shared" si="405"/>
        <v>0</v>
      </c>
      <c r="OE23" s="134" t="e">
        <f t="shared" si="230"/>
        <v>#DIV/0!</v>
      </c>
      <c r="OF23" s="133"/>
      <c r="OG23" s="145">
        <f t="shared" si="406"/>
        <v>0</v>
      </c>
      <c r="OH23" s="144"/>
      <c r="OI23" s="147"/>
      <c r="OJ23" s="133">
        <f t="shared" si="407"/>
        <v>0</v>
      </c>
      <c r="OK23" s="134" t="e">
        <f t="shared" si="233"/>
        <v>#DIV/0!</v>
      </c>
      <c r="OL23" s="133"/>
      <c r="OM23" s="145">
        <f t="shared" si="408"/>
        <v>0</v>
      </c>
      <c r="ON23" s="144">
        <f t="shared" si="235"/>
        <v>0</v>
      </c>
      <c r="OO23" s="147">
        <f t="shared" si="235"/>
        <v>0</v>
      </c>
      <c r="OP23" s="133">
        <f t="shared" si="235"/>
        <v>0</v>
      </c>
      <c r="OQ23" s="134" t="e">
        <f t="shared" si="236"/>
        <v>#DIV/0!</v>
      </c>
      <c r="OR23" s="133">
        <f t="shared" si="237"/>
        <v>0</v>
      </c>
      <c r="OS23" s="145">
        <f t="shared" si="237"/>
        <v>0</v>
      </c>
      <c r="OT23" s="144"/>
      <c r="OU23" s="147"/>
      <c r="OV23" s="133">
        <f t="shared" si="409"/>
        <v>0</v>
      </c>
      <c r="OW23" s="134" t="e">
        <f t="shared" si="239"/>
        <v>#DIV/0!</v>
      </c>
      <c r="OX23" s="133"/>
      <c r="OY23" s="145">
        <f t="shared" si="410"/>
        <v>0</v>
      </c>
      <c r="OZ23" s="144"/>
      <c r="PA23" s="147"/>
      <c r="PB23" s="133">
        <f t="shared" si="411"/>
        <v>0</v>
      </c>
      <c r="PC23" s="134" t="e">
        <f t="shared" si="242"/>
        <v>#DIV/0!</v>
      </c>
      <c r="PD23" s="133"/>
      <c r="PE23" s="145">
        <f t="shared" si="412"/>
        <v>0</v>
      </c>
      <c r="PF23" s="144">
        <f t="shared" si="244"/>
        <v>0</v>
      </c>
      <c r="PG23" s="147">
        <f t="shared" si="244"/>
        <v>0</v>
      </c>
      <c r="PH23" s="133">
        <f t="shared" si="244"/>
        <v>0</v>
      </c>
      <c r="PI23" s="134" t="e">
        <f t="shared" si="245"/>
        <v>#DIV/0!</v>
      </c>
      <c r="PJ23" s="133">
        <f t="shared" si="246"/>
        <v>0</v>
      </c>
      <c r="PK23" s="145">
        <f t="shared" si="246"/>
        <v>0</v>
      </c>
      <c r="PL23" s="144"/>
      <c r="PM23" s="147"/>
      <c r="PN23" s="133">
        <f t="shared" si="413"/>
        <v>0</v>
      </c>
      <c r="PO23" s="134" t="e">
        <f t="shared" si="248"/>
        <v>#DIV/0!</v>
      </c>
      <c r="PP23" s="133"/>
      <c r="PQ23" s="145">
        <f t="shared" si="414"/>
        <v>0</v>
      </c>
      <c r="PR23" s="144"/>
      <c r="PS23" s="147"/>
      <c r="PT23" s="133">
        <f t="shared" si="415"/>
        <v>0</v>
      </c>
      <c r="PU23" s="134" t="e">
        <f t="shared" si="251"/>
        <v>#DIV/0!</v>
      </c>
      <c r="PV23" s="133"/>
      <c r="PW23" s="145">
        <f t="shared" si="416"/>
        <v>0</v>
      </c>
    </row>
    <row r="24" spans="1:439" s="98" customFormat="1" ht="18.75" customHeight="1">
      <c r="A24" s="150"/>
      <c r="B24" s="177" t="s">
        <v>678</v>
      </c>
      <c r="C24" s="177" t="s">
        <v>679</v>
      </c>
      <c r="D24" s="152">
        <f>+'[10]รายงานจัดซื้องบ I '!D21</f>
        <v>0</v>
      </c>
      <c r="E24" s="152">
        <f>+'[10]รายงานจัดซื้องบ I '!E21</f>
        <v>2946000</v>
      </c>
      <c r="F24" s="152">
        <f t="shared" si="37"/>
        <v>2946000</v>
      </c>
      <c r="G24" s="152">
        <f>+'[10]รายงานจัดซื้องบ I '!G21</f>
        <v>0</v>
      </c>
      <c r="H24" s="152">
        <f t="shared" si="328"/>
        <v>2946000</v>
      </c>
      <c r="I24" s="153">
        <f>+'[10]รายงานจัดซื้องบ I '!I21+'[10]รายงานจัดซื้องบ I '!L21+'[10]รายงานจัดซื้องบ I '!M21</f>
        <v>0</v>
      </c>
      <c r="J24" s="152">
        <f t="shared" si="38"/>
        <v>2946000</v>
      </c>
      <c r="K24" s="154">
        <f t="shared" si="36"/>
        <v>0</v>
      </c>
      <c r="L24" s="152">
        <f>+'[10]รายงานจัดซื้องบ I '!O21</f>
        <v>2866483.6</v>
      </c>
      <c r="M24" s="155">
        <f t="shared" si="39"/>
        <v>79516.399999999907</v>
      </c>
      <c r="N24" s="136">
        <f t="shared" si="40"/>
        <v>0</v>
      </c>
      <c r="O24" s="148">
        <f t="shared" si="40"/>
        <v>0</v>
      </c>
      <c r="P24" s="137">
        <f t="shared" si="40"/>
        <v>0</v>
      </c>
      <c r="Q24" s="138" t="e">
        <f t="shared" si="41"/>
        <v>#DIV/0!</v>
      </c>
      <c r="R24" s="137">
        <f t="shared" si="42"/>
        <v>0</v>
      </c>
      <c r="S24" s="139">
        <f t="shared" si="42"/>
        <v>0</v>
      </c>
      <c r="T24" s="140">
        <f t="shared" si="329"/>
        <v>2946000</v>
      </c>
      <c r="U24" s="149">
        <f t="shared" si="329"/>
        <v>0</v>
      </c>
      <c r="V24" s="141">
        <f t="shared" si="330"/>
        <v>2946000</v>
      </c>
      <c r="W24" s="142">
        <f t="shared" si="44"/>
        <v>0</v>
      </c>
      <c r="X24" s="141">
        <f t="shared" si="331"/>
        <v>2866483.6</v>
      </c>
      <c r="Y24" s="143">
        <f t="shared" si="332"/>
        <v>79516.399999999907</v>
      </c>
      <c r="Z24" s="144">
        <v>0</v>
      </c>
      <c r="AA24" s="147">
        <v>0</v>
      </c>
      <c r="AB24" s="133">
        <f t="shared" si="333"/>
        <v>0</v>
      </c>
      <c r="AC24" s="134" t="e">
        <f t="shared" si="334"/>
        <v>#DIV/0!</v>
      </c>
      <c r="AD24" s="133">
        <v>0</v>
      </c>
      <c r="AE24" s="145">
        <f t="shared" si="335"/>
        <v>0</v>
      </c>
      <c r="AF24" s="144">
        <v>0</v>
      </c>
      <c r="AG24" s="147">
        <v>0</v>
      </c>
      <c r="AH24" s="133">
        <f t="shared" si="336"/>
        <v>0</v>
      </c>
      <c r="AI24" s="134" t="e">
        <f t="shared" si="337"/>
        <v>#DIV/0!</v>
      </c>
      <c r="AJ24" s="133">
        <v>0</v>
      </c>
      <c r="AK24" s="145">
        <f t="shared" si="338"/>
        <v>0</v>
      </c>
      <c r="AL24" s="144">
        <f t="shared" si="52"/>
        <v>0</v>
      </c>
      <c r="AM24" s="147">
        <f t="shared" si="52"/>
        <v>0</v>
      </c>
      <c r="AN24" s="133">
        <f t="shared" si="52"/>
        <v>0</v>
      </c>
      <c r="AO24" s="134" t="e">
        <f t="shared" si="53"/>
        <v>#DIV/0!</v>
      </c>
      <c r="AP24" s="133">
        <f t="shared" si="54"/>
        <v>0</v>
      </c>
      <c r="AQ24" s="145">
        <f t="shared" si="54"/>
        <v>0</v>
      </c>
      <c r="AR24" s="144"/>
      <c r="AS24" s="147"/>
      <c r="AT24" s="133">
        <f t="shared" si="55"/>
        <v>0</v>
      </c>
      <c r="AU24" s="134" t="e">
        <f t="shared" si="56"/>
        <v>#DIV/0!</v>
      </c>
      <c r="AV24" s="133"/>
      <c r="AW24" s="145">
        <f t="shared" si="57"/>
        <v>0</v>
      </c>
      <c r="AX24" s="144"/>
      <c r="AY24" s="147"/>
      <c r="AZ24" s="133">
        <f t="shared" si="58"/>
        <v>0</v>
      </c>
      <c r="BA24" s="134" t="e">
        <f t="shared" si="59"/>
        <v>#DIV/0!</v>
      </c>
      <c r="BB24" s="133"/>
      <c r="BC24" s="145">
        <f t="shared" si="60"/>
        <v>0</v>
      </c>
      <c r="BD24" s="144"/>
      <c r="BE24" s="147"/>
      <c r="BF24" s="133">
        <f t="shared" si="61"/>
        <v>0</v>
      </c>
      <c r="BG24" s="134" t="e">
        <f t="shared" si="62"/>
        <v>#DIV/0!</v>
      </c>
      <c r="BH24" s="133"/>
      <c r="BI24" s="145">
        <f t="shared" si="63"/>
        <v>0</v>
      </c>
      <c r="BJ24" s="144">
        <f t="shared" si="64"/>
        <v>2946000</v>
      </c>
      <c r="BK24" s="147">
        <f t="shared" si="64"/>
        <v>0</v>
      </c>
      <c r="BL24" s="133">
        <f t="shared" si="64"/>
        <v>2946000</v>
      </c>
      <c r="BM24" s="134">
        <f t="shared" si="65"/>
        <v>0</v>
      </c>
      <c r="BN24" s="133">
        <f t="shared" si="66"/>
        <v>2866483.6</v>
      </c>
      <c r="BO24" s="145">
        <f t="shared" si="66"/>
        <v>79516.399999999907</v>
      </c>
      <c r="BP24" s="144">
        <f>+'[10]รายละเอียดซื้อ I'!F64</f>
        <v>2946000</v>
      </c>
      <c r="BQ24" s="147">
        <f>+'[10]รายละเอียดซื้อ I'!G64+'[10]รายละเอียดซื้อ I'!J64+'[10]รายละเอียดซื้อ I'!K64</f>
        <v>0</v>
      </c>
      <c r="BR24" s="133">
        <f t="shared" si="67"/>
        <v>2946000</v>
      </c>
      <c r="BS24" s="134">
        <f t="shared" si="68"/>
        <v>0</v>
      </c>
      <c r="BT24" s="133">
        <f>+'[10]รายละเอียดซื้อ I'!N64</f>
        <v>2866483.6</v>
      </c>
      <c r="BU24" s="145">
        <f t="shared" si="69"/>
        <v>79516.399999999907</v>
      </c>
      <c r="BV24" s="144"/>
      <c r="BW24" s="147"/>
      <c r="BX24" s="133">
        <f t="shared" si="70"/>
        <v>0</v>
      </c>
      <c r="BY24" s="134" t="e">
        <f t="shared" si="71"/>
        <v>#DIV/0!</v>
      </c>
      <c r="BZ24" s="133"/>
      <c r="CA24" s="145">
        <f t="shared" si="72"/>
        <v>0</v>
      </c>
      <c r="CB24" s="144"/>
      <c r="CC24" s="147"/>
      <c r="CD24" s="133">
        <f t="shared" si="73"/>
        <v>0</v>
      </c>
      <c r="CE24" s="134" t="e">
        <f t="shared" si="74"/>
        <v>#DIV/0!</v>
      </c>
      <c r="CF24" s="133"/>
      <c r="CG24" s="145">
        <f t="shared" si="75"/>
        <v>0</v>
      </c>
      <c r="CH24" s="144">
        <f t="shared" si="76"/>
        <v>0</v>
      </c>
      <c r="CI24" s="147">
        <f t="shared" si="76"/>
        <v>0</v>
      </c>
      <c r="CJ24" s="133">
        <f t="shared" si="76"/>
        <v>0</v>
      </c>
      <c r="CK24" s="134" t="e">
        <f t="shared" si="77"/>
        <v>#DIV/0!</v>
      </c>
      <c r="CL24" s="133">
        <f t="shared" si="78"/>
        <v>0</v>
      </c>
      <c r="CM24" s="145">
        <f t="shared" si="78"/>
        <v>0</v>
      </c>
      <c r="CN24" s="144"/>
      <c r="CO24" s="147"/>
      <c r="CP24" s="133">
        <f t="shared" si="79"/>
        <v>0</v>
      </c>
      <c r="CQ24" s="134" t="e">
        <f t="shared" si="80"/>
        <v>#DIV/0!</v>
      </c>
      <c r="CR24" s="133"/>
      <c r="CS24" s="145">
        <f t="shared" si="81"/>
        <v>0</v>
      </c>
      <c r="CT24" s="144"/>
      <c r="CU24" s="147"/>
      <c r="CV24" s="133">
        <f t="shared" si="82"/>
        <v>0</v>
      </c>
      <c r="CW24" s="134" t="e">
        <f t="shared" si="83"/>
        <v>#DIV/0!</v>
      </c>
      <c r="CX24" s="133"/>
      <c r="CY24" s="145">
        <f t="shared" si="84"/>
        <v>0</v>
      </c>
      <c r="CZ24" s="144"/>
      <c r="DA24" s="147"/>
      <c r="DB24" s="133">
        <f t="shared" si="85"/>
        <v>0</v>
      </c>
      <c r="DC24" s="134" t="e">
        <f t="shared" si="86"/>
        <v>#DIV/0!</v>
      </c>
      <c r="DD24" s="133"/>
      <c r="DE24" s="145">
        <f t="shared" si="87"/>
        <v>0</v>
      </c>
      <c r="DF24" s="144">
        <f t="shared" si="88"/>
        <v>0</v>
      </c>
      <c r="DG24" s="147">
        <f t="shared" si="88"/>
        <v>0</v>
      </c>
      <c r="DH24" s="133">
        <f t="shared" si="88"/>
        <v>0</v>
      </c>
      <c r="DI24" s="134" t="e">
        <f t="shared" si="89"/>
        <v>#DIV/0!</v>
      </c>
      <c r="DJ24" s="133">
        <f t="shared" si="90"/>
        <v>0</v>
      </c>
      <c r="DK24" s="145">
        <f t="shared" si="90"/>
        <v>0</v>
      </c>
      <c r="DL24" s="144"/>
      <c r="DM24" s="147"/>
      <c r="DN24" s="133">
        <f t="shared" si="91"/>
        <v>0</v>
      </c>
      <c r="DO24" s="134" t="e">
        <f t="shared" si="92"/>
        <v>#DIV/0!</v>
      </c>
      <c r="DP24" s="133"/>
      <c r="DQ24" s="145">
        <f t="shared" si="93"/>
        <v>0</v>
      </c>
      <c r="DR24" s="144"/>
      <c r="DS24" s="147"/>
      <c r="DT24" s="133">
        <f t="shared" si="94"/>
        <v>0</v>
      </c>
      <c r="DU24" s="134" t="e">
        <f t="shared" si="95"/>
        <v>#DIV/0!</v>
      </c>
      <c r="DV24" s="133"/>
      <c r="DW24" s="145">
        <f t="shared" si="96"/>
        <v>0</v>
      </c>
      <c r="DX24" s="144"/>
      <c r="DY24" s="147"/>
      <c r="DZ24" s="133">
        <f t="shared" si="339"/>
        <v>0</v>
      </c>
      <c r="EA24" s="134" t="e">
        <f t="shared" si="98"/>
        <v>#DIV/0!</v>
      </c>
      <c r="EB24" s="133"/>
      <c r="EC24" s="145">
        <f t="shared" si="340"/>
        <v>0</v>
      </c>
      <c r="ED24" s="144">
        <f t="shared" si="100"/>
        <v>0</v>
      </c>
      <c r="EE24" s="147">
        <f t="shared" si="100"/>
        <v>0</v>
      </c>
      <c r="EF24" s="133">
        <f t="shared" si="100"/>
        <v>0</v>
      </c>
      <c r="EG24" s="134" t="e">
        <f t="shared" si="101"/>
        <v>#DIV/0!</v>
      </c>
      <c r="EH24" s="133">
        <f t="shared" si="102"/>
        <v>0</v>
      </c>
      <c r="EI24" s="145">
        <f t="shared" si="102"/>
        <v>0</v>
      </c>
      <c r="EJ24" s="144"/>
      <c r="EK24" s="147"/>
      <c r="EL24" s="133">
        <f t="shared" si="341"/>
        <v>0</v>
      </c>
      <c r="EM24" s="134" t="e">
        <f t="shared" si="104"/>
        <v>#DIV/0!</v>
      </c>
      <c r="EN24" s="133"/>
      <c r="EO24" s="145">
        <f t="shared" si="342"/>
        <v>0</v>
      </c>
      <c r="EP24" s="144"/>
      <c r="EQ24" s="147"/>
      <c r="ER24" s="133">
        <f t="shared" si="343"/>
        <v>0</v>
      </c>
      <c r="ES24" s="134" t="e">
        <f t="shared" si="107"/>
        <v>#DIV/0!</v>
      </c>
      <c r="ET24" s="133"/>
      <c r="EU24" s="145">
        <f t="shared" si="344"/>
        <v>0</v>
      </c>
      <c r="EV24" s="144"/>
      <c r="EW24" s="147"/>
      <c r="EX24" s="133">
        <f t="shared" si="345"/>
        <v>0</v>
      </c>
      <c r="EY24" s="134" t="e">
        <f t="shared" si="110"/>
        <v>#DIV/0!</v>
      </c>
      <c r="EZ24" s="133"/>
      <c r="FA24" s="145">
        <f t="shared" si="346"/>
        <v>0</v>
      </c>
      <c r="FB24" s="144"/>
      <c r="FC24" s="147"/>
      <c r="FD24" s="133">
        <f t="shared" si="347"/>
        <v>0</v>
      </c>
      <c r="FE24" s="134" t="e">
        <f t="shared" si="113"/>
        <v>#DIV/0!</v>
      </c>
      <c r="FF24" s="133"/>
      <c r="FG24" s="145">
        <f t="shared" si="348"/>
        <v>0</v>
      </c>
      <c r="FH24" s="144"/>
      <c r="FI24" s="147"/>
      <c r="FJ24" s="133">
        <f t="shared" si="349"/>
        <v>0</v>
      </c>
      <c r="FK24" s="134" t="e">
        <f t="shared" si="116"/>
        <v>#DIV/0!</v>
      </c>
      <c r="FL24" s="133"/>
      <c r="FM24" s="145">
        <f t="shared" si="350"/>
        <v>0</v>
      </c>
      <c r="FN24" s="144">
        <f t="shared" si="118"/>
        <v>0</v>
      </c>
      <c r="FO24" s="147">
        <f t="shared" si="118"/>
        <v>0</v>
      </c>
      <c r="FP24" s="133">
        <f t="shared" si="118"/>
        <v>0</v>
      </c>
      <c r="FQ24" s="134" t="e">
        <f t="shared" si="119"/>
        <v>#DIV/0!</v>
      </c>
      <c r="FR24" s="133">
        <f t="shared" si="120"/>
        <v>0</v>
      </c>
      <c r="FS24" s="145">
        <f t="shared" si="120"/>
        <v>0</v>
      </c>
      <c r="FT24" s="144"/>
      <c r="FU24" s="147"/>
      <c r="FV24" s="133">
        <f t="shared" si="351"/>
        <v>0</v>
      </c>
      <c r="FW24" s="134" t="e">
        <f t="shared" si="122"/>
        <v>#DIV/0!</v>
      </c>
      <c r="FX24" s="133"/>
      <c r="FY24" s="145">
        <f t="shared" si="352"/>
        <v>0</v>
      </c>
      <c r="FZ24" s="144"/>
      <c r="GA24" s="147"/>
      <c r="GB24" s="133">
        <f t="shared" si="353"/>
        <v>0</v>
      </c>
      <c r="GC24" s="134" t="e">
        <f t="shared" si="125"/>
        <v>#DIV/0!</v>
      </c>
      <c r="GD24" s="133"/>
      <c r="GE24" s="145">
        <f t="shared" si="354"/>
        <v>0</v>
      </c>
      <c r="GF24" s="144"/>
      <c r="GG24" s="147"/>
      <c r="GH24" s="133">
        <f t="shared" si="355"/>
        <v>0</v>
      </c>
      <c r="GI24" s="134" t="e">
        <f t="shared" si="128"/>
        <v>#DIV/0!</v>
      </c>
      <c r="GJ24" s="133"/>
      <c r="GK24" s="145">
        <f t="shared" si="356"/>
        <v>0</v>
      </c>
      <c r="GL24" s="144">
        <f t="shared" si="130"/>
        <v>0</v>
      </c>
      <c r="GM24" s="147">
        <f t="shared" si="130"/>
        <v>0</v>
      </c>
      <c r="GN24" s="133">
        <f t="shared" si="130"/>
        <v>0</v>
      </c>
      <c r="GO24" s="134" t="e">
        <f t="shared" si="131"/>
        <v>#DIV/0!</v>
      </c>
      <c r="GP24" s="133">
        <f t="shared" si="132"/>
        <v>0</v>
      </c>
      <c r="GQ24" s="145">
        <f t="shared" si="132"/>
        <v>0</v>
      </c>
      <c r="GR24" s="144"/>
      <c r="GS24" s="147"/>
      <c r="GT24" s="133">
        <f t="shared" si="357"/>
        <v>0</v>
      </c>
      <c r="GU24" s="134" t="e">
        <f t="shared" si="134"/>
        <v>#DIV/0!</v>
      </c>
      <c r="GV24" s="133"/>
      <c r="GW24" s="145">
        <f t="shared" si="358"/>
        <v>0</v>
      </c>
      <c r="GX24" s="144"/>
      <c r="GY24" s="147"/>
      <c r="GZ24" s="133">
        <f t="shared" si="359"/>
        <v>0</v>
      </c>
      <c r="HA24" s="134" t="e">
        <f t="shared" si="137"/>
        <v>#DIV/0!</v>
      </c>
      <c r="HB24" s="133"/>
      <c r="HC24" s="145">
        <f t="shared" si="360"/>
        <v>0</v>
      </c>
      <c r="HD24" s="144"/>
      <c r="HE24" s="147"/>
      <c r="HF24" s="133">
        <f t="shared" si="361"/>
        <v>0</v>
      </c>
      <c r="HG24" s="134" t="e">
        <f t="shared" si="140"/>
        <v>#DIV/0!</v>
      </c>
      <c r="HH24" s="133"/>
      <c r="HI24" s="145">
        <f t="shared" si="362"/>
        <v>0</v>
      </c>
      <c r="HJ24" s="144"/>
      <c r="HK24" s="147"/>
      <c r="HL24" s="133">
        <f t="shared" si="363"/>
        <v>0</v>
      </c>
      <c r="HM24" s="134" t="e">
        <f t="shared" si="143"/>
        <v>#DIV/0!</v>
      </c>
      <c r="HN24" s="133"/>
      <c r="HO24" s="145">
        <f t="shared" si="364"/>
        <v>0</v>
      </c>
      <c r="HP24" s="144"/>
      <c r="HQ24" s="147"/>
      <c r="HR24" s="133">
        <f t="shared" si="365"/>
        <v>0</v>
      </c>
      <c r="HS24" s="134" t="e">
        <f t="shared" si="146"/>
        <v>#DIV/0!</v>
      </c>
      <c r="HT24" s="133"/>
      <c r="HU24" s="145">
        <f t="shared" si="366"/>
        <v>0</v>
      </c>
      <c r="HV24" s="144"/>
      <c r="HW24" s="147"/>
      <c r="HX24" s="133">
        <f t="shared" si="367"/>
        <v>0</v>
      </c>
      <c r="HY24" s="134" t="e">
        <f t="shared" si="149"/>
        <v>#DIV/0!</v>
      </c>
      <c r="HZ24" s="133"/>
      <c r="IA24" s="145">
        <f t="shared" si="368"/>
        <v>0</v>
      </c>
      <c r="IB24" s="144">
        <f t="shared" si="151"/>
        <v>0</v>
      </c>
      <c r="IC24" s="147">
        <f t="shared" si="151"/>
        <v>0</v>
      </c>
      <c r="ID24" s="133">
        <f t="shared" si="151"/>
        <v>0</v>
      </c>
      <c r="IE24" s="134" t="e">
        <f t="shared" si="152"/>
        <v>#DIV/0!</v>
      </c>
      <c r="IF24" s="133">
        <f t="shared" si="153"/>
        <v>0</v>
      </c>
      <c r="IG24" s="145">
        <f t="shared" si="153"/>
        <v>0</v>
      </c>
      <c r="IH24" s="144"/>
      <c r="II24" s="147"/>
      <c r="IJ24" s="133">
        <f t="shared" si="369"/>
        <v>0</v>
      </c>
      <c r="IK24" s="134" t="e">
        <f t="shared" si="155"/>
        <v>#DIV/0!</v>
      </c>
      <c r="IL24" s="133"/>
      <c r="IM24" s="145">
        <f t="shared" si="370"/>
        <v>0</v>
      </c>
      <c r="IN24" s="144"/>
      <c r="IO24" s="147"/>
      <c r="IP24" s="133">
        <f t="shared" si="371"/>
        <v>0</v>
      </c>
      <c r="IQ24" s="134" t="e">
        <f t="shared" si="158"/>
        <v>#DIV/0!</v>
      </c>
      <c r="IR24" s="133"/>
      <c r="IS24" s="145">
        <f t="shared" si="372"/>
        <v>0</v>
      </c>
      <c r="IT24" s="144"/>
      <c r="IU24" s="147"/>
      <c r="IV24" s="133">
        <f t="shared" si="373"/>
        <v>0</v>
      </c>
      <c r="IW24" s="134" t="e">
        <f t="shared" si="161"/>
        <v>#DIV/0!</v>
      </c>
      <c r="IX24" s="133"/>
      <c r="IY24" s="145">
        <f t="shared" si="374"/>
        <v>0</v>
      </c>
      <c r="IZ24" s="144">
        <f t="shared" si="163"/>
        <v>0</v>
      </c>
      <c r="JA24" s="147">
        <f t="shared" si="163"/>
        <v>0</v>
      </c>
      <c r="JB24" s="133">
        <f t="shared" si="163"/>
        <v>0</v>
      </c>
      <c r="JC24" s="134" t="e">
        <f t="shared" si="164"/>
        <v>#DIV/0!</v>
      </c>
      <c r="JD24" s="133">
        <f t="shared" si="165"/>
        <v>0</v>
      </c>
      <c r="JE24" s="145">
        <f t="shared" si="165"/>
        <v>0</v>
      </c>
      <c r="JF24" s="144"/>
      <c r="JG24" s="147"/>
      <c r="JH24" s="133">
        <f t="shared" si="375"/>
        <v>0</v>
      </c>
      <c r="JI24" s="134" t="e">
        <f t="shared" si="167"/>
        <v>#DIV/0!</v>
      </c>
      <c r="JJ24" s="133"/>
      <c r="JK24" s="145">
        <f t="shared" si="376"/>
        <v>0</v>
      </c>
      <c r="JL24" s="144"/>
      <c r="JM24" s="147"/>
      <c r="JN24" s="133">
        <f t="shared" si="377"/>
        <v>0</v>
      </c>
      <c r="JO24" s="134" t="e">
        <f t="shared" si="170"/>
        <v>#DIV/0!</v>
      </c>
      <c r="JP24" s="133"/>
      <c r="JQ24" s="145">
        <f t="shared" si="378"/>
        <v>0</v>
      </c>
      <c r="JR24" s="144"/>
      <c r="JS24" s="147"/>
      <c r="JT24" s="133">
        <f t="shared" si="379"/>
        <v>0</v>
      </c>
      <c r="JU24" s="134" t="e">
        <f t="shared" si="173"/>
        <v>#DIV/0!</v>
      </c>
      <c r="JV24" s="133"/>
      <c r="JW24" s="145">
        <f t="shared" si="380"/>
        <v>0</v>
      </c>
      <c r="JX24" s="144"/>
      <c r="JY24" s="147"/>
      <c r="JZ24" s="133">
        <f t="shared" si="381"/>
        <v>0</v>
      </c>
      <c r="KA24" s="134" t="e">
        <f t="shared" si="176"/>
        <v>#DIV/0!</v>
      </c>
      <c r="KB24" s="133"/>
      <c r="KC24" s="145">
        <f t="shared" si="382"/>
        <v>0</v>
      </c>
      <c r="KD24" s="144">
        <f t="shared" si="178"/>
        <v>0</v>
      </c>
      <c r="KE24" s="147">
        <f t="shared" si="178"/>
        <v>0</v>
      </c>
      <c r="KF24" s="133">
        <f t="shared" si="178"/>
        <v>0</v>
      </c>
      <c r="KG24" s="134" t="e">
        <f t="shared" si="179"/>
        <v>#DIV/0!</v>
      </c>
      <c r="KH24" s="133">
        <f t="shared" si="180"/>
        <v>0</v>
      </c>
      <c r="KI24" s="145">
        <f t="shared" si="180"/>
        <v>0</v>
      </c>
      <c r="KJ24" s="144"/>
      <c r="KK24" s="147"/>
      <c r="KL24" s="133">
        <f t="shared" si="383"/>
        <v>0</v>
      </c>
      <c r="KM24" s="134" t="e">
        <f t="shared" si="182"/>
        <v>#DIV/0!</v>
      </c>
      <c r="KN24" s="133"/>
      <c r="KO24" s="145">
        <f t="shared" si="384"/>
        <v>0</v>
      </c>
      <c r="KP24" s="144"/>
      <c r="KQ24" s="147"/>
      <c r="KR24" s="133">
        <f t="shared" si="385"/>
        <v>0</v>
      </c>
      <c r="KS24" s="134" t="e">
        <f t="shared" si="185"/>
        <v>#DIV/0!</v>
      </c>
      <c r="KT24" s="133"/>
      <c r="KU24" s="145">
        <f t="shared" si="386"/>
        <v>0</v>
      </c>
      <c r="KV24" s="144">
        <f t="shared" si="187"/>
        <v>0</v>
      </c>
      <c r="KW24" s="147">
        <f t="shared" si="187"/>
        <v>0</v>
      </c>
      <c r="KX24" s="133">
        <f t="shared" si="187"/>
        <v>0</v>
      </c>
      <c r="KY24" s="134" t="e">
        <f t="shared" si="188"/>
        <v>#DIV/0!</v>
      </c>
      <c r="KZ24" s="133">
        <f t="shared" si="189"/>
        <v>0</v>
      </c>
      <c r="LA24" s="145">
        <f t="shared" si="189"/>
        <v>0</v>
      </c>
      <c r="LB24" s="144"/>
      <c r="LC24" s="147"/>
      <c r="LD24" s="133">
        <f t="shared" si="387"/>
        <v>0</v>
      </c>
      <c r="LE24" s="134" t="e">
        <f t="shared" si="191"/>
        <v>#DIV/0!</v>
      </c>
      <c r="LF24" s="133"/>
      <c r="LG24" s="145">
        <f t="shared" si="388"/>
        <v>0</v>
      </c>
      <c r="LH24" s="144"/>
      <c r="LI24" s="147"/>
      <c r="LJ24" s="133">
        <f t="shared" si="389"/>
        <v>0</v>
      </c>
      <c r="LK24" s="134" t="e">
        <f t="shared" si="194"/>
        <v>#DIV/0!</v>
      </c>
      <c r="LL24" s="133"/>
      <c r="LM24" s="145">
        <f t="shared" si="390"/>
        <v>0</v>
      </c>
      <c r="LN24" s="144">
        <f t="shared" si="196"/>
        <v>0</v>
      </c>
      <c r="LO24" s="147">
        <f t="shared" si="196"/>
        <v>0</v>
      </c>
      <c r="LP24" s="133">
        <f t="shared" si="196"/>
        <v>0</v>
      </c>
      <c r="LQ24" s="134" t="e">
        <f t="shared" si="197"/>
        <v>#DIV/0!</v>
      </c>
      <c r="LR24" s="133">
        <f t="shared" si="198"/>
        <v>0</v>
      </c>
      <c r="LS24" s="145">
        <f t="shared" si="198"/>
        <v>0</v>
      </c>
      <c r="LT24" s="144"/>
      <c r="LU24" s="147"/>
      <c r="LV24" s="133">
        <f t="shared" si="391"/>
        <v>0</v>
      </c>
      <c r="LW24" s="134" t="e">
        <f t="shared" si="200"/>
        <v>#DIV/0!</v>
      </c>
      <c r="LX24" s="133"/>
      <c r="LY24" s="145">
        <f t="shared" si="392"/>
        <v>0</v>
      </c>
      <c r="LZ24" s="144"/>
      <c r="MA24" s="147"/>
      <c r="MB24" s="133">
        <f t="shared" si="393"/>
        <v>0</v>
      </c>
      <c r="MC24" s="134" t="e">
        <f t="shared" si="203"/>
        <v>#DIV/0!</v>
      </c>
      <c r="MD24" s="133"/>
      <c r="ME24" s="145">
        <f t="shared" si="394"/>
        <v>0</v>
      </c>
      <c r="MF24" s="144">
        <f t="shared" si="205"/>
        <v>0</v>
      </c>
      <c r="MG24" s="147">
        <f t="shared" si="205"/>
        <v>0</v>
      </c>
      <c r="MH24" s="133">
        <f t="shared" si="205"/>
        <v>0</v>
      </c>
      <c r="MI24" s="134" t="e">
        <f t="shared" si="206"/>
        <v>#DIV/0!</v>
      </c>
      <c r="MJ24" s="133">
        <f t="shared" si="207"/>
        <v>0</v>
      </c>
      <c r="MK24" s="145">
        <f t="shared" si="207"/>
        <v>0</v>
      </c>
      <c r="ML24" s="144"/>
      <c r="MM24" s="147"/>
      <c r="MN24" s="133">
        <f t="shared" si="395"/>
        <v>0</v>
      </c>
      <c r="MO24" s="134" t="e">
        <f t="shared" si="209"/>
        <v>#DIV/0!</v>
      </c>
      <c r="MP24" s="133"/>
      <c r="MQ24" s="145">
        <f t="shared" si="396"/>
        <v>0</v>
      </c>
      <c r="MR24" s="144"/>
      <c r="MS24" s="147"/>
      <c r="MT24" s="133">
        <f t="shared" si="397"/>
        <v>0</v>
      </c>
      <c r="MU24" s="134" t="e">
        <f t="shared" si="212"/>
        <v>#DIV/0!</v>
      </c>
      <c r="MV24" s="133"/>
      <c r="MW24" s="145">
        <f t="shared" si="398"/>
        <v>0</v>
      </c>
      <c r="MX24" s="144">
        <f t="shared" si="214"/>
        <v>0</v>
      </c>
      <c r="MY24" s="147">
        <f t="shared" si="214"/>
        <v>0</v>
      </c>
      <c r="MZ24" s="133">
        <f t="shared" si="214"/>
        <v>0</v>
      </c>
      <c r="NA24" s="134" t="e">
        <f t="shared" si="215"/>
        <v>#DIV/0!</v>
      </c>
      <c r="NB24" s="133">
        <f t="shared" si="216"/>
        <v>0</v>
      </c>
      <c r="NC24" s="145">
        <f t="shared" si="216"/>
        <v>0</v>
      </c>
      <c r="ND24" s="144"/>
      <c r="NE24" s="147"/>
      <c r="NF24" s="133">
        <f t="shared" si="399"/>
        <v>0</v>
      </c>
      <c r="NG24" s="134" t="e">
        <f t="shared" si="218"/>
        <v>#DIV/0!</v>
      </c>
      <c r="NH24" s="133"/>
      <c r="NI24" s="145">
        <f t="shared" si="400"/>
        <v>0</v>
      </c>
      <c r="NJ24" s="144"/>
      <c r="NK24" s="147"/>
      <c r="NL24" s="133">
        <f t="shared" si="401"/>
        <v>0</v>
      </c>
      <c r="NM24" s="134" t="e">
        <f t="shared" si="221"/>
        <v>#DIV/0!</v>
      </c>
      <c r="NN24" s="133"/>
      <c r="NO24" s="145">
        <f t="shared" si="402"/>
        <v>0</v>
      </c>
      <c r="NP24" s="144">
        <f t="shared" si="223"/>
        <v>0</v>
      </c>
      <c r="NQ24" s="147">
        <f t="shared" si="223"/>
        <v>0</v>
      </c>
      <c r="NR24" s="133">
        <f t="shared" si="223"/>
        <v>0</v>
      </c>
      <c r="NS24" s="134" t="e">
        <f t="shared" si="224"/>
        <v>#DIV/0!</v>
      </c>
      <c r="NT24" s="133">
        <f t="shared" si="225"/>
        <v>0</v>
      </c>
      <c r="NU24" s="145">
        <f t="shared" si="225"/>
        <v>0</v>
      </c>
      <c r="NV24" s="144"/>
      <c r="NW24" s="147"/>
      <c r="NX24" s="133">
        <f t="shared" si="403"/>
        <v>0</v>
      </c>
      <c r="NY24" s="134" t="e">
        <f t="shared" si="227"/>
        <v>#DIV/0!</v>
      </c>
      <c r="NZ24" s="133"/>
      <c r="OA24" s="145">
        <f t="shared" si="404"/>
        <v>0</v>
      </c>
      <c r="OB24" s="144"/>
      <c r="OC24" s="147"/>
      <c r="OD24" s="133">
        <f t="shared" si="405"/>
        <v>0</v>
      </c>
      <c r="OE24" s="134" t="e">
        <f t="shared" si="230"/>
        <v>#DIV/0!</v>
      </c>
      <c r="OF24" s="133"/>
      <c r="OG24" s="145">
        <f t="shared" si="406"/>
        <v>0</v>
      </c>
      <c r="OH24" s="144"/>
      <c r="OI24" s="147"/>
      <c r="OJ24" s="133">
        <f t="shared" si="407"/>
        <v>0</v>
      </c>
      <c r="OK24" s="134" t="e">
        <f t="shared" si="233"/>
        <v>#DIV/0!</v>
      </c>
      <c r="OL24" s="133"/>
      <c r="OM24" s="145">
        <f t="shared" si="408"/>
        <v>0</v>
      </c>
      <c r="ON24" s="144">
        <f t="shared" si="235"/>
        <v>0</v>
      </c>
      <c r="OO24" s="147">
        <f t="shared" si="235"/>
        <v>0</v>
      </c>
      <c r="OP24" s="133">
        <f t="shared" si="235"/>
        <v>0</v>
      </c>
      <c r="OQ24" s="134" t="e">
        <f t="shared" si="236"/>
        <v>#DIV/0!</v>
      </c>
      <c r="OR24" s="133">
        <f t="shared" si="237"/>
        <v>0</v>
      </c>
      <c r="OS24" s="145">
        <f t="shared" si="237"/>
        <v>0</v>
      </c>
      <c r="OT24" s="144"/>
      <c r="OU24" s="147"/>
      <c r="OV24" s="133">
        <f t="shared" si="409"/>
        <v>0</v>
      </c>
      <c r="OW24" s="134" t="e">
        <f t="shared" si="239"/>
        <v>#DIV/0!</v>
      </c>
      <c r="OX24" s="133"/>
      <c r="OY24" s="145">
        <f t="shared" si="410"/>
        <v>0</v>
      </c>
      <c r="OZ24" s="144"/>
      <c r="PA24" s="147"/>
      <c r="PB24" s="133">
        <f t="shared" si="411"/>
        <v>0</v>
      </c>
      <c r="PC24" s="134" t="e">
        <f t="shared" si="242"/>
        <v>#DIV/0!</v>
      </c>
      <c r="PD24" s="133"/>
      <c r="PE24" s="145">
        <f t="shared" si="412"/>
        <v>0</v>
      </c>
      <c r="PF24" s="144">
        <f t="shared" si="244"/>
        <v>0</v>
      </c>
      <c r="PG24" s="147">
        <f t="shared" si="244"/>
        <v>0</v>
      </c>
      <c r="PH24" s="133">
        <f t="shared" si="244"/>
        <v>0</v>
      </c>
      <c r="PI24" s="134" t="e">
        <f t="shared" si="245"/>
        <v>#DIV/0!</v>
      </c>
      <c r="PJ24" s="133">
        <f t="shared" si="246"/>
        <v>0</v>
      </c>
      <c r="PK24" s="145">
        <f t="shared" si="246"/>
        <v>0</v>
      </c>
      <c r="PL24" s="144"/>
      <c r="PM24" s="147"/>
      <c r="PN24" s="133">
        <f t="shared" si="413"/>
        <v>0</v>
      </c>
      <c r="PO24" s="134" t="e">
        <f t="shared" si="248"/>
        <v>#DIV/0!</v>
      </c>
      <c r="PP24" s="133"/>
      <c r="PQ24" s="145">
        <f t="shared" si="414"/>
        <v>0</v>
      </c>
      <c r="PR24" s="144"/>
      <c r="PS24" s="147"/>
      <c r="PT24" s="133">
        <f t="shared" si="415"/>
        <v>0</v>
      </c>
      <c r="PU24" s="134" t="e">
        <f t="shared" si="251"/>
        <v>#DIV/0!</v>
      </c>
      <c r="PV24" s="133"/>
      <c r="PW24" s="145">
        <f t="shared" si="416"/>
        <v>0</v>
      </c>
    </row>
    <row r="25" spans="1:439" s="98" customFormat="1" ht="18.75" customHeight="1">
      <c r="A25" s="150"/>
      <c r="B25" s="163" t="s">
        <v>680</v>
      </c>
      <c r="C25" s="163"/>
      <c r="D25" s="164">
        <f>SUM(D17:D24)</f>
        <v>949777.1</v>
      </c>
      <c r="E25" s="164">
        <f t="shared" ref="E25:J25" si="417">SUM(E17:E24)</f>
        <v>10211000</v>
      </c>
      <c r="F25" s="164">
        <f t="shared" si="417"/>
        <v>11160777.1</v>
      </c>
      <c r="G25" s="164">
        <f t="shared" si="417"/>
        <v>0</v>
      </c>
      <c r="H25" s="164">
        <f t="shared" si="417"/>
        <v>11160777.1</v>
      </c>
      <c r="I25" s="164">
        <f t="shared" si="417"/>
        <v>1371472.7649999997</v>
      </c>
      <c r="J25" s="180">
        <f t="shared" si="417"/>
        <v>9789304.3350000009</v>
      </c>
      <c r="K25" s="165">
        <f t="shared" si="36"/>
        <v>12.288326813730558</v>
      </c>
      <c r="L25" s="164">
        <f t="shared" ref="L25:M25" si="418">SUM(L17:L24)</f>
        <v>3816260.7</v>
      </c>
      <c r="M25" s="181">
        <f t="shared" si="418"/>
        <v>5973043.6349999998</v>
      </c>
      <c r="N25" s="167">
        <f t="shared" si="40"/>
        <v>0</v>
      </c>
      <c r="O25" s="168">
        <f t="shared" si="40"/>
        <v>0</v>
      </c>
      <c r="P25" s="182">
        <f>+J25-V25</f>
        <v>0</v>
      </c>
      <c r="Q25" s="169" t="e">
        <f t="shared" si="41"/>
        <v>#DIV/0!</v>
      </c>
      <c r="R25" s="168">
        <f t="shared" si="42"/>
        <v>0</v>
      </c>
      <c r="S25" s="170">
        <f t="shared" si="42"/>
        <v>0</v>
      </c>
      <c r="T25" s="171">
        <f>SUM(T17:T24)</f>
        <v>11160777.1</v>
      </c>
      <c r="U25" s="172">
        <f t="shared" ref="U25:Y25" si="419">SUM(U17:U24)</f>
        <v>1371472.7649999999</v>
      </c>
      <c r="V25" s="183">
        <f t="shared" si="419"/>
        <v>9789304.3350000009</v>
      </c>
      <c r="W25" s="173">
        <f t="shared" si="44"/>
        <v>12.28832681373056</v>
      </c>
      <c r="X25" s="172">
        <f t="shared" si="419"/>
        <v>3816260.7</v>
      </c>
      <c r="Y25" s="174">
        <f t="shared" si="419"/>
        <v>5973043.6349999998</v>
      </c>
      <c r="Z25" s="175">
        <f>SUM(Z16:Z24)</f>
        <v>0</v>
      </c>
      <c r="AA25" s="164">
        <f t="shared" ref="AA25:AB25" si="420">SUM(AA16:AA24)</f>
        <v>0</v>
      </c>
      <c r="AB25" s="180">
        <f t="shared" si="420"/>
        <v>0</v>
      </c>
      <c r="AC25" s="165" t="e">
        <f t="shared" si="47"/>
        <v>#DIV/0!</v>
      </c>
      <c r="AD25" s="164">
        <f t="shared" ref="AD25:AH25" si="421">SUM(AD16:AD24)</f>
        <v>0</v>
      </c>
      <c r="AE25" s="176">
        <f t="shared" si="421"/>
        <v>0</v>
      </c>
      <c r="AF25" s="175">
        <f t="shared" si="421"/>
        <v>0</v>
      </c>
      <c r="AG25" s="164">
        <f t="shared" si="421"/>
        <v>0</v>
      </c>
      <c r="AH25" s="180">
        <f t="shared" si="421"/>
        <v>0</v>
      </c>
      <c r="AI25" s="165" t="e">
        <f t="shared" si="50"/>
        <v>#DIV/0!</v>
      </c>
      <c r="AJ25" s="164">
        <f t="shared" ref="AJ25:AT25" si="422">SUM(AJ16:AJ24)</f>
        <v>0</v>
      </c>
      <c r="AK25" s="176">
        <f t="shared" si="422"/>
        <v>0</v>
      </c>
      <c r="AL25" s="175">
        <f t="shared" si="52"/>
        <v>7265000</v>
      </c>
      <c r="AM25" s="164">
        <f t="shared" si="52"/>
        <v>0</v>
      </c>
      <c r="AN25" s="180">
        <f t="shared" si="52"/>
        <v>0</v>
      </c>
      <c r="AO25" s="165">
        <f t="shared" si="53"/>
        <v>0</v>
      </c>
      <c r="AP25" s="164">
        <f t="shared" si="54"/>
        <v>0</v>
      </c>
      <c r="AQ25" s="176">
        <f t="shared" si="54"/>
        <v>0</v>
      </c>
      <c r="AR25" s="175">
        <f t="shared" si="422"/>
        <v>7265000</v>
      </c>
      <c r="AS25" s="164">
        <f t="shared" si="422"/>
        <v>0</v>
      </c>
      <c r="AT25" s="180">
        <f t="shared" si="422"/>
        <v>0</v>
      </c>
      <c r="AU25" s="165">
        <f t="shared" si="56"/>
        <v>0</v>
      </c>
      <c r="AV25" s="164">
        <f t="shared" ref="AV25:AZ25" si="423">SUM(AV16:AV24)</f>
        <v>0</v>
      </c>
      <c r="AW25" s="176">
        <f t="shared" si="423"/>
        <v>0</v>
      </c>
      <c r="AX25" s="175">
        <f t="shared" si="423"/>
        <v>0</v>
      </c>
      <c r="AY25" s="164">
        <f t="shared" si="423"/>
        <v>0</v>
      </c>
      <c r="AZ25" s="180">
        <f t="shared" si="423"/>
        <v>0</v>
      </c>
      <c r="BA25" s="165" t="e">
        <f t="shared" si="59"/>
        <v>#DIV/0!</v>
      </c>
      <c r="BB25" s="164">
        <f t="shared" ref="BB25:BF25" si="424">SUM(BB16:BB24)</f>
        <v>0</v>
      </c>
      <c r="BC25" s="176">
        <f t="shared" si="424"/>
        <v>0</v>
      </c>
      <c r="BD25" s="175">
        <f t="shared" si="424"/>
        <v>0</v>
      </c>
      <c r="BE25" s="164">
        <f t="shared" si="424"/>
        <v>0</v>
      </c>
      <c r="BF25" s="180">
        <f t="shared" si="424"/>
        <v>0</v>
      </c>
      <c r="BG25" s="165" t="e">
        <f t="shared" si="62"/>
        <v>#DIV/0!</v>
      </c>
      <c r="BH25" s="164">
        <f t="shared" ref="BH25:BR25" si="425">SUM(BH16:BH24)</f>
        <v>0</v>
      </c>
      <c r="BI25" s="176">
        <f t="shared" si="425"/>
        <v>0</v>
      </c>
      <c r="BJ25" s="175">
        <f t="shared" si="64"/>
        <v>3895777.1</v>
      </c>
      <c r="BK25" s="164">
        <f t="shared" si="64"/>
        <v>0</v>
      </c>
      <c r="BL25" s="180">
        <f t="shared" si="64"/>
        <v>3895777.1</v>
      </c>
      <c r="BM25" s="165">
        <f t="shared" si="65"/>
        <v>0</v>
      </c>
      <c r="BN25" s="164">
        <f t="shared" si="66"/>
        <v>3816260.7</v>
      </c>
      <c r="BO25" s="176">
        <f t="shared" si="66"/>
        <v>79516.399999999907</v>
      </c>
      <c r="BP25" s="175">
        <f t="shared" si="425"/>
        <v>3895777.1</v>
      </c>
      <c r="BQ25" s="164">
        <f t="shared" si="425"/>
        <v>0</v>
      </c>
      <c r="BR25" s="180">
        <f t="shared" si="425"/>
        <v>3895777.1</v>
      </c>
      <c r="BS25" s="165">
        <f t="shared" si="68"/>
        <v>0</v>
      </c>
      <c r="BT25" s="164">
        <f t="shared" ref="BT25:BX25" si="426">SUM(BT16:BT24)</f>
        <v>3816260.7</v>
      </c>
      <c r="BU25" s="176">
        <f t="shared" si="426"/>
        <v>79516.399999999907</v>
      </c>
      <c r="BV25" s="175">
        <f t="shared" si="426"/>
        <v>0</v>
      </c>
      <c r="BW25" s="164">
        <f t="shared" si="426"/>
        <v>0</v>
      </c>
      <c r="BX25" s="180">
        <f t="shared" si="426"/>
        <v>0</v>
      </c>
      <c r="BY25" s="165" t="e">
        <f t="shared" si="71"/>
        <v>#DIV/0!</v>
      </c>
      <c r="BZ25" s="164">
        <f t="shared" ref="BZ25:CD25" si="427">SUM(BZ16:BZ24)</f>
        <v>0</v>
      </c>
      <c r="CA25" s="176">
        <f t="shared" si="427"/>
        <v>0</v>
      </c>
      <c r="CB25" s="175">
        <f t="shared" si="427"/>
        <v>0</v>
      </c>
      <c r="CC25" s="164">
        <f t="shared" si="427"/>
        <v>0</v>
      </c>
      <c r="CD25" s="180">
        <f t="shared" si="427"/>
        <v>0</v>
      </c>
      <c r="CE25" s="165" t="e">
        <f t="shared" si="74"/>
        <v>#DIV/0!</v>
      </c>
      <c r="CF25" s="164">
        <f t="shared" ref="CF25:CP25" si="428">SUM(CF16:CF24)</f>
        <v>0</v>
      </c>
      <c r="CG25" s="176">
        <f t="shared" si="428"/>
        <v>0</v>
      </c>
      <c r="CH25" s="175">
        <f t="shared" si="76"/>
        <v>0</v>
      </c>
      <c r="CI25" s="164">
        <f t="shared" si="76"/>
        <v>0</v>
      </c>
      <c r="CJ25" s="180">
        <f t="shared" si="76"/>
        <v>0</v>
      </c>
      <c r="CK25" s="165" t="e">
        <f t="shared" si="77"/>
        <v>#DIV/0!</v>
      </c>
      <c r="CL25" s="164">
        <f t="shared" si="78"/>
        <v>0</v>
      </c>
      <c r="CM25" s="176">
        <f t="shared" si="78"/>
        <v>0</v>
      </c>
      <c r="CN25" s="175">
        <f t="shared" si="428"/>
        <v>0</v>
      </c>
      <c r="CO25" s="164">
        <f t="shared" si="428"/>
        <v>0</v>
      </c>
      <c r="CP25" s="180">
        <f t="shared" si="428"/>
        <v>0</v>
      </c>
      <c r="CQ25" s="165" t="e">
        <f t="shared" si="80"/>
        <v>#DIV/0!</v>
      </c>
      <c r="CR25" s="164">
        <f t="shared" ref="CR25:CV25" si="429">SUM(CR16:CR24)</f>
        <v>0</v>
      </c>
      <c r="CS25" s="176">
        <f t="shared" si="429"/>
        <v>0</v>
      </c>
      <c r="CT25" s="175">
        <f t="shared" si="429"/>
        <v>0</v>
      </c>
      <c r="CU25" s="164">
        <f t="shared" si="429"/>
        <v>0</v>
      </c>
      <c r="CV25" s="180">
        <f t="shared" si="429"/>
        <v>0</v>
      </c>
      <c r="CW25" s="165" t="e">
        <f t="shared" si="83"/>
        <v>#DIV/0!</v>
      </c>
      <c r="CX25" s="164">
        <f t="shared" ref="CX25:DB25" si="430">SUM(CX16:CX24)</f>
        <v>0</v>
      </c>
      <c r="CY25" s="176">
        <f t="shared" si="430"/>
        <v>0</v>
      </c>
      <c r="CZ25" s="175">
        <f t="shared" si="430"/>
        <v>0</v>
      </c>
      <c r="DA25" s="164">
        <f t="shared" si="430"/>
        <v>0</v>
      </c>
      <c r="DB25" s="180">
        <f t="shared" si="430"/>
        <v>0</v>
      </c>
      <c r="DC25" s="165" t="e">
        <f t="shared" si="86"/>
        <v>#DIV/0!</v>
      </c>
      <c r="DD25" s="164">
        <f t="shared" ref="DD25:DN25" si="431">SUM(DD16:DD24)</f>
        <v>0</v>
      </c>
      <c r="DE25" s="176">
        <f t="shared" si="431"/>
        <v>0</v>
      </c>
      <c r="DF25" s="175">
        <f t="shared" si="88"/>
        <v>0</v>
      </c>
      <c r="DG25" s="164">
        <f t="shared" si="88"/>
        <v>126089.69</v>
      </c>
      <c r="DH25" s="180">
        <f t="shared" si="88"/>
        <v>-126089.69</v>
      </c>
      <c r="DI25" s="165" t="e">
        <f t="shared" si="89"/>
        <v>#DIV/0!</v>
      </c>
      <c r="DJ25" s="164">
        <f t="shared" si="90"/>
        <v>0</v>
      </c>
      <c r="DK25" s="176">
        <f t="shared" si="90"/>
        <v>-126089.69</v>
      </c>
      <c r="DL25" s="175">
        <f t="shared" si="431"/>
        <v>0</v>
      </c>
      <c r="DM25" s="164">
        <f t="shared" si="431"/>
        <v>107562.035</v>
      </c>
      <c r="DN25" s="180">
        <f t="shared" si="431"/>
        <v>-107562.035</v>
      </c>
      <c r="DO25" s="165" t="e">
        <f t="shared" si="92"/>
        <v>#DIV/0!</v>
      </c>
      <c r="DP25" s="164">
        <f t="shared" ref="DP25:DT25" si="432">SUM(DP16:DP24)</f>
        <v>0</v>
      </c>
      <c r="DQ25" s="176">
        <f t="shared" si="432"/>
        <v>-107562.035</v>
      </c>
      <c r="DR25" s="175">
        <f t="shared" si="432"/>
        <v>0</v>
      </c>
      <c r="DS25" s="164">
        <f t="shared" si="432"/>
        <v>3755</v>
      </c>
      <c r="DT25" s="180">
        <f t="shared" si="432"/>
        <v>-3755</v>
      </c>
      <c r="DU25" s="165" t="e">
        <f t="shared" si="95"/>
        <v>#DIV/0!</v>
      </c>
      <c r="DV25" s="164">
        <f t="shared" ref="DV25:DW25" si="433">SUM(DV16:DV24)</f>
        <v>0</v>
      </c>
      <c r="DW25" s="176">
        <f t="shared" si="433"/>
        <v>-3755</v>
      </c>
      <c r="DX25" s="175">
        <f>SUM(DX16:DX24)</f>
        <v>0</v>
      </c>
      <c r="DY25" s="164">
        <f t="shared" ref="DY25:DZ25" si="434">SUM(DY16:DY24)</f>
        <v>14772.655000000001</v>
      </c>
      <c r="DZ25" s="180">
        <f t="shared" si="434"/>
        <v>-14772.655000000001</v>
      </c>
      <c r="EA25" s="165" t="e">
        <f t="shared" si="98"/>
        <v>#DIV/0!</v>
      </c>
      <c r="EB25" s="164">
        <f t="shared" ref="EB25:EC25" si="435">SUM(EB16:EB24)</f>
        <v>0</v>
      </c>
      <c r="EC25" s="176">
        <f t="shared" si="435"/>
        <v>-14772.655000000001</v>
      </c>
      <c r="ED25" s="175">
        <f t="shared" si="100"/>
        <v>0</v>
      </c>
      <c r="EE25" s="164">
        <f t="shared" si="100"/>
        <v>313980</v>
      </c>
      <c r="EF25" s="180">
        <f t="shared" si="100"/>
        <v>-313980</v>
      </c>
      <c r="EG25" s="165" t="e">
        <f t="shared" si="101"/>
        <v>#DIV/0!</v>
      </c>
      <c r="EH25" s="164">
        <f t="shared" si="102"/>
        <v>0</v>
      </c>
      <c r="EI25" s="176">
        <f t="shared" si="102"/>
        <v>-313980</v>
      </c>
      <c r="EJ25" s="175">
        <f t="shared" ref="EJ25:EL25" si="436">SUM(EJ16:EJ24)</f>
        <v>0</v>
      </c>
      <c r="EK25" s="164">
        <f t="shared" si="436"/>
        <v>87675.5</v>
      </c>
      <c r="EL25" s="180">
        <f t="shared" si="436"/>
        <v>-87675.5</v>
      </c>
      <c r="EM25" s="165" t="e">
        <f t="shared" si="104"/>
        <v>#DIV/0!</v>
      </c>
      <c r="EN25" s="164">
        <f t="shared" ref="EN25:ER25" si="437">SUM(EN16:EN24)</f>
        <v>0</v>
      </c>
      <c r="EO25" s="176">
        <f t="shared" si="437"/>
        <v>-87675.5</v>
      </c>
      <c r="EP25" s="175">
        <f t="shared" si="437"/>
        <v>0</v>
      </c>
      <c r="EQ25" s="164">
        <f t="shared" si="437"/>
        <v>12026</v>
      </c>
      <c r="ER25" s="180">
        <f t="shared" si="437"/>
        <v>-12026</v>
      </c>
      <c r="ES25" s="165" t="e">
        <f t="shared" si="107"/>
        <v>#DIV/0!</v>
      </c>
      <c r="ET25" s="164">
        <f t="shared" ref="ET25:EX25" si="438">SUM(ET16:ET24)</f>
        <v>0</v>
      </c>
      <c r="EU25" s="176">
        <f t="shared" si="438"/>
        <v>-12026</v>
      </c>
      <c r="EV25" s="175">
        <f t="shared" si="438"/>
        <v>0</v>
      </c>
      <c r="EW25" s="164">
        <f t="shared" si="438"/>
        <v>109878.5</v>
      </c>
      <c r="EX25" s="180">
        <f t="shared" si="438"/>
        <v>-109878.5</v>
      </c>
      <c r="EY25" s="165" t="e">
        <f t="shared" si="110"/>
        <v>#DIV/0!</v>
      </c>
      <c r="EZ25" s="164">
        <f t="shared" ref="EZ25:FD25" si="439">SUM(EZ16:EZ24)</f>
        <v>0</v>
      </c>
      <c r="FA25" s="176">
        <f t="shared" si="439"/>
        <v>-109878.5</v>
      </c>
      <c r="FB25" s="175">
        <f t="shared" si="439"/>
        <v>0</v>
      </c>
      <c r="FC25" s="164">
        <f t="shared" si="439"/>
        <v>46250</v>
      </c>
      <c r="FD25" s="180">
        <f t="shared" si="439"/>
        <v>-46250</v>
      </c>
      <c r="FE25" s="165" t="e">
        <f t="shared" si="113"/>
        <v>#DIV/0!</v>
      </c>
      <c r="FF25" s="164">
        <f t="shared" ref="FF25:FJ25" si="440">SUM(FF16:FF24)</f>
        <v>0</v>
      </c>
      <c r="FG25" s="176">
        <f t="shared" si="440"/>
        <v>-46250</v>
      </c>
      <c r="FH25" s="175">
        <f t="shared" si="440"/>
        <v>0</v>
      </c>
      <c r="FI25" s="164">
        <f t="shared" si="440"/>
        <v>58150</v>
      </c>
      <c r="FJ25" s="180">
        <f t="shared" si="440"/>
        <v>-58150</v>
      </c>
      <c r="FK25" s="165" t="e">
        <f t="shared" si="116"/>
        <v>#DIV/0!</v>
      </c>
      <c r="FL25" s="164">
        <f t="shared" ref="FL25:FM25" si="441">SUM(FL16:FL24)</f>
        <v>0</v>
      </c>
      <c r="FM25" s="176">
        <f t="shared" si="441"/>
        <v>-58150</v>
      </c>
      <c r="FN25" s="175">
        <f t="shared" si="118"/>
        <v>0</v>
      </c>
      <c r="FO25" s="164">
        <f t="shared" si="118"/>
        <v>33308</v>
      </c>
      <c r="FP25" s="180">
        <f t="shared" si="118"/>
        <v>-33308</v>
      </c>
      <c r="FQ25" s="165" t="e">
        <f t="shared" si="119"/>
        <v>#DIV/0!</v>
      </c>
      <c r="FR25" s="164">
        <f t="shared" si="120"/>
        <v>0</v>
      </c>
      <c r="FS25" s="176">
        <f t="shared" si="120"/>
        <v>-33308</v>
      </c>
      <c r="FT25" s="175">
        <f t="shared" ref="FT25:FV25" si="442">SUM(FT16:FT24)</f>
        <v>0</v>
      </c>
      <c r="FU25" s="164">
        <f t="shared" si="442"/>
        <v>32442.5</v>
      </c>
      <c r="FV25" s="180">
        <f t="shared" si="442"/>
        <v>-32442.5</v>
      </c>
      <c r="FW25" s="165" t="e">
        <f t="shared" si="122"/>
        <v>#DIV/0!</v>
      </c>
      <c r="FX25" s="164">
        <f t="shared" ref="FX25:GB25" si="443">SUM(FX16:FX24)</f>
        <v>0</v>
      </c>
      <c r="FY25" s="176">
        <f t="shared" si="443"/>
        <v>-32442.5</v>
      </c>
      <c r="FZ25" s="175">
        <f t="shared" si="443"/>
        <v>0</v>
      </c>
      <c r="GA25" s="164">
        <f t="shared" si="443"/>
        <v>515.5</v>
      </c>
      <c r="GB25" s="180">
        <f t="shared" si="443"/>
        <v>-515.5</v>
      </c>
      <c r="GC25" s="165" t="e">
        <f t="shared" si="125"/>
        <v>#DIV/0!</v>
      </c>
      <c r="GD25" s="164">
        <f t="shared" ref="GD25:GH25" si="444">SUM(GD16:GD24)</f>
        <v>0</v>
      </c>
      <c r="GE25" s="176">
        <f t="shared" si="444"/>
        <v>-515.5</v>
      </c>
      <c r="GF25" s="175">
        <f t="shared" si="444"/>
        <v>0</v>
      </c>
      <c r="GG25" s="164">
        <f t="shared" si="444"/>
        <v>350</v>
      </c>
      <c r="GH25" s="180">
        <f t="shared" si="444"/>
        <v>-350</v>
      </c>
      <c r="GI25" s="165" t="e">
        <f t="shared" si="128"/>
        <v>#DIV/0!</v>
      </c>
      <c r="GJ25" s="164">
        <f t="shared" ref="GJ25:GK25" si="445">SUM(GJ16:GJ24)</f>
        <v>0</v>
      </c>
      <c r="GK25" s="176">
        <f t="shared" si="445"/>
        <v>-350</v>
      </c>
      <c r="GL25" s="175">
        <f t="shared" si="130"/>
        <v>0</v>
      </c>
      <c r="GM25" s="164">
        <f t="shared" si="130"/>
        <v>51937.385000000002</v>
      </c>
      <c r="GN25" s="180">
        <f t="shared" si="130"/>
        <v>-51937.385000000002</v>
      </c>
      <c r="GO25" s="165" t="e">
        <f t="shared" si="131"/>
        <v>#DIV/0!</v>
      </c>
      <c r="GP25" s="164">
        <f t="shared" si="132"/>
        <v>0</v>
      </c>
      <c r="GQ25" s="176">
        <f t="shared" si="132"/>
        <v>-51937.385000000002</v>
      </c>
      <c r="GR25" s="175">
        <f t="shared" ref="GR25:GT25" si="446">SUM(GR16:GR24)</f>
        <v>0</v>
      </c>
      <c r="GS25" s="164">
        <f t="shared" si="446"/>
        <v>2050</v>
      </c>
      <c r="GT25" s="180">
        <f t="shared" si="446"/>
        <v>-2050</v>
      </c>
      <c r="GU25" s="165" t="e">
        <f t="shared" si="134"/>
        <v>#DIV/0!</v>
      </c>
      <c r="GV25" s="164">
        <f t="shared" ref="GV25:GZ25" si="447">SUM(GV16:GV24)</f>
        <v>0</v>
      </c>
      <c r="GW25" s="176">
        <f t="shared" si="447"/>
        <v>-2050</v>
      </c>
      <c r="GX25" s="175">
        <f t="shared" si="447"/>
        <v>0</v>
      </c>
      <c r="GY25" s="164">
        <f t="shared" si="447"/>
        <v>14779.91</v>
      </c>
      <c r="GZ25" s="180">
        <f t="shared" si="447"/>
        <v>-14779.91</v>
      </c>
      <c r="HA25" s="165" t="e">
        <f t="shared" si="137"/>
        <v>#DIV/0!</v>
      </c>
      <c r="HB25" s="164">
        <f t="shared" ref="HB25:HF25" si="448">SUM(HB16:HB24)</f>
        <v>0</v>
      </c>
      <c r="HC25" s="176">
        <f t="shared" si="448"/>
        <v>-14779.91</v>
      </c>
      <c r="HD25" s="175">
        <f t="shared" si="448"/>
        <v>0</v>
      </c>
      <c r="HE25" s="164">
        <f t="shared" si="448"/>
        <v>32000</v>
      </c>
      <c r="HF25" s="180">
        <f t="shared" si="448"/>
        <v>-32000</v>
      </c>
      <c r="HG25" s="165" t="e">
        <f t="shared" si="140"/>
        <v>#DIV/0!</v>
      </c>
      <c r="HH25" s="164">
        <f t="shared" ref="HH25:HL25" si="449">SUM(HH16:HH24)</f>
        <v>0</v>
      </c>
      <c r="HI25" s="176">
        <f t="shared" si="449"/>
        <v>-32000</v>
      </c>
      <c r="HJ25" s="175">
        <f t="shared" si="449"/>
        <v>0</v>
      </c>
      <c r="HK25" s="164">
        <f t="shared" si="449"/>
        <v>0</v>
      </c>
      <c r="HL25" s="180">
        <f t="shared" si="449"/>
        <v>0</v>
      </c>
      <c r="HM25" s="165" t="e">
        <f t="shared" si="143"/>
        <v>#DIV/0!</v>
      </c>
      <c r="HN25" s="164">
        <f t="shared" ref="HN25:HR25" si="450">SUM(HN16:HN24)</f>
        <v>0</v>
      </c>
      <c r="HO25" s="176">
        <f t="shared" si="450"/>
        <v>0</v>
      </c>
      <c r="HP25" s="175">
        <f t="shared" si="450"/>
        <v>0</v>
      </c>
      <c r="HQ25" s="164">
        <f t="shared" si="450"/>
        <v>0</v>
      </c>
      <c r="HR25" s="180">
        <f t="shared" si="450"/>
        <v>0</v>
      </c>
      <c r="HS25" s="165" t="e">
        <f t="shared" si="146"/>
        <v>#DIV/0!</v>
      </c>
      <c r="HT25" s="164">
        <f t="shared" ref="HT25" si="451">SUM(HT16:HT24)</f>
        <v>0</v>
      </c>
      <c r="HU25" s="176">
        <f t="shared" ref="HU25" si="452">SUM(HU16:HU24)</f>
        <v>0</v>
      </c>
      <c r="HV25" s="175">
        <f>SUM(HV16:HV24)</f>
        <v>0</v>
      </c>
      <c r="HW25" s="164">
        <f t="shared" ref="HW25:HX25" si="453">SUM(HW16:HW24)</f>
        <v>3107.4749999999999</v>
      </c>
      <c r="HX25" s="180">
        <f t="shared" si="453"/>
        <v>-3107.4749999999999</v>
      </c>
      <c r="HY25" s="165" t="e">
        <f t="shared" si="149"/>
        <v>#DIV/0!</v>
      </c>
      <c r="HZ25" s="164">
        <f t="shared" ref="HZ25:IA25" si="454">SUM(HZ16:HZ24)</f>
        <v>0</v>
      </c>
      <c r="IA25" s="176">
        <f t="shared" si="454"/>
        <v>-3107.4749999999999</v>
      </c>
      <c r="IB25" s="175">
        <f t="shared" si="151"/>
        <v>0</v>
      </c>
      <c r="IC25" s="164">
        <f t="shared" si="151"/>
        <v>119276.69</v>
      </c>
      <c r="ID25" s="180">
        <f t="shared" si="151"/>
        <v>-119276.69</v>
      </c>
      <c r="IE25" s="165" t="e">
        <f t="shared" si="152"/>
        <v>#DIV/0!</v>
      </c>
      <c r="IF25" s="164">
        <f t="shared" si="153"/>
        <v>0</v>
      </c>
      <c r="IG25" s="176">
        <f t="shared" si="153"/>
        <v>-119276.69</v>
      </c>
      <c r="IH25" s="175">
        <f t="shared" ref="IH25:IJ25" si="455">SUM(IH16:IH24)</f>
        <v>0</v>
      </c>
      <c r="II25" s="164">
        <f t="shared" si="455"/>
        <v>53360.75</v>
      </c>
      <c r="IJ25" s="180">
        <f t="shared" si="455"/>
        <v>-53360.75</v>
      </c>
      <c r="IK25" s="165" t="e">
        <f t="shared" si="155"/>
        <v>#DIV/0!</v>
      </c>
      <c r="IL25" s="164">
        <f t="shared" ref="IL25:IP25" si="456">SUM(IL16:IL24)</f>
        <v>0</v>
      </c>
      <c r="IM25" s="176">
        <f t="shared" si="456"/>
        <v>-53360.75</v>
      </c>
      <c r="IN25" s="175">
        <f t="shared" si="456"/>
        <v>0</v>
      </c>
      <c r="IO25" s="164">
        <f t="shared" si="456"/>
        <v>12884.44</v>
      </c>
      <c r="IP25" s="180">
        <f t="shared" si="456"/>
        <v>-12884.44</v>
      </c>
      <c r="IQ25" s="165" t="e">
        <f t="shared" si="158"/>
        <v>#DIV/0!</v>
      </c>
      <c r="IR25" s="164">
        <f t="shared" ref="IR25:IV25" si="457">SUM(IR16:IR24)</f>
        <v>0</v>
      </c>
      <c r="IS25" s="176">
        <f t="shared" si="457"/>
        <v>-12884.44</v>
      </c>
      <c r="IT25" s="175">
        <f t="shared" si="457"/>
        <v>0</v>
      </c>
      <c r="IU25" s="164">
        <f t="shared" si="457"/>
        <v>53031.5</v>
      </c>
      <c r="IV25" s="180">
        <f t="shared" si="457"/>
        <v>-53031.5</v>
      </c>
      <c r="IW25" s="165" t="e">
        <f t="shared" si="161"/>
        <v>#DIV/0!</v>
      </c>
      <c r="IX25" s="164">
        <f t="shared" ref="IX25:IY25" si="458">SUM(IX16:IX24)</f>
        <v>0</v>
      </c>
      <c r="IY25" s="176">
        <f t="shared" si="458"/>
        <v>-53031.5</v>
      </c>
      <c r="IZ25" s="175">
        <f t="shared" si="163"/>
        <v>0</v>
      </c>
      <c r="JA25" s="164">
        <f t="shared" si="163"/>
        <v>103420.36500000001</v>
      </c>
      <c r="JB25" s="180">
        <f t="shared" si="163"/>
        <v>-103420.36500000001</v>
      </c>
      <c r="JC25" s="165" t="e">
        <f t="shared" si="164"/>
        <v>#DIV/0!</v>
      </c>
      <c r="JD25" s="164">
        <f t="shared" si="165"/>
        <v>0</v>
      </c>
      <c r="JE25" s="176">
        <f t="shared" si="165"/>
        <v>-103420.36500000001</v>
      </c>
      <c r="JF25" s="175">
        <f t="shared" ref="JF25:JH25" si="459">SUM(JF16:JF24)</f>
        <v>0</v>
      </c>
      <c r="JG25" s="164">
        <f t="shared" si="459"/>
        <v>80857.445000000007</v>
      </c>
      <c r="JH25" s="180">
        <f t="shared" si="459"/>
        <v>-80857.445000000007</v>
      </c>
      <c r="JI25" s="165" t="e">
        <f t="shared" si="167"/>
        <v>#DIV/0!</v>
      </c>
      <c r="JJ25" s="164">
        <f t="shared" ref="JJ25:JN25" si="460">SUM(JJ16:JJ24)</f>
        <v>0</v>
      </c>
      <c r="JK25" s="176">
        <f t="shared" si="460"/>
        <v>-80857.445000000007</v>
      </c>
      <c r="JL25" s="175">
        <f t="shared" si="460"/>
        <v>0</v>
      </c>
      <c r="JM25" s="164">
        <f t="shared" si="460"/>
        <v>8363</v>
      </c>
      <c r="JN25" s="180">
        <f t="shared" si="460"/>
        <v>-8363</v>
      </c>
      <c r="JO25" s="165" t="e">
        <f t="shared" si="170"/>
        <v>#DIV/0!</v>
      </c>
      <c r="JP25" s="164">
        <f t="shared" ref="JP25:JT25" si="461">SUM(JP16:JP24)</f>
        <v>0</v>
      </c>
      <c r="JQ25" s="176">
        <f t="shared" si="461"/>
        <v>-8363</v>
      </c>
      <c r="JR25" s="175">
        <f t="shared" si="461"/>
        <v>0</v>
      </c>
      <c r="JS25" s="164">
        <f t="shared" si="461"/>
        <v>1207.42</v>
      </c>
      <c r="JT25" s="180">
        <f t="shared" si="461"/>
        <v>-1207.42</v>
      </c>
      <c r="JU25" s="165" t="e">
        <f t="shared" si="173"/>
        <v>#DIV/0!</v>
      </c>
      <c r="JV25" s="164">
        <f t="shared" ref="JV25:JZ25" si="462">SUM(JV16:JV24)</f>
        <v>0</v>
      </c>
      <c r="JW25" s="176">
        <f t="shared" si="462"/>
        <v>-1207.42</v>
      </c>
      <c r="JX25" s="175">
        <f t="shared" si="462"/>
        <v>0</v>
      </c>
      <c r="JY25" s="164">
        <f t="shared" si="462"/>
        <v>12992.5</v>
      </c>
      <c r="JZ25" s="180">
        <f t="shared" si="462"/>
        <v>-12992.5</v>
      </c>
      <c r="KA25" s="165" t="e">
        <f t="shared" si="176"/>
        <v>#DIV/0!</v>
      </c>
      <c r="KB25" s="164">
        <f t="shared" ref="KB25:KC25" si="463">SUM(KB16:KB24)</f>
        <v>0</v>
      </c>
      <c r="KC25" s="176">
        <f t="shared" si="463"/>
        <v>-12992.5</v>
      </c>
      <c r="KD25" s="175">
        <f t="shared" si="178"/>
        <v>0</v>
      </c>
      <c r="KE25" s="164">
        <f t="shared" si="178"/>
        <v>57931.25</v>
      </c>
      <c r="KF25" s="180">
        <f t="shared" si="178"/>
        <v>-57931.25</v>
      </c>
      <c r="KG25" s="165" t="e">
        <f t="shared" si="179"/>
        <v>#DIV/0!</v>
      </c>
      <c r="KH25" s="164">
        <f t="shared" si="180"/>
        <v>0</v>
      </c>
      <c r="KI25" s="176">
        <f t="shared" si="180"/>
        <v>-57931.25</v>
      </c>
      <c r="KJ25" s="175">
        <f t="shared" ref="KJ25:KL25" si="464">SUM(KJ16:KJ24)</f>
        <v>0</v>
      </c>
      <c r="KK25" s="164">
        <f t="shared" si="464"/>
        <v>39955.14</v>
      </c>
      <c r="KL25" s="180">
        <f t="shared" si="464"/>
        <v>-39955.14</v>
      </c>
      <c r="KM25" s="165" t="e">
        <f t="shared" si="182"/>
        <v>#DIV/0!</v>
      </c>
      <c r="KN25" s="164">
        <f t="shared" ref="KN25:KR25" si="465">SUM(KN16:KN24)</f>
        <v>0</v>
      </c>
      <c r="KO25" s="176">
        <f t="shared" si="465"/>
        <v>-39955.14</v>
      </c>
      <c r="KP25" s="175">
        <f t="shared" si="465"/>
        <v>0</v>
      </c>
      <c r="KQ25" s="164">
        <f t="shared" si="465"/>
        <v>17976.11</v>
      </c>
      <c r="KR25" s="180">
        <f t="shared" si="465"/>
        <v>-17976.11</v>
      </c>
      <c r="KS25" s="165" t="e">
        <f t="shared" si="185"/>
        <v>#DIV/0!</v>
      </c>
      <c r="KT25" s="164">
        <f t="shared" ref="KT25:KU25" si="466">SUM(KT16:KT24)</f>
        <v>0</v>
      </c>
      <c r="KU25" s="176">
        <f t="shared" si="466"/>
        <v>-17976.11</v>
      </c>
      <c r="KV25" s="175">
        <f t="shared" si="187"/>
        <v>0</v>
      </c>
      <c r="KW25" s="164">
        <f t="shared" si="187"/>
        <v>124334.405</v>
      </c>
      <c r="KX25" s="180">
        <f t="shared" si="187"/>
        <v>-124334.405</v>
      </c>
      <c r="KY25" s="165" t="e">
        <f t="shared" si="188"/>
        <v>#DIV/0!</v>
      </c>
      <c r="KZ25" s="164">
        <f t="shared" si="189"/>
        <v>0</v>
      </c>
      <c r="LA25" s="176">
        <f t="shared" si="189"/>
        <v>-124334.405</v>
      </c>
      <c r="LB25" s="175">
        <f t="shared" ref="LB25:LD25" si="467">SUM(LB16:LB24)</f>
        <v>0</v>
      </c>
      <c r="LC25" s="164">
        <f t="shared" si="467"/>
        <v>96026.5</v>
      </c>
      <c r="LD25" s="180">
        <f t="shared" si="467"/>
        <v>-96026.5</v>
      </c>
      <c r="LE25" s="165" t="e">
        <f t="shared" si="191"/>
        <v>#DIV/0!</v>
      </c>
      <c r="LF25" s="164">
        <f t="shared" ref="LF25:LJ25" si="468">SUM(LF16:LF24)</f>
        <v>0</v>
      </c>
      <c r="LG25" s="176">
        <f t="shared" si="468"/>
        <v>-96026.5</v>
      </c>
      <c r="LH25" s="175">
        <f t="shared" si="468"/>
        <v>0</v>
      </c>
      <c r="LI25" s="164">
        <f t="shared" si="468"/>
        <v>28307.904999999999</v>
      </c>
      <c r="LJ25" s="180">
        <f t="shared" si="468"/>
        <v>-28307.904999999999</v>
      </c>
      <c r="LK25" s="165" t="e">
        <f t="shared" si="194"/>
        <v>#DIV/0!</v>
      </c>
      <c r="LL25" s="164">
        <f t="shared" ref="LL25:LM25" si="469">SUM(LL16:LL24)</f>
        <v>0</v>
      </c>
      <c r="LM25" s="176">
        <f t="shared" si="469"/>
        <v>-28307.904999999999</v>
      </c>
      <c r="LN25" s="175">
        <f t="shared" si="196"/>
        <v>0</v>
      </c>
      <c r="LO25" s="164">
        <f t="shared" si="196"/>
        <v>0</v>
      </c>
      <c r="LP25" s="180">
        <f t="shared" si="196"/>
        <v>0</v>
      </c>
      <c r="LQ25" s="165" t="e">
        <f t="shared" si="197"/>
        <v>#DIV/0!</v>
      </c>
      <c r="LR25" s="164">
        <f t="shared" si="198"/>
        <v>0</v>
      </c>
      <c r="LS25" s="176">
        <f t="shared" si="198"/>
        <v>0</v>
      </c>
      <c r="LT25" s="175">
        <f t="shared" ref="LT25:LV25" si="470">SUM(LT16:LT24)</f>
        <v>0</v>
      </c>
      <c r="LU25" s="164">
        <f t="shared" si="470"/>
        <v>0</v>
      </c>
      <c r="LV25" s="180">
        <f t="shared" si="470"/>
        <v>0</v>
      </c>
      <c r="LW25" s="165" t="e">
        <f t="shared" si="200"/>
        <v>#DIV/0!</v>
      </c>
      <c r="LX25" s="164">
        <f t="shared" ref="LX25:MB25" si="471">SUM(LX16:LX24)</f>
        <v>0</v>
      </c>
      <c r="LY25" s="176">
        <f t="shared" si="471"/>
        <v>0</v>
      </c>
      <c r="LZ25" s="175">
        <f t="shared" si="471"/>
        <v>0</v>
      </c>
      <c r="MA25" s="164">
        <f t="shared" si="471"/>
        <v>0</v>
      </c>
      <c r="MB25" s="180">
        <f t="shared" si="471"/>
        <v>0</v>
      </c>
      <c r="MC25" s="165" t="e">
        <f t="shared" si="203"/>
        <v>#DIV/0!</v>
      </c>
      <c r="MD25" s="164">
        <f t="shared" ref="MD25:ME25" si="472">SUM(MD16:MD24)</f>
        <v>0</v>
      </c>
      <c r="ME25" s="176">
        <f t="shared" si="472"/>
        <v>0</v>
      </c>
      <c r="MF25" s="175">
        <f t="shared" si="205"/>
        <v>0</v>
      </c>
      <c r="MG25" s="164">
        <f t="shared" si="205"/>
        <v>63614.104999999996</v>
      </c>
      <c r="MH25" s="180">
        <f t="shared" si="205"/>
        <v>-63614.104999999996</v>
      </c>
      <c r="MI25" s="165" t="e">
        <f t="shared" si="206"/>
        <v>#DIV/0!</v>
      </c>
      <c r="MJ25" s="164">
        <f t="shared" si="207"/>
        <v>0</v>
      </c>
      <c r="MK25" s="176">
        <f t="shared" si="207"/>
        <v>-63614.104999999996</v>
      </c>
      <c r="ML25" s="175">
        <f>SUM(ML16:ML24)</f>
        <v>0</v>
      </c>
      <c r="MM25" s="164">
        <f t="shared" ref="MM25:MN25" si="473">SUM(MM16:MM24)</f>
        <v>30350</v>
      </c>
      <c r="MN25" s="180">
        <f t="shared" si="473"/>
        <v>-30350</v>
      </c>
      <c r="MO25" s="165" t="e">
        <f t="shared" si="209"/>
        <v>#DIV/0!</v>
      </c>
      <c r="MP25" s="164">
        <f t="shared" ref="MP25:MT25" si="474">SUM(MP16:MP24)</f>
        <v>0</v>
      </c>
      <c r="MQ25" s="176">
        <f t="shared" si="474"/>
        <v>-30350</v>
      </c>
      <c r="MR25" s="175">
        <f t="shared" si="474"/>
        <v>0</v>
      </c>
      <c r="MS25" s="164">
        <f t="shared" si="474"/>
        <v>33264.104999999996</v>
      </c>
      <c r="MT25" s="180">
        <f t="shared" si="474"/>
        <v>-33264.104999999996</v>
      </c>
      <c r="MU25" s="165" t="e">
        <f t="shared" si="212"/>
        <v>#DIV/0!</v>
      </c>
      <c r="MV25" s="164">
        <f t="shared" ref="MV25:MW25" si="475">SUM(MV16:MV24)</f>
        <v>0</v>
      </c>
      <c r="MW25" s="176">
        <f t="shared" si="475"/>
        <v>-33264.104999999996</v>
      </c>
      <c r="MX25" s="175">
        <f t="shared" si="214"/>
        <v>0</v>
      </c>
      <c r="MY25" s="164">
        <f t="shared" si="214"/>
        <v>172686.95</v>
      </c>
      <c r="MZ25" s="180">
        <f t="shared" si="214"/>
        <v>-172686.95</v>
      </c>
      <c r="NA25" s="165" t="e">
        <f t="shared" si="215"/>
        <v>#DIV/0!</v>
      </c>
      <c r="NB25" s="164">
        <f t="shared" si="216"/>
        <v>0</v>
      </c>
      <c r="NC25" s="176">
        <f t="shared" si="216"/>
        <v>-172686.95</v>
      </c>
      <c r="ND25" s="175">
        <f t="shared" ref="ND25:NF25" si="476">SUM(ND16:ND24)</f>
        <v>0</v>
      </c>
      <c r="NE25" s="164">
        <f t="shared" si="476"/>
        <v>171658.91500000001</v>
      </c>
      <c r="NF25" s="180">
        <f t="shared" si="476"/>
        <v>-171658.91500000001</v>
      </c>
      <c r="NG25" s="165" t="e">
        <f t="shared" si="218"/>
        <v>#DIV/0!</v>
      </c>
      <c r="NH25" s="164">
        <f t="shared" ref="NH25:NL25" si="477">SUM(NH16:NH24)</f>
        <v>0</v>
      </c>
      <c r="NI25" s="176">
        <f t="shared" si="477"/>
        <v>-171658.91500000001</v>
      </c>
      <c r="NJ25" s="175">
        <f t="shared" si="477"/>
        <v>0</v>
      </c>
      <c r="NK25" s="164">
        <f t="shared" si="477"/>
        <v>1028.0350000000001</v>
      </c>
      <c r="NL25" s="180">
        <f t="shared" si="477"/>
        <v>-1028.0350000000001</v>
      </c>
      <c r="NM25" s="165" t="e">
        <f t="shared" si="221"/>
        <v>#DIV/0!</v>
      </c>
      <c r="NN25" s="164">
        <f t="shared" ref="NN25:NO25" si="478">SUM(NN16:NN24)</f>
        <v>0</v>
      </c>
      <c r="NO25" s="176">
        <f t="shared" si="478"/>
        <v>-1028.0350000000001</v>
      </c>
      <c r="NP25" s="175">
        <f t="shared" si="223"/>
        <v>0</v>
      </c>
      <c r="NQ25" s="164">
        <f t="shared" si="223"/>
        <v>28864</v>
      </c>
      <c r="NR25" s="180">
        <f t="shared" si="223"/>
        <v>-28864</v>
      </c>
      <c r="NS25" s="165" t="e">
        <f t="shared" si="224"/>
        <v>#DIV/0!</v>
      </c>
      <c r="NT25" s="164">
        <f t="shared" si="225"/>
        <v>0</v>
      </c>
      <c r="NU25" s="176">
        <f t="shared" si="225"/>
        <v>-28864</v>
      </c>
      <c r="NV25" s="175">
        <f t="shared" ref="NV25:NX25" si="479">SUM(NV16:NV24)</f>
        <v>0</v>
      </c>
      <c r="NW25" s="164">
        <f t="shared" si="479"/>
        <v>6964</v>
      </c>
      <c r="NX25" s="180">
        <f t="shared" si="479"/>
        <v>-6964</v>
      </c>
      <c r="NY25" s="165" t="e">
        <f t="shared" si="227"/>
        <v>#DIV/0!</v>
      </c>
      <c r="NZ25" s="164">
        <f t="shared" ref="NZ25:OD25" si="480">SUM(NZ16:NZ24)</f>
        <v>0</v>
      </c>
      <c r="OA25" s="176">
        <f t="shared" si="480"/>
        <v>-6964</v>
      </c>
      <c r="OB25" s="175">
        <f t="shared" si="480"/>
        <v>0</v>
      </c>
      <c r="OC25" s="164">
        <f t="shared" si="480"/>
        <v>21900</v>
      </c>
      <c r="OD25" s="180">
        <f t="shared" si="480"/>
        <v>-21900</v>
      </c>
      <c r="OE25" s="165" t="e">
        <f t="shared" si="230"/>
        <v>#DIV/0!</v>
      </c>
      <c r="OF25" s="164">
        <f t="shared" ref="OF25:OJ25" si="481">SUM(OF16:OF24)</f>
        <v>0</v>
      </c>
      <c r="OG25" s="176">
        <f t="shared" si="481"/>
        <v>-21900</v>
      </c>
      <c r="OH25" s="175">
        <f t="shared" si="481"/>
        <v>0</v>
      </c>
      <c r="OI25" s="164">
        <f t="shared" si="481"/>
        <v>0</v>
      </c>
      <c r="OJ25" s="180">
        <f t="shared" si="481"/>
        <v>0</v>
      </c>
      <c r="OK25" s="165" t="e">
        <f t="shared" si="233"/>
        <v>#DIV/0!</v>
      </c>
      <c r="OL25" s="164">
        <f t="shared" ref="OL25:OM25" si="482">SUM(OL16:OL24)</f>
        <v>0</v>
      </c>
      <c r="OM25" s="176">
        <f t="shared" si="482"/>
        <v>0</v>
      </c>
      <c r="ON25" s="175">
        <f t="shared" si="235"/>
        <v>0</v>
      </c>
      <c r="OO25" s="164">
        <f t="shared" si="235"/>
        <v>135748.02499999999</v>
      </c>
      <c r="OP25" s="180">
        <f t="shared" si="235"/>
        <v>-135748.02499999999</v>
      </c>
      <c r="OQ25" s="165" t="e">
        <f t="shared" si="236"/>
        <v>#DIV/0!</v>
      </c>
      <c r="OR25" s="164">
        <f t="shared" si="237"/>
        <v>0</v>
      </c>
      <c r="OS25" s="176">
        <f t="shared" si="237"/>
        <v>-135748.02499999999</v>
      </c>
      <c r="OT25" s="175">
        <f t="shared" ref="OT25:OV25" si="483">SUM(OT16:OT24)</f>
        <v>0</v>
      </c>
      <c r="OU25" s="164">
        <f t="shared" si="483"/>
        <v>19906</v>
      </c>
      <c r="OV25" s="180">
        <f t="shared" si="483"/>
        <v>-19906</v>
      </c>
      <c r="OW25" s="165" t="e">
        <f t="shared" si="239"/>
        <v>#DIV/0!</v>
      </c>
      <c r="OX25" s="164">
        <f t="shared" ref="OX25:PB25" si="484">SUM(OX16:OX24)</f>
        <v>0</v>
      </c>
      <c r="OY25" s="176">
        <f t="shared" si="484"/>
        <v>-19906</v>
      </c>
      <c r="OZ25" s="175">
        <f t="shared" si="484"/>
        <v>0</v>
      </c>
      <c r="PA25" s="164">
        <f t="shared" si="484"/>
        <v>115842.02499999999</v>
      </c>
      <c r="PB25" s="180">
        <f t="shared" si="484"/>
        <v>-115842.02499999999</v>
      </c>
      <c r="PC25" s="165" t="e">
        <f t="shared" si="242"/>
        <v>#DIV/0!</v>
      </c>
      <c r="PD25" s="164">
        <f t="shared" ref="PD25:PE25" si="485">SUM(PD16:PD24)</f>
        <v>0</v>
      </c>
      <c r="PE25" s="176">
        <f t="shared" si="485"/>
        <v>-115842.02499999999</v>
      </c>
      <c r="PF25" s="175">
        <f t="shared" si="244"/>
        <v>0</v>
      </c>
      <c r="PG25" s="164">
        <f t="shared" si="244"/>
        <v>40281.9</v>
      </c>
      <c r="PH25" s="180">
        <f t="shared" si="244"/>
        <v>-40281.9</v>
      </c>
      <c r="PI25" s="165" t="e">
        <f t="shared" si="245"/>
        <v>#DIV/0!</v>
      </c>
      <c r="PJ25" s="164">
        <f t="shared" si="246"/>
        <v>0</v>
      </c>
      <c r="PK25" s="176">
        <f t="shared" si="246"/>
        <v>-40281.9</v>
      </c>
      <c r="PL25" s="175">
        <f t="shared" ref="PL25:PN25" si="486">SUM(PL16:PL24)</f>
        <v>0</v>
      </c>
      <c r="PM25" s="164">
        <f t="shared" si="486"/>
        <v>37549.4</v>
      </c>
      <c r="PN25" s="180">
        <f t="shared" si="486"/>
        <v>-37549.4</v>
      </c>
      <c r="PO25" s="165" t="e">
        <f t="shared" si="248"/>
        <v>#DIV/0!</v>
      </c>
      <c r="PP25" s="164">
        <f t="shared" ref="PP25:PT25" si="487">SUM(PP16:PP24)</f>
        <v>0</v>
      </c>
      <c r="PQ25" s="176">
        <f t="shared" si="487"/>
        <v>-37549.4</v>
      </c>
      <c r="PR25" s="175">
        <f t="shared" si="487"/>
        <v>0</v>
      </c>
      <c r="PS25" s="164">
        <f t="shared" si="487"/>
        <v>2732.5</v>
      </c>
      <c r="PT25" s="180">
        <f t="shared" si="487"/>
        <v>-2732.5</v>
      </c>
      <c r="PU25" s="165" t="e">
        <f t="shared" si="251"/>
        <v>#DIV/0!</v>
      </c>
      <c r="PV25" s="164">
        <f t="shared" ref="PV25:PW25" si="488">SUM(PV16:PV24)</f>
        <v>0</v>
      </c>
      <c r="PW25" s="176">
        <f t="shared" si="488"/>
        <v>-2732.5</v>
      </c>
    </row>
    <row r="26" spans="1:439" s="98" customFormat="1" ht="18.75" customHeight="1">
      <c r="A26" s="108">
        <v>4</v>
      </c>
      <c r="B26" s="102" t="s">
        <v>681</v>
      </c>
      <c r="C26" s="102"/>
      <c r="D26" s="133"/>
      <c r="E26" s="133"/>
      <c r="F26" s="133"/>
      <c r="G26" s="133"/>
      <c r="H26" s="133"/>
      <c r="I26" s="147"/>
      <c r="J26" s="133"/>
      <c r="K26" s="134" t="e">
        <f t="shared" si="36"/>
        <v>#DIV/0!</v>
      </c>
      <c r="L26" s="133"/>
      <c r="M26" s="135"/>
      <c r="N26" s="136"/>
      <c r="O26" s="148"/>
      <c r="P26" s="137"/>
      <c r="Q26" s="138"/>
      <c r="R26" s="137"/>
      <c r="S26" s="139"/>
      <c r="T26" s="140"/>
      <c r="U26" s="149"/>
      <c r="V26" s="141"/>
      <c r="W26" s="142"/>
      <c r="X26" s="141"/>
      <c r="Y26" s="143"/>
      <c r="Z26" s="144"/>
      <c r="AA26" s="147"/>
      <c r="AB26" s="133"/>
      <c r="AC26" s="134"/>
      <c r="AD26" s="133"/>
      <c r="AE26" s="145"/>
      <c r="AF26" s="144"/>
      <c r="AG26" s="147"/>
      <c r="AH26" s="133"/>
      <c r="AI26" s="134"/>
      <c r="AJ26" s="133"/>
      <c r="AK26" s="145"/>
      <c r="AL26" s="144"/>
      <c r="AM26" s="147"/>
      <c r="AN26" s="133"/>
      <c r="AO26" s="134"/>
      <c r="AP26" s="133"/>
      <c r="AQ26" s="145"/>
      <c r="AR26" s="144"/>
      <c r="AS26" s="147"/>
      <c r="AT26" s="133"/>
      <c r="AU26" s="134"/>
      <c r="AV26" s="133"/>
      <c r="AW26" s="145"/>
      <c r="AX26" s="144"/>
      <c r="AY26" s="147"/>
      <c r="AZ26" s="133"/>
      <c r="BA26" s="134"/>
      <c r="BB26" s="133"/>
      <c r="BC26" s="145"/>
      <c r="BD26" s="144"/>
      <c r="BE26" s="147"/>
      <c r="BF26" s="133"/>
      <c r="BG26" s="134"/>
      <c r="BH26" s="133"/>
      <c r="BI26" s="145"/>
      <c r="BJ26" s="144"/>
      <c r="BK26" s="147"/>
      <c r="BL26" s="133"/>
      <c r="BM26" s="134"/>
      <c r="BN26" s="133"/>
      <c r="BO26" s="145"/>
      <c r="BP26" s="144"/>
      <c r="BQ26" s="147"/>
      <c r="BR26" s="133"/>
      <c r="BS26" s="134"/>
      <c r="BT26" s="133"/>
      <c r="BU26" s="145"/>
      <c r="BV26" s="144"/>
      <c r="BW26" s="147"/>
      <c r="BX26" s="133"/>
      <c r="BY26" s="134"/>
      <c r="BZ26" s="133"/>
      <c r="CA26" s="145"/>
      <c r="CB26" s="144"/>
      <c r="CC26" s="147"/>
      <c r="CD26" s="133"/>
      <c r="CE26" s="134"/>
      <c r="CF26" s="133"/>
      <c r="CG26" s="145"/>
      <c r="CH26" s="144"/>
      <c r="CI26" s="147"/>
      <c r="CJ26" s="133"/>
      <c r="CK26" s="134"/>
      <c r="CL26" s="133"/>
      <c r="CM26" s="145"/>
      <c r="CN26" s="144"/>
      <c r="CO26" s="147"/>
      <c r="CP26" s="133"/>
      <c r="CQ26" s="134"/>
      <c r="CR26" s="133"/>
      <c r="CS26" s="145"/>
      <c r="CT26" s="144"/>
      <c r="CU26" s="147"/>
      <c r="CV26" s="133"/>
      <c r="CW26" s="134"/>
      <c r="CX26" s="133"/>
      <c r="CY26" s="145"/>
      <c r="CZ26" s="144"/>
      <c r="DA26" s="147"/>
      <c r="DB26" s="133"/>
      <c r="DC26" s="134"/>
      <c r="DD26" s="133"/>
      <c r="DE26" s="145"/>
      <c r="DF26" s="144"/>
      <c r="DG26" s="147"/>
      <c r="DH26" s="133"/>
      <c r="DI26" s="134"/>
      <c r="DJ26" s="133"/>
      <c r="DK26" s="145"/>
      <c r="DL26" s="144"/>
      <c r="DM26" s="147"/>
      <c r="DN26" s="133"/>
      <c r="DO26" s="134"/>
      <c r="DP26" s="133"/>
      <c r="DQ26" s="145"/>
      <c r="DR26" s="144"/>
      <c r="DS26" s="147"/>
      <c r="DT26" s="133"/>
      <c r="DU26" s="134"/>
      <c r="DV26" s="133"/>
      <c r="DW26" s="145"/>
      <c r="DX26" s="144"/>
      <c r="DY26" s="147"/>
      <c r="DZ26" s="133"/>
      <c r="EA26" s="134"/>
      <c r="EB26" s="133"/>
      <c r="EC26" s="145"/>
      <c r="ED26" s="144"/>
      <c r="EE26" s="147"/>
      <c r="EF26" s="133"/>
      <c r="EG26" s="134"/>
      <c r="EH26" s="133"/>
      <c r="EI26" s="145"/>
      <c r="EJ26" s="144"/>
      <c r="EK26" s="147"/>
      <c r="EL26" s="133"/>
      <c r="EM26" s="134"/>
      <c r="EN26" s="133"/>
      <c r="EO26" s="145"/>
      <c r="EP26" s="144"/>
      <c r="EQ26" s="147"/>
      <c r="ER26" s="133"/>
      <c r="ES26" s="134"/>
      <c r="ET26" s="133"/>
      <c r="EU26" s="145"/>
      <c r="EV26" s="144"/>
      <c r="EW26" s="147"/>
      <c r="EX26" s="133"/>
      <c r="EY26" s="134"/>
      <c r="EZ26" s="133"/>
      <c r="FA26" s="145"/>
      <c r="FB26" s="144"/>
      <c r="FC26" s="147"/>
      <c r="FD26" s="133"/>
      <c r="FE26" s="134"/>
      <c r="FF26" s="133"/>
      <c r="FG26" s="145"/>
      <c r="FH26" s="144"/>
      <c r="FI26" s="147"/>
      <c r="FJ26" s="133"/>
      <c r="FK26" s="134"/>
      <c r="FL26" s="133"/>
      <c r="FM26" s="145"/>
      <c r="FN26" s="144"/>
      <c r="FO26" s="147"/>
      <c r="FP26" s="133"/>
      <c r="FQ26" s="134"/>
      <c r="FR26" s="133"/>
      <c r="FS26" s="145"/>
      <c r="FT26" s="144"/>
      <c r="FU26" s="147"/>
      <c r="FV26" s="133"/>
      <c r="FW26" s="134"/>
      <c r="FX26" s="133"/>
      <c r="FY26" s="145"/>
      <c r="FZ26" s="144"/>
      <c r="GA26" s="147"/>
      <c r="GB26" s="133"/>
      <c r="GC26" s="134"/>
      <c r="GD26" s="133"/>
      <c r="GE26" s="145"/>
      <c r="GF26" s="144"/>
      <c r="GG26" s="147"/>
      <c r="GH26" s="133"/>
      <c r="GI26" s="134"/>
      <c r="GJ26" s="133"/>
      <c r="GK26" s="145"/>
      <c r="GL26" s="144"/>
      <c r="GM26" s="147"/>
      <c r="GN26" s="133"/>
      <c r="GO26" s="134"/>
      <c r="GP26" s="133"/>
      <c r="GQ26" s="145"/>
      <c r="GR26" s="144"/>
      <c r="GS26" s="147"/>
      <c r="GT26" s="133"/>
      <c r="GU26" s="134"/>
      <c r="GV26" s="133"/>
      <c r="GW26" s="145"/>
      <c r="GX26" s="144"/>
      <c r="GY26" s="147"/>
      <c r="GZ26" s="133"/>
      <c r="HA26" s="134"/>
      <c r="HB26" s="133"/>
      <c r="HC26" s="145"/>
      <c r="HD26" s="144"/>
      <c r="HE26" s="147"/>
      <c r="HF26" s="133"/>
      <c r="HG26" s="134"/>
      <c r="HH26" s="133"/>
      <c r="HI26" s="145"/>
      <c r="HJ26" s="144"/>
      <c r="HK26" s="147"/>
      <c r="HL26" s="133"/>
      <c r="HM26" s="134"/>
      <c r="HN26" s="133"/>
      <c r="HO26" s="145"/>
      <c r="HP26" s="144"/>
      <c r="HQ26" s="147"/>
      <c r="HR26" s="133"/>
      <c r="HS26" s="134"/>
      <c r="HT26" s="133"/>
      <c r="HU26" s="145"/>
      <c r="HV26" s="144"/>
      <c r="HW26" s="147"/>
      <c r="HX26" s="133"/>
      <c r="HY26" s="134"/>
      <c r="HZ26" s="133"/>
      <c r="IA26" s="145"/>
      <c r="IB26" s="144"/>
      <c r="IC26" s="147"/>
      <c r="ID26" s="133"/>
      <c r="IE26" s="134"/>
      <c r="IF26" s="133"/>
      <c r="IG26" s="145"/>
      <c r="IH26" s="144"/>
      <c r="II26" s="147"/>
      <c r="IJ26" s="133"/>
      <c r="IK26" s="134"/>
      <c r="IL26" s="133"/>
      <c r="IM26" s="145"/>
      <c r="IN26" s="144"/>
      <c r="IO26" s="147"/>
      <c r="IP26" s="133"/>
      <c r="IQ26" s="134"/>
      <c r="IR26" s="133"/>
      <c r="IS26" s="145"/>
      <c r="IT26" s="144"/>
      <c r="IU26" s="147"/>
      <c r="IV26" s="133"/>
      <c r="IW26" s="134"/>
      <c r="IX26" s="133"/>
      <c r="IY26" s="145"/>
      <c r="IZ26" s="144"/>
      <c r="JA26" s="147"/>
      <c r="JB26" s="133"/>
      <c r="JC26" s="134"/>
      <c r="JD26" s="133"/>
      <c r="JE26" s="145"/>
      <c r="JF26" s="144"/>
      <c r="JG26" s="147"/>
      <c r="JH26" s="133"/>
      <c r="JI26" s="134"/>
      <c r="JJ26" s="133"/>
      <c r="JK26" s="145"/>
      <c r="JL26" s="144"/>
      <c r="JM26" s="147"/>
      <c r="JN26" s="133"/>
      <c r="JO26" s="134"/>
      <c r="JP26" s="133"/>
      <c r="JQ26" s="145"/>
      <c r="JR26" s="144"/>
      <c r="JS26" s="147"/>
      <c r="JT26" s="133"/>
      <c r="JU26" s="134"/>
      <c r="JV26" s="133"/>
      <c r="JW26" s="145"/>
      <c r="JX26" s="144"/>
      <c r="JY26" s="147"/>
      <c r="JZ26" s="133"/>
      <c r="KA26" s="134"/>
      <c r="KB26" s="133"/>
      <c r="KC26" s="145"/>
      <c r="KD26" s="144"/>
      <c r="KE26" s="147"/>
      <c r="KF26" s="133"/>
      <c r="KG26" s="134"/>
      <c r="KH26" s="133"/>
      <c r="KI26" s="145"/>
      <c r="KJ26" s="144"/>
      <c r="KK26" s="147"/>
      <c r="KL26" s="133"/>
      <c r="KM26" s="134"/>
      <c r="KN26" s="133"/>
      <c r="KO26" s="145"/>
      <c r="KP26" s="144"/>
      <c r="KQ26" s="147"/>
      <c r="KR26" s="133"/>
      <c r="KS26" s="134"/>
      <c r="KT26" s="133"/>
      <c r="KU26" s="145"/>
      <c r="KV26" s="144"/>
      <c r="KW26" s="147"/>
      <c r="KX26" s="133"/>
      <c r="KY26" s="134"/>
      <c r="KZ26" s="133"/>
      <c r="LA26" s="145"/>
      <c r="LB26" s="144"/>
      <c r="LC26" s="147"/>
      <c r="LD26" s="133"/>
      <c r="LE26" s="134"/>
      <c r="LF26" s="133"/>
      <c r="LG26" s="145"/>
      <c r="LH26" s="144"/>
      <c r="LI26" s="147"/>
      <c r="LJ26" s="133"/>
      <c r="LK26" s="134"/>
      <c r="LL26" s="133"/>
      <c r="LM26" s="145"/>
      <c r="LN26" s="144"/>
      <c r="LO26" s="147"/>
      <c r="LP26" s="133"/>
      <c r="LQ26" s="134"/>
      <c r="LR26" s="133"/>
      <c r="LS26" s="145"/>
      <c r="LT26" s="144"/>
      <c r="LU26" s="147"/>
      <c r="LV26" s="133"/>
      <c r="LW26" s="134"/>
      <c r="LX26" s="133"/>
      <c r="LY26" s="145"/>
      <c r="LZ26" s="144"/>
      <c r="MA26" s="147"/>
      <c r="MB26" s="133"/>
      <c r="MC26" s="134"/>
      <c r="MD26" s="133"/>
      <c r="ME26" s="145"/>
      <c r="MF26" s="144"/>
      <c r="MG26" s="147"/>
      <c r="MH26" s="133"/>
      <c r="MI26" s="134"/>
      <c r="MJ26" s="133"/>
      <c r="MK26" s="145"/>
      <c r="ML26" s="144"/>
      <c r="MM26" s="147"/>
      <c r="MN26" s="133"/>
      <c r="MO26" s="134"/>
      <c r="MP26" s="133"/>
      <c r="MQ26" s="145"/>
      <c r="MR26" s="144"/>
      <c r="MS26" s="147"/>
      <c r="MT26" s="133"/>
      <c r="MU26" s="134"/>
      <c r="MV26" s="133"/>
      <c r="MW26" s="145"/>
      <c r="MX26" s="144"/>
      <c r="MY26" s="147"/>
      <c r="MZ26" s="133"/>
      <c r="NA26" s="134"/>
      <c r="NB26" s="133"/>
      <c r="NC26" s="145"/>
      <c r="ND26" s="144"/>
      <c r="NE26" s="147"/>
      <c r="NF26" s="133"/>
      <c r="NG26" s="134"/>
      <c r="NH26" s="133"/>
      <c r="NI26" s="145"/>
      <c r="NJ26" s="144"/>
      <c r="NK26" s="147"/>
      <c r="NL26" s="133"/>
      <c r="NM26" s="134"/>
      <c r="NN26" s="133"/>
      <c r="NO26" s="145"/>
      <c r="NP26" s="144"/>
      <c r="NQ26" s="147"/>
      <c r="NR26" s="133"/>
      <c r="NS26" s="134"/>
      <c r="NT26" s="133"/>
      <c r="NU26" s="145"/>
      <c r="NV26" s="144"/>
      <c r="NW26" s="147"/>
      <c r="NX26" s="133"/>
      <c r="NY26" s="134"/>
      <c r="NZ26" s="133"/>
      <c r="OA26" s="145"/>
      <c r="OB26" s="144"/>
      <c r="OC26" s="147"/>
      <c r="OD26" s="133"/>
      <c r="OE26" s="134"/>
      <c r="OF26" s="133"/>
      <c r="OG26" s="145"/>
      <c r="OH26" s="144"/>
      <c r="OI26" s="147"/>
      <c r="OJ26" s="133"/>
      <c r="OK26" s="134"/>
      <c r="OL26" s="133"/>
      <c r="OM26" s="145"/>
      <c r="ON26" s="144"/>
      <c r="OO26" s="147"/>
      <c r="OP26" s="133"/>
      <c r="OQ26" s="134"/>
      <c r="OR26" s="133"/>
      <c r="OS26" s="145"/>
      <c r="OT26" s="144"/>
      <c r="OU26" s="147"/>
      <c r="OV26" s="133"/>
      <c r="OW26" s="134"/>
      <c r="OX26" s="133"/>
      <c r="OY26" s="145"/>
      <c r="OZ26" s="144"/>
      <c r="PA26" s="147"/>
      <c r="PB26" s="133"/>
      <c r="PC26" s="134"/>
      <c r="PD26" s="133"/>
      <c r="PE26" s="145"/>
      <c r="PF26" s="144"/>
      <c r="PG26" s="147"/>
      <c r="PH26" s="133"/>
      <c r="PI26" s="134"/>
      <c r="PJ26" s="133"/>
      <c r="PK26" s="145"/>
      <c r="PL26" s="144"/>
      <c r="PM26" s="147"/>
      <c r="PN26" s="133"/>
      <c r="PO26" s="134"/>
      <c r="PP26" s="133"/>
      <c r="PQ26" s="145"/>
      <c r="PR26" s="144"/>
      <c r="PS26" s="147"/>
      <c r="PT26" s="133"/>
      <c r="PU26" s="134"/>
      <c r="PV26" s="133"/>
      <c r="PW26" s="145"/>
    </row>
    <row r="27" spans="1:439" s="98" customFormat="1" ht="18.75" customHeight="1">
      <c r="A27" s="150"/>
      <c r="B27" s="177" t="s">
        <v>682</v>
      </c>
      <c r="C27" s="177" t="s">
        <v>683</v>
      </c>
      <c r="D27" s="152">
        <f>+'[10]คชจ.หน้างานงบ (I)'!D29</f>
        <v>0</v>
      </c>
      <c r="E27" s="152">
        <f>+'[10]คชจ.หน้างานงบ (I)'!E29</f>
        <v>0</v>
      </c>
      <c r="F27" s="152">
        <f t="shared" ref="F27:F31" si="489">+D27+E27</f>
        <v>0</v>
      </c>
      <c r="G27" s="152">
        <f>+'[10]คชจ.หน้างานงบ (I)'!F29</f>
        <v>0</v>
      </c>
      <c r="H27" s="152">
        <f t="shared" ref="H27:H35" si="490">+F27-G27</f>
        <v>0</v>
      </c>
      <c r="I27" s="153">
        <f>+'[10]คชจ.หน้างานงบ (I)'!I29</f>
        <v>2549253.2900000052</v>
      </c>
      <c r="J27" s="152">
        <f t="shared" ref="J27:J31" si="491">+H27-I27</f>
        <v>-2549253.2900000052</v>
      </c>
      <c r="K27" s="154" t="e">
        <f t="shared" si="36"/>
        <v>#DIV/0!</v>
      </c>
      <c r="L27" s="152">
        <f>+'[10]คชจ.หน้างานงบ (I)'!L29</f>
        <v>0</v>
      </c>
      <c r="M27" s="155">
        <f t="shared" ref="M27:M31" si="492">+J27-L27</f>
        <v>-2549253.2900000052</v>
      </c>
      <c r="N27" s="136">
        <f t="shared" si="40"/>
        <v>0</v>
      </c>
      <c r="O27" s="148">
        <f t="shared" si="40"/>
        <v>0</v>
      </c>
      <c r="P27" s="137">
        <f t="shared" si="40"/>
        <v>0</v>
      </c>
      <c r="Q27" s="138" t="e">
        <f t="shared" si="41"/>
        <v>#DIV/0!</v>
      </c>
      <c r="R27" s="137">
        <f t="shared" si="42"/>
        <v>0</v>
      </c>
      <c r="S27" s="139">
        <f t="shared" si="42"/>
        <v>0</v>
      </c>
      <c r="T27" s="140">
        <f t="shared" ref="T27:U35" si="493">+Z27+AF27+AL27+BJ27+CH27+DF27+ED27+FN27+GL27+IB27+IZ27+KD27+KV27+LN27+MF27+MX27+NP27+ON27+PF27</f>
        <v>0</v>
      </c>
      <c r="U27" s="149">
        <f t="shared" si="493"/>
        <v>2549253.2900000047</v>
      </c>
      <c r="V27" s="141">
        <f t="shared" ref="V27:V35" si="494">+T27-U27</f>
        <v>-2549253.2900000047</v>
      </c>
      <c r="W27" s="142" t="e">
        <f t="shared" si="44"/>
        <v>#DIV/0!</v>
      </c>
      <c r="X27" s="141">
        <f t="shared" ref="X27:X35" si="495">+AD27+AJ27+AP27+BN27+CL27+DJ27+EH27+FR27+GP27+IF27+JD27+KH27+KZ27+LR27+MJ27+NB27+NT27+OR27+PJ27</f>
        <v>0</v>
      </c>
      <c r="Y27" s="143">
        <f t="shared" ref="Y27:Y35" si="496">+V27-X27</f>
        <v>-2549253.2900000047</v>
      </c>
      <c r="Z27" s="144">
        <v>0</v>
      </c>
      <c r="AA27" s="147">
        <v>0</v>
      </c>
      <c r="AB27" s="133">
        <f t="shared" ref="AB27:AB35" si="497">+Z27-AA27</f>
        <v>0</v>
      </c>
      <c r="AC27" s="134" t="e">
        <f t="shared" ref="AC27:AC35" si="498">AA27/Z27*100</f>
        <v>#DIV/0!</v>
      </c>
      <c r="AD27" s="133">
        <v>0</v>
      </c>
      <c r="AE27" s="145">
        <f t="shared" ref="AE27:AE35" si="499">+AB27-AD27</f>
        <v>0</v>
      </c>
      <c r="AF27" s="144">
        <v>0</v>
      </c>
      <c r="AG27" s="147">
        <v>0</v>
      </c>
      <c r="AH27" s="133">
        <f t="shared" ref="AH27:AH35" si="500">+AF27-AG27</f>
        <v>0</v>
      </c>
      <c r="AI27" s="134" t="e">
        <f t="shared" ref="AI27:AI35" si="501">AG27/AF27*100</f>
        <v>#DIV/0!</v>
      </c>
      <c r="AJ27" s="133">
        <v>0</v>
      </c>
      <c r="AK27" s="145">
        <f t="shared" ref="AK27:AK35" si="502">+AH27-AJ27</f>
        <v>0</v>
      </c>
      <c r="AL27" s="144">
        <f t="shared" si="52"/>
        <v>0</v>
      </c>
      <c r="AM27" s="147">
        <f t="shared" si="52"/>
        <v>0</v>
      </c>
      <c r="AN27" s="133">
        <f t="shared" si="52"/>
        <v>0</v>
      </c>
      <c r="AO27" s="134" t="e">
        <f t="shared" si="53"/>
        <v>#DIV/0!</v>
      </c>
      <c r="AP27" s="133">
        <f t="shared" si="54"/>
        <v>0</v>
      </c>
      <c r="AQ27" s="145">
        <f t="shared" si="54"/>
        <v>0</v>
      </c>
      <c r="AR27" s="144">
        <f>+'[10]I-60-E-POPXX.14'!D48</f>
        <v>0</v>
      </c>
      <c r="AS27" s="147">
        <f>+'[10]I-60-E-POPXX.14'!E48</f>
        <v>0</v>
      </c>
      <c r="AT27" s="133">
        <f t="shared" si="55"/>
        <v>0</v>
      </c>
      <c r="AU27" s="134" t="e">
        <f t="shared" si="56"/>
        <v>#DIV/0!</v>
      </c>
      <c r="AV27" s="133">
        <f>+'[10]I-60-E-POPXX.14'!F48</f>
        <v>0</v>
      </c>
      <c r="AW27" s="145">
        <f t="shared" si="57"/>
        <v>0</v>
      </c>
      <c r="AX27" s="144">
        <v>0</v>
      </c>
      <c r="AY27" s="147">
        <v>0</v>
      </c>
      <c r="AZ27" s="133">
        <f t="shared" si="58"/>
        <v>0</v>
      </c>
      <c r="BA27" s="134" t="e">
        <f t="shared" si="59"/>
        <v>#DIV/0!</v>
      </c>
      <c r="BB27" s="133">
        <v>0</v>
      </c>
      <c r="BC27" s="145">
        <f t="shared" si="60"/>
        <v>0</v>
      </c>
      <c r="BD27" s="144">
        <v>0</v>
      </c>
      <c r="BE27" s="147">
        <v>0</v>
      </c>
      <c r="BF27" s="133">
        <f t="shared" si="61"/>
        <v>0</v>
      </c>
      <c r="BG27" s="134" t="e">
        <f t="shared" si="62"/>
        <v>#DIV/0!</v>
      </c>
      <c r="BH27" s="133">
        <v>0</v>
      </c>
      <c r="BI27" s="145">
        <f t="shared" si="63"/>
        <v>0</v>
      </c>
      <c r="BJ27" s="144">
        <f t="shared" si="64"/>
        <v>0</v>
      </c>
      <c r="BK27" s="147">
        <f t="shared" si="64"/>
        <v>0</v>
      </c>
      <c r="BL27" s="133">
        <f t="shared" si="64"/>
        <v>0</v>
      </c>
      <c r="BM27" s="134" t="e">
        <f t="shared" si="65"/>
        <v>#DIV/0!</v>
      </c>
      <c r="BN27" s="133">
        <f t="shared" si="66"/>
        <v>0</v>
      </c>
      <c r="BO27" s="145">
        <f t="shared" si="66"/>
        <v>0</v>
      </c>
      <c r="BP27" s="144">
        <v>0</v>
      </c>
      <c r="BQ27" s="147"/>
      <c r="BR27" s="133">
        <f t="shared" si="67"/>
        <v>0</v>
      </c>
      <c r="BS27" s="134" t="e">
        <f t="shared" si="68"/>
        <v>#DIV/0!</v>
      </c>
      <c r="BT27" s="133">
        <v>0</v>
      </c>
      <c r="BU27" s="145">
        <f t="shared" si="69"/>
        <v>0</v>
      </c>
      <c r="BV27" s="144">
        <v>0</v>
      </c>
      <c r="BW27" s="147">
        <v>0</v>
      </c>
      <c r="BX27" s="133">
        <f t="shared" si="70"/>
        <v>0</v>
      </c>
      <c r="BY27" s="134" t="e">
        <f t="shared" si="71"/>
        <v>#DIV/0!</v>
      </c>
      <c r="BZ27" s="133">
        <v>0</v>
      </c>
      <c r="CA27" s="145">
        <f t="shared" si="72"/>
        <v>0</v>
      </c>
      <c r="CB27" s="144">
        <v>0</v>
      </c>
      <c r="CC27" s="147">
        <v>0</v>
      </c>
      <c r="CD27" s="133">
        <f t="shared" si="73"/>
        <v>0</v>
      </c>
      <c r="CE27" s="134" t="e">
        <f t="shared" si="74"/>
        <v>#DIV/0!</v>
      </c>
      <c r="CF27" s="133">
        <v>0</v>
      </c>
      <c r="CG27" s="145">
        <f t="shared" si="75"/>
        <v>0</v>
      </c>
      <c r="CH27" s="144">
        <f t="shared" si="76"/>
        <v>0</v>
      </c>
      <c r="CI27" s="147">
        <f t="shared" si="76"/>
        <v>0</v>
      </c>
      <c r="CJ27" s="133">
        <f t="shared" si="76"/>
        <v>0</v>
      </c>
      <c r="CK27" s="134" t="e">
        <f t="shared" si="77"/>
        <v>#DIV/0!</v>
      </c>
      <c r="CL27" s="133">
        <f t="shared" si="78"/>
        <v>0</v>
      </c>
      <c r="CM27" s="145">
        <f t="shared" si="78"/>
        <v>0</v>
      </c>
      <c r="CN27" s="144">
        <v>0</v>
      </c>
      <c r="CO27" s="147">
        <v>0</v>
      </c>
      <c r="CP27" s="133">
        <f t="shared" si="79"/>
        <v>0</v>
      </c>
      <c r="CQ27" s="134" t="e">
        <f t="shared" si="80"/>
        <v>#DIV/0!</v>
      </c>
      <c r="CR27" s="133">
        <v>0</v>
      </c>
      <c r="CS27" s="145">
        <f t="shared" si="81"/>
        <v>0</v>
      </c>
      <c r="CT27" s="144">
        <v>0</v>
      </c>
      <c r="CU27" s="147">
        <v>0</v>
      </c>
      <c r="CV27" s="133">
        <f t="shared" si="82"/>
        <v>0</v>
      </c>
      <c r="CW27" s="134" t="e">
        <f t="shared" si="83"/>
        <v>#DIV/0!</v>
      </c>
      <c r="CX27" s="133">
        <v>0</v>
      </c>
      <c r="CY27" s="145">
        <f t="shared" si="84"/>
        <v>0</v>
      </c>
      <c r="CZ27" s="144">
        <v>0</v>
      </c>
      <c r="DA27" s="147">
        <v>0</v>
      </c>
      <c r="DB27" s="133">
        <f t="shared" si="85"/>
        <v>0</v>
      </c>
      <c r="DC27" s="134" t="e">
        <f t="shared" si="86"/>
        <v>#DIV/0!</v>
      </c>
      <c r="DD27" s="133">
        <v>0</v>
      </c>
      <c r="DE27" s="145">
        <f t="shared" si="87"/>
        <v>0</v>
      </c>
      <c r="DF27" s="144">
        <f t="shared" si="88"/>
        <v>0</v>
      </c>
      <c r="DG27" s="147">
        <f t="shared" si="88"/>
        <v>210400.8599999999</v>
      </c>
      <c r="DH27" s="133">
        <f t="shared" si="88"/>
        <v>-210400.8599999999</v>
      </c>
      <c r="DI27" s="134" t="e">
        <f t="shared" si="89"/>
        <v>#DIV/0!</v>
      </c>
      <c r="DJ27" s="133">
        <f t="shared" si="90"/>
        <v>0</v>
      </c>
      <c r="DK27" s="145">
        <f t="shared" si="90"/>
        <v>-210400.8599999999</v>
      </c>
      <c r="DL27" s="144">
        <f>+'[10]I-60-E-POPXX.14'!D6</f>
        <v>0</v>
      </c>
      <c r="DM27" s="147">
        <f>+'[10]I-60-E-POPXX.14'!E6</f>
        <v>130831.08999999987</v>
      </c>
      <c r="DN27" s="133">
        <f t="shared" si="91"/>
        <v>-130831.08999999987</v>
      </c>
      <c r="DO27" s="134" t="e">
        <f t="shared" si="92"/>
        <v>#DIV/0!</v>
      </c>
      <c r="DP27" s="133">
        <f>+'[10]I-60-E-POPXX.14'!F6</f>
        <v>0</v>
      </c>
      <c r="DQ27" s="145">
        <f t="shared" si="93"/>
        <v>-130831.08999999987</v>
      </c>
      <c r="DR27" s="144">
        <f>+'[10]I-60-E-POPXX.14'!D7</f>
        <v>0</v>
      </c>
      <c r="DS27" s="147">
        <f>+'[10]I-60-E-POPXX.14'!E7</f>
        <v>31684.379999999986</v>
      </c>
      <c r="DT27" s="133">
        <f t="shared" si="94"/>
        <v>-31684.379999999986</v>
      </c>
      <c r="DU27" s="134" t="e">
        <f t="shared" si="95"/>
        <v>#DIV/0!</v>
      </c>
      <c r="DV27" s="133">
        <f>+'[10]I-60-E-POPXX.14'!F7</f>
        <v>0</v>
      </c>
      <c r="DW27" s="145">
        <f t="shared" si="96"/>
        <v>-31684.379999999986</v>
      </c>
      <c r="DX27" s="144">
        <f>+'[10]I-60-E-POPXX.14'!D8</f>
        <v>0</v>
      </c>
      <c r="DY27" s="147">
        <f>+'[10]I-60-E-POPXX.14'!E8</f>
        <v>47885.39000000005</v>
      </c>
      <c r="DZ27" s="133">
        <f t="shared" ref="DZ27:DZ35" si="503">+DX27-DY27</f>
        <v>-47885.39000000005</v>
      </c>
      <c r="EA27" s="134" t="e">
        <f t="shared" si="98"/>
        <v>#DIV/0!</v>
      </c>
      <c r="EB27" s="133">
        <f>+'[10]I-60-E-POPXX.14'!F8</f>
        <v>0</v>
      </c>
      <c r="EC27" s="145">
        <f t="shared" ref="EC27:EC35" si="504">+DZ27-EB27</f>
        <v>-47885.39000000005</v>
      </c>
      <c r="ED27" s="144">
        <f t="shared" si="100"/>
        <v>0</v>
      </c>
      <c r="EE27" s="147">
        <f t="shared" si="100"/>
        <v>317350.73000000033</v>
      </c>
      <c r="EF27" s="133">
        <f t="shared" si="100"/>
        <v>-317350.73000000033</v>
      </c>
      <c r="EG27" s="134" t="e">
        <f t="shared" si="101"/>
        <v>#DIV/0!</v>
      </c>
      <c r="EH27" s="133">
        <f t="shared" si="102"/>
        <v>0</v>
      </c>
      <c r="EI27" s="145">
        <f t="shared" si="102"/>
        <v>-317350.73000000033</v>
      </c>
      <c r="EJ27" s="144">
        <f>+'[10]I-60-E-POPXX.14'!D9</f>
        <v>0</v>
      </c>
      <c r="EK27" s="147">
        <f>+'[10]I-60-E-POPXX.14'!E9</f>
        <v>83528.250000000291</v>
      </c>
      <c r="EL27" s="133">
        <f t="shared" ref="EL27:EL35" si="505">+EJ27-EK27</f>
        <v>-83528.250000000291</v>
      </c>
      <c r="EM27" s="134" t="e">
        <f t="shared" si="104"/>
        <v>#DIV/0!</v>
      </c>
      <c r="EN27" s="133">
        <f>+'[10]I-60-E-POPXX.14'!F9</f>
        <v>0</v>
      </c>
      <c r="EO27" s="145">
        <f t="shared" ref="EO27:EO35" si="506">+EL27-EN27</f>
        <v>-83528.250000000291</v>
      </c>
      <c r="EP27" s="144">
        <f>+'[10]I-60-E-POPXX.14'!D10</f>
        <v>0</v>
      </c>
      <c r="EQ27" s="147">
        <f>+'[10]I-60-E-POPXX.14'!E10</f>
        <v>72345.640000000029</v>
      </c>
      <c r="ER27" s="133">
        <f t="shared" ref="ER27:ER35" si="507">+EP27-EQ27</f>
        <v>-72345.640000000029</v>
      </c>
      <c r="ES27" s="134" t="e">
        <f t="shared" si="107"/>
        <v>#DIV/0!</v>
      </c>
      <c r="ET27" s="133">
        <f>+'[10]I-60-E-POPXX.14'!F10</f>
        <v>0</v>
      </c>
      <c r="EU27" s="145">
        <f t="shared" ref="EU27:EU35" si="508">+ER27-ET27</f>
        <v>-72345.640000000029</v>
      </c>
      <c r="EV27" s="144">
        <f>+'[10]I-60-E-POPXX.14'!D11</f>
        <v>0</v>
      </c>
      <c r="EW27" s="147">
        <f>+'[10]I-60-E-POPXX.14'!E11</f>
        <v>62573.410000000069</v>
      </c>
      <c r="EX27" s="133">
        <f t="shared" ref="EX27:EX35" si="509">+EV27-EW27</f>
        <v>-62573.410000000069</v>
      </c>
      <c r="EY27" s="134" t="e">
        <f t="shared" si="110"/>
        <v>#DIV/0!</v>
      </c>
      <c r="EZ27" s="133">
        <f>+'[10]I-60-E-POPXX.14'!F11</f>
        <v>0</v>
      </c>
      <c r="FA27" s="145">
        <f t="shared" ref="FA27:FA35" si="510">+EX27-EZ27</f>
        <v>-62573.410000000069</v>
      </c>
      <c r="FB27" s="144">
        <f>+'[10]I-60-E-POPXX.14'!D12</f>
        <v>0</v>
      </c>
      <c r="FC27" s="147">
        <f>+'[10]I-60-E-POPXX.14'!E12</f>
        <v>33451.31000000007</v>
      </c>
      <c r="FD27" s="133">
        <f t="shared" ref="FD27:FD35" si="511">+FB27-FC27</f>
        <v>-33451.31000000007</v>
      </c>
      <c r="FE27" s="134" t="e">
        <f t="shared" si="113"/>
        <v>#DIV/0!</v>
      </c>
      <c r="FF27" s="133">
        <f>+'[10]I-60-E-POPXX.14'!F12</f>
        <v>0</v>
      </c>
      <c r="FG27" s="145">
        <f t="shared" ref="FG27:FG35" si="512">+FD27-FF27</f>
        <v>-33451.31000000007</v>
      </c>
      <c r="FH27" s="144">
        <f>+'[10]I-60-E-POPXX.14'!D13</f>
        <v>0</v>
      </c>
      <c r="FI27" s="147">
        <f>+'[10]I-60-E-POPXX.14'!E13</f>
        <v>65452.119999999901</v>
      </c>
      <c r="FJ27" s="133">
        <f t="shared" ref="FJ27:FJ35" si="513">+FH27-FI27</f>
        <v>-65452.119999999901</v>
      </c>
      <c r="FK27" s="134" t="e">
        <f t="shared" si="116"/>
        <v>#DIV/0!</v>
      </c>
      <c r="FL27" s="133">
        <f>+'[10]I-60-E-POPXX.14'!F12</f>
        <v>0</v>
      </c>
      <c r="FM27" s="145">
        <f t="shared" ref="FM27:FM35" si="514">+FJ27-FL27</f>
        <v>-65452.119999999901</v>
      </c>
      <c r="FN27" s="144">
        <f t="shared" si="118"/>
        <v>0</v>
      </c>
      <c r="FO27" s="147">
        <f t="shared" si="118"/>
        <v>159670.32000000053</v>
      </c>
      <c r="FP27" s="133">
        <f t="shared" si="118"/>
        <v>-159670.32000000053</v>
      </c>
      <c r="FQ27" s="134" t="e">
        <f t="shared" si="119"/>
        <v>#DIV/0!</v>
      </c>
      <c r="FR27" s="133">
        <f t="shared" si="120"/>
        <v>0</v>
      </c>
      <c r="FS27" s="145">
        <f t="shared" si="120"/>
        <v>-159670.32000000053</v>
      </c>
      <c r="FT27" s="144">
        <f>+'[10]I-60-E-POPXX.14'!D14</f>
        <v>0</v>
      </c>
      <c r="FU27" s="147">
        <f>+'[10]I-60-E-POPXX.14'!E14</f>
        <v>113868.29000000055</v>
      </c>
      <c r="FV27" s="133">
        <f t="shared" ref="FV27:FV35" si="515">+FT27-FU27</f>
        <v>-113868.29000000055</v>
      </c>
      <c r="FW27" s="134" t="e">
        <f t="shared" si="122"/>
        <v>#DIV/0!</v>
      </c>
      <c r="FX27" s="133">
        <f>+'[10]I-60-E-POPXX.14'!F14</f>
        <v>0</v>
      </c>
      <c r="FY27" s="145">
        <f t="shared" ref="FY27:FY35" si="516">+FV27-FX27</f>
        <v>-113868.29000000055</v>
      </c>
      <c r="FZ27" s="144">
        <f>+'[10]I-60-E-POPXX.14'!D15</f>
        <v>0</v>
      </c>
      <c r="GA27" s="147">
        <f>+'[10]I-60-E-POPXX.14'!E15</f>
        <v>26282.539999999979</v>
      </c>
      <c r="GB27" s="133">
        <f t="shared" ref="GB27:GB35" si="517">+FZ27-GA27</f>
        <v>-26282.539999999979</v>
      </c>
      <c r="GC27" s="134" t="e">
        <f t="shared" si="125"/>
        <v>#DIV/0!</v>
      </c>
      <c r="GD27" s="133">
        <f>+'[10]I-60-E-POPXX.14'!F15</f>
        <v>0</v>
      </c>
      <c r="GE27" s="145">
        <f t="shared" ref="GE27:GE35" si="518">+GB27-GD27</f>
        <v>-26282.539999999979</v>
      </c>
      <c r="GF27" s="144">
        <f>+'[10]I-60-E-POPXX.14'!D16</f>
        <v>0</v>
      </c>
      <c r="GG27" s="147">
        <f>+'[10]I-60-E-POPXX.14'!E16</f>
        <v>19519.490000000002</v>
      </c>
      <c r="GH27" s="133">
        <f t="shared" ref="GH27:GH35" si="519">+GF27-GG27</f>
        <v>-19519.490000000002</v>
      </c>
      <c r="GI27" s="134" t="e">
        <f t="shared" si="128"/>
        <v>#DIV/0!</v>
      </c>
      <c r="GJ27" s="133">
        <f>+'[10]I-60-E-POPXX.14'!F16</f>
        <v>0</v>
      </c>
      <c r="GK27" s="145">
        <f t="shared" ref="GK27:GK35" si="520">+GH27-GJ27</f>
        <v>-19519.490000000002</v>
      </c>
      <c r="GL27" s="144">
        <f t="shared" si="130"/>
        <v>0</v>
      </c>
      <c r="GM27" s="147">
        <f t="shared" si="130"/>
        <v>388513.04000000132</v>
      </c>
      <c r="GN27" s="133">
        <f t="shared" si="130"/>
        <v>-388513.04000000132</v>
      </c>
      <c r="GO27" s="134" t="e">
        <f t="shared" si="131"/>
        <v>#DIV/0!</v>
      </c>
      <c r="GP27" s="133">
        <f t="shared" si="132"/>
        <v>0</v>
      </c>
      <c r="GQ27" s="145">
        <f t="shared" si="132"/>
        <v>-388513.04000000132</v>
      </c>
      <c r="GR27" s="144">
        <f>+'[10]I-60-E-POPXX.14'!D17</f>
        <v>0</v>
      </c>
      <c r="GS27" s="147">
        <f>+'[10]I-60-E-POPXX.14'!E17</f>
        <v>162445.77000000121</v>
      </c>
      <c r="GT27" s="133">
        <f t="shared" ref="GT27:GT35" si="521">+GR27-GS27</f>
        <v>-162445.77000000121</v>
      </c>
      <c r="GU27" s="134" t="e">
        <f t="shared" si="134"/>
        <v>#DIV/0!</v>
      </c>
      <c r="GV27" s="133">
        <f>+'[10]I-60-E-POPXX.14'!F17</f>
        <v>0</v>
      </c>
      <c r="GW27" s="145">
        <f t="shared" ref="GW27:GW35" si="522">+GT27-GV27</f>
        <v>-162445.77000000121</v>
      </c>
      <c r="GX27" s="144">
        <f>+'[10]I-60-E-POPXX.14'!D18</f>
        <v>0</v>
      </c>
      <c r="GY27" s="147">
        <f>+'[10]I-60-E-POPXX.14'!E18</f>
        <v>51761.190000000133</v>
      </c>
      <c r="GZ27" s="133">
        <f t="shared" ref="GZ27:GZ35" si="523">+GX27-GY27</f>
        <v>-51761.190000000133</v>
      </c>
      <c r="HA27" s="134" t="e">
        <f t="shared" si="137"/>
        <v>#DIV/0!</v>
      </c>
      <c r="HB27" s="133">
        <f>+'[10]I-60-E-POPXX.14'!F18</f>
        <v>0</v>
      </c>
      <c r="HC27" s="145">
        <f t="shared" ref="HC27:HC35" si="524">+GZ27-HB27</f>
        <v>-51761.190000000133</v>
      </c>
      <c r="HD27" s="144">
        <f>+'[10]I-60-E-POPXX.14'!D19</f>
        <v>0</v>
      </c>
      <c r="HE27" s="147">
        <f>+'[10]I-60-E-POPXX.14'!E19</f>
        <v>63345.219999999979</v>
      </c>
      <c r="HF27" s="133">
        <f t="shared" ref="HF27:HF35" si="525">+HD27-HE27</f>
        <v>-63345.219999999979</v>
      </c>
      <c r="HG27" s="134" t="e">
        <f t="shared" si="140"/>
        <v>#DIV/0!</v>
      </c>
      <c r="HH27" s="133">
        <f>+'[10]I-60-E-POPXX.14'!F19</f>
        <v>0</v>
      </c>
      <c r="HI27" s="145">
        <f t="shared" ref="HI27:HI35" si="526">+HF27-HH27</f>
        <v>-63345.219999999979</v>
      </c>
      <c r="HJ27" s="144">
        <f>+'[10]I-60-E-POPXX.14'!D20</f>
        <v>0</v>
      </c>
      <c r="HK27" s="147">
        <f>+'[10]I-60-E-POPXX.14'!E20</f>
        <v>42632.520000000004</v>
      </c>
      <c r="HL27" s="133">
        <f t="shared" ref="HL27:HL35" si="527">+HJ27-HK27</f>
        <v>-42632.520000000004</v>
      </c>
      <c r="HM27" s="134" t="e">
        <f t="shared" si="143"/>
        <v>#DIV/0!</v>
      </c>
      <c r="HN27" s="133">
        <f>+'[10]I-60-E-POPXX.14'!F20</f>
        <v>0</v>
      </c>
      <c r="HO27" s="145">
        <f t="shared" ref="HO27:HO35" si="528">+HL27-HN27</f>
        <v>-42632.520000000004</v>
      </c>
      <c r="HP27" s="144">
        <f>+'[10]I-60-E-POPXX.14'!D21</f>
        <v>0</v>
      </c>
      <c r="HQ27" s="147">
        <f>+'[10]I-60-E-POPXX.14'!E21</f>
        <v>49149.739999999962</v>
      </c>
      <c r="HR27" s="133">
        <f t="shared" ref="HR27:HR35" si="529">+HP27-HQ27</f>
        <v>-49149.739999999962</v>
      </c>
      <c r="HS27" s="134" t="e">
        <f t="shared" si="146"/>
        <v>#DIV/0!</v>
      </c>
      <c r="HT27" s="133">
        <f>+'[10]I-60-E-POPXX.14'!F21</f>
        <v>0</v>
      </c>
      <c r="HU27" s="145">
        <f t="shared" ref="HU27:HU35" si="530">+HR27-HT27</f>
        <v>-49149.739999999962</v>
      </c>
      <c r="HV27" s="144">
        <f>+'[10]I-60-E-POPXX.14'!D22</f>
        <v>0</v>
      </c>
      <c r="HW27" s="147">
        <f>+'[10]I-60-E-POPXX.14'!E22</f>
        <v>19178.599999999991</v>
      </c>
      <c r="HX27" s="133">
        <f t="shared" ref="HX27:HX35" si="531">+HV27-HW27</f>
        <v>-19178.599999999991</v>
      </c>
      <c r="HY27" s="134" t="e">
        <f t="shared" si="149"/>
        <v>#DIV/0!</v>
      </c>
      <c r="HZ27" s="133">
        <f>+'[10]I-60-E-POPXX.14'!F22</f>
        <v>0</v>
      </c>
      <c r="IA27" s="145">
        <f t="shared" ref="IA27:IA35" si="532">+HX27-HZ27</f>
        <v>-19178.599999999991</v>
      </c>
      <c r="IB27" s="144">
        <f t="shared" si="151"/>
        <v>0</v>
      </c>
      <c r="IC27" s="147">
        <f t="shared" si="151"/>
        <v>162451.38000000009</v>
      </c>
      <c r="ID27" s="133">
        <f t="shared" si="151"/>
        <v>-162451.38000000009</v>
      </c>
      <c r="IE27" s="134" t="e">
        <f t="shared" si="152"/>
        <v>#DIV/0!</v>
      </c>
      <c r="IF27" s="133">
        <f t="shared" si="153"/>
        <v>0</v>
      </c>
      <c r="IG27" s="145">
        <f t="shared" si="153"/>
        <v>-162451.38000000009</v>
      </c>
      <c r="IH27" s="144">
        <f>+'[10]I-60-E-POPXX.14'!D23</f>
        <v>0</v>
      </c>
      <c r="II27" s="147">
        <f>+'[10]I-60-E-POPXX.14'!E23</f>
        <v>78356.640000000058</v>
      </c>
      <c r="IJ27" s="133">
        <f t="shared" ref="IJ27:IJ35" si="533">+IH27-II27</f>
        <v>-78356.640000000058</v>
      </c>
      <c r="IK27" s="134" t="e">
        <f t="shared" si="155"/>
        <v>#DIV/0!</v>
      </c>
      <c r="IL27" s="133">
        <f>+'[10]I-60-E-POPXX.14'!F23</f>
        <v>0</v>
      </c>
      <c r="IM27" s="145">
        <f t="shared" ref="IM27:IM35" si="534">+IJ27-IL27</f>
        <v>-78356.640000000058</v>
      </c>
      <c r="IN27" s="144">
        <f>+'[10]I-60-E-POPXX.14'!D24</f>
        <v>0</v>
      </c>
      <c r="IO27" s="147">
        <f>+'[10]I-60-E-POPXX.14'!E24</f>
        <v>51542.900000000023</v>
      </c>
      <c r="IP27" s="133">
        <f t="shared" ref="IP27:IP35" si="535">+IN27-IO27</f>
        <v>-51542.900000000023</v>
      </c>
      <c r="IQ27" s="134" t="e">
        <f t="shared" si="158"/>
        <v>#DIV/0!</v>
      </c>
      <c r="IR27" s="133">
        <f>+'[10]I-60-E-POPXX.14'!F24</f>
        <v>0</v>
      </c>
      <c r="IS27" s="145">
        <f t="shared" ref="IS27:IS35" si="536">+IP27-IR27</f>
        <v>-51542.900000000023</v>
      </c>
      <c r="IT27" s="144">
        <f>+'[10]I-60-E-POPXX.14'!D25</f>
        <v>0</v>
      </c>
      <c r="IU27" s="147">
        <f>+'[10]I-60-E-POPXX.14'!E25</f>
        <v>32551.840000000004</v>
      </c>
      <c r="IV27" s="133">
        <f t="shared" ref="IV27:IV35" si="537">+IT27-IU27</f>
        <v>-32551.840000000004</v>
      </c>
      <c r="IW27" s="134" t="e">
        <f t="shared" si="161"/>
        <v>#DIV/0!</v>
      </c>
      <c r="IX27" s="133">
        <f>+'[10]I-60-E-POPXX.14'!F25</f>
        <v>0</v>
      </c>
      <c r="IY27" s="145">
        <f t="shared" ref="IY27:IY35" si="538">+IV27-IX27</f>
        <v>-32551.840000000004</v>
      </c>
      <c r="IZ27" s="144">
        <f t="shared" si="163"/>
        <v>0</v>
      </c>
      <c r="JA27" s="147">
        <f t="shared" si="163"/>
        <v>216551.57999999984</v>
      </c>
      <c r="JB27" s="133">
        <f t="shared" si="163"/>
        <v>-216551.57999999984</v>
      </c>
      <c r="JC27" s="134" t="e">
        <f t="shared" si="164"/>
        <v>#DIV/0!</v>
      </c>
      <c r="JD27" s="133">
        <f t="shared" si="165"/>
        <v>0</v>
      </c>
      <c r="JE27" s="145">
        <f t="shared" si="165"/>
        <v>-216551.57999999984</v>
      </c>
      <c r="JF27" s="144">
        <f>+'[10]I-60-E-POPXX.14'!D26</f>
        <v>0</v>
      </c>
      <c r="JG27" s="147">
        <f>+'[10]I-60-E-POPXX.14'!E26</f>
        <v>96592.549999999872</v>
      </c>
      <c r="JH27" s="133">
        <f t="shared" ref="JH27:JH35" si="539">+JF27-JG27</f>
        <v>-96592.549999999872</v>
      </c>
      <c r="JI27" s="134" t="e">
        <f t="shared" si="167"/>
        <v>#DIV/0!</v>
      </c>
      <c r="JJ27" s="133">
        <f>+'[10]I-60-E-POPXX.14'!F26</f>
        <v>0</v>
      </c>
      <c r="JK27" s="145">
        <f t="shared" ref="JK27:JK35" si="540">+JH27-JJ27</f>
        <v>-96592.549999999872</v>
      </c>
      <c r="JL27" s="144">
        <f>+'[10]I-60-E-POPXX.14'!D27</f>
        <v>0</v>
      </c>
      <c r="JM27" s="147">
        <f>+'[10]I-60-E-POPXX.14'!E27</f>
        <v>51554.49000000002</v>
      </c>
      <c r="JN27" s="133">
        <f t="shared" ref="JN27:JN35" si="541">+JL27-JM27</f>
        <v>-51554.49000000002</v>
      </c>
      <c r="JO27" s="134" t="e">
        <f t="shared" si="170"/>
        <v>#DIV/0!</v>
      </c>
      <c r="JP27" s="133">
        <f>+'[10]I-60-E-POPXX.14'!F27</f>
        <v>0</v>
      </c>
      <c r="JQ27" s="145">
        <f t="shared" ref="JQ27:JQ35" si="542">+JN27-JP27</f>
        <v>-51554.49000000002</v>
      </c>
      <c r="JR27" s="144">
        <f>+'[10]I-60-E-POPXX.14'!D28</f>
        <v>0</v>
      </c>
      <c r="JS27" s="147">
        <f>+'[10]I-60-E-POPXX.14'!E28</f>
        <v>30396.299999999967</v>
      </c>
      <c r="JT27" s="133">
        <f t="shared" ref="JT27:JT35" si="543">+JR27-JS27</f>
        <v>-30396.299999999967</v>
      </c>
      <c r="JU27" s="134" t="e">
        <f t="shared" si="173"/>
        <v>#DIV/0!</v>
      </c>
      <c r="JV27" s="133">
        <f>+'[10]I-60-E-POPXX.14'!F28</f>
        <v>0</v>
      </c>
      <c r="JW27" s="145">
        <f t="shared" ref="JW27:JW35" si="544">+JT27-JV27</f>
        <v>-30396.299999999967</v>
      </c>
      <c r="JX27" s="144">
        <f>+'[10]I-60-E-POPXX.14'!D29</f>
        <v>0</v>
      </c>
      <c r="JY27" s="147">
        <f>+'[10]I-60-E-POPXX.14'!E29</f>
        <v>38008.239999999983</v>
      </c>
      <c r="JZ27" s="133">
        <f t="shared" ref="JZ27:JZ35" si="545">+JX27-JY27</f>
        <v>-38008.239999999983</v>
      </c>
      <c r="KA27" s="134" t="e">
        <f t="shared" si="176"/>
        <v>#DIV/0!</v>
      </c>
      <c r="KB27" s="133">
        <f>+'[10]I-60-E-POPXX.14'!F29</f>
        <v>0</v>
      </c>
      <c r="KC27" s="145">
        <f t="shared" ref="KC27:KC35" si="546">+JZ27-KB27</f>
        <v>-38008.239999999983</v>
      </c>
      <c r="KD27" s="144">
        <f t="shared" si="178"/>
        <v>0</v>
      </c>
      <c r="KE27" s="147">
        <f t="shared" si="178"/>
        <v>126615.27000000031</v>
      </c>
      <c r="KF27" s="133">
        <f t="shared" si="178"/>
        <v>-126615.27000000031</v>
      </c>
      <c r="KG27" s="134" t="e">
        <f t="shared" si="179"/>
        <v>#DIV/0!</v>
      </c>
      <c r="KH27" s="133">
        <f t="shared" si="180"/>
        <v>0</v>
      </c>
      <c r="KI27" s="145">
        <f t="shared" si="180"/>
        <v>-126615.27000000031</v>
      </c>
      <c r="KJ27" s="144">
        <f>+'[10]I-60-E-POPXX.14'!D30</f>
        <v>0</v>
      </c>
      <c r="KK27" s="147">
        <f>+'[10]I-60-E-POPXX.14'!E30</f>
        <v>93805.220000000321</v>
      </c>
      <c r="KL27" s="133">
        <f t="shared" ref="KL27:KL35" si="547">+KJ27-KK27</f>
        <v>-93805.220000000321</v>
      </c>
      <c r="KM27" s="134" t="e">
        <f t="shared" si="182"/>
        <v>#DIV/0!</v>
      </c>
      <c r="KN27" s="133">
        <f>+'[10]I-60-E-POPXX.14'!F30</f>
        <v>0</v>
      </c>
      <c r="KO27" s="145">
        <f t="shared" ref="KO27:KO35" si="548">+KL27-KN27</f>
        <v>-93805.220000000321</v>
      </c>
      <c r="KP27" s="144">
        <f>+'[10]I-60-E-POPXX.14'!D31</f>
        <v>0</v>
      </c>
      <c r="KQ27" s="147">
        <f>+'[10]I-60-E-POPXX.14'!E31</f>
        <v>32810.049999999981</v>
      </c>
      <c r="KR27" s="133">
        <f t="shared" ref="KR27:KR35" si="549">+KP27-KQ27</f>
        <v>-32810.049999999981</v>
      </c>
      <c r="KS27" s="134" t="e">
        <f t="shared" si="185"/>
        <v>#DIV/0!</v>
      </c>
      <c r="KT27" s="133">
        <f>+'[10]I-60-E-POPXX.14'!F31</f>
        <v>0</v>
      </c>
      <c r="KU27" s="145">
        <f t="shared" ref="KU27:KU35" si="550">+KR27-KT27</f>
        <v>-32810.049999999981</v>
      </c>
      <c r="KV27" s="144">
        <f t="shared" si="187"/>
        <v>0</v>
      </c>
      <c r="KW27" s="147">
        <f t="shared" si="187"/>
        <v>155280.77000000054</v>
      </c>
      <c r="KX27" s="133">
        <f t="shared" si="187"/>
        <v>-155280.77000000054</v>
      </c>
      <c r="KY27" s="134" t="e">
        <f t="shared" si="188"/>
        <v>#DIV/0!</v>
      </c>
      <c r="KZ27" s="133">
        <f t="shared" si="189"/>
        <v>0</v>
      </c>
      <c r="LA27" s="145">
        <f t="shared" si="189"/>
        <v>-155280.77000000054</v>
      </c>
      <c r="LB27" s="144">
        <f>+'[10]I-60-E-POPXX.14'!D32</f>
        <v>0</v>
      </c>
      <c r="LC27" s="147">
        <f>+'[10]I-60-E-POPXX.14'!E32</f>
        <v>124901.4900000005</v>
      </c>
      <c r="LD27" s="133">
        <f t="shared" ref="LD27:LD35" si="551">+LB27-LC27</f>
        <v>-124901.4900000005</v>
      </c>
      <c r="LE27" s="134" t="e">
        <f t="shared" si="191"/>
        <v>#DIV/0!</v>
      </c>
      <c r="LF27" s="133">
        <f>+'[10]I-60-E-POPXX.14'!F32</f>
        <v>0</v>
      </c>
      <c r="LG27" s="145">
        <f t="shared" ref="LG27:LG35" si="552">+LD27-LF27</f>
        <v>-124901.4900000005</v>
      </c>
      <c r="LH27" s="144">
        <f>+'[10]I-60-E-POPXX.14'!D33</f>
        <v>0</v>
      </c>
      <c r="LI27" s="147">
        <f>+'[10]I-60-E-POPXX.14'!E33</f>
        <v>30379.280000000042</v>
      </c>
      <c r="LJ27" s="133">
        <f t="shared" ref="LJ27:LJ35" si="553">+LH27-LI27</f>
        <v>-30379.280000000042</v>
      </c>
      <c r="LK27" s="134" t="e">
        <f t="shared" si="194"/>
        <v>#DIV/0!</v>
      </c>
      <c r="LL27" s="133">
        <f>+'[10]I-60-E-POPXX.14'!F33</f>
        <v>0</v>
      </c>
      <c r="LM27" s="145">
        <f t="shared" ref="LM27:LM35" si="554">+LJ27-LL27</f>
        <v>-30379.280000000042</v>
      </c>
      <c r="LN27" s="144">
        <f t="shared" si="196"/>
        <v>0</v>
      </c>
      <c r="LO27" s="147">
        <f t="shared" si="196"/>
        <v>181188.85000000091</v>
      </c>
      <c r="LP27" s="133">
        <f t="shared" si="196"/>
        <v>-181188.85000000091</v>
      </c>
      <c r="LQ27" s="134" t="e">
        <f t="shared" si="197"/>
        <v>#DIV/0!</v>
      </c>
      <c r="LR27" s="133">
        <f t="shared" si="198"/>
        <v>0</v>
      </c>
      <c r="LS27" s="145">
        <f t="shared" si="198"/>
        <v>-181188.85000000091</v>
      </c>
      <c r="LT27" s="144">
        <f>+'[10]I-60-E-POPXX.14'!D34</f>
        <v>0</v>
      </c>
      <c r="LU27" s="147">
        <f>+'[10]I-60-E-POPXX.14'!E34</f>
        <v>60609.509999999987</v>
      </c>
      <c r="LV27" s="133">
        <f t="shared" ref="LV27:LV35" si="555">+LT27-LU27</f>
        <v>-60609.509999999987</v>
      </c>
      <c r="LW27" s="134" t="e">
        <f t="shared" si="200"/>
        <v>#DIV/0!</v>
      </c>
      <c r="LX27" s="133">
        <f>+'[10]I-60-E-POPXX.14'!F34</f>
        <v>0</v>
      </c>
      <c r="LY27" s="145">
        <f t="shared" ref="LY27:LY35" si="556">+LV27-LX27</f>
        <v>-60609.509999999987</v>
      </c>
      <c r="LZ27" s="144">
        <f>+'[10]I-60-E-POPXX.14'!D35</f>
        <v>0</v>
      </c>
      <c r="MA27" s="147">
        <f>+'[10]I-60-E-POPXX.14'!E35</f>
        <v>120579.34000000093</v>
      </c>
      <c r="MB27" s="133">
        <f t="shared" ref="MB27:MB35" si="557">+LZ27-MA27</f>
        <v>-120579.34000000093</v>
      </c>
      <c r="MC27" s="134" t="e">
        <f t="shared" si="203"/>
        <v>#DIV/0!</v>
      </c>
      <c r="MD27" s="133">
        <f>+'[10]I-60-E-POPXX.14'!F35</f>
        <v>0</v>
      </c>
      <c r="ME27" s="145">
        <f t="shared" ref="ME27:ME35" si="558">+MB27-MD27</f>
        <v>-120579.34000000093</v>
      </c>
      <c r="MF27" s="144">
        <f t="shared" si="205"/>
        <v>0</v>
      </c>
      <c r="MG27" s="147">
        <f t="shared" si="205"/>
        <v>84531.450000000012</v>
      </c>
      <c r="MH27" s="133">
        <f t="shared" si="205"/>
        <v>-84531.450000000012</v>
      </c>
      <c r="MI27" s="134" t="e">
        <f t="shared" si="206"/>
        <v>#DIV/0!</v>
      </c>
      <c r="MJ27" s="133">
        <f t="shared" si="207"/>
        <v>0</v>
      </c>
      <c r="MK27" s="145">
        <f t="shared" si="207"/>
        <v>-84531.450000000012</v>
      </c>
      <c r="ML27" s="144">
        <f>+'[10]I-60-E-POPXX.14'!D36</f>
        <v>0</v>
      </c>
      <c r="MM27" s="147">
        <f>+'[10]I-60-E-POPXX.14'!E36</f>
        <v>55629.710000000043</v>
      </c>
      <c r="MN27" s="133">
        <f t="shared" ref="MN27:MN35" si="559">+ML27-MM27</f>
        <v>-55629.710000000043</v>
      </c>
      <c r="MO27" s="134" t="e">
        <f t="shared" si="209"/>
        <v>#DIV/0!</v>
      </c>
      <c r="MP27" s="133">
        <f>+'[10]I-60-E-POPXX.14'!F36</f>
        <v>0</v>
      </c>
      <c r="MQ27" s="145">
        <f t="shared" ref="MQ27:MQ35" si="560">+MN27-MP27</f>
        <v>-55629.710000000043</v>
      </c>
      <c r="MR27" s="144">
        <f>+'[10]I-60-E-POPXX.14'!D37</f>
        <v>0</v>
      </c>
      <c r="MS27" s="147">
        <f>+'[10]I-60-E-POPXX.14'!E37</f>
        <v>28901.739999999972</v>
      </c>
      <c r="MT27" s="133">
        <f t="shared" ref="MT27:MT35" si="561">+MR27-MS27</f>
        <v>-28901.739999999972</v>
      </c>
      <c r="MU27" s="134" t="e">
        <f t="shared" si="212"/>
        <v>#DIV/0!</v>
      </c>
      <c r="MV27" s="133">
        <f>+'[10]I-60-E-POPXX.14'!F37</f>
        <v>0</v>
      </c>
      <c r="MW27" s="145">
        <f t="shared" ref="MW27:MW35" si="562">+MT27-MV27</f>
        <v>-28901.739999999972</v>
      </c>
      <c r="MX27" s="144">
        <f t="shared" si="214"/>
        <v>0</v>
      </c>
      <c r="MY27" s="147">
        <f t="shared" si="214"/>
        <v>147885.12000000034</v>
      </c>
      <c r="MZ27" s="133">
        <f t="shared" si="214"/>
        <v>-147885.12000000034</v>
      </c>
      <c r="NA27" s="134" t="e">
        <f t="shared" si="215"/>
        <v>#DIV/0!</v>
      </c>
      <c r="NB27" s="133">
        <f t="shared" si="216"/>
        <v>0</v>
      </c>
      <c r="NC27" s="145">
        <f t="shared" si="216"/>
        <v>-147885.12000000034</v>
      </c>
      <c r="ND27" s="144">
        <f>+'[10]I-60-E-POPXX.14'!D38</f>
        <v>0</v>
      </c>
      <c r="NE27" s="147">
        <f>+'[10]I-60-E-POPXX.14'!E38</f>
        <v>120728.49000000033</v>
      </c>
      <c r="NF27" s="133">
        <f t="shared" ref="NF27:NF35" si="563">+ND27-NE27</f>
        <v>-120728.49000000033</v>
      </c>
      <c r="NG27" s="134" t="e">
        <f t="shared" si="218"/>
        <v>#DIV/0!</v>
      </c>
      <c r="NH27" s="133">
        <f>+'[10]I-60-E-POPXX.14'!F38</f>
        <v>0</v>
      </c>
      <c r="NI27" s="145">
        <f t="shared" ref="NI27:NI35" si="564">+NF27-NH27</f>
        <v>-120728.49000000033</v>
      </c>
      <c r="NJ27" s="144">
        <f>+'[10]I-60-E-POPXX.14'!D39</f>
        <v>0</v>
      </c>
      <c r="NK27" s="147">
        <f>+'[10]I-60-E-POPXX.14'!E39</f>
        <v>27156.630000000008</v>
      </c>
      <c r="NL27" s="133">
        <f t="shared" ref="NL27:NL35" si="565">+NJ27-NK27</f>
        <v>-27156.630000000008</v>
      </c>
      <c r="NM27" s="134" t="e">
        <f t="shared" si="221"/>
        <v>#DIV/0!</v>
      </c>
      <c r="NN27" s="133">
        <f>+'[10]I-60-E-POPXX.14'!F39</f>
        <v>0</v>
      </c>
      <c r="NO27" s="145">
        <f t="shared" ref="NO27:NO35" si="566">+NL27-NN27</f>
        <v>-27156.630000000008</v>
      </c>
      <c r="NP27" s="144">
        <f t="shared" si="223"/>
        <v>0</v>
      </c>
      <c r="NQ27" s="147">
        <f t="shared" si="223"/>
        <v>169784.65000000072</v>
      </c>
      <c r="NR27" s="133">
        <f t="shared" si="223"/>
        <v>-169784.65000000072</v>
      </c>
      <c r="NS27" s="134" t="e">
        <f t="shared" si="224"/>
        <v>#DIV/0!</v>
      </c>
      <c r="NT27" s="133">
        <f t="shared" si="225"/>
        <v>0</v>
      </c>
      <c r="NU27" s="145">
        <f t="shared" si="225"/>
        <v>-169784.65000000072</v>
      </c>
      <c r="NV27" s="144">
        <f>+'[10]I-60-E-POPXX.14'!D40</f>
        <v>0</v>
      </c>
      <c r="NW27" s="147">
        <f>+'[10]I-60-E-POPXX.14'!E40</f>
        <v>92269.080000000497</v>
      </c>
      <c r="NX27" s="133">
        <f t="shared" ref="NX27:NX35" si="567">+NV27-NW27</f>
        <v>-92269.080000000497</v>
      </c>
      <c r="NY27" s="134" t="e">
        <f t="shared" si="227"/>
        <v>#DIV/0!</v>
      </c>
      <c r="NZ27" s="133">
        <f>+'[10]I-60-E-POPXX.14'!F40</f>
        <v>0</v>
      </c>
      <c r="OA27" s="145">
        <f t="shared" ref="OA27:OA35" si="568">+NX27-NZ27</f>
        <v>-92269.080000000497</v>
      </c>
      <c r="OB27" s="144">
        <f>+'[10]I-60-E-POPXX.14'!D41</f>
        <v>0</v>
      </c>
      <c r="OC27" s="147">
        <f>+'[10]I-60-E-POPXX.14'!E41</f>
        <v>40503.880000000136</v>
      </c>
      <c r="OD27" s="133">
        <f t="shared" ref="OD27:OD35" si="569">+OB27-OC27</f>
        <v>-40503.880000000136</v>
      </c>
      <c r="OE27" s="134" t="e">
        <f t="shared" si="230"/>
        <v>#DIV/0!</v>
      </c>
      <c r="OF27" s="133">
        <f>+'[10]I-60-E-POPXX.14'!F41</f>
        <v>0</v>
      </c>
      <c r="OG27" s="145">
        <f t="shared" ref="OG27:OG35" si="570">+OD27-OF27</f>
        <v>-40503.880000000136</v>
      </c>
      <c r="OH27" s="144">
        <f>+'[10]I-60-E-POPXX.14'!D42</f>
        <v>0</v>
      </c>
      <c r="OI27" s="147">
        <f>+'[10]I-60-E-POPXX.14'!E42</f>
        <v>37011.690000000082</v>
      </c>
      <c r="OJ27" s="133">
        <f t="shared" ref="OJ27:OJ35" si="571">+OH27-OI27</f>
        <v>-37011.690000000082</v>
      </c>
      <c r="OK27" s="134" t="e">
        <f t="shared" si="233"/>
        <v>#DIV/0!</v>
      </c>
      <c r="OL27" s="133">
        <f>+'[10]I-60-E-POPXX.14'!F42</f>
        <v>0</v>
      </c>
      <c r="OM27" s="145">
        <f t="shared" ref="OM27:OM35" si="572">+OJ27-OL27</f>
        <v>-37011.690000000082</v>
      </c>
      <c r="ON27" s="144">
        <f t="shared" si="235"/>
        <v>0</v>
      </c>
      <c r="OO27" s="147">
        <f t="shared" si="235"/>
        <v>121021.93000000005</v>
      </c>
      <c r="OP27" s="133">
        <f t="shared" si="235"/>
        <v>-121021.93000000005</v>
      </c>
      <c r="OQ27" s="134" t="e">
        <f t="shared" si="236"/>
        <v>#DIV/0!</v>
      </c>
      <c r="OR27" s="133">
        <f t="shared" si="237"/>
        <v>0</v>
      </c>
      <c r="OS27" s="145">
        <f t="shared" si="237"/>
        <v>-121021.93000000005</v>
      </c>
      <c r="OT27" s="144">
        <f>+'[10]I-60-E-POPXX.14'!D43</f>
        <v>0</v>
      </c>
      <c r="OU27" s="147">
        <f>+'[10]I-60-E-POPXX.14'!E43</f>
        <v>61913.589999999887</v>
      </c>
      <c r="OV27" s="133">
        <f t="shared" ref="OV27:OV35" si="573">+OT27-OU27</f>
        <v>-61913.589999999887</v>
      </c>
      <c r="OW27" s="134" t="e">
        <f t="shared" si="239"/>
        <v>#DIV/0!</v>
      </c>
      <c r="OX27" s="133">
        <f>+'[10]I-60-E-POPXX.14'!F43</f>
        <v>0</v>
      </c>
      <c r="OY27" s="145">
        <f t="shared" ref="OY27:OY35" si="574">+OV27-OX27</f>
        <v>-61913.589999999887</v>
      </c>
      <c r="OZ27" s="144">
        <f>+'[10]I-60-E-POPXX.14'!D44</f>
        <v>0</v>
      </c>
      <c r="PA27" s="147">
        <f>+'[10]I-60-E-POPXX.14'!E44</f>
        <v>59108.340000000157</v>
      </c>
      <c r="PB27" s="133">
        <f t="shared" ref="PB27:PB35" si="575">+OZ27-PA27</f>
        <v>-59108.340000000157</v>
      </c>
      <c r="PC27" s="134" t="e">
        <f t="shared" si="242"/>
        <v>#DIV/0!</v>
      </c>
      <c r="PD27" s="133">
        <f>+'[10]I-60-E-POPXX.14'!F44</f>
        <v>0</v>
      </c>
      <c r="PE27" s="145">
        <f t="shared" ref="PE27:PE35" si="576">+PB27-PD27</f>
        <v>-59108.340000000157</v>
      </c>
      <c r="PF27" s="144">
        <f t="shared" si="244"/>
        <v>0</v>
      </c>
      <c r="PG27" s="147">
        <f t="shared" si="244"/>
        <v>108007.34000000007</v>
      </c>
      <c r="PH27" s="133">
        <f t="shared" si="244"/>
        <v>-108007.34000000007</v>
      </c>
      <c r="PI27" s="134" t="e">
        <f t="shared" si="245"/>
        <v>#DIV/0!</v>
      </c>
      <c r="PJ27" s="133">
        <f t="shared" si="246"/>
        <v>0</v>
      </c>
      <c r="PK27" s="145">
        <f t="shared" si="246"/>
        <v>-108007.34000000007</v>
      </c>
      <c r="PL27" s="144">
        <f>+'[10]I-60-E-POPXX.14'!D45</f>
        <v>0</v>
      </c>
      <c r="PM27" s="147">
        <f>+'[10]I-60-E-POPXX.14'!E45</f>
        <v>83860.79000000011</v>
      </c>
      <c r="PN27" s="133">
        <f t="shared" ref="PN27:PN35" si="577">+PL27-PM27</f>
        <v>-83860.79000000011</v>
      </c>
      <c r="PO27" s="134" t="e">
        <f t="shared" si="248"/>
        <v>#DIV/0!</v>
      </c>
      <c r="PP27" s="133">
        <f>+'[10]I-60-E-POPXX.14'!F45</f>
        <v>0</v>
      </c>
      <c r="PQ27" s="145">
        <f t="shared" ref="PQ27:PQ35" si="578">+PN27-PP27</f>
        <v>-83860.79000000011</v>
      </c>
      <c r="PR27" s="144">
        <f>+'[10]I-60-E-POPXX.14'!D46</f>
        <v>0</v>
      </c>
      <c r="PS27" s="147">
        <f>+'[10]I-60-E-POPXX.14'!E46</f>
        <v>24146.549999999963</v>
      </c>
      <c r="PT27" s="133">
        <f t="shared" ref="PT27:PT35" si="579">+PR27-PS27</f>
        <v>-24146.549999999963</v>
      </c>
      <c r="PU27" s="134" t="e">
        <f t="shared" si="251"/>
        <v>#DIV/0!</v>
      </c>
      <c r="PV27" s="133">
        <f>+'[10]I-60-E-POPXX.14'!F46</f>
        <v>0</v>
      </c>
      <c r="PW27" s="145">
        <f t="shared" ref="PW27:PW35" si="580">+PT27-PV27</f>
        <v>-24146.549999999963</v>
      </c>
    </row>
    <row r="28" spans="1:439" s="98" customFormat="1" ht="18.75" customHeight="1">
      <c r="A28" s="150"/>
      <c r="B28" s="178" t="s">
        <v>684</v>
      </c>
      <c r="C28" s="178" t="s">
        <v>685</v>
      </c>
      <c r="D28" s="133">
        <f>+'[10]รายงานจัดซื้องบ I '!D24</f>
        <v>0</v>
      </c>
      <c r="E28" s="133">
        <f>+'[10]รายงานจัดซื้องบ I '!E24</f>
        <v>0</v>
      </c>
      <c r="F28" s="133">
        <f t="shared" si="489"/>
        <v>0</v>
      </c>
      <c r="G28" s="133">
        <f>+'[10]รายงานจัดซื้องบ I '!G24</f>
        <v>0</v>
      </c>
      <c r="H28" s="133">
        <f t="shared" si="490"/>
        <v>0</v>
      </c>
      <c r="I28" s="147">
        <f>+'[10]รายงานจัดซื้องบ I '!I24+'[10]รายงานจัดซื้องบ I '!L24+'[10]รายงานจัดซื้องบ I '!M24</f>
        <v>0</v>
      </c>
      <c r="J28" s="133">
        <f t="shared" si="491"/>
        <v>0</v>
      </c>
      <c r="K28" s="134" t="e">
        <f t="shared" si="36"/>
        <v>#DIV/0!</v>
      </c>
      <c r="L28" s="133">
        <f>+'[10]รายงานจัดซื้องบ I '!O24</f>
        <v>0</v>
      </c>
      <c r="M28" s="135">
        <f t="shared" si="492"/>
        <v>0</v>
      </c>
      <c r="N28" s="136">
        <f t="shared" si="40"/>
        <v>0</v>
      </c>
      <c r="O28" s="148">
        <f t="shared" si="40"/>
        <v>0</v>
      </c>
      <c r="P28" s="137">
        <f t="shared" si="40"/>
        <v>0</v>
      </c>
      <c r="Q28" s="138" t="e">
        <f t="shared" si="41"/>
        <v>#DIV/0!</v>
      </c>
      <c r="R28" s="137">
        <f t="shared" si="42"/>
        <v>0</v>
      </c>
      <c r="S28" s="139">
        <f t="shared" si="42"/>
        <v>0</v>
      </c>
      <c r="T28" s="140">
        <f t="shared" si="493"/>
        <v>0</v>
      </c>
      <c r="U28" s="149">
        <f t="shared" si="493"/>
        <v>0</v>
      </c>
      <c r="V28" s="141">
        <f t="shared" si="494"/>
        <v>0</v>
      </c>
      <c r="W28" s="142" t="e">
        <f t="shared" si="44"/>
        <v>#DIV/0!</v>
      </c>
      <c r="X28" s="141">
        <f t="shared" si="495"/>
        <v>0</v>
      </c>
      <c r="Y28" s="143">
        <f t="shared" si="496"/>
        <v>0</v>
      </c>
      <c r="Z28" s="144">
        <v>0</v>
      </c>
      <c r="AA28" s="147">
        <v>0</v>
      </c>
      <c r="AB28" s="133">
        <f t="shared" si="497"/>
        <v>0</v>
      </c>
      <c r="AC28" s="134" t="e">
        <f t="shared" si="498"/>
        <v>#DIV/0!</v>
      </c>
      <c r="AD28" s="133">
        <v>0</v>
      </c>
      <c r="AE28" s="145">
        <f t="shared" si="499"/>
        <v>0</v>
      </c>
      <c r="AF28" s="144">
        <v>0</v>
      </c>
      <c r="AG28" s="147">
        <v>0</v>
      </c>
      <c r="AH28" s="133">
        <f t="shared" si="500"/>
        <v>0</v>
      </c>
      <c r="AI28" s="134" t="e">
        <f t="shared" si="501"/>
        <v>#DIV/0!</v>
      </c>
      <c r="AJ28" s="133">
        <v>0</v>
      </c>
      <c r="AK28" s="145">
        <f t="shared" si="502"/>
        <v>0</v>
      </c>
      <c r="AL28" s="144">
        <f t="shared" si="52"/>
        <v>0</v>
      </c>
      <c r="AM28" s="147">
        <f t="shared" si="52"/>
        <v>0</v>
      </c>
      <c r="AN28" s="133">
        <f t="shared" si="52"/>
        <v>0</v>
      </c>
      <c r="AO28" s="134" t="e">
        <f t="shared" si="53"/>
        <v>#DIV/0!</v>
      </c>
      <c r="AP28" s="133">
        <f t="shared" si="54"/>
        <v>0</v>
      </c>
      <c r="AQ28" s="145">
        <f t="shared" si="54"/>
        <v>0</v>
      </c>
      <c r="AR28" s="144"/>
      <c r="AS28" s="147"/>
      <c r="AT28" s="133">
        <f t="shared" si="55"/>
        <v>0</v>
      </c>
      <c r="AU28" s="134" t="e">
        <f t="shared" si="56"/>
        <v>#DIV/0!</v>
      </c>
      <c r="AV28" s="133"/>
      <c r="AW28" s="145">
        <f t="shared" si="57"/>
        <v>0</v>
      </c>
      <c r="AX28" s="144"/>
      <c r="AY28" s="147"/>
      <c r="AZ28" s="133">
        <f t="shared" si="58"/>
        <v>0</v>
      </c>
      <c r="BA28" s="134" t="e">
        <f t="shared" si="59"/>
        <v>#DIV/0!</v>
      </c>
      <c r="BB28" s="133"/>
      <c r="BC28" s="145">
        <f t="shared" si="60"/>
        <v>0</v>
      </c>
      <c r="BD28" s="144"/>
      <c r="BE28" s="147"/>
      <c r="BF28" s="133">
        <f t="shared" si="61"/>
        <v>0</v>
      </c>
      <c r="BG28" s="134" t="e">
        <f t="shared" si="62"/>
        <v>#DIV/0!</v>
      </c>
      <c r="BH28" s="133"/>
      <c r="BI28" s="145">
        <f t="shared" si="63"/>
        <v>0</v>
      </c>
      <c r="BJ28" s="144">
        <f t="shared" si="64"/>
        <v>0</v>
      </c>
      <c r="BK28" s="147">
        <f t="shared" si="64"/>
        <v>0</v>
      </c>
      <c r="BL28" s="133">
        <f t="shared" si="64"/>
        <v>0</v>
      </c>
      <c r="BM28" s="134" t="e">
        <f t="shared" si="65"/>
        <v>#DIV/0!</v>
      </c>
      <c r="BN28" s="133">
        <f t="shared" si="66"/>
        <v>0</v>
      </c>
      <c r="BO28" s="145">
        <f t="shared" si="66"/>
        <v>0</v>
      </c>
      <c r="BP28" s="144"/>
      <c r="BQ28" s="147"/>
      <c r="BR28" s="133">
        <f t="shared" si="67"/>
        <v>0</v>
      </c>
      <c r="BS28" s="134" t="e">
        <f t="shared" si="68"/>
        <v>#DIV/0!</v>
      </c>
      <c r="BT28" s="133"/>
      <c r="BU28" s="145">
        <f t="shared" si="69"/>
        <v>0</v>
      </c>
      <c r="BV28" s="144"/>
      <c r="BW28" s="147"/>
      <c r="BX28" s="133">
        <f t="shared" si="70"/>
        <v>0</v>
      </c>
      <c r="BY28" s="134" t="e">
        <f t="shared" si="71"/>
        <v>#DIV/0!</v>
      </c>
      <c r="BZ28" s="133"/>
      <c r="CA28" s="145">
        <f t="shared" si="72"/>
        <v>0</v>
      </c>
      <c r="CB28" s="144"/>
      <c r="CC28" s="147"/>
      <c r="CD28" s="133">
        <f t="shared" si="73"/>
        <v>0</v>
      </c>
      <c r="CE28" s="134" t="e">
        <f t="shared" si="74"/>
        <v>#DIV/0!</v>
      </c>
      <c r="CF28" s="133"/>
      <c r="CG28" s="145">
        <f t="shared" si="75"/>
        <v>0</v>
      </c>
      <c r="CH28" s="144">
        <f t="shared" si="76"/>
        <v>0</v>
      </c>
      <c r="CI28" s="147">
        <f t="shared" si="76"/>
        <v>0</v>
      </c>
      <c r="CJ28" s="133">
        <f t="shared" si="76"/>
        <v>0</v>
      </c>
      <c r="CK28" s="134" t="e">
        <f t="shared" si="77"/>
        <v>#DIV/0!</v>
      </c>
      <c r="CL28" s="133">
        <f t="shared" si="78"/>
        <v>0</v>
      </c>
      <c r="CM28" s="145">
        <f t="shared" si="78"/>
        <v>0</v>
      </c>
      <c r="CN28" s="144"/>
      <c r="CO28" s="147"/>
      <c r="CP28" s="133">
        <f t="shared" si="79"/>
        <v>0</v>
      </c>
      <c r="CQ28" s="134" t="e">
        <f t="shared" si="80"/>
        <v>#DIV/0!</v>
      </c>
      <c r="CR28" s="133"/>
      <c r="CS28" s="145">
        <f t="shared" si="81"/>
        <v>0</v>
      </c>
      <c r="CT28" s="144"/>
      <c r="CU28" s="147"/>
      <c r="CV28" s="133">
        <f t="shared" si="82"/>
        <v>0</v>
      </c>
      <c r="CW28" s="134" t="e">
        <f t="shared" si="83"/>
        <v>#DIV/0!</v>
      </c>
      <c r="CX28" s="133"/>
      <c r="CY28" s="145">
        <f t="shared" si="84"/>
        <v>0</v>
      </c>
      <c r="CZ28" s="144"/>
      <c r="DA28" s="147"/>
      <c r="DB28" s="133">
        <f t="shared" si="85"/>
        <v>0</v>
      </c>
      <c r="DC28" s="134" t="e">
        <f t="shared" si="86"/>
        <v>#DIV/0!</v>
      </c>
      <c r="DD28" s="133"/>
      <c r="DE28" s="145">
        <f t="shared" si="87"/>
        <v>0</v>
      </c>
      <c r="DF28" s="144">
        <f t="shared" si="88"/>
        <v>0</v>
      </c>
      <c r="DG28" s="147">
        <f t="shared" si="88"/>
        <v>0</v>
      </c>
      <c r="DH28" s="133">
        <f t="shared" si="88"/>
        <v>0</v>
      </c>
      <c r="DI28" s="134" t="e">
        <f t="shared" si="89"/>
        <v>#DIV/0!</v>
      </c>
      <c r="DJ28" s="133">
        <f t="shared" si="90"/>
        <v>0</v>
      </c>
      <c r="DK28" s="145">
        <f t="shared" si="90"/>
        <v>0</v>
      </c>
      <c r="DL28" s="144"/>
      <c r="DM28" s="147"/>
      <c r="DN28" s="133">
        <f t="shared" si="91"/>
        <v>0</v>
      </c>
      <c r="DO28" s="134" t="e">
        <f t="shared" si="92"/>
        <v>#DIV/0!</v>
      </c>
      <c r="DP28" s="133"/>
      <c r="DQ28" s="145">
        <f t="shared" si="93"/>
        <v>0</v>
      </c>
      <c r="DR28" s="144"/>
      <c r="DS28" s="147"/>
      <c r="DT28" s="133">
        <f t="shared" si="94"/>
        <v>0</v>
      </c>
      <c r="DU28" s="134" t="e">
        <f t="shared" si="95"/>
        <v>#DIV/0!</v>
      </c>
      <c r="DV28" s="133"/>
      <c r="DW28" s="145">
        <f t="shared" si="96"/>
        <v>0</v>
      </c>
      <c r="DX28" s="144"/>
      <c r="DY28" s="147"/>
      <c r="DZ28" s="133">
        <f t="shared" si="503"/>
        <v>0</v>
      </c>
      <c r="EA28" s="134" t="e">
        <f t="shared" si="98"/>
        <v>#DIV/0!</v>
      </c>
      <c r="EB28" s="133"/>
      <c r="EC28" s="145">
        <f t="shared" si="504"/>
        <v>0</v>
      </c>
      <c r="ED28" s="144">
        <f t="shared" si="100"/>
        <v>0</v>
      </c>
      <c r="EE28" s="147">
        <f t="shared" si="100"/>
        <v>0</v>
      </c>
      <c r="EF28" s="133">
        <f t="shared" si="100"/>
        <v>0</v>
      </c>
      <c r="EG28" s="134" t="e">
        <f t="shared" si="101"/>
        <v>#DIV/0!</v>
      </c>
      <c r="EH28" s="133">
        <f t="shared" si="102"/>
        <v>0</v>
      </c>
      <c r="EI28" s="145">
        <f t="shared" si="102"/>
        <v>0</v>
      </c>
      <c r="EJ28" s="144"/>
      <c r="EK28" s="147"/>
      <c r="EL28" s="133">
        <f t="shared" si="505"/>
        <v>0</v>
      </c>
      <c r="EM28" s="134" t="e">
        <f t="shared" si="104"/>
        <v>#DIV/0!</v>
      </c>
      <c r="EN28" s="133"/>
      <c r="EO28" s="145">
        <f t="shared" si="506"/>
        <v>0</v>
      </c>
      <c r="EP28" s="144"/>
      <c r="EQ28" s="147"/>
      <c r="ER28" s="133">
        <f t="shared" si="507"/>
        <v>0</v>
      </c>
      <c r="ES28" s="134" t="e">
        <f t="shared" si="107"/>
        <v>#DIV/0!</v>
      </c>
      <c r="ET28" s="133"/>
      <c r="EU28" s="145">
        <f t="shared" si="508"/>
        <v>0</v>
      </c>
      <c r="EV28" s="144"/>
      <c r="EW28" s="147"/>
      <c r="EX28" s="133">
        <f t="shared" si="509"/>
        <v>0</v>
      </c>
      <c r="EY28" s="134" t="e">
        <f t="shared" si="110"/>
        <v>#DIV/0!</v>
      </c>
      <c r="EZ28" s="133"/>
      <c r="FA28" s="145">
        <f t="shared" si="510"/>
        <v>0</v>
      </c>
      <c r="FB28" s="144"/>
      <c r="FC28" s="147"/>
      <c r="FD28" s="133">
        <f t="shared" si="511"/>
        <v>0</v>
      </c>
      <c r="FE28" s="134" t="e">
        <f t="shared" si="113"/>
        <v>#DIV/0!</v>
      </c>
      <c r="FF28" s="133"/>
      <c r="FG28" s="145">
        <f t="shared" si="512"/>
        <v>0</v>
      </c>
      <c r="FH28" s="144"/>
      <c r="FI28" s="147"/>
      <c r="FJ28" s="133">
        <f t="shared" si="513"/>
        <v>0</v>
      </c>
      <c r="FK28" s="134" t="e">
        <f t="shared" si="116"/>
        <v>#DIV/0!</v>
      </c>
      <c r="FL28" s="133"/>
      <c r="FM28" s="145">
        <f t="shared" si="514"/>
        <v>0</v>
      </c>
      <c r="FN28" s="144">
        <f t="shared" si="118"/>
        <v>0</v>
      </c>
      <c r="FO28" s="147">
        <f t="shared" si="118"/>
        <v>0</v>
      </c>
      <c r="FP28" s="133">
        <f t="shared" si="118"/>
        <v>0</v>
      </c>
      <c r="FQ28" s="134" t="e">
        <f t="shared" si="119"/>
        <v>#DIV/0!</v>
      </c>
      <c r="FR28" s="133">
        <f t="shared" si="120"/>
        <v>0</v>
      </c>
      <c r="FS28" s="145">
        <f t="shared" si="120"/>
        <v>0</v>
      </c>
      <c r="FT28" s="144"/>
      <c r="FU28" s="147"/>
      <c r="FV28" s="133">
        <f t="shared" si="515"/>
        <v>0</v>
      </c>
      <c r="FW28" s="134" t="e">
        <f t="shared" si="122"/>
        <v>#DIV/0!</v>
      </c>
      <c r="FX28" s="133"/>
      <c r="FY28" s="145">
        <f t="shared" si="516"/>
        <v>0</v>
      </c>
      <c r="FZ28" s="144"/>
      <c r="GA28" s="147"/>
      <c r="GB28" s="133">
        <f t="shared" si="517"/>
        <v>0</v>
      </c>
      <c r="GC28" s="134" t="e">
        <f t="shared" si="125"/>
        <v>#DIV/0!</v>
      </c>
      <c r="GD28" s="133"/>
      <c r="GE28" s="145">
        <f t="shared" si="518"/>
        <v>0</v>
      </c>
      <c r="GF28" s="144"/>
      <c r="GG28" s="147"/>
      <c r="GH28" s="133">
        <f t="shared" si="519"/>
        <v>0</v>
      </c>
      <c r="GI28" s="134" t="e">
        <f t="shared" si="128"/>
        <v>#DIV/0!</v>
      </c>
      <c r="GJ28" s="133"/>
      <c r="GK28" s="145">
        <f t="shared" si="520"/>
        <v>0</v>
      </c>
      <c r="GL28" s="144">
        <f t="shared" si="130"/>
        <v>0</v>
      </c>
      <c r="GM28" s="147">
        <f t="shared" si="130"/>
        <v>0</v>
      </c>
      <c r="GN28" s="133">
        <f t="shared" si="130"/>
        <v>0</v>
      </c>
      <c r="GO28" s="134" t="e">
        <f t="shared" si="131"/>
        <v>#DIV/0!</v>
      </c>
      <c r="GP28" s="133">
        <f t="shared" si="132"/>
        <v>0</v>
      </c>
      <c r="GQ28" s="145">
        <f t="shared" si="132"/>
        <v>0</v>
      </c>
      <c r="GR28" s="144"/>
      <c r="GS28" s="147"/>
      <c r="GT28" s="133">
        <f t="shared" si="521"/>
        <v>0</v>
      </c>
      <c r="GU28" s="134" t="e">
        <f t="shared" si="134"/>
        <v>#DIV/0!</v>
      </c>
      <c r="GV28" s="133"/>
      <c r="GW28" s="145">
        <f t="shared" si="522"/>
        <v>0</v>
      </c>
      <c r="GX28" s="144"/>
      <c r="GY28" s="147"/>
      <c r="GZ28" s="133">
        <f t="shared" si="523"/>
        <v>0</v>
      </c>
      <c r="HA28" s="134" t="e">
        <f t="shared" si="137"/>
        <v>#DIV/0!</v>
      </c>
      <c r="HB28" s="133"/>
      <c r="HC28" s="145">
        <f t="shared" si="524"/>
        <v>0</v>
      </c>
      <c r="HD28" s="144"/>
      <c r="HE28" s="147"/>
      <c r="HF28" s="133">
        <f t="shared" si="525"/>
        <v>0</v>
      </c>
      <c r="HG28" s="134" t="e">
        <f t="shared" si="140"/>
        <v>#DIV/0!</v>
      </c>
      <c r="HH28" s="133"/>
      <c r="HI28" s="145">
        <f t="shared" si="526"/>
        <v>0</v>
      </c>
      <c r="HJ28" s="144"/>
      <c r="HK28" s="147"/>
      <c r="HL28" s="133">
        <f t="shared" si="527"/>
        <v>0</v>
      </c>
      <c r="HM28" s="134" t="e">
        <f t="shared" si="143"/>
        <v>#DIV/0!</v>
      </c>
      <c r="HN28" s="133"/>
      <c r="HO28" s="145">
        <f t="shared" si="528"/>
        <v>0</v>
      </c>
      <c r="HP28" s="144"/>
      <c r="HQ28" s="147"/>
      <c r="HR28" s="133">
        <f t="shared" si="529"/>
        <v>0</v>
      </c>
      <c r="HS28" s="134" t="e">
        <f t="shared" si="146"/>
        <v>#DIV/0!</v>
      </c>
      <c r="HT28" s="133"/>
      <c r="HU28" s="145">
        <f t="shared" si="530"/>
        <v>0</v>
      </c>
      <c r="HV28" s="144"/>
      <c r="HW28" s="147"/>
      <c r="HX28" s="133">
        <f t="shared" si="531"/>
        <v>0</v>
      </c>
      <c r="HY28" s="134" t="e">
        <f t="shared" si="149"/>
        <v>#DIV/0!</v>
      </c>
      <c r="HZ28" s="133"/>
      <c r="IA28" s="145">
        <f t="shared" si="532"/>
        <v>0</v>
      </c>
      <c r="IB28" s="144">
        <f t="shared" si="151"/>
        <v>0</v>
      </c>
      <c r="IC28" s="147">
        <f t="shared" si="151"/>
        <v>0</v>
      </c>
      <c r="ID28" s="133">
        <f t="shared" si="151"/>
        <v>0</v>
      </c>
      <c r="IE28" s="134" t="e">
        <f t="shared" si="152"/>
        <v>#DIV/0!</v>
      </c>
      <c r="IF28" s="133">
        <f t="shared" si="153"/>
        <v>0</v>
      </c>
      <c r="IG28" s="145">
        <f t="shared" si="153"/>
        <v>0</v>
      </c>
      <c r="IH28" s="144"/>
      <c r="II28" s="147"/>
      <c r="IJ28" s="133">
        <f t="shared" si="533"/>
        <v>0</v>
      </c>
      <c r="IK28" s="134" t="e">
        <f t="shared" si="155"/>
        <v>#DIV/0!</v>
      </c>
      <c r="IL28" s="133"/>
      <c r="IM28" s="145">
        <f t="shared" si="534"/>
        <v>0</v>
      </c>
      <c r="IN28" s="144"/>
      <c r="IO28" s="147"/>
      <c r="IP28" s="133">
        <f t="shared" si="535"/>
        <v>0</v>
      </c>
      <c r="IQ28" s="134" t="e">
        <f t="shared" si="158"/>
        <v>#DIV/0!</v>
      </c>
      <c r="IR28" s="133"/>
      <c r="IS28" s="145">
        <f t="shared" si="536"/>
        <v>0</v>
      </c>
      <c r="IT28" s="144"/>
      <c r="IU28" s="147"/>
      <c r="IV28" s="133">
        <f t="shared" si="537"/>
        <v>0</v>
      </c>
      <c r="IW28" s="134" t="e">
        <f t="shared" si="161"/>
        <v>#DIV/0!</v>
      </c>
      <c r="IX28" s="133"/>
      <c r="IY28" s="145">
        <f t="shared" si="538"/>
        <v>0</v>
      </c>
      <c r="IZ28" s="144">
        <f t="shared" si="163"/>
        <v>0</v>
      </c>
      <c r="JA28" s="147">
        <f t="shared" si="163"/>
        <v>0</v>
      </c>
      <c r="JB28" s="133">
        <f t="shared" si="163"/>
        <v>0</v>
      </c>
      <c r="JC28" s="134" t="e">
        <f t="shared" si="164"/>
        <v>#DIV/0!</v>
      </c>
      <c r="JD28" s="133">
        <f t="shared" si="165"/>
        <v>0</v>
      </c>
      <c r="JE28" s="145">
        <f t="shared" si="165"/>
        <v>0</v>
      </c>
      <c r="JF28" s="144"/>
      <c r="JG28" s="147"/>
      <c r="JH28" s="133">
        <f t="shared" si="539"/>
        <v>0</v>
      </c>
      <c r="JI28" s="134" t="e">
        <f t="shared" si="167"/>
        <v>#DIV/0!</v>
      </c>
      <c r="JJ28" s="133"/>
      <c r="JK28" s="145">
        <f t="shared" si="540"/>
        <v>0</v>
      </c>
      <c r="JL28" s="144"/>
      <c r="JM28" s="147"/>
      <c r="JN28" s="133">
        <f t="shared" si="541"/>
        <v>0</v>
      </c>
      <c r="JO28" s="134" t="e">
        <f t="shared" si="170"/>
        <v>#DIV/0!</v>
      </c>
      <c r="JP28" s="133"/>
      <c r="JQ28" s="145">
        <f t="shared" si="542"/>
        <v>0</v>
      </c>
      <c r="JR28" s="144"/>
      <c r="JS28" s="147"/>
      <c r="JT28" s="133">
        <f t="shared" si="543"/>
        <v>0</v>
      </c>
      <c r="JU28" s="134" t="e">
        <f t="shared" si="173"/>
        <v>#DIV/0!</v>
      </c>
      <c r="JV28" s="133"/>
      <c r="JW28" s="145">
        <f t="shared" si="544"/>
        <v>0</v>
      </c>
      <c r="JX28" s="144"/>
      <c r="JY28" s="147"/>
      <c r="JZ28" s="133">
        <f t="shared" si="545"/>
        <v>0</v>
      </c>
      <c r="KA28" s="134" t="e">
        <f t="shared" si="176"/>
        <v>#DIV/0!</v>
      </c>
      <c r="KB28" s="133"/>
      <c r="KC28" s="145">
        <f t="shared" si="546"/>
        <v>0</v>
      </c>
      <c r="KD28" s="144">
        <f t="shared" si="178"/>
        <v>0</v>
      </c>
      <c r="KE28" s="147">
        <f t="shared" si="178"/>
        <v>0</v>
      </c>
      <c r="KF28" s="133">
        <f t="shared" si="178"/>
        <v>0</v>
      </c>
      <c r="KG28" s="134" t="e">
        <f t="shared" si="179"/>
        <v>#DIV/0!</v>
      </c>
      <c r="KH28" s="133">
        <f t="shared" si="180"/>
        <v>0</v>
      </c>
      <c r="KI28" s="145">
        <f t="shared" si="180"/>
        <v>0</v>
      </c>
      <c r="KJ28" s="144"/>
      <c r="KK28" s="147"/>
      <c r="KL28" s="133">
        <f t="shared" si="547"/>
        <v>0</v>
      </c>
      <c r="KM28" s="134" t="e">
        <f t="shared" si="182"/>
        <v>#DIV/0!</v>
      </c>
      <c r="KN28" s="133"/>
      <c r="KO28" s="145">
        <f t="shared" si="548"/>
        <v>0</v>
      </c>
      <c r="KP28" s="144"/>
      <c r="KQ28" s="147"/>
      <c r="KR28" s="133">
        <f t="shared" si="549"/>
        <v>0</v>
      </c>
      <c r="KS28" s="134" t="e">
        <f t="shared" si="185"/>
        <v>#DIV/0!</v>
      </c>
      <c r="KT28" s="133"/>
      <c r="KU28" s="145">
        <f t="shared" si="550"/>
        <v>0</v>
      </c>
      <c r="KV28" s="144">
        <f t="shared" si="187"/>
        <v>0</v>
      </c>
      <c r="KW28" s="147">
        <f t="shared" si="187"/>
        <v>0</v>
      </c>
      <c r="KX28" s="133">
        <f t="shared" si="187"/>
        <v>0</v>
      </c>
      <c r="KY28" s="134" t="e">
        <f t="shared" si="188"/>
        <v>#DIV/0!</v>
      </c>
      <c r="KZ28" s="133">
        <f t="shared" si="189"/>
        <v>0</v>
      </c>
      <c r="LA28" s="145">
        <f t="shared" si="189"/>
        <v>0</v>
      </c>
      <c r="LB28" s="144"/>
      <c r="LC28" s="147"/>
      <c r="LD28" s="133">
        <f t="shared" si="551"/>
        <v>0</v>
      </c>
      <c r="LE28" s="134" t="e">
        <f t="shared" si="191"/>
        <v>#DIV/0!</v>
      </c>
      <c r="LF28" s="133"/>
      <c r="LG28" s="145">
        <f t="shared" si="552"/>
        <v>0</v>
      </c>
      <c r="LH28" s="144"/>
      <c r="LI28" s="147"/>
      <c r="LJ28" s="133">
        <f t="shared" si="553"/>
        <v>0</v>
      </c>
      <c r="LK28" s="134" t="e">
        <f t="shared" si="194"/>
        <v>#DIV/0!</v>
      </c>
      <c r="LL28" s="133"/>
      <c r="LM28" s="145">
        <f t="shared" si="554"/>
        <v>0</v>
      </c>
      <c r="LN28" s="144">
        <f t="shared" si="196"/>
        <v>0</v>
      </c>
      <c r="LO28" s="147">
        <f t="shared" si="196"/>
        <v>0</v>
      </c>
      <c r="LP28" s="133">
        <f t="shared" si="196"/>
        <v>0</v>
      </c>
      <c r="LQ28" s="134" t="e">
        <f t="shared" si="197"/>
        <v>#DIV/0!</v>
      </c>
      <c r="LR28" s="133">
        <f t="shared" si="198"/>
        <v>0</v>
      </c>
      <c r="LS28" s="145">
        <f t="shared" si="198"/>
        <v>0</v>
      </c>
      <c r="LT28" s="144"/>
      <c r="LU28" s="147"/>
      <c r="LV28" s="133">
        <f t="shared" si="555"/>
        <v>0</v>
      </c>
      <c r="LW28" s="134" t="e">
        <f t="shared" si="200"/>
        <v>#DIV/0!</v>
      </c>
      <c r="LX28" s="133"/>
      <c r="LY28" s="145">
        <f t="shared" si="556"/>
        <v>0</v>
      </c>
      <c r="LZ28" s="144"/>
      <c r="MA28" s="147"/>
      <c r="MB28" s="133">
        <f t="shared" si="557"/>
        <v>0</v>
      </c>
      <c r="MC28" s="134" t="e">
        <f t="shared" si="203"/>
        <v>#DIV/0!</v>
      </c>
      <c r="MD28" s="133"/>
      <c r="ME28" s="145">
        <f t="shared" si="558"/>
        <v>0</v>
      </c>
      <c r="MF28" s="144">
        <f t="shared" si="205"/>
        <v>0</v>
      </c>
      <c r="MG28" s="147">
        <f t="shared" si="205"/>
        <v>0</v>
      </c>
      <c r="MH28" s="133">
        <f t="shared" si="205"/>
        <v>0</v>
      </c>
      <c r="MI28" s="134" t="e">
        <f t="shared" si="206"/>
        <v>#DIV/0!</v>
      </c>
      <c r="MJ28" s="133">
        <f t="shared" si="207"/>
        <v>0</v>
      </c>
      <c r="MK28" s="145">
        <f t="shared" si="207"/>
        <v>0</v>
      </c>
      <c r="ML28" s="144"/>
      <c r="MM28" s="147"/>
      <c r="MN28" s="133">
        <f t="shared" si="559"/>
        <v>0</v>
      </c>
      <c r="MO28" s="134" t="e">
        <f t="shared" si="209"/>
        <v>#DIV/0!</v>
      </c>
      <c r="MP28" s="133"/>
      <c r="MQ28" s="145">
        <f t="shared" si="560"/>
        <v>0</v>
      </c>
      <c r="MR28" s="144"/>
      <c r="MS28" s="147"/>
      <c r="MT28" s="133">
        <f t="shared" si="561"/>
        <v>0</v>
      </c>
      <c r="MU28" s="134" t="e">
        <f t="shared" si="212"/>
        <v>#DIV/0!</v>
      </c>
      <c r="MV28" s="133"/>
      <c r="MW28" s="145">
        <f t="shared" si="562"/>
        <v>0</v>
      </c>
      <c r="MX28" s="144">
        <f t="shared" si="214"/>
        <v>0</v>
      </c>
      <c r="MY28" s="147">
        <f t="shared" si="214"/>
        <v>0</v>
      </c>
      <c r="MZ28" s="133">
        <f t="shared" si="214"/>
        <v>0</v>
      </c>
      <c r="NA28" s="134" t="e">
        <f t="shared" si="215"/>
        <v>#DIV/0!</v>
      </c>
      <c r="NB28" s="133">
        <f t="shared" si="216"/>
        <v>0</v>
      </c>
      <c r="NC28" s="145">
        <f t="shared" si="216"/>
        <v>0</v>
      </c>
      <c r="ND28" s="144"/>
      <c r="NE28" s="147"/>
      <c r="NF28" s="133">
        <f t="shared" si="563"/>
        <v>0</v>
      </c>
      <c r="NG28" s="134" t="e">
        <f t="shared" si="218"/>
        <v>#DIV/0!</v>
      </c>
      <c r="NH28" s="133"/>
      <c r="NI28" s="145">
        <f t="shared" si="564"/>
        <v>0</v>
      </c>
      <c r="NJ28" s="144"/>
      <c r="NK28" s="147"/>
      <c r="NL28" s="133">
        <f t="shared" si="565"/>
        <v>0</v>
      </c>
      <c r="NM28" s="134" t="e">
        <f t="shared" si="221"/>
        <v>#DIV/0!</v>
      </c>
      <c r="NN28" s="133"/>
      <c r="NO28" s="145">
        <f t="shared" si="566"/>
        <v>0</v>
      </c>
      <c r="NP28" s="144">
        <f t="shared" si="223"/>
        <v>0</v>
      </c>
      <c r="NQ28" s="147">
        <f t="shared" si="223"/>
        <v>0</v>
      </c>
      <c r="NR28" s="133">
        <f t="shared" si="223"/>
        <v>0</v>
      </c>
      <c r="NS28" s="134" t="e">
        <f t="shared" si="224"/>
        <v>#DIV/0!</v>
      </c>
      <c r="NT28" s="133">
        <f t="shared" si="225"/>
        <v>0</v>
      </c>
      <c r="NU28" s="145">
        <f t="shared" si="225"/>
        <v>0</v>
      </c>
      <c r="NV28" s="144"/>
      <c r="NW28" s="147"/>
      <c r="NX28" s="133">
        <f t="shared" si="567"/>
        <v>0</v>
      </c>
      <c r="NY28" s="134" t="e">
        <f t="shared" si="227"/>
        <v>#DIV/0!</v>
      </c>
      <c r="NZ28" s="133"/>
      <c r="OA28" s="145">
        <f t="shared" si="568"/>
        <v>0</v>
      </c>
      <c r="OB28" s="144"/>
      <c r="OC28" s="147"/>
      <c r="OD28" s="133">
        <f t="shared" si="569"/>
        <v>0</v>
      </c>
      <c r="OE28" s="134" t="e">
        <f t="shared" si="230"/>
        <v>#DIV/0!</v>
      </c>
      <c r="OF28" s="133"/>
      <c r="OG28" s="145">
        <f t="shared" si="570"/>
        <v>0</v>
      </c>
      <c r="OH28" s="144"/>
      <c r="OI28" s="147"/>
      <c r="OJ28" s="133">
        <f t="shared" si="571"/>
        <v>0</v>
      </c>
      <c r="OK28" s="134" t="e">
        <f t="shared" si="233"/>
        <v>#DIV/0!</v>
      </c>
      <c r="OL28" s="133"/>
      <c r="OM28" s="145">
        <f t="shared" si="572"/>
        <v>0</v>
      </c>
      <c r="ON28" s="144">
        <f t="shared" si="235"/>
        <v>0</v>
      </c>
      <c r="OO28" s="147">
        <f t="shared" si="235"/>
        <v>0</v>
      </c>
      <c r="OP28" s="133">
        <f t="shared" si="235"/>
        <v>0</v>
      </c>
      <c r="OQ28" s="134" t="e">
        <f t="shared" si="236"/>
        <v>#DIV/0!</v>
      </c>
      <c r="OR28" s="133">
        <f t="shared" si="237"/>
        <v>0</v>
      </c>
      <c r="OS28" s="145">
        <f t="shared" si="237"/>
        <v>0</v>
      </c>
      <c r="OT28" s="144"/>
      <c r="OU28" s="147"/>
      <c r="OV28" s="133">
        <f t="shared" si="573"/>
        <v>0</v>
      </c>
      <c r="OW28" s="134" t="e">
        <f t="shared" si="239"/>
        <v>#DIV/0!</v>
      </c>
      <c r="OX28" s="133"/>
      <c r="OY28" s="145">
        <f t="shared" si="574"/>
        <v>0</v>
      </c>
      <c r="OZ28" s="144"/>
      <c r="PA28" s="147"/>
      <c r="PB28" s="133">
        <f t="shared" si="575"/>
        <v>0</v>
      </c>
      <c r="PC28" s="134" t="e">
        <f t="shared" si="242"/>
        <v>#DIV/0!</v>
      </c>
      <c r="PD28" s="133"/>
      <c r="PE28" s="145">
        <f t="shared" si="576"/>
        <v>0</v>
      </c>
      <c r="PF28" s="144">
        <f t="shared" si="244"/>
        <v>0</v>
      </c>
      <c r="PG28" s="147">
        <f t="shared" si="244"/>
        <v>0</v>
      </c>
      <c r="PH28" s="133">
        <f t="shared" si="244"/>
        <v>0</v>
      </c>
      <c r="PI28" s="134" t="e">
        <f t="shared" si="245"/>
        <v>#DIV/0!</v>
      </c>
      <c r="PJ28" s="133">
        <f t="shared" si="246"/>
        <v>0</v>
      </c>
      <c r="PK28" s="145">
        <f t="shared" si="246"/>
        <v>0</v>
      </c>
      <c r="PL28" s="144"/>
      <c r="PM28" s="147"/>
      <c r="PN28" s="133">
        <f t="shared" si="577"/>
        <v>0</v>
      </c>
      <c r="PO28" s="134" t="e">
        <f t="shared" si="248"/>
        <v>#DIV/0!</v>
      </c>
      <c r="PP28" s="133"/>
      <c r="PQ28" s="145">
        <f t="shared" si="578"/>
        <v>0</v>
      </c>
      <c r="PR28" s="144"/>
      <c r="PS28" s="147"/>
      <c r="PT28" s="133">
        <f t="shared" si="579"/>
        <v>0</v>
      </c>
      <c r="PU28" s="134" t="e">
        <f t="shared" si="251"/>
        <v>#DIV/0!</v>
      </c>
      <c r="PV28" s="133"/>
      <c r="PW28" s="145">
        <f t="shared" si="580"/>
        <v>0</v>
      </c>
    </row>
    <row r="29" spans="1:439" s="98" customFormat="1" ht="18.75" customHeight="1">
      <c r="A29" s="150"/>
      <c r="B29" s="178" t="s">
        <v>686</v>
      </c>
      <c r="C29" s="178" t="s">
        <v>687</v>
      </c>
      <c r="D29" s="133">
        <f>+'[10]รายงานจัดซื้องบ I '!D25</f>
        <v>0</v>
      </c>
      <c r="E29" s="133">
        <f>+'[10]รายงานจัดซื้องบ I '!E25</f>
        <v>0</v>
      </c>
      <c r="F29" s="133">
        <f t="shared" si="489"/>
        <v>0</v>
      </c>
      <c r="G29" s="133">
        <f>+'[10]รายงานจัดซื้องบ I '!G25</f>
        <v>0</v>
      </c>
      <c r="H29" s="133">
        <f t="shared" si="490"/>
        <v>0</v>
      </c>
      <c r="I29" s="147">
        <f>+'[10]รายงานจัดซื้องบ I '!I25+'[10]รายงานจัดซื้องบ I '!L25+'[10]รายงานจัดซื้องบ I '!M25</f>
        <v>0</v>
      </c>
      <c r="J29" s="133">
        <f t="shared" si="491"/>
        <v>0</v>
      </c>
      <c r="K29" s="134" t="e">
        <f t="shared" si="36"/>
        <v>#DIV/0!</v>
      </c>
      <c r="L29" s="133">
        <f>+'[10]รายงานจัดซื้องบ I '!O25</f>
        <v>0</v>
      </c>
      <c r="M29" s="135">
        <f t="shared" si="492"/>
        <v>0</v>
      </c>
      <c r="N29" s="136">
        <f t="shared" si="40"/>
        <v>0</v>
      </c>
      <c r="O29" s="148">
        <f t="shared" si="40"/>
        <v>0</v>
      </c>
      <c r="P29" s="137">
        <f t="shared" si="40"/>
        <v>0</v>
      </c>
      <c r="Q29" s="138" t="e">
        <f t="shared" si="41"/>
        <v>#DIV/0!</v>
      </c>
      <c r="R29" s="137">
        <f t="shared" si="42"/>
        <v>0</v>
      </c>
      <c r="S29" s="139">
        <f t="shared" si="42"/>
        <v>0</v>
      </c>
      <c r="T29" s="140">
        <f t="shared" si="493"/>
        <v>0</v>
      </c>
      <c r="U29" s="149">
        <f t="shared" si="493"/>
        <v>0</v>
      </c>
      <c r="V29" s="141">
        <f t="shared" si="494"/>
        <v>0</v>
      </c>
      <c r="W29" s="142" t="e">
        <f t="shared" si="44"/>
        <v>#DIV/0!</v>
      </c>
      <c r="X29" s="141">
        <f t="shared" si="495"/>
        <v>0</v>
      </c>
      <c r="Y29" s="143">
        <f t="shared" si="496"/>
        <v>0</v>
      </c>
      <c r="Z29" s="144">
        <v>0</v>
      </c>
      <c r="AA29" s="147">
        <v>0</v>
      </c>
      <c r="AB29" s="133">
        <f t="shared" si="497"/>
        <v>0</v>
      </c>
      <c r="AC29" s="134" t="e">
        <f t="shared" si="498"/>
        <v>#DIV/0!</v>
      </c>
      <c r="AD29" s="133">
        <v>0</v>
      </c>
      <c r="AE29" s="145">
        <f t="shared" si="499"/>
        <v>0</v>
      </c>
      <c r="AF29" s="144">
        <v>0</v>
      </c>
      <c r="AG29" s="147">
        <v>0</v>
      </c>
      <c r="AH29" s="133">
        <f t="shared" si="500"/>
        <v>0</v>
      </c>
      <c r="AI29" s="134" t="e">
        <f t="shared" si="501"/>
        <v>#DIV/0!</v>
      </c>
      <c r="AJ29" s="133">
        <v>0</v>
      </c>
      <c r="AK29" s="145">
        <f t="shared" si="502"/>
        <v>0</v>
      </c>
      <c r="AL29" s="144">
        <f t="shared" si="52"/>
        <v>0</v>
      </c>
      <c r="AM29" s="147">
        <f t="shared" si="52"/>
        <v>0</v>
      </c>
      <c r="AN29" s="133">
        <f t="shared" si="52"/>
        <v>0</v>
      </c>
      <c r="AO29" s="134" t="e">
        <f t="shared" si="53"/>
        <v>#DIV/0!</v>
      </c>
      <c r="AP29" s="133">
        <f t="shared" si="54"/>
        <v>0</v>
      </c>
      <c r="AQ29" s="145">
        <f t="shared" si="54"/>
        <v>0</v>
      </c>
      <c r="AR29" s="144"/>
      <c r="AS29" s="147"/>
      <c r="AT29" s="133">
        <f t="shared" si="55"/>
        <v>0</v>
      </c>
      <c r="AU29" s="134" t="e">
        <f t="shared" si="56"/>
        <v>#DIV/0!</v>
      </c>
      <c r="AV29" s="133"/>
      <c r="AW29" s="145">
        <f t="shared" si="57"/>
        <v>0</v>
      </c>
      <c r="AX29" s="144"/>
      <c r="AY29" s="147"/>
      <c r="AZ29" s="133">
        <f t="shared" si="58"/>
        <v>0</v>
      </c>
      <c r="BA29" s="134" t="e">
        <f t="shared" si="59"/>
        <v>#DIV/0!</v>
      </c>
      <c r="BB29" s="133"/>
      <c r="BC29" s="145">
        <f t="shared" si="60"/>
        <v>0</v>
      </c>
      <c r="BD29" s="144"/>
      <c r="BE29" s="147"/>
      <c r="BF29" s="133">
        <f t="shared" si="61"/>
        <v>0</v>
      </c>
      <c r="BG29" s="134" t="e">
        <f t="shared" si="62"/>
        <v>#DIV/0!</v>
      </c>
      <c r="BH29" s="133"/>
      <c r="BI29" s="145">
        <f t="shared" si="63"/>
        <v>0</v>
      </c>
      <c r="BJ29" s="144">
        <f t="shared" si="64"/>
        <v>0</v>
      </c>
      <c r="BK29" s="147">
        <f t="shared" si="64"/>
        <v>0</v>
      </c>
      <c r="BL29" s="133">
        <f t="shared" si="64"/>
        <v>0</v>
      </c>
      <c r="BM29" s="134" t="e">
        <f t="shared" si="65"/>
        <v>#DIV/0!</v>
      </c>
      <c r="BN29" s="133">
        <f t="shared" si="66"/>
        <v>0</v>
      </c>
      <c r="BO29" s="145">
        <f t="shared" si="66"/>
        <v>0</v>
      </c>
      <c r="BP29" s="144"/>
      <c r="BQ29" s="147"/>
      <c r="BR29" s="133">
        <f t="shared" si="67"/>
        <v>0</v>
      </c>
      <c r="BS29" s="134" t="e">
        <f t="shared" si="68"/>
        <v>#DIV/0!</v>
      </c>
      <c r="BT29" s="133"/>
      <c r="BU29" s="145">
        <f t="shared" si="69"/>
        <v>0</v>
      </c>
      <c r="BV29" s="144"/>
      <c r="BW29" s="147"/>
      <c r="BX29" s="133">
        <f t="shared" si="70"/>
        <v>0</v>
      </c>
      <c r="BY29" s="134" t="e">
        <f t="shared" si="71"/>
        <v>#DIV/0!</v>
      </c>
      <c r="BZ29" s="133"/>
      <c r="CA29" s="145">
        <f t="shared" si="72"/>
        <v>0</v>
      </c>
      <c r="CB29" s="144"/>
      <c r="CC29" s="147"/>
      <c r="CD29" s="133">
        <f t="shared" si="73"/>
        <v>0</v>
      </c>
      <c r="CE29" s="134" t="e">
        <f t="shared" si="74"/>
        <v>#DIV/0!</v>
      </c>
      <c r="CF29" s="133"/>
      <c r="CG29" s="145">
        <f t="shared" si="75"/>
        <v>0</v>
      </c>
      <c r="CH29" s="144">
        <f t="shared" si="76"/>
        <v>0</v>
      </c>
      <c r="CI29" s="147">
        <f t="shared" si="76"/>
        <v>0</v>
      </c>
      <c r="CJ29" s="133">
        <f t="shared" si="76"/>
        <v>0</v>
      </c>
      <c r="CK29" s="134" t="e">
        <f t="shared" si="77"/>
        <v>#DIV/0!</v>
      </c>
      <c r="CL29" s="133">
        <f t="shared" si="78"/>
        <v>0</v>
      </c>
      <c r="CM29" s="145">
        <f t="shared" si="78"/>
        <v>0</v>
      </c>
      <c r="CN29" s="144"/>
      <c r="CO29" s="147"/>
      <c r="CP29" s="133">
        <f t="shared" si="79"/>
        <v>0</v>
      </c>
      <c r="CQ29" s="134" t="e">
        <f t="shared" si="80"/>
        <v>#DIV/0!</v>
      </c>
      <c r="CR29" s="133"/>
      <c r="CS29" s="145">
        <f t="shared" si="81"/>
        <v>0</v>
      </c>
      <c r="CT29" s="144"/>
      <c r="CU29" s="147"/>
      <c r="CV29" s="133">
        <f t="shared" si="82"/>
        <v>0</v>
      </c>
      <c r="CW29" s="134" t="e">
        <f t="shared" si="83"/>
        <v>#DIV/0!</v>
      </c>
      <c r="CX29" s="133"/>
      <c r="CY29" s="145">
        <f t="shared" si="84"/>
        <v>0</v>
      </c>
      <c r="CZ29" s="144"/>
      <c r="DA29" s="147"/>
      <c r="DB29" s="133">
        <f t="shared" si="85"/>
        <v>0</v>
      </c>
      <c r="DC29" s="134" t="e">
        <f t="shared" si="86"/>
        <v>#DIV/0!</v>
      </c>
      <c r="DD29" s="133"/>
      <c r="DE29" s="145">
        <f t="shared" si="87"/>
        <v>0</v>
      </c>
      <c r="DF29" s="144">
        <f t="shared" si="88"/>
        <v>0</v>
      </c>
      <c r="DG29" s="147">
        <f t="shared" si="88"/>
        <v>0</v>
      </c>
      <c r="DH29" s="133">
        <f t="shared" si="88"/>
        <v>0</v>
      </c>
      <c r="DI29" s="134" t="e">
        <f t="shared" si="89"/>
        <v>#DIV/0!</v>
      </c>
      <c r="DJ29" s="133">
        <f t="shared" si="90"/>
        <v>0</v>
      </c>
      <c r="DK29" s="145">
        <f t="shared" si="90"/>
        <v>0</v>
      </c>
      <c r="DL29" s="144"/>
      <c r="DM29" s="147"/>
      <c r="DN29" s="133">
        <f t="shared" si="91"/>
        <v>0</v>
      </c>
      <c r="DO29" s="134" t="e">
        <f t="shared" si="92"/>
        <v>#DIV/0!</v>
      </c>
      <c r="DP29" s="133"/>
      <c r="DQ29" s="145">
        <f t="shared" si="93"/>
        <v>0</v>
      </c>
      <c r="DR29" s="144"/>
      <c r="DS29" s="147"/>
      <c r="DT29" s="133">
        <f t="shared" si="94"/>
        <v>0</v>
      </c>
      <c r="DU29" s="134" t="e">
        <f t="shared" si="95"/>
        <v>#DIV/0!</v>
      </c>
      <c r="DV29" s="133"/>
      <c r="DW29" s="145">
        <f t="shared" si="96"/>
        <v>0</v>
      </c>
      <c r="DX29" s="144"/>
      <c r="DY29" s="147"/>
      <c r="DZ29" s="133">
        <f t="shared" si="503"/>
        <v>0</v>
      </c>
      <c r="EA29" s="134" t="e">
        <f t="shared" si="98"/>
        <v>#DIV/0!</v>
      </c>
      <c r="EB29" s="133"/>
      <c r="EC29" s="145">
        <f t="shared" si="504"/>
        <v>0</v>
      </c>
      <c r="ED29" s="144">
        <f t="shared" si="100"/>
        <v>0</v>
      </c>
      <c r="EE29" s="147">
        <f t="shared" si="100"/>
        <v>0</v>
      </c>
      <c r="EF29" s="133">
        <f t="shared" si="100"/>
        <v>0</v>
      </c>
      <c r="EG29" s="134" t="e">
        <f t="shared" si="101"/>
        <v>#DIV/0!</v>
      </c>
      <c r="EH29" s="133">
        <f t="shared" si="102"/>
        <v>0</v>
      </c>
      <c r="EI29" s="145">
        <f t="shared" si="102"/>
        <v>0</v>
      </c>
      <c r="EJ29" s="144"/>
      <c r="EK29" s="147"/>
      <c r="EL29" s="133">
        <f t="shared" si="505"/>
        <v>0</v>
      </c>
      <c r="EM29" s="134" t="e">
        <f t="shared" si="104"/>
        <v>#DIV/0!</v>
      </c>
      <c r="EN29" s="133"/>
      <c r="EO29" s="145">
        <f t="shared" si="506"/>
        <v>0</v>
      </c>
      <c r="EP29" s="144"/>
      <c r="EQ29" s="147"/>
      <c r="ER29" s="133">
        <f t="shared" si="507"/>
        <v>0</v>
      </c>
      <c r="ES29" s="134" t="e">
        <f t="shared" si="107"/>
        <v>#DIV/0!</v>
      </c>
      <c r="ET29" s="133"/>
      <c r="EU29" s="145">
        <f t="shared" si="508"/>
        <v>0</v>
      </c>
      <c r="EV29" s="144"/>
      <c r="EW29" s="147"/>
      <c r="EX29" s="133">
        <f t="shared" si="509"/>
        <v>0</v>
      </c>
      <c r="EY29" s="134" t="e">
        <f t="shared" si="110"/>
        <v>#DIV/0!</v>
      </c>
      <c r="EZ29" s="133"/>
      <c r="FA29" s="145">
        <f t="shared" si="510"/>
        <v>0</v>
      </c>
      <c r="FB29" s="144"/>
      <c r="FC29" s="147"/>
      <c r="FD29" s="133">
        <f t="shared" si="511"/>
        <v>0</v>
      </c>
      <c r="FE29" s="134" t="e">
        <f t="shared" si="113"/>
        <v>#DIV/0!</v>
      </c>
      <c r="FF29" s="133"/>
      <c r="FG29" s="145">
        <f t="shared" si="512"/>
        <v>0</v>
      </c>
      <c r="FH29" s="144"/>
      <c r="FI29" s="147"/>
      <c r="FJ29" s="133">
        <f t="shared" si="513"/>
        <v>0</v>
      </c>
      <c r="FK29" s="134" t="e">
        <f t="shared" si="116"/>
        <v>#DIV/0!</v>
      </c>
      <c r="FL29" s="133"/>
      <c r="FM29" s="145">
        <f t="shared" si="514"/>
        <v>0</v>
      </c>
      <c r="FN29" s="144">
        <f t="shared" si="118"/>
        <v>0</v>
      </c>
      <c r="FO29" s="147">
        <f t="shared" si="118"/>
        <v>0</v>
      </c>
      <c r="FP29" s="133">
        <f t="shared" si="118"/>
        <v>0</v>
      </c>
      <c r="FQ29" s="134" t="e">
        <f t="shared" si="119"/>
        <v>#DIV/0!</v>
      </c>
      <c r="FR29" s="133">
        <f t="shared" si="120"/>
        <v>0</v>
      </c>
      <c r="FS29" s="145">
        <f t="shared" si="120"/>
        <v>0</v>
      </c>
      <c r="FT29" s="144"/>
      <c r="FU29" s="147"/>
      <c r="FV29" s="133">
        <f t="shared" si="515"/>
        <v>0</v>
      </c>
      <c r="FW29" s="134" t="e">
        <f t="shared" si="122"/>
        <v>#DIV/0!</v>
      </c>
      <c r="FX29" s="133"/>
      <c r="FY29" s="145">
        <f t="shared" si="516"/>
        <v>0</v>
      </c>
      <c r="FZ29" s="144"/>
      <c r="GA29" s="147"/>
      <c r="GB29" s="133">
        <f t="shared" si="517"/>
        <v>0</v>
      </c>
      <c r="GC29" s="134" t="e">
        <f t="shared" si="125"/>
        <v>#DIV/0!</v>
      </c>
      <c r="GD29" s="133"/>
      <c r="GE29" s="145">
        <f t="shared" si="518"/>
        <v>0</v>
      </c>
      <c r="GF29" s="144"/>
      <c r="GG29" s="147"/>
      <c r="GH29" s="133">
        <f t="shared" si="519"/>
        <v>0</v>
      </c>
      <c r="GI29" s="134" t="e">
        <f t="shared" si="128"/>
        <v>#DIV/0!</v>
      </c>
      <c r="GJ29" s="133"/>
      <c r="GK29" s="145">
        <f t="shared" si="520"/>
        <v>0</v>
      </c>
      <c r="GL29" s="144">
        <f t="shared" si="130"/>
        <v>0</v>
      </c>
      <c r="GM29" s="147">
        <f t="shared" si="130"/>
        <v>0</v>
      </c>
      <c r="GN29" s="133">
        <f t="shared" si="130"/>
        <v>0</v>
      </c>
      <c r="GO29" s="134" t="e">
        <f t="shared" si="131"/>
        <v>#DIV/0!</v>
      </c>
      <c r="GP29" s="133">
        <f t="shared" si="132"/>
        <v>0</v>
      </c>
      <c r="GQ29" s="145">
        <f t="shared" si="132"/>
        <v>0</v>
      </c>
      <c r="GR29" s="144"/>
      <c r="GS29" s="147"/>
      <c r="GT29" s="133">
        <f t="shared" si="521"/>
        <v>0</v>
      </c>
      <c r="GU29" s="134" t="e">
        <f t="shared" si="134"/>
        <v>#DIV/0!</v>
      </c>
      <c r="GV29" s="133"/>
      <c r="GW29" s="145">
        <f t="shared" si="522"/>
        <v>0</v>
      </c>
      <c r="GX29" s="144"/>
      <c r="GY29" s="147"/>
      <c r="GZ29" s="133">
        <f t="shared" si="523"/>
        <v>0</v>
      </c>
      <c r="HA29" s="134" t="e">
        <f t="shared" si="137"/>
        <v>#DIV/0!</v>
      </c>
      <c r="HB29" s="133"/>
      <c r="HC29" s="145">
        <f t="shared" si="524"/>
        <v>0</v>
      </c>
      <c r="HD29" s="144"/>
      <c r="HE29" s="147"/>
      <c r="HF29" s="133">
        <f t="shared" si="525"/>
        <v>0</v>
      </c>
      <c r="HG29" s="134" t="e">
        <f t="shared" si="140"/>
        <v>#DIV/0!</v>
      </c>
      <c r="HH29" s="133"/>
      <c r="HI29" s="145">
        <f t="shared" si="526"/>
        <v>0</v>
      </c>
      <c r="HJ29" s="144"/>
      <c r="HK29" s="147"/>
      <c r="HL29" s="133">
        <f t="shared" si="527"/>
        <v>0</v>
      </c>
      <c r="HM29" s="134" t="e">
        <f t="shared" si="143"/>
        <v>#DIV/0!</v>
      </c>
      <c r="HN29" s="133"/>
      <c r="HO29" s="145">
        <f t="shared" si="528"/>
        <v>0</v>
      </c>
      <c r="HP29" s="144"/>
      <c r="HQ29" s="147"/>
      <c r="HR29" s="133">
        <f t="shared" si="529"/>
        <v>0</v>
      </c>
      <c r="HS29" s="134" t="e">
        <f t="shared" si="146"/>
        <v>#DIV/0!</v>
      </c>
      <c r="HT29" s="133"/>
      <c r="HU29" s="145">
        <f t="shared" si="530"/>
        <v>0</v>
      </c>
      <c r="HV29" s="144"/>
      <c r="HW29" s="147"/>
      <c r="HX29" s="133">
        <f t="shared" si="531"/>
        <v>0</v>
      </c>
      <c r="HY29" s="134" t="e">
        <f t="shared" si="149"/>
        <v>#DIV/0!</v>
      </c>
      <c r="HZ29" s="133"/>
      <c r="IA29" s="145">
        <f t="shared" si="532"/>
        <v>0</v>
      </c>
      <c r="IB29" s="144">
        <f t="shared" si="151"/>
        <v>0</v>
      </c>
      <c r="IC29" s="147">
        <f t="shared" si="151"/>
        <v>0</v>
      </c>
      <c r="ID29" s="133">
        <f t="shared" si="151"/>
        <v>0</v>
      </c>
      <c r="IE29" s="134" t="e">
        <f t="shared" si="152"/>
        <v>#DIV/0!</v>
      </c>
      <c r="IF29" s="133">
        <f t="shared" si="153"/>
        <v>0</v>
      </c>
      <c r="IG29" s="145">
        <f t="shared" si="153"/>
        <v>0</v>
      </c>
      <c r="IH29" s="144"/>
      <c r="II29" s="147"/>
      <c r="IJ29" s="133">
        <f t="shared" si="533"/>
        <v>0</v>
      </c>
      <c r="IK29" s="134" t="e">
        <f t="shared" si="155"/>
        <v>#DIV/0!</v>
      </c>
      <c r="IL29" s="133"/>
      <c r="IM29" s="145">
        <f t="shared" si="534"/>
        <v>0</v>
      </c>
      <c r="IN29" s="144"/>
      <c r="IO29" s="147"/>
      <c r="IP29" s="133">
        <f t="shared" si="535"/>
        <v>0</v>
      </c>
      <c r="IQ29" s="134" t="e">
        <f t="shared" si="158"/>
        <v>#DIV/0!</v>
      </c>
      <c r="IR29" s="133"/>
      <c r="IS29" s="145">
        <f t="shared" si="536"/>
        <v>0</v>
      </c>
      <c r="IT29" s="144"/>
      <c r="IU29" s="147"/>
      <c r="IV29" s="133">
        <f t="shared" si="537"/>
        <v>0</v>
      </c>
      <c r="IW29" s="134" t="e">
        <f t="shared" si="161"/>
        <v>#DIV/0!</v>
      </c>
      <c r="IX29" s="133"/>
      <c r="IY29" s="145">
        <f t="shared" si="538"/>
        <v>0</v>
      </c>
      <c r="IZ29" s="144">
        <f t="shared" si="163"/>
        <v>0</v>
      </c>
      <c r="JA29" s="147">
        <f t="shared" si="163"/>
        <v>0</v>
      </c>
      <c r="JB29" s="133">
        <f t="shared" si="163"/>
        <v>0</v>
      </c>
      <c r="JC29" s="134" t="e">
        <f t="shared" si="164"/>
        <v>#DIV/0!</v>
      </c>
      <c r="JD29" s="133">
        <f t="shared" si="165"/>
        <v>0</v>
      </c>
      <c r="JE29" s="145">
        <f t="shared" si="165"/>
        <v>0</v>
      </c>
      <c r="JF29" s="144"/>
      <c r="JG29" s="147"/>
      <c r="JH29" s="133">
        <f t="shared" si="539"/>
        <v>0</v>
      </c>
      <c r="JI29" s="134" t="e">
        <f t="shared" si="167"/>
        <v>#DIV/0!</v>
      </c>
      <c r="JJ29" s="133"/>
      <c r="JK29" s="145">
        <f t="shared" si="540"/>
        <v>0</v>
      </c>
      <c r="JL29" s="144"/>
      <c r="JM29" s="147"/>
      <c r="JN29" s="133">
        <f t="shared" si="541"/>
        <v>0</v>
      </c>
      <c r="JO29" s="134" t="e">
        <f t="shared" si="170"/>
        <v>#DIV/0!</v>
      </c>
      <c r="JP29" s="133"/>
      <c r="JQ29" s="145">
        <f t="shared" si="542"/>
        <v>0</v>
      </c>
      <c r="JR29" s="144"/>
      <c r="JS29" s="147"/>
      <c r="JT29" s="133">
        <f t="shared" si="543"/>
        <v>0</v>
      </c>
      <c r="JU29" s="134" t="e">
        <f t="shared" si="173"/>
        <v>#DIV/0!</v>
      </c>
      <c r="JV29" s="133"/>
      <c r="JW29" s="145">
        <f t="shared" si="544"/>
        <v>0</v>
      </c>
      <c r="JX29" s="144"/>
      <c r="JY29" s="147"/>
      <c r="JZ29" s="133">
        <f t="shared" si="545"/>
        <v>0</v>
      </c>
      <c r="KA29" s="134" t="e">
        <f t="shared" si="176"/>
        <v>#DIV/0!</v>
      </c>
      <c r="KB29" s="133"/>
      <c r="KC29" s="145">
        <f t="shared" si="546"/>
        <v>0</v>
      </c>
      <c r="KD29" s="144">
        <f t="shared" si="178"/>
        <v>0</v>
      </c>
      <c r="KE29" s="147">
        <f t="shared" si="178"/>
        <v>0</v>
      </c>
      <c r="KF29" s="133">
        <f t="shared" si="178"/>
        <v>0</v>
      </c>
      <c r="KG29" s="134" t="e">
        <f t="shared" si="179"/>
        <v>#DIV/0!</v>
      </c>
      <c r="KH29" s="133">
        <f t="shared" si="180"/>
        <v>0</v>
      </c>
      <c r="KI29" s="145">
        <f t="shared" si="180"/>
        <v>0</v>
      </c>
      <c r="KJ29" s="144"/>
      <c r="KK29" s="147"/>
      <c r="KL29" s="133">
        <f t="shared" si="547"/>
        <v>0</v>
      </c>
      <c r="KM29" s="134" t="e">
        <f t="shared" si="182"/>
        <v>#DIV/0!</v>
      </c>
      <c r="KN29" s="133"/>
      <c r="KO29" s="145">
        <f t="shared" si="548"/>
        <v>0</v>
      </c>
      <c r="KP29" s="144"/>
      <c r="KQ29" s="147"/>
      <c r="KR29" s="133">
        <f t="shared" si="549"/>
        <v>0</v>
      </c>
      <c r="KS29" s="134" t="e">
        <f t="shared" si="185"/>
        <v>#DIV/0!</v>
      </c>
      <c r="KT29" s="133"/>
      <c r="KU29" s="145">
        <f t="shared" si="550"/>
        <v>0</v>
      </c>
      <c r="KV29" s="144">
        <f t="shared" si="187"/>
        <v>0</v>
      </c>
      <c r="KW29" s="147">
        <f t="shared" si="187"/>
        <v>0</v>
      </c>
      <c r="KX29" s="133">
        <f t="shared" si="187"/>
        <v>0</v>
      </c>
      <c r="KY29" s="134" t="e">
        <f t="shared" si="188"/>
        <v>#DIV/0!</v>
      </c>
      <c r="KZ29" s="133">
        <f t="shared" si="189"/>
        <v>0</v>
      </c>
      <c r="LA29" s="145">
        <f t="shared" si="189"/>
        <v>0</v>
      </c>
      <c r="LB29" s="144"/>
      <c r="LC29" s="147"/>
      <c r="LD29" s="133">
        <f t="shared" si="551"/>
        <v>0</v>
      </c>
      <c r="LE29" s="134" t="e">
        <f t="shared" si="191"/>
        <v>#DIV/0!</v>
      </c>
      <c r="LF29" s="133"/>
      <c r="LG29" s="145">
        <f t="shared" si="552"/>
        <v>0</v>
      </c>
      <c r="LH29" s="144"/>
      <c r="LI29" s="147"/>
      <c r="LJ29" s="133">
        <f t="shared" si="553"/>
        <v>0</v>
      </c>
      <c r="LK29" s="134" t="e">
        <f t="shared" si="194"/>
        <v>#DIV/0!</v>
      </c>
      <c r="LL29" s="133"/>
      <c r="LM29" s="145">
        <f t="shared" si="554"/>
        <v>0</v>
      </c>
      <c r="LN29" s="144">
        <f t="shared" si="196"/>
        <v>0</v>
      </c>
      <c r="LO29" s="147">
        <f t="shared" si="196"/>
        <v>0</v>
      </c>
      <c r="LP29" s="133">
        <f t="shared" si="196"/>
        <v>0</v>
      </c>
      <c r="LQ29" s="134" t="e">
        <f t="shared" si="197"/>
        <v>#DIV/0!</v>
      </c>
      <c r="LR29" s="133">
        <f t="shared" si="198"/>
        <v>0</v>
      </c>
      <c r="LS29" s="145">
        <f t="shared" si="198"/>
        <v>0</v>
      </c>
      <c r="LT29" s="144"/>
      <c r="LU29" s="147"/>
      <c r="LV29" s="133">
        <f t="shared" si="555"/>
        <v>0</v>
      </c>
      <c r="LW29" s="134" t="e">
        <f t="shared" si="200"/>
        <v>#DIV/0!</v>
      </c>
      <c r="LX29" s="133"/>
      <c r="LY29" s="145">
        <f t="shared" si="556"/>
        <v>0</v>
      </c>
      <c r="LZ29" s="144"/>
      <c r="MA29" s="147"/>
      <c r="MB29" s="133">
        <f t="shared" si="557"/>
        <v>0</v>
      </c>
      <c r="MC29" s="134" t="e">
        <f t="shared" si="203"/>
        <v>#DIV/0!</v>
      </c>
      <c r="MD29" s="133"/>
      <c r="ME29" s="145">
        <f t="shared" si="558"/>
        <v>0</v>
      </c>
      <c r="MF29" s="144">
        <f t="shared" si="205"/>
        <v>0</v>
      </c>
      <c r="MG29" s="147">
        <f t="shared" si="205"/>
        <v>0</v>
      </c>
      <c r="MH29" s="133">
        <f t="shared" si="205"/>
        <v>0</v>
      </c>
      <c r="MI29" s="134" t="e">
        <f t="shared" si="206"/>
        <v>#DIV/0!</v>
      </c>
      <c r="MJ29" s="133">
        <f t="shared" si="207"/>
        <v>0</v>
      </c>
      <c r="MK29" s="145">
        <f t="shared" si="207"/>
        <v>0</v>
      </c>
      <c r="ML29" s="144"/>
      <c r="MM29" s="147"/>
      <c r="MN29" s="133">
        <f t="shared" si="559"/>
        <v>0</v>
      </c>
      <c r="MO29" s="134" t="e">
        <f t="shared" si="209"/>
        <v>#DIV/0!</v>
      </c>
      <c r="MP29" s="133"/>
      <c r="MQ29" s="145">
        <f t="shared" si="560"/>
        <v>0</v>
      </c>
      <c r="MR29" s="144"/>
      <c r="MS29" s="147"/>
      <c r="MT29" s="133">
        <f t="shared" si="561"/>
        <v>0</v>
      </c>
      <c r="MU29" s="134" t="e">
        <f t="shared" si="212"/>
        <v>#DIV/0!</v>
      </c>
      <c r="MV29" s="133"/>
      <c r="MW29" s="145">
        <f t="shared" si="562"/>
        <v>0</v>
      </c>
      <c r="MX29" s="144">
        <f t="shared" si="214"/>
        <v>0</v>
      </c>
      <c r="MY29" s="147">
        <f t="shared" si="214"/>
        <v>0</v>
      </c>
      <c r="MZ29" s="133">
        <f t="shared" si="214"/>
        <v>0</v>
      </c>
      <c r="NA29" s="134" t="e">
        <f t="shared" si="215"/>
        <v>#DIV/0!</v>
      </c>
      <c r="NB29" s="133">
        <f t="shared" si="216"/>
        <v>0</v>
      </c>
      <c r="NC29" s="145">
        <f t="shared" si="216"/>
        <v>0</v>
      </c>
      <c r="ND29" s="144"/>
      <c r="NE29" s="147"/>
      <c r="NF29" s="133">
        <f t="shared" si="563"/>
        <v>0</v>
      </c>
      <c r="NG29" s="134" t="e">
        <f t="shared" si="218"/>
        <v>#DIV/0!</v>
      </c>
      <c r="NH29" s="133"/>
      <c r="NI29" s="145">
        <f t="shared" si="564"/>
        <v>0</v>
      </c>
      <c r="NJ29" s="144"/>
      <c r="NK29" s="147"/>
      <c r="NL29" s="133">
        <f t="shared" si="565"/>
        <v>0</v>
      </c>
      <c r="NM29" s="134" t="e">
        <f t="shared" si="221"/>
        <v>#DIV/0!</v>
      </c>
      <c r="NN29" s="133"/>
      <c r="NO29" s="145">
        <f t="shared" si="566"/>
        <v>0</v>
      </c>
      <c r="NP29" s="144">
        <f t="shared" si="223"/>
        <v>0</v>
      </c>
      <c r="NQ29" s="147">
        <f t="shared" si="223"/>
        <v>0</v>
      </c>
      <c r="NR29" s="133">
        <f t="shared" si="223"/>
        <v>0</v>
      </c>
      <c r="NS29" s="134" t="e">
        <f t="shared" si="224"/>
        <v>#DIV/0!</v>
      </c>
      <c r="NT29" s="133">
        <f t="shared" si="225"/>
        <v>0</v>
      </c>
      <c r="NU29" s="145">
        <f t="shared" si="225"/>
        <v>0</v>
      </c>
      <c r="NV29" s="144"/>
      <c r="NW29" s="147"/>
      <c r="NX29" s="133">
        <f t="shared" si="567"/>
        <v>0</v>
      </c>
      <c r="NY29" s="134" t="e">
        <f t="shared" si="227"/>
        <v>#DIV/0!</v>
      </c>
      <c r="NZ29" s="133"/>
      <c r="OA29" s="145">
        <f t="shared" si="568"/>
        <v>0</v>
      </c>
      <c r="OB29" s="144"/>
      <c r="OC29" s="147"/>
      <c r="OD29" s="133">
        <f t="shared" si="569"/>
        <v>0</v>
      </c>
      <c r="OE29" s="134" t="e">
        <f t="shared" si="230"/>
        <v>#DIV/0!</v>
      </c>
      <c r="OF29" s="133"/>
      <c r="OG29" s="145">
        <f t="shared" si="570"/>
        <v>0</v>
      </c>
      <c r="OH29" s="144"/>
      <c r="OI29" s="147"/>
      <c r="OJ29" s="133">
        <f t="shared" si="571"/>
        <v>0</v>
      </c>
      <c r="OK29" s="134" t="e">
        <f t="shared" si="233"/>
        <v>#DIV/0!</v>
      </c>
      <c r="OL29" s="133"/>
      <c r="OM29" s="145">
        <f t="shared" si="572"/>
        <v>0</v>
      </c>
      <c r="ON29" s="144">
        <f t="shared" si="235"/>
        <v>0</v>
      </c>
      <c r="OO29" s="147">
        <f t="shared" si="235"/>
        <v>0</v>
      </c>
      <c r="OP29" s="133">
        <f t="shared" si="235"/>
        <v>0</v>
      </c>
      <c r="OQ29" s="134" t="e">
        <f t="shared" si="236"/>
        <v>#DIV/0!</v>
      </c>
      <c r="OR29" s="133">
        <f t="shared" si="237"/>
        <v>0</v>
      </c>
      <c r="OS29" s="145">
        <f t="shared" si="237"/>
        <v>0</v>
      </c>
      <c r="OT29" s="144"/>
      <c r="OU29" s="147"/>
      <c r="OV29" s="133">
        <f t="shared" si="573"/>
        <v>0</v>
      </c>
      <c r="OW29" s="134" t="e">
        <f t="shared" si="239"/>
        <v>#DIV/0!</v>
      </c>
      <c r="OX29" s="133"/>
      <c r="OY29" s="145">
        <f t="shared" si="574"/>
        <v>0</v>
      </c>
      <c r="OZ29" s="144"/>
      <c r="PA29" s="147"/>
      <c r="PB29" s="133">
        <f t="shared" si="575"/>
        <v>0</v>
      </c>
      <c r="PC29" s="134" t="e">
        <f t="shared" si="242"/>
        <v>#DIV/0!</v>
      </c>
      <c r="PD29" s="133"/>
      <c r="PE29" s="145">
        <f t="shared" si="576"/>
        <v>0</v>
      </c>
      <c r="PF29" s="144">
        <f t="shared" si="244"/>
        <v>0</v>
      </c>
      <c r="PG29" s="147">
        <f t="shared" si="244"/>
        <v>0</v>
      </c>
      <c r="PH29" s="133">
        <f t="shared" si="244"/>
        <v>0</v>
      </c>
      <c r="PI29" s="134" t="e">
        <f t="shared" si="245"/>
        <v>#DIV/0!</v>
      </c>
      <c r="PJ29" s="133">
        <f t="shared" si="246"/>
        <v>0</v>
      </c>
      <c r="PK29" s="145">
        <f t="shared" si="246"/>
        <v>0</v>
      </c>
      <c r="PL29" s="144"/>
      <c r="PM29" s="147"/>
      <c r="PN29" s="133">
        <f t="shared" si="577"/>
        <v>0</v>
      </c>
      <c r="PO29" s="134" t="e">
        <f t="shared" si="248"/>
        <v>#DIV/0!</v>
      </c>
      <c r="PP29" s="133"/>
      <c r="PQ29" s="145">
        <f t="shared" si="578"/>
        <v>0</v>
      </c>
      <c r="PR29" s="144"/>
      <c r="PS29" s="147"/>
      <c r="PT29" s="133">
        <f t="shared" si="579"/>
        <v>0</v>
      </c>
      <c r="PU29" s="134" t="e">
        <f t="shared" si="251"/>
        <v>#DIV/0!</v>
      </c>
      <c r="PV29" s="133"/>
      <c r="PW29" s="145">
        <f t="shared" si="580"/>
        <v>0</v>
      </c>
    </row>
    <row r="30" spans="1:439" s="98" customFormat="1" ht="18.75" customHeight="1">
      <c r="A30" s="150"/>
      <c r="B30" s="157" t="s">
        <v>688</v>
      </c>
      <c r="C30" s="157" t="s">
        <v>689</v>
      </c>
      <c r="D30" s="158">
        <f>+'[10]รายงานจัดซื้องบ I '!D26</f>
        <v>4782556.8</v>
      </c>
      <c r="E30" s="158">
        <f>+'[10]รายงานจัดซื้องบ I '!E26</f>
        <v>0</v>
      </c>
      <c r="F30" s="158">
        <f t="shared" si="489"/>
        <v>4782556.8</v>
      </c>
      <c r="G30" s="158">
        <f>+'[10]รายงานจัดซื้องบ I '!G26</f>
        <v>0</v>
      </c>
      <c r="H30" s="158">
        <f t="shared" si="490"/>
        <v>4782556.8</v>
      </c>
      <c r="I30" s="159">
        <f>+'[10]รายงานจัดซื้องบ I '!I26+'[10]รายงานจัดซื้องบ I '!L26+'[10]รายงานจัดซื้องบ I '!M26</f>
        <v>0</v>
      </c>
      <c r="J30" s="158">
        <f t="shared" si="491"/>
        <v>4782556.8</v>
      </c>
      <c r="K30" s="160">
        <f t="shared" si="36"/>
        <v>0</v>
      </c>
      <c r="L30" s="158">
        <f>+'[10]รายงานจัดซื้องบ I '!O26</f>
        <v>4782556.8</v>
      </c>
      <c r="M30" s="161">
        <f t="shared" si="492"/>
        <v>0</v>
      </c>
      <c r="N30" s="136">
        <f t="shared" si="40"/>
        <v>0</v>
      </c>
      <c r="O30" s="148">
        <f t="shared" si="40"/>
        <v>0</v>
      </c>
      <c r="P30" s="137">
        <f t="shared" si="40"/>
        <v>0</v>
      </c>
      <c r="Q30" s="138" t="e">
        <f t="shared" si="41"/>
        <v>#DIV/0!</v>
      </c>
      <c r="R30" s="137">
        <f t="shared" si="42"/>
        <v>0</v>
      </c>
      <c r="S30" s="139">
        <f t="shared" si="42"/>
        <v>0</v>
      </c>
      <c r="T30" s="140">
        <f t="shared" si="493"/>
        <v>4782556.8</v>
      </c>
      <c r="U30" s="149">
        <f t="shared" si="493"/>
        <v>0</v>
      </c>
      <c r="V30" s="141">
        <f t="shared" si="494"/>
        <v>4782556.8</v>
      </c>
      <c r="W30" s="142">
        <f t="shared" si="44"/>
        <v>0</v>
      </c>
      <c r="X30" s="141">
        <f t="shared" si="495"/>
        <v>4782556.8</v>
      </c>
      <c r="Y30" s="143">
        <f t="shared" si="496"/>
        <v>0</v>
      </c>
      <c r="Z30" s="144">
        <v>0</v>
      </c>
      <c r="AA30" s="147">
        <v>0</v>
      </c>
      <c r="AB30" s="133">
        <f t="shared" si="497"/>
        <v>0</v>
      </c>
      <c r="AC30" s="134" t="e">
        <f t="shared" si="498"/>
        <v>#DIV/0!</v>
      </c>
      <c r="AD30" s="133">
        <v>0</v>
      </c>
      <c r="AE30" s="145">
        <f t="shared" si="499"/>
        <v>0</v>
      </c>
      <c r="AF30" s="144">
        <v>0</v>
      </c>
      <c r="AG30" s="147">
        <v>0</v>
      </c>
      <c r="AH30" s="133">
        <f t="shared" si="500"/>
        <v>0</v>
      </c>
      <c r="AI30" s="134" t="e">
        <f t="shared" si="501"/>
        <v>#DIV/0!</v>
      </c>
      <c r="AJ30" s="133">
        <v>0</v>
      </c>
      <c r="AK30" s="145">
        <f t="shared" si="502"/>
        <v>0</v>
      </c>
      <c r="AL30" s="144">
        <f t="shared" si="52"/>
        <v>0</v>
      </c>
      <c r="AM30" s="147">
        <f t="shared" si="52"/>
        <v>0</v>
      </c>
      <c r="AN30" s="133">
        <f t="shared" si="52"/>
        <v>0</v>
      </c>
      <c r="AO30" s="134" t="e">
        <f t="shared" si="53"/>
        <v>#DIV/0!</v>
      </c>
      <c r="AP30" s="133">
        <f t="shared" si="54"/>
        <v>0</v>
      </c>
      <c r="AQ30" s="145">
        <f t="shared" si="54"/>
        <v>0</v>
      </c>
      <c r="AR30" s="144"/>
      <c r="AS30" s="147"/>
      <c r="AT30" s="133">
        <f t="shared" si="55"/>
        <v>0</v>
      </c>
      <c r="AU30" s="134" t="e">
        <f t="shared" si="56"/>
        <v>#DIV/0!</v>
      </c>
      <c r="AV30" s="133"/>
      <c r="AW30" s="145">
        <f t="shared" si="57"/>
        <v>0</v>
      </c>
      <c r="AX30" s="144"/>
      <c r="AY30" s="147"/>
      <c r="AZ30" s="133">
        <f t="shared" si="58"/>
        <v>0</v>
      </c>
      <c r="BA30" s="134" t="e">
        <f t="shared" si="59"/>
        <v>#DIV/0!</v>
      </c>
      <c r="BB30" s="133"/>
      <c r="BC30" s="145">
        <f t="shared" si="60"/>
        <v>0</v>
      </c>
      <c r="BD30" s="144"/>
      <c r="BE30" s="147"/>
      <c r="BF30" s="133">
        <f t="shared" si="61"/>
        <v>0</v>
      </c>
      <c r="BG30" s="134" t="e">
        <f t="shared" si="62"/>
        <v>#DIV/0!</v>
      </c>
      <c r="BH30" s="133"/>
      <c r="BI30" s="145">
        <f t="shared" si="63"/>
        <v>0</v>
      </c>
      <c r="BJ30" s="144">
        <f t="shared" si="64"/>
        <v>4782556.8</v>
      </c>
      <c r="BK30" s="147">
        <f t="shared" si="64"/>
        <v>0</v>
      </c>
      <c r="BL30" s="133">
        <f t="shared" si="64"/>
        <v>4782556.8</v>
      </c>
      <c r="BM30" s="134">
        <f t="shared" si="65"/>
        <v>0</v>
      </c>
      <c r="BN30" s="133">
        <f t="shared" si="66"/>
        <v>4782556.8</v>
      </c>
      <c r="BO30" s="145">
        <f t="shared" si="66"/>
        <v>0</v>
      </c>
      <c r="BP30" s="144">
        <f>+'[10]รายละเอียดซื้อ I'!F75</f>
        <v>4782556.8</v>
      </c>
      <c r="BQ30" s="147">
        <f>+'[10]รายละเอียดซื้อ I'!G75+'[10]รายละเอียดซื้อ I'!J75+'[10]รายละเอียดซื้อ I'!K75</f>
        <v>0</v>
      </c>
      <c r="BR30" s="133">
        <f t="shared" si="67"/>
        <v>4782556.8</v>
      </c>
      <c r="BS30" s="134">
        <f t="shared" si="68"/>
        <v>0</v>
      </c>
      <c r="BT30" s="133">
        <f>+'[10]รายละเอียดซื้อ I'!N75</f>
        <v>4782556.8</v>
      </c>
      <c r="BU30" s="145">
        <f t="shared" si="69"/>
        <v>0</v>
      </c>
      <c r="BV30" s="144"/>
      <c r="BW30" s="147"/>
      <c r="BX30" s="133">
        <f t="shared" si="70"/>
        <v>0</v>
      </c>
      <c r="BY30" s="134" t="e">
        <f t="shared" si="71"/>
        <v>#DIV/0!</v>
      </c>
      <c r="BZ30" s="133"/>
      <c r="CA30" s="145">
        <f t="shared" si="72"/>
        <v>0</v>
      </c>
      <c r="CB30" s="144"/>
      <c r="CC30" s="147"/>
      <c r="CD30" s="133">
        <f t="shared" si="73"/>
        <v>0</v>
      </c>
      <c r="CE30" s="134" t="e">
        <f t="shared" si="74"/>
        <v>#DIV/0!</v>
      </c>
      <c r="CF30" s="133"/>
      <c r="CG30" s="145">
        <f t="shared" si="75"/>
        <v>0</v>
      </c>
      <c r="CH30" s="144">
        <f t="shared" si="76"/>
        <v>0</v>
      </c>
      <c r="CI30" s="147">
        <f t="shared" si="76"/>
        <v>0</v>
      </c>
      <c r="CJ30" s="133">
        <f t="shared" si="76"/>
        <v>0</v>
      </c>
      <c r="CK30" s="134" t="e">
        <f t="shared" si="77"/>
        <v>#DIV/0!</v>
      </c>
      <c r="CL30" s="133">
        <f t="shared" si="78"/>
        <v>0</v>
      </c>
      <c r="CM30" s="145">
        <f t="shared" si="78"/>
        <v>0</v>
      </c>
      <c r="CN30" s="144"/>
      <c r="CO30" s="147"/>
      <c r="CP30" s="133">
        <f t="shared" si="79"/>
        <v>0</v>
      </c>
      <c r="CQ30" s="134" t="e">
        <f t="shared" si="80"/>
        <v>#DIV/0!</v>
      </c>
      <c r="CR30" s="133"/>
      <c r="CS30" s="145">
        <f t="shared" si="81"/>
        <v>0</v>
      </c>
      <c r="CT30" s="144"/>
      <c r="CU30" s="147"/>
      <c r="CV30" s="133">
        <f t="shared" si="82"/>
        <v>0</v>
      </c>
      <c r="CW30" s="134" t="e">
        <f t="shared" si="83"/>
        <v>#DIV/0!</v>
      </c>
      <c r="CX30" s="133"/>
      <c r="CY30" s="145">
        <f t="shared" si="84"/>
        <v>0</v>
      </c>
      <c r="CZ30" s="144"/>
      <c r="DA30" s="147"/>
      <c r="DB30" s="133">
        <f t="shared" si="85"/>
        <v>0</v>
      </c>
      <c r="DC30" s="134" t="e">
        <f t="shared" si="86"/>
        <v>#DIV/0!</v>
      </c>
      <c r="DD30" s="133"/>
      <c r="DE30" s="145">
        <f t="shared" si="87"/>
        <v>0</v>
      </c>
      <c r="DF30" s="144">
        <f t="shared" si="88"/>
        <v>0</v>
      </c>
      <c r="DG30" s="147">
        <f t="shared" si="88"/>
        <v>0</v>
      </c>
      <c r="DH30" s="133">
        <f t="shared" si="88"/>
        <v>0</v>
      </c>
      <c r="DI30" s="134" t="e">
        <f t="shared" si="89"/>
        <v>#DIV/0!</v>
      </c>
      <c r="DJ30" s="133">
        <f t="shared" si="90"/>
        <v>0</v>
      </c>
      <c r="DK30" s="145">
        <f t="shared" si="90"/>
        <v>0</v>
      </c>
      <c r="DL30" s="144"/>
      <c r="DM30" s="147"/>
      <c r="DN30" s="133">
        <f t="shared" si="91"/>
        <v>0</v>
      </c>
      <c r="DO30" s="134" t="e">
        <f t="shared" si="92"/>
        <v>#DIV/0!</v>
      </c>
      <c r="DP30" s="133"/>
      <c r="DQ30" s="145">
        <f t="shared" si="93"/>
        <v>0</v>
      </c>
      <c r="DR30" s="144"/>
      <c r="DS30" s="147"/>
      <c r="DT30" s="133">
        <f t="shared" si="94"/>
        <v>0</v>
      </c>
      <c r="DU30" s="134" t="e">
        <f t="shared" si="95"/>
        <v>#DIV/0!</v>
      </c>
      <c r="DV30" s="133"/>
      <c r="DW30" s="145">
        <f t="shared" si="96"/>
        <v>0</v>
      </c>
      <c r="DX30" s="144"/>
      <c r="DY30" s="147"/>
      <c r="DZ30" s="133">
        <f t="shared" si="503"/>
        <v>0</v>
      </c>
      <c r="EA30" s="134" t="e">
        <f t="shared" si="98"/>
        <v>#DIV/0!</v>
      </c>
      <c r="EB30" s="133"/>
      <c r="EC30" s="145">
        <f t="shared" si="504"/>
        <v>0</v>
      </c>
      <c r="ED30" s="144">
        <f t="shared" si="100"/>
        <v>0</v>
      </c>
      <c r="EE30" s="147">
        <f t="shared" si="100"/>
        <v>0</v>
      </c>
      <c r="EF30" s="133">
        <f t="shared" si="100"/>
        <v>0</v>
      </c>
      <c r="EG30" s="134" t="e">
        <f t="shared" si="101"/>
        <v>#DIV/0!</v>
      </c>
      <c r="EH30" s="133">
        <f t="shared" si="102"/>
        <v>0</v>
      </c>
      <c r="EI30" s="145">
        <f t="shared" si="102"/>
        <v>0</v>
      </c>
      <c r="EJ30" s="144"/>
      <c r="EK30" s="147"/>
      <c r="EL30" s="133">
        <f t="shared" si="505"/>
        <v>0</v>
      </c>
      <c r="EM30" s="134" t="e">
        <f t="shared" si="104"/>
        <v>#DIV/0!</v>
      </c>
      <c r="EN30" s="133"/>
      <c r="EO30" s="145">
        <f t="shared" si="506"/>
        <v>0</v>
      </c>
      <c r="EP30" s="144"/>
      <c r="EQ30" s="147"/>
      <c r="ER30" s="133">
        <f t="shared" si="507"/>
        <v>0</v>
      </c>
      <c r="ES30" s="134" t="e">
        <f t="shared" si="107"/>
        <v>#DIV/0!</v>
      </c>
      <c r="ET30" s="133"/>
      <c r="EU30" s="145">
        <f t="shared" si="508"/>
        <v>0</v>
      </c>
      <c r="EV30" s="144"/>
      <c r="EW30" s="147"/>
      <c r="EX30" s="133">
        <f t="shared" si="509"/>
        <v>0</v>
      </c>
      <c r="EY30" s="134" t="e">
        <f t="shared" si="110"/>
        <v>#DIV/0!</v>
      </c>
      <c r="EZ30" s="133"/>
      <c r="FA30" s="145">
        <f t="shared" si="510"/>
        <v>0</v>
      </c>
      <c r="FB30" s="144"/>
      <c r="FC30" s="147"/>
      <c r="FD30" s="133">
        <f t="shared" si="511"/>
        <v>0</v>
      </c>
      <c r="FE30" s="134" t="e">
        <f t="shared" si="113"/>
        <v>#DIV/0!</v>
      </c>
      <c r="FF30" s="133"/>
      <c r="FG30" s="145">
        <f t="shared" si="512"/>
        <v>0</v>
      </c>
      <c r="FH30" s="144"/>
      <c r="FI30" s="147"/>
      <c r="FJ30" s="133">
        <f t="shared" si="513"/>
        <v>0</v>
      </c>
      <c r="FK30" s="134" t="e">
        <f t="shared" si="116"/>
        <v>#DIV/0!</v>
      </c>
      <c r="FL30" s="133"/>
      <c r="FM30" s="145">
        <f t="shared" si="514"/>
        <v>0</v>
      </c>
      <c r="FN30" s="144">
        <f t="shared" si="118"/>
        <v>0</v>
      </c>
      <c r="FO30" s="147">
        <f t="shared" si="118"/>
        <v>0</v>
      </c>
      <c r="FP30" s="133">
        <f t="shared" si="118"/>
        <v>0</v>
      </c>
      <c r="FQ30" s="134" t="e">
        <f t="shared" si="119"/>
        <v>#DIV/0!</v>
      </c>
      <c r="FR30" s="133">
        <f t="shared" si="120"/>
        <v>0</v>
      </c>
      <c r="FS30" s="145">
        <f t="shared" si="120"/>
        <v>0</v>
      </c>
      <c r="FT30" s="144"/>
      <c r="FU30" s="147"/>
      <c r="FV30" s="133">
        <f t="shared" si="515"/>
        <v>0</v>
      </c>
      <c r="FW30" s="134" t="e">
        <f t="shared" si="122"/>
        <v>#DIV/0!</v>
      </c>
      <c r="FX30" s="133"/>
      <c r="FY30" s="145">
        <f t="shared" si="516"/>
        <v>0</v>
      </c>
      <c r="FZ30" s="144"/>
      <c r="GA30" s="147"/>
      <c r="GB30" s="133">
        <f t="shared" si="517"/>
        <v>0</v>
      </c>
      <c r="GC30" s="134" t="e">
        <f t="shared" si="125"/>
        <v>#DIV/0!</v>
      </c>
      <c r="GD30" s="133"/>
      <c r="GE30" s="145">
        <f t="shared" si="518"/>
        <v>0</v>
      </c>
      <c r="GF30" s="144"/>
      <c r="GG30" s="147"/>
      <c r="GH30" s="133">
        <f t="shared" si="519"/>
        <v>0</v>
      </c>
      <c r="GI30" s="134" t="e">
        <f t="shared" si="128"/>
        <v>#DIV/0!</v>
      </c>
      <c r="GJ30" s="133"/>
      <c r="GK30" s="145">
        <f t="shared" si="520"/>
        <v>0</v>
      </c>
      <c r="GL30" s="144">
        <f t="shared" si="130"/>
        <v>0</v>
      </c>
      <c r="GM30" s="147">
        <f t="shared" si="130"/>
        <v>0</v>
      </c>
      <c r="GN30" s="133">
        <f t="shared" si="130"/>
        <v>0</v>
      </c>
      <c r="GO30" s="134" t="e">
        <f t="shared" si="131"/>
        <v>#DIV/0!</v>
      </c>
      <c r="GP30" s="133">
        <f t="shared" si="132"/>
        <v>0</v>
      </c>
      <c r="GQ30" s="145">
        <f t="shared" si="132"/>
        <v>0</v>
      </c>
      <c r="GR30" s="144"/>
      <c r="GS30" s="147"/>
      <c r="GT30" s="133">
        <f t="shared" si="521"/>
        <v>0</v>
      </c>
      <c r="GU30" s="134" t="e">
        <f t="shared" si="134"/>
        <v>#DIV/0!</v>
      </c>
      <c r="GV30" s="133"/>
      <c r="GW30" s="145">
        <f t="shared" si="522"/>
        <v>0</v>
      </c>
      <c r="GX30" s="144"/>
      <c r="GY30" s="147"/>
      <c r="GZ30" s="133">
        <f t="shared" si="523"/>
        <v>0</v>
      </c>
      <c r="HA30" s="134" t="e">
        <f t="shared" si="137"/>
        <v>#DIV/0!</v>
      </c>
      <c r="HB30" s="133"/>
      <c r="HC30" s="145">
        <f t="shared" si="524"/>
        <v>0</v>
      </c>
      <c r="HD30" s="144"/>
      <c r="HE30" s="147"/>
      <c r="HF30" s="133">
        <f t="shared" si="525"/>
        <v>0</v>
      </c>
      <c r="HG30" s="134" t="e">
        <f t="shared" si="140"/>
        <v>#DIV/0!</v>
      </c>
      <c r="HH30" s="133"/>
      <c r="HI30" s="145">
        <f t="shared" si="526"/>
        <v>0</v>
      </c>
      <c r="HJ30" s="144"/>
      <c r="HK30" s="147"/>
      <c r="HL30" s="133">
        <f t="shared" si="527"/>
        <v>0</v>
      </c>
      <c r="HM30" s="134" t="e">
        <f t="shared" si="143"/>
        <v>#DIV/0!</v>
      </c>
      <c r="HN30" s="133"/>
      <c r="HO30" s="145">
        <f t="shared" si="528"/>
        <v>0</v>
      </c>
      <c r="HP30" s="144"/>
      <c r="HQ30" s="147"/>
      <c r="HR30" s="133">
        <f t="shared" si="529"/>
        <v>0</v>
      </c>
      <c r="HS30" s="134" t="e">
        <f t="shared" si="146"/>
        <v>#DIV/0!</v>
      </c>
      <c r="HT30" s="133"/>
      <c r="HU30" s="145">
        <f t="shared" si="530"/>
        <v>0</v>
      </c>
      <c r="HV30" s="144"/>
      <c r="HW30" s="147"/>
      <c r="HX30" s="133">
        <f t="shared" si="531"/>
        <v>0</v>
      </c>
      <c r="HY30" s="134" t="e">
        <f t="shared" si="149"/>
        <v>#DIV/0!</v>
      </c>
      <c r="HZ30" s="133"/>
      <c r="IA30" s="145">
        <f t="shared" si="532"/>
        <v>0</v>
      </c>
      <c r="IB30" s="144">
        <f t="shared" si="151"/>
        <v>0</v>
      </c>
      <c r="IC30" s="147">
        <f t="shared" si="151"/>
        <v>0</v>
      </c>
      <c r="ID30" s="133">
        <f t="shared" si="151"/>
        <v>0</v>
      </c>
      <c r="IE30" s="134" t="e">
        <f t="shared" si="152"/>
        <v>#DIV/0!</v>
      </c>
      <c r="IF30" s="133">
        <f t="shared" si="153"/>
        <v>0</v>
      </c>
      <c r="IG30" s="145">
        <f t="shared" si="153"/>
        <v>0</v>
      </c>
      <c r="IH30" s="144"/>
      <c r="II30" s="147"/>
      <c r="IJ30" s="133">
        <f t="shared" si="533"/>
        <v>0</v>
      </c>
      <c r="IK30" s="134" t="e">
        <f t="shared" si="155"/>
        <v>#DIV/0!</v>
      </c>
      <c r="IL30" s="133"/>
      <c r="IM30" s="145">
        <f t="shared" si="534"/>
        <v>0</v>
      </c>
      <c r="IN30" s="144"/>
      <c r="IO30" s="147"/>
      <c r="IP30" s="133">
        <f t="shared" si="535"/>
        <v>0</v>
      </c>
      <c r="IQ30" s="134" t="e">
        <f t="shared" si="158"/>
        <v>#DIV/0!</v>
      </c>
      <c r="IR30" s="133"/>
      <c r="IS30" s="145">
        <f t="shared" si="536"/>
        <v>0</v>
      </c>
      <c r="IT30" s="144"/>
      <c r="IU30" s="147"/>
      <c r="IV30" s="133">
        <f t="shared" si="537"/>
        <v>0</v>
      </c>
      <c r="IW30" s="134" t="e">
        <f t="shared" si="161"/>
        <v>#DIV/0!</v>
      </c>
      <c r="IX30" s="133"/>
      <c r="IY30" s="145">
        <f t="shared" si="538"/>
        <v>0</v>
      </c>
      <c r="IZ30" s="144">
        <f t="shared" si="163"/>
        <v>0</v>
      </c>
      <c r="JA30" s="147">
        <f t="shared" si="163"/>
        <v>0</v>
      </c>
      <c r="JB30" s="133">
        <f t="shared" si="163"/>
        <v>0</v>
      </c>
      <c r="JC30" s="134" t="e">
        <f t="shared" si="164"/>
        <v>#DIV/0!</v>
      </c>
      <c r="JD30" s="133">
        <f t="shared" si="165"/>
        <v>0</v>
      </c>
      <c r="JE30" s="145">
        <f t="shared" si="165"/>
        <v>0</v>
      </c>
      <c r="JF30" s="144"/>
      <c r="JG30" s="147"/>
      <c r="JH30" s="133">
        <f t="shared" si="539"/>
        <v>0</v>
      </c>
      <c r="JI30" s="134" t="e">
        <f t="shared" si="167"/>
        <v>#DIV/0!</v>
      </c>
      <c r="JJ30" s="133"/>
      <c r="JK30" s="145">
        <f t="shared" si="540"/>
        <v>0</v>
      </c>
      <c r="JL30" s="144"/>
      <c r="JM30" s="147"/>
      <c r="JN30" s="133">
        <f t="shared" si="541"/>
        <v>0</v>
      </c>
      <c r="JO30" s="134" t="e">
        <f t="shared" si="170"/>
        <v>#DIV/0!</v>
      </c>
      <c r="JP30" s="133"/>
      <c r="JQ30" s="145">
        <f t="shared" si="542"/>
        <v>0</v>
      </c>
      <c r="JR30" s="144"/>
      <c r="JS30" s="147"/>
      <c r="JT30" s="133">
        <f t="shared" si="543"/>
        <v>0</v>
      </c>
      <c r="JU30" s="134" t="e">
        <f t="shared" si="173"/>
        <v>#DIV/0!</v>
      </c>
      <c r="JV30" s="133"/>
      <c r="JW30" s="145">
        <f t="shared" si="544"/>
        <v>0</v>
      </c>
      <c r="JX30" s="144"/>
      <c r="JY30" s="147"/>
      <c r="JZ30" s="133">
        <f t="shared" si="545"/>
        <v>0</v>
      </c>
      <c r="KA30" s="134" t="e">
        <f t="shared" si="176"/>
        <v>#DIV/0!</v>
      </c>
      <c r="KB30" s="133"/>
      <c r="KC30" s="145">
        <f t="shared" si="546"/>
        <v>0</v>
      </c>
      <c r="KD30" s="144">
        <f t="shared" si="178"/>
        <v>0</v>
      </c>
      <c r="KE30" s="147">
        <f t="shared" si="178"/>
        <v>0</v>
      </c>
      <c r="KF30" s="133">
        <f t="shared" si="178"/>
        <v>0</v>
      </c>
      <c r="KG30" s="134" t="e">
        <f t="shared" si="179"/>
        <v>#DIV/0!</v>
      </c>
      <c r="KH30" s="133">
        <f t="shared" si="180"/>
        <v>0</v>
      </c>
      <c r="KI30" s="145">
        <f t="shared" si="180"/>
        <v>0</v>
      </c>
      <c r="KJ30" s="144"/>
      <c r="KK30" s="147"/>
      <c r="KL30" s="133">
        <f t="shared" si="547"/>
        <v>0</v>
      </c>
      <c r="KM30" s="134" t="e">
        <f t="shared" si="182"/>
        <v>#DIV/0!</v>
      </c>
      <c r="KN30" s="133"/>
      <c r="KO30" s="145">
        <f t="shared" si="548"/>
        <v>0</v>
      </c>
      <c r="KP30" s="144"/>
      <c r="KQ30" s="147"/>
      <c r="KR30" s="133">
        <f t="shared" si="549"/>
        <v>0</v>
      </c>
      <c r="KS30" s="134" t="e">
        <f t="shared" si="185"/>
        <v>#DIV/0!</v>
      </c>
      <c r="KT30" s="133"/>
      <c r="KU30" s="145">
        <f t="shared" si="550"/>
        <v>0</v>
      </c>
      <c r="KV30" s="144">
        <f t="shared" si="187"/>
        <v>0</v>
      </c>
      <c r="KW30" s="147">
        <f t="shared" si="187"/>
        <v>0</v>
      </c>
      <c r="KX30" s="133">
        <f t="shared" si="187"/>
        <v>0</v>
      </c>
      <c r="KY30" s="134" t="e">
        <f t="shared" si="188"/>
        <v>#DIV/0!</v>
      </c>
      <c r="KZ30" s="133">
        <f t="shared" si="189"/>
        <v>0</v>
      </c>
      <c r="LA30" s="145">
        <f t="shared" si="189"/>
        <v>0</v>
      </c>
      <c r="LB30" s="144"/>
      <c r="LC30" s="147"/>
      <c r="LD30" s="133">
        <f t="shared" si="551"/>
        <v>0</v>
      </c>
      <c r="LE30" s="134" t="e">
        <f t="shared" si="191"/>
        <v>#DIV/0!</v>
      </c>
      <c r="LF30" s="133"/>
      <c r="LG30" s="145">
        <f t="shared" si="552"/>
        <v>0</v>
      </c>
      <c r="LH30" s="144"/>
      <c r="LI30" s="147"/>
      <c r="LJ30" s="133">
        <f t="shared" si="553"/>
        <v>0</v>
      </c>
      <c r="LK30" s="134" t="e">
        <f t="shared" si="194"/>
        <v>#DIV/0!</v>
      </c>
      <c r="LL30" s="133"/>
      <c r="LM30" s="145">
        <f t="shared" si="554"/>
        <v>0</v>
      </c>
      <c r="LN30" s="144">
        <f t="shared" si="196"/>
        <v>0</v>
      </c>
      <c r="LO30" s="147">
        <f t="shared" si="196"/>
        <v>0</v>
      </c>
      <c r="LP30" s="133">
        <f t="shared" si="196"/>
        <v>0</v>
      </c>
      <c r="LQ30" s="134" t="e">
        <f t="shared" si="197"/>
        <v>#DIV/0!</v>
      </c>
      <c r="LR30" s="133">
        <f t="shared" si="198"/>
        <v>0</v>
      </c>
      <c r="LS30" s="145">
        <f t="shared" si="198"/>
        <v>0</v>
      </c>
      <c r="LT30" s="144"/>
      <c r="LU30" s="147"/>
      <c r="LV30" s="133">
        <f t="shared" si="555"/>
        <v>0</v>
      </c>
      <c r="LW30" s="134" t="e">
        <f t="shared" si="200"/>
        <v>#DIV/0!</v>
      </c>
      <c r="LX30" s="133"/>
      <c r="LY30" s="145">
        <f t="shared" si="556"/>
        <v>0</v>
      </c>
      <c r="LZ30" s="144"/>
      <c r="MA30" s="147"/>
      <c r="MB30" s="133">
        <f t="shared" si="557"/>
        <v>0</v>
      </c>
      <c r="MC30" s="134" t="e">
        <f t="shared" si="203"/>
        <v>#DIV/0!</v>
      </c>
      <c r="MD30" s="133"/>
      <c r="ME30" s="145">
        <f t="shared" si="558"/>
        <v>0</v>
      </c>
      <c r="MF30" s="144">
        <f t="shared" si="205"/>
        <v>0</v>
      </c>
      <c r="MG30" s="147">
        <f t="shared" si="205"/>
        <v>0</v>
      </c>
      <c r="MH30" s="133">
        <f t="shared" si="205"/>
        <v>0</v>
      </c>
      <c r="MI30" s="134" t="e">
        <f t="shared" si="206"/>
        <v>#DIV/0!</v>
      </c>
      <c r="MJ30" s="133">
        <f t="shared" si="207"/>
        <v>0</v>
      </c>
      <c r="MK30" s="145">
        <f t="shared" si="207"/>
        <v>0</v>
      </c>
      <c r="ML30" s="144"/>
      <c r="MM30" s="147"/>
      <c r="MN30" s="133">
        <f t="shared" si="559"/>
        <v>0</v>
      </c>
      <c r="MO30" s="134" t="e">
        <f t="shared" si="209"/>
        <v>#DIV/0!</v>
      </c>
      <c r="MP30" s="133"/>
      <c r="MQ30" s="145">
        <f t="shared" si="560"/>
        <v>0</v>
      </c>
      <c r="MR30" s="144"/>
      <c r="MS30" s="147"/>
      <c r="MT30" s="133">
        <f t="shared" si="561"/>
        <v>0</v>
      </c>
      <c r="MU30" s="134" t="e">
        <f t="shared" si="212"/>
        <v>#DIV/0!</v>
      </c>
      <c r="MV30" s="133"/>
      <c r="MW30" s="145">
        <f t="shared" si="562"/>
        <v>0</v>
      </c>
      <c r="MX30" s="144">
        <f t="shared" si="214"/>
        <v>0</v>
      </c>
      <c r="MY30" s="147">
        <f t="shared" si="214"/>
        <v>0</v>
      </c>
      <c r="MZ30" s="133">
        <f t="shared" si="214"/>
        <v>0</v>
      </c>
      <c r="NA30" s="134" t="e">
        <f t="shared" si="215"/>
        <v>#DIV/0!</v>
      </c>
      <c r="NB30" s="133">
        <f t="shared" si="216"/>
        <v>0</v>
      </c>
      <c r="NC30" s="145">
        <f t="shared" si="216"/>
        <v>0</v>
      </c>
      <c r="ND30" s="144"/>
      <c r="NE30" s="147"/>
      <c r="NF30" s="133">
        <f t="shared" si="563"/>
        <v>0</v>
      </c>
      <c r="NG30" s="134" t="e">
        <f t="shared" si="218"/>
        <v>#DIV/0!</v>
      </c>
      <c r="NH30" s="133"/>
      <c r="NI30" s="145">
        <f t="shared" si="564"/>
        <v>0</v>
      </c>
      <c r="NJ30" s="144"/>
      <c r="NK30" s="147"/>
      <c r="NL30" s="133">
        <f t="shared" si="565"/>
        <v>0</v>
      </c>
      <c r="NM30" s="134" t="e">
        <f t="shared" si="221"/>
        <v>#DIV/0!</v>
      </c>
      <c r="NN30" s="133"/>
      <c r="NO30" s="145">
        <f t="shared" si="566"/>
        <v>0</v>
      </c>
      <c r="NP30" s="144">
        <f t="shared" si="223"/>
        <v>0</v>
      </c>
      <c r="NQ30" s="147">
        <f t="shared" si="223"/>
        <v>0</v>
      </c>
      <c r="NR30" s="133">
        <f t="shared" si="223"/>
        <v>0</v>
      </c>
      <c r="NS30" s="134" t="e">
        <f t="shared" si="224"/>
        <v>#DIV/0!</v>
      </c>
      <c r="NT30" s="133">
        <f t="shared" si="225"/>
        <v>0</v>
      </c>
      <c r="NU30" s="145">
        <f t="shared" si="225"/>
        <v>0</v>
      </c>
      <c r="NV30" s="144"/>
      <c r="NW30" s="147"/>
      <c r="NX30" s="133">
        <f t="shared" si="567"/>
        <v>0</v>
      </c>
      <c r="NY30" s="134" t="e">
        <f t="shared" si="227"/>
        <v>#DIV/0!</v>
      </c>
      <c r="NZ30" s="133"/>
      <c r="OA30" s="145">
        <f t="shared" si="568"/>
        <v>0</v>
      </c>
      <c r="OB30" s="144"/>
      <c r="OC30" s="147"/>
      <c r="OD30" s="133">
        <f t="shared" si="569"/>
        <v>0</v>
      </c>
      <c r="OE30" s="134" t="e">
        <f t="shared" si="230"/>
        <v>#DIV/0!</v>
      </c>
      <c r="OF30" s="133"/>
      <c r="OG30" s="145">
        <f t="shared" si="570"/>
        <v>0</v>
      </c>
      <c r="OH30" s="144"/>
      <c r="OI30" s="147"/>
      <c r="OJ30" s="133">
        <f t="shared" si="571"/>
        <v>0</v>
      </c>
      <c r="OK30" s="134" t="e">
        <f t="shared" si="233"/>
        <v>#DIV/0!</v>
      </c>
      <c r="OL30" s="133"/>
      <c r="OM30" s="145">
        <f t="shared" si="572"/>
        <v>0</v>
      </c>
      <c r="ON30" s="144">
        <f t="shared" si="235"/>
        <v>0</v>
      </c>
      <c r="OO30" s="147">
        <f t="shared" si="235"/>
        <v>0</v>
      </c>
      <c r="OP30" s="133">
        <f t="shared" si="235"/>
        <v>0</v>
      </c>
      <c r="OQ30" s="134" t="e">
        <f t="shared" si="236"/>
        <v>#DIV/0!</v>
      </c>
      <c r="OR30" s="133">
        <f t="shared" si="237"/>
        <v>0</v>
      </c>
      <c r="OS30" s="145">
        <f t="shared" si="237"/>
        <v>0</v>
      </c>
      <c r="OT30" s="144"/>
      <c r="OU30" s="147"/>
      <c r="OV30" s="133">
        <f t="shared" si="573"/>
        <v>0</v>
      </c>
      <c r="OW30" s="134" t="e">
        <f t="shared" si="239"/>
        <v>#DIV/0!</v>
      </c>
      <c r="OX30" s="133"/>
      <c r="OY30" s="145">
        <f t="shared" si="574"/>
        <v>0</v>
      </c>
      <c r="OZ30" s="144"/>
      <c r="PA30" s="147"/>
      <c r="PB30" s="133">
        <f t="shared" si="575"/>
        <v>0</v>
      </c>
      <c r="PC30" s="134" t="e">
        <f t="shared" si="242"/>
        <v>#DIV/0!</v>
      </c>
      <c r="PD30" s="133"/>
      <c r="PE30" s="145">
        <f t="shared" si="576"/>
        <v>0</v>
      </c>
      <c r="PF30" s="144">
        <f t="shared" si="244"/>
        <v>0</v>
      </c>
      <c r="PG30" s="147">
        <f t="shared" si="244"/>
        <v>0</v>
      </c>
      <c r="PH30" s="133">
        <f t="shared" si="244"/>
        <v>0</v>
      </c>
      <c r="PI30" s="134" t="e">
        <f t="shared" si="245"/>
        <v>#DIV/0!</v>
      </c>
      <c r="PJ30" s="133">
        <f t="shared" si="246"/>
        <v>0</v>
      </c>
      <c r="PK30" s="145">
        <f t="shared" si="246"/>
        <v>0</v>
      </c>
      <c r="PL30" s="144"/>
      <c r="PM30" s="147"/>
      <c r="PN30" s="133">
        <f t="shared" si="577"/>
        <v>0</v>
      </c>
      <c r="PO30" s="134" t="e">
        <f t="shared" si="248"/>
        <v>#DIV/0!</v>
      </c>
      <c r="PP30" s="133"/>
      <c r="PQ30" s="145">
        <f t="shared" si="578"/>
        <v>0</v>
      </c>
      <c r="PR30" s="144"/>
      <c r="PS30" s="147"/>
      <c r="PT30" s="133">
        <f t="shared" si="579"/>
        <v>0</v>
      </c>
      <c r="PU30" s="134" t="e">
        <f t="shared" si="251"/>
        <v>#DIV/0!</v>
      </c>
      <c r="PV30" s="133"/>
      <c r="PW30" s="145">
        <f t="shared" si="580"/>
        <v>0</v>
      </c>
    </row>
    <row r="31" spans="1:439" s="98" customFormat="1" ht="18.75" customHeight="1">
      <c r="A31" s="150"/>
      <c r="B31" s="177" t="s">
        <v>690</v>
      </c>
      <c r="C31" s="177" t="s">
        <v>691</v>
      </c>
      <c r="D31" s="152">
        <f>+'[10]รายงานจัดซื้องบ I '!D27</f>
        <v>0</v>
      </c>
      <c r="E31" s="152">
        <f>+'[10]รายงานจัดซื้องบ I '!E27</f>
        <v>16370248</v>
      </c>
      <c r="F31" s="152">
        <f t="shared" si="489"/>
        <v>16370248</v>
      </c>
      <c r="G31" s="152">
        <f>+'[10]รายงานจัดซื้องบ I '!G27</f>
        <v>0</v>
      </c>
      <c r="H31" s="152">
        <f t="shared" si="490"/>
        <v>16370248</v>
      </c>
      <c r="I31" s="153">
        <f>+'[10]รายงานจัดซื้องบ I '!I27+'[10]รายงานจัดซื้องบ I '!L27+'[10]รายงานจัดซื้องบ I '!M27</f>
        <v>0</v>
      </c>
      <c r="J31" s="152">
        <f t="shared" si="491"/>
        <v>16370248</v>
      </c>
      <c r="K31" s="154">
        <f t="shared" si="36"/>
        <v>0</v>
      </c>
      <c r="L31" s="152">
        <f>+'[10]รายงานจัดซื้องบ I '!O27</f>
        <v>12604511</v>
      </c>
      <c r="M31" s="155">
        <f t="shared" si="492"/>
        <v>3765737</v>
      </c>
      <c r="N31" s="136">
        <f t="shared" si="40"/>
        <v>0</v>
      </c>
      <c r="O31" s="148">
        <f t="shared" si="40"/>
        <v>0</v>
      </c>
      <c r="P31" s="137">
        <f t="shared" si="40"/>
        <v>0</v>
      </c>
      <c r="Q31" s="138" t="e">
        <f t="shared" si="41"/>
        <v>#DIV/0!</v>
      </c>
      <c r="R31" s="137">
        <f t="shared" si="42"/>
        <v>0</v>
      </c>
      <c r="S31" s="139">
        <f t="shared" si="42"/>
        <v>0</v>
      </c>
      <c r="T31" s="140">
        <f t="shared" si="493"/>
        <v>16370248</v>
      </c>
      <c r="U31" s="149">
        <f t="shared" si="493"/>
        <v>0</v>
      </c>
      <c r="V31" s="141">
        <f t="shared" si="494"/>
        <v>16370248</v>
      </c>
      <c r="W31" s="142">
        <f t="shared" si="44"/>
        <v>0</v>
      </c>
      <c r="X31" s="141">
        <f t="shared" si="495"/>
        <v>12604511</v>
      </c>
      <c r="Y31" s="143">
        <f t="shared" si="496"/>
        <v>3765737</v>
      </c>
      <c r="Z31" s="144">
        <v>0</v>
      </c>
      <c r="AA31" s="147">
        <v>0</v>
      </c>
      <c r="AB31" s="133">
        <f t="shared" si="497"/>
        <v>0</v>
      </c>
      <c r="AC31" s="134" t="e">
        <f t="shared" si="498"/>
        <v>#DIV/0!</v>
      </c>
      <c r="AD31" s="133">
        <v>0</v>
      </c>
      <c r="AE31" s="145">
        <f t="shared" si="499"/>
        <v>0</v>
      </c>
      <c r="AF31" s="144">
        <v>0</v>
      </c>
      <c r="AG31" s="147">
        <v>0</v>
      </c>
      <c r="AH31" s="133">
        <f t="shared" si="500"/>
        <v>0</v>
      </c>
      <c r="AI31" s="134" t="e">
        <f t="shared" si="501"/>
        <v>#DIV/0!</v>
      </c>
      <c r="AJ31" s="133">
        <v>0</v>
      </c>
      <c r="AK31" s="145">
        <f t="shared" si="502"/>
        <v>0</v>
      </c>
      <c r="AL31" s="144">
        <f t="shared" si="52"/>
        <v>0</v>
      </c>
      <c r="AM31" s="147">
        <f t="shared" si="52"/>
        <v>0</v>
      </c>
      <c r="AN31" s="133">
        <f t="shared" si="52"/>
        <v>0</v>
      </c>
      <c r="AO31" s="134" t="e">
        <f t="shared" si="53"/>
        <v>#DIV/0!</v>
      </c>
      <c r="AP31" s="133">
        <f t="shared" si="54"/>
        <v>0</v>
      </c>
      <c r="AQ31" s="145">
        <f t="shared" si="54"/>
        <v>0</v>
      </c>
      <c r="AR31" s="144"/>
      <c r="AS31" s="147"/>
      <c r="AT31" s="133">
        <f t="shared" si="55"/>
        <v>0</v>
      </c>
      <c r="AU31" s="134" t="e">
        <f t="shared" si="56"/>
        <v>#DIV/0!</v>
      </c>
      <c r="AV31" s="133"/>
      <c r="AW31" s="145">
        <f t="shared" si="57"/>
        <v>0</v>
      </c>
      <c r="AX31" s="144"/>
      <c r="AY31" s="147"/>
      <c r="AZ31" s="133">
        <f t="shared" si="58"/>
        <v>0</v>
      </c>
      <c r="BA31" s="134" t="e">
        <f t="shared" si="59"/>
        <v>#DIV/0!</v>
      </c>
      <c r="BB31" s="133"/>
      <c r="BC31" s="145">
        <f t="shared" si="60"/>
        <v>0</v>
      </c>
      <c r="BD31" s="144"/>
      <c r="BE31" s="147"/>
      <c r="BF31" s="133">
        <f t="shared" si="61"/>
        <v>0</v>
      </c>
      <c r="BG31" s="134" t="e">
        <f t="shared" si="62"/>
        <v>#DIV/0!</v>
      </c>
      <c r="BH31" s="133"/>
      <c r="BI31" s="145">
        <f t="shared" si="63"/>
        <v>0</v>
      </c>
      <c r="BJ31" s="144">
        <f t="shared" si="64"/>
        <v>16370248</v>
      </c>
      <c r="BK31" s="147">
        <f t="shared" si="64"/>
        <v>0</v>
      </c>
      <c r="BL31" s="133">
        <f t="shared" si="64"/>
        <v>16370248</v>
      </c>
      <c r="BM31" s="134">
        <f t="shared" si="65"/>
        <v>0</v>
      </c>
      <c r="BN31" s="133">
        <f t="shared" si="66"/>
        <v>12604511</v>
      </c>
      <c r="BO31" s="145">
        <f t="shared" si="66"/>
        <v>3765737</v>
      </c>
      <c r="BP31" s="144">
        <f>+'[10]รายละเอียดซื้อ I'!F78</f>
        <v>16370248</v>
      </c>
      <c r="BQ31" s="147">
        <f>+'[10]รายละเอียดซื้อ I'!G78+'[10]รายละเอียดซื้อ I'!J78+'[10]รายละเอียดซื้อ I'!K78</f>
        <v>0</v>
      </c>
      <c r="BR31" s="133">
        <f t="shared" si="67"/>
        <v>16370248</v>
      </c>
      <c r="BS31" s="134">
        <f t="shared" si="68"/>
        <v>0</v>
      </c>
      <c r="BT31" s="133">
        <f>+'[10]รายละเอียดซื้อ I'!N78</f>
        <v>12604511</v>
      </c>
      <c r="BU31" s="145">
        <f t="shared" si="69"/>
        <v>3765737</v>
      </c>
      <c r="BV31" s="144"/>
      <c r="BW31" s="147"/>
      <c r="BX31" s="133">
        <f t="shared" si="70"/>
        <v>0</v>
      </c>
      <c r="BY31" s="134" t="e">
        <f t="shared" si="71"/>
        <v>#DIV/0!</v>
      </c>
      <c r="BZ31" s="133"/>
      <c r="CA31" s="145">
        <f t="shared" si="72"/>
        <v>0</v>
      </c>
      <c r="CB31" s="144"/>
      <c r="CC31" s="147"/>
      <c r="CD31" s="133">
        <f t="shared" si="73"/>
        <v>0</v>
      </c>
      <c r="CE31" s="134" t="e">
        <f t="shared" si="74"/>
        <v>#DIV/0!</v>
      </c>
      <c r="CF31" s="133"/>
      <c r="CG31" s="145">
        <f t="shared" si="75"/>
        <v>0</v>
      </c>
      <c r="CH31" s="144">
        <f t="shared" si="76"/>
        <v>0</v>
      </c>
      <c r="CI31" s="147">
        <f t="shared" si="76"/>
        <v>0</v>
      </c>
      <c r="CJ31" s="133">
        <f t="shared" si="76"/>
        <v>0</v>
      </c>
      <c r="CK31" s="134" t="e">
        <f t="shared" si="77"/>
        <v>#DIV/0!</v>
      </c>
      <c r="CL31" s="133">
        <f t="shared" si="78"/>
        <v>0</v>
      </c>
      <c r="CM31" s="145">
        <f t="shared" si="78"/>
        <v>0</v>
      </c>
      <c r="CN31" s="144"/>
      <c r="CO31" s="147"/>
      <c r="CP31" s="133">
        <f t="shared" si="79"/>
        <v>0</v>
      </c>
      <c r="CQ31" s="134" t="e">
        <f t="shared" si="80"/>
        <v>#DIV/0!</v>
      </c>
      <c r="CR31" s="133"/>
      <c r="CS31" s="145">
        <f t="shared" si="81"/>
        <v>0</v>
      </c>
      <c r="CT31" s="144"/>
      <c r="CU31" s="147"/>
      <c r="CV31" s="133">
        <f t="shared" si="82"/>
        <v>0</v>
      </c>
      <c r="CW31" s="134" t="e">
        <f t="shared" si="83"/>
        <v>#DIV/0!</v>
      </c>
      <c r="CX31" s="133"/>
      <c r="CY31" s="145">
        <f t="shared" si="84"/>
        <v>0</v>
      </c>
      <c r="CZ31" s="144"/>
      <c r="DA31" s="147"/>
      <c r="DB31" s="133">
        <f t="shared" si="85"/>
        <v>0</v>
      </c>
      <c r="DC31" s="134" t="e">
        <f t="shared" si="86"/>
        <v>#DIV/0!</v>
      </c>
      <c r="DD31" s="133"/>
      <c r="DE31" s="145">
        <f t="shared" si="87"/>
        <v>0</v>
      </c>
      <c r="DF31" s="144">
        <f t="shared" si="88"/>
        <v>0</v>
      </c>
      <c r="DG31" s="147">
        <f t="shared" si="88"/>
        <v>0</v>
      </c>
      <c r="DH31" s="133">
        <f t="shared" si="88"/>
        <v>0</v>
      </c>
      <c r="DI31" s="134" t="e">
        <f t="shared" si="89"/>
        <v>#DIV/0!</v>
      </c>
      <c r="DJ31" s="133">
        <f t="shared" si="90"/>
        <v>0</v>
      </c>
      <c r="DK31" s="145">
        <f t="shared" si="90"/>
        <v>0</v>
      </c>
      <c r="DL31" s="144"/>
      <c r="DM31" s="147"/>
      <c r="DN31" s="133">
        <f t="shared" si="91"/>
        <v>0</v>
      </c>
      <c r="DO31" s="134" t="e">
        <f t="shared" si="92"/>
        <v>#DIV/0!</v>
      </c>
      <c r="DP31" s="133"/>
      <c r="DQ31" s="145">
        <f t="shared" si="93"/>
        <v>0</v>
      </c>
      <c r="DR31" s="144"/>
      <c r="DS31" s="147"/>
      <c r="DT31" s="133">
        <f t="shared" si="94"/>
        <v>0</v>
      </c>
      <c r="DU31" s="134" t="e">
        <f t="shared" si="95"/>
        <v>#DIV/0!</v>
      </c>
      <c r="DV31" s="133"/>
      <c r="DW31" s="145">
        <f t="shared" si="96"/>
        <v>0</v>
      </c>
      <c r="DX31" s="144"/>
      <c r="DY31" s="147"/>
      <c r="DZ31" s="133">
        <f t="shared" si="503"/>
        <v>0</v>
      </c>
      <c r="EA31" s="134" t="e">
        <f t="shared" si="98"/>
        <v>#DIV/0!</v>
      </c>
      <c r="EB31" s="133"/>
      <c r="EC31" s="145">
        <f t="shared" si="504"/>
        <v>0</v>
      </c>
      <c r="ED31" s="144">
        <f t="shared" si="100"/>
        <v>0</v>
      </c>
      <c r="EE31" s="147">
        <f t="shared" si="100"/>
        <v>0</v>
      </c>
      <c r="EF31" s="133">
        <f t="shared" si="100"/>
        <v>0</v>
      </c>
      <c r="EG31" s="134" t="e">
        <f t="shared" si="101"/>
        <v>#DIV/0!</v>
      </c>
      <c r="EH31" s="133">
        <f t="shared" si="102"/>
        <v>0</v>
      </c>
      <c r="EI31" s="145">
        <f t="shared" si="102"/>
        <v>0</v>
      </c>
      <c r="EJ31" s="144"/>
      <c r="EK31" s="147"/>
      <c r="EL31" s="133">
        <f t="shared" si="505"/>
        <v>0</v>
      </c>
      <c r="EM31" s="134" t="e">
        <f t="shared" si="104"/>
        <v>#DIV/0!</v>
      </c>
      <c r="EN31" s="133"/>
      <c r="EO31" s="145">
        <f t="shared" si="506"/>
        <v>0</v>
      </c>
      <c r="EP31" s="144"/>
      <c r="EQ31" s="147"/>
      <c r="ER31" s="133">
        <f t="shared" si="507"/>
        <v>0</v>
      </c>
      <c r="ES31" s="134" t="e">
        <f t="shared" si="107"/>
        <v>#DIV/0!</v>
      </c>
      <c r="ET31" s="133"/>
      <c r="EU31" s="145">
        <f t="shared" si="508"/>
        <v>0</v>
      </c>
      <c r="EV31" s="144"/>
      <c r="EW31" s="147"/>
      <c r="EX31" s="133">
        <f t="shared" si="509"/>
        <v>0</v>
      </c>
      <c r="EY31" s="134" t="e">
        <f t="shared" si="110"/>
        <v>#DIV/0!</v>
      </c>
      <c r="EZ31" s="133"/>
      <c r="FA31" s="145">
        <f t="shared" si="510"/>
        <v>0</v>
      </c>
      <c r="FB31" s="144"/>
      <c r="FC31" s="147"/>
      <c r="FD31" s="133">
        <f t="shared" si="511"/>
        <v>0</v>
      </c>
      <c r="FE31" s="134" t="e">
        <f t="shared" si="113"/>
        <v>#DIV/0!</v>
      </c>
      <c r="FF31" s="133"/>
      <c r="FG31" s="145">
        <f t="shared" si="512"/>
        <v>0</v>
      </c>
      <c r="FH31" s="144"/>
      <c r="FI31" s="147"/>
      <c r="FJ31" s="133">
        <f t="shared" si="513"/>
        <v>0</v>
      </c>
      <c r="FK31" s="134" t="e">
        <f t="shared" si="116"/>
        <v>#DIV/0!</v>
      </c>
      <c r="FL31" s="133"/>
      <c r="FM31" s="145">
        <f t="shared" si="514"/>
        <v>0</v>
      </c>
      <c r="FN31" s="144">
        <f t="shared" si="118"/>
        <v>0</v>
      </c>
      <c r="FO31" s="147">
        <f t="shared" si="118"/>
        <v>0</v>
      </c>
      <c r="FP31" s="133">
        <f t="shared" si="118"/>
        <v>0</v>
      </c>
      <c r="FQ31" s="134" t="e">
        <f t="shared" si="119"/>
        <v>#DIV/0!</v>
      </c>
      <c r="FR31" s="133">
        <f t="shared" si="120"/>
        <v>0</v>
      </c>
      <c r="FS31" s="145">
        <f t="shared" si="120"/>
        <v>0</v>
      </c>
      <c r="FT31" s="144"/>
      <c r="FU31" s="147"/>
      <c r="FV31" s="133">
        <f t="shared" si="515"/>
        <v>0</v>
      </c>
      <c r="FW31" s="134" t="e">
        <f t="shared" si="122"/>
        <v>#DIV/0!</v>
      </c>
      <c r="FX31" s="133"/>
      <c r="FY31" s="145">
        <f t="shared" si="516"/>
        <v>0</v>
      </c>
      <c r="FZ31" s="144"/>
      <c r="GA31" s="147"/>
      <c r="GB31" s="133">
        <f t="shared" si="517"/>
        <v>0</v>
      </c>
      <c r="GC31" s="134" t="e">
        <f t="shared" si="125"/>
        <v>#DIV/0!</v>
      </c>
      <c r="GD31" s="133"/>
      <c r="GE31" s="145">
        <f t="shared" si="518"/>
        <v>0</v>
      </c>
      <c r="GF31" s="144"/>
      <c r="GG31" s="147"/>
      <c r="GH31" s="133">
        <f t="shared" si="519"/>
        <v>0</v>
      </c>
      <c r="GI31" s="134" t="e">
        <f t="shared" si="128"/>
        <v>#DIV/0!</v>
      </c>
      <c r="GJ31" s="133"/>
      <c r="GK31" s="145">
        <f t="shared" si="520"/>
        <v>0</v>
      </c>
      <c r="GL31" s="144">
        <f t="shared" si="130"/>
        <v>0</v>
      </c>
      <c r="GM31" s="147">
        <f t="shared" si="130"/>
        <v>0</v>
      </c>
      <c r="GN31" s="133">
        <f t="shared" si="130"/>
        <v>0</v>
      </c>
      <c r="GO31" s="134" t="e">
        <f t="shared" si="131"/>
        <v>#DIV/0!</v>
      </c>
      <c r="GP31" s="133">
        <f t="shared" si="132"/>
        <v>0</v>
      </c>
      <c r="GQ31" s="145">
        <f t="shared" si="132"/>
        <v>0</v>
      </c>
      <c r="GR31" s="144"/>
      <c r="GS31" s="147"/>
      <c r="GT31" s="133">
        <f t="shared" si="521"/>
        <v>0</v>
      </c>
      <c r="GU31" s="134" t="e">
        <f t="shared" si="134"/>
        <v>#DIV/0!</v>
      </c>
      <c r="GV31" s="133"/>
      <c r="GW31" s="145">
        <f t="shared" si="522"/>
        <v>0</v>
      </c>
      <c r="GX31" s="144"/>
      <c r="GY31" s="147"/>
      <c r="GZ31" s="133">
        <f t="shared" si="523"/>
        <v>0</v>
      </c>
      <c r="HA31" s="134" t="e">
        <f t="shared" si="137"/>
        <v>#DIV/0!</v>
      </c>
      <c r="HB31" s="133"/>
      <c r="HC31" s="145">
        <f t="shared" si="524"/>
        <v>0</v>
      </c>
      <c r="HD31" s="144"/>
      <c r="HE31" s="147"/>
      <c r="HF31" s="133">
        <f t="shared" si="525"/>
        <v>0</v>
      </c>
      <c r="HG31" s="134" t="e">
        <f t="shared" si="140"/>
        <v>#DIV/0!</v>
      </c>
      <c r="HH31" s="133"/>
      <c r="HI31" s="145">
        <f t="shared" si="526"/>
        <v>0</v>
      </c>
      <c r="HJ31" s="144"/>
      <c r="HK31" s="147"/>
      <c r="HL31" s="133">
        <f t="shared" si="527"/>
        <v>0</v>
      </c>
      <c r="HM31" s="134" t="e">
        <f t="shared" si="143"/>
        <v>#DIV/0!</v>
      </c>
      <c r="HN31" s="133"/>
      <c r="HO31" s="145">
        <f t="shared" si="528"/>
        <v>0</v>
      </c>
      <c r="HP31" s="144"/>
      <c r="HQ31" s="147"/>
      <c r="HR31" s="133">
        <f t="shared" si="529"/>
        <v>0</v>
      </c>
      <c r="HS31" s="134" t="e">
        <f t="shared" si="146"/>
        <v>#DIV/0!</v>
      </c>
      <c r="HT31" s="133"/>
      <c r="HU31" s="145">
        <f t="shared" si="530"/>
        <v>0</v>
      </c>
      <c r="HV31" s="144"/>
      <c r="HW31" s="147"/>
      <c r="HX31" s="133">
        <f t="shared" si="531"/>
        <v>0</v>
      </c>
      <c r="HY31" s="134" t="e">
        <f t="shared" si="149"/>
        <v>#DIV/0!</v>
      </c>
      <c r="HZ31" s="133"/>
      <c r="IA31" s="145">
        <f t="shared" si="532"/>
        <v>0</v>
      </c>
      <c r="IB31" s="144">
        <f t="shared" si="151"/>
        <v>0</v>
      </c>
      <c r="IC31" s="147">
        <f t="shared" si="151"/>
        <v>0</v>
      </c>
      <c r="ID31" s="133">
        <f t="shared" si="151"/>
        <v>0</v>
      </c>
      <c r="IE31" s="134" t="e">
        <f t="shared" si="152"/>
        <v>#DIV/0!</v>
      </c>
      <c r="IF31" s="133">
        <f t="shared" si="153"/>
        <v>0</v>
      </c>
      <c r="IG31" s="145">
        <f t="shared" si="153"/>
        <v>0</v>
      </c>
      <c r="IH31" s="144"/>
      <c r="II31" s="147"/>
      <c r="IJ31" s="133">
        <f t="shared" si="533"/>
        <v>0</v>
      </c>
      <c r="IK31" s="134" t="e">
        <f t="shared" si="155"/>
        <v>#DIV/0!</v>
      </c>
      <c r="IL31" s="133"/>
      <c r="IM31" s="145">
        <f t="shared" si="534"/>
        <v>0</v>
      </c>
      <c r="IN31" s="144"/>
      <c r="IO31" s="147"/>
      <c r="IP31" s="133">
        <f t="shared" si="535"/>
        <v>0</v>
      </c>
      <c r="IQ31" s="134" t="e">
        <f t="shared" si="158"/>
        <v>#DIV/0!</v>
      </c>
      <c r="IR31" s="133"/>
      <c r="IS31" s="145">
        <f t="shared" si="536"/>
        <v>0</v>
      </c>
      <c r="IT31" s="144"/>
      <c r="IU31" s="147"/>
      <c r="IV31" s="133">
        <f t="shared" si="537"/>
        <v>0</v>
      </c>
      <c r="IW31" s="134" t="e">
        <f t="shared" si="161"/>
        <v>#DIV/0!</v>
      </c>
      <c r="IX31" s="133"/>
      <c r="IY31" s="145">
        <f t="shared" si="538"/>
        <v>0</v>
      </c>
      <c r="IZ31" s="144">
        <f t="shared" si="163"/>
        <v>0</v>
      </c>
      <c r="JA31" s="147">
        <f t="shared" si="163"/>
        <v>0</v>
      </c>
      <c r="JB31" s="133">
        <f t="shared" si="163"/>
        <v>0</v>
      </c>
      <c r="JC31" s="134" t="e">
        <f t="shared" si="164"/>
        <v>#DIV/0!</v>
      </c>
      <c r="JD31" s="133">
        <f t="shared" si="165"/>
        <v>0</v>
      </c>
      <c r="JE31" s="145">
        <f t="shared" si="165"/>
        <v>0</v>
      </c>
      <c r="JF31" s="144"/>
      <c r="JG31" s="147"/>
      <c r="JH31" s="133">
        <f t="shared" si="539"/>
        <v>0</v>
      </c>
      <c r="JI31" s="134" t="e">
        <f t="shared" si="167"/>
        <v>#DIV/0!</v>
      </c>
      <c r="JJ31" s="133"/>
      <c r="JK31" s="145">
        <f t="shared" si="540"/>
        <v>0</v>
      </c>
      <c r="JL31" s="144"/>
      <c r="JM31" s="147"/>
      <c r="JN31" s="133">
        <f t="shared" si="541"/>
        <v>0</v>
      </c>
      <c r="JO31" s="134" t="e">
        <f t="shared" si="170"/>
        <v>#DIV/0!</v>
      </c>
      <c r="JP31" s="133"/>
      <c r="JQ31" s="145">
        <f t="shared" si="542"/>
        <v>0</v>
      </c>
      <c r="JR31" s="144"/>
      <c r="JS31" s="147"/>
      <c r="JT31" s="133">
        <f t="shared" si="543"/>
        <v>0</v>
      </c>
      <c r="JU31" s="134" t="e">
        <f t="shared" si="173"/>
        <v>#DIV/0!</v>
      </c>
      <c r="JV31" s="133"/>
      <c r="JW31" s="145">
        <f t="shared" si="544"/>
        <v>0</v>
      </c>
      <c r="JX31" s="144"/>
      <c r="JY31" s="147"/>
      <c r="JZ31" s="133">
        <f t="shared" si="545"/>
        <v>0</v>
      </c>
      <c r="KA31" s="134" t="e">
        <f t="shared" si="176"/>
        <v>#DIV/0!</v>
      </c>
      <c r="KB31" s="133"/>
      <c r="KC31" s="145">
        <f t="shared" si="546"/>
        <v>0</v>
      </c>
      <c r="KD31" s="144">
        <f t="shared" si="178"/>
        <v>0</v>
      </c>
      <c r="KE31" s="147">
        <f t="shared" si="178"/>
        <v>0</v>
      </c>
      <c r="KF31" s="133">
        <f t="shared" si="178"/>
        <v>0</v>
      </c>
      <c r="KG31" s="134" t="e">
        <f t="shared" si="179"/>
        <v>#DIV/0!</v>
      </c>
      <c r="KH31" s="133">
        <f t="shared" si="180"/>
        <v>0</v>
      </c>
      <c r="KI31" s="145">
        <f t="shared" si="180"/>
        <v>0</v>
      </c>
      <c r="KJ31" s="144"/>
      <c r="KK31" s="147"/>
      <c r="KL31" s="133">
        <f t="shared" si="547"/>
        <v>0</v>
      </c>
      <c r="KM31" s="134" t="e">
        <f t="shared" si="182"/>
        <v>#DIV/0!</v>
      </c>
      <c r="KN31" s="133"/>
      <c r="KO31" s="145">
        <f t="shared" si="548"/>
        <v>0</v>
      </c>
      <c r="KP31" s="144"/>
      <c r="KQ31" s="147"/>
      <c r="KR31" s="133">
        <f t="shared" si="549"/>
        <v>0</v>
      </c>
      <c r="KS31" s="134" t="e">
        <f t="shared" si="185"/>
        <v>#DIV/0!</v>
      </c>
      <c r="KT31" s="133"/>
      <c r="KU31" s="145">
        <f t="shared" si="550"/>
        <v>0</v>
      </c>
      <c r="KV31" s="144">
        <f t="shared" si="187"/>
        <v>0</v>
      </c>
      <c r="KW31" s="147">
        <f t="shared" si="187"/>
        <v>0</v>
      </c>
      <c r="KX31" s="133">
        <f t="shared" si="187"/>
        <v>0</v>
      </c>
      <c r="KY31" s="134" t="e">
        <f t="shared" si="188"/>
        <v>#DIV/0!</v>
      </c>
      <c r="KZ31" s="133">
        <f t="shared" si="189"/>
        <v>0</v>
      </c>
      <c r="LA31" s="145">
        <f t="shared" si="189"/>
        <v>0</v>
      </c>
      <c r="LB31" s="144"/>
      <c r="LC31" s="147"/>
      <c r="LD31" s="133">
        <f t="shared" si="551"/>
        <v>0</v>
      </c>
      <c r="LE31" s="134" t="e">
        <f t="shared" si="191"/>
        <v>#DIV/0!</v>
      </c>
      <c r="LF31" s="133"/>
      <c r="LG31" s="145">
        <f t="shared" si="552"/>
        <v>0</v>
      </c>
      <c r="LH31" s="144"/>
      <c r="LI31" s="147"/>
      <c r="LJ31" s="133">
        <f t="shared" si="553"/>
        <v>0</v>
      </c>
      <c r="LK31" s="134" t="e">
        <f t="shared" si="194"/>
        <v>#DIV/0!</v>
      </c>
      <c r="LL31" s="133"/>
      <c r="LM31" s="145">
        <f t="shared" si="554"/>
        <v>0</v>
      </c>
      <c r="LN31" s="144">
        <f t="shared" si="196"/>
        <v>0</v>
      </c>
      <c r="LO31" s="147">
        <f t="shared" si="196"/>
        <v>0</v>
      </c>
      <c r="LP31" s="133">
        <f t="shared" si="196"/>
        <v>0</v>
      </c>
      <c r="LQ31" s="134" t="e">
        <f t="shared" si="197"/>
        <v>#DIV/0!</v>
      </c>
      <c r="LR31" s="133">
        <f t="shared" si="198"/>
        <v>0</v>
      </c>
      <c r="LS31" s="145">
        <f t="shared" si="198"/>
        <v>0</v>
      </c>
      <c r="LT31" s="144"/>
      <c r="LU31" s="147"/>
      <c r="LV31" s="133">
        <f t="shared" si="555"/>
        <v>0</v>
      </c>
      <c r="LW31" s="134" t="e">
        <f t="shared" si="200"/>
        <v>#DIV/0!</v>
      </c>
      <c r="LX31" s="133"/>
      <c r="LY31" s="145">
        <f t="shared" si="556"/>
        <v>0</v>
      </c>
      <c r="LZ31" s="144"/>
      <c r="MA31" s="147"/>
      <c r="MB31" s="133">
        <f t="shared" si="557"/>
        <v>0</v>
      </c>
      <c r="MC31" s="134" t="e">
        <f t="shared" si="203"/>
        <v>#DIV/0!</v>
      </c>
      <c r="MD31" s="133"/>
      <c r="ME31" s="145">
        <f t="shared" si="558"/>
        <v>0</v>
      </c>
      <c r="MF31" s="144">
        <f t="shared" si="205"/>
        <v>0</v>
      </c>
      <c r="MG31" s="147">
        <f t="shared" si="205"/>
        <v>0</v>
      </c>
      <c r="MH31" s="133">
        <f t="shared" si="205"/>
        <v>0</v>
      </c>
      <c r="MI31" s="134" t="e">
        <f t="shared" si="206"/>
        <v>#DIV/0!</v>
      </c>
      <c r="MJ31" s="133">
        <f t="shared" si="207"/>
        <v>0</v>
      </c>
      <c r="MK31" s="145">
        <f t="shared" si="207"/>
        <v>0</v>
      </c>
      <c r="ML31" s="144"/>
      <c r="MM31" s="147"/>
      <c r="MN31" s="133">
        <f t="shared" si="559"/>
        <v>0</v>
      </c>
      <c r="MO31" s="134" t="e">
        <f t="shared" si="209"/>
        <v>#DIV/0!</v>
      </c>
      <c r="MP31" s="133"/>
      <c r="MQ31" s="145">
        <f t="shared" si="560"/>
        <v>0</v>
      </c>
      <c r="MR31" s="144"/>
      <c r="MS31" s="147"/>
      <c r="MT31" s="133">
        <f t="shared" si="561"/>
        <v>0</v>
      </c>
      <c r="MU31" s="134" t="e">
        <f t="shared" si="212"/>
        <v>#DIV/0!</v>
      </c>
      <c r="MV31" s="133"/>
      <c r="MW31" s="145">
        <f t="shared" si="562"/>
        <v>0</v>
      </c>
      <c r="MX31" s="144">
        <f t="shared" si="214"/>
        <v>0</v>
      </c>
      <c r="MY31" s="147">
        <f t="shared" si="214"/>
        <v>0</v>
      </c>
      <c r="MZ31" s="133">
        <f t="shared" si="214"/>
        <v>0</v>
      </c>
      <c r="NA31" s="134" t="e">
        <f t="shared" si="215"/>
        <v>#DIV/0!</v>
      </c>
      <c r="NB31" s="133">
        <f t="shared" si="216"/>
        <v>0</v>
      </c>
      <c r="NC31" s="145">
        <f t="shared" si="216"/>
        <v>0</v>
      </c>
      <c r="ND31" s="144"/>
      <c r="NE31" s="147"/>
      <c r="NF31" s="133">
        <f t="shared" si="563"/>
        <v>0</v>
      </c>
      <c r="NG31" s="134" t="e">
        <f t="shared" si="218"/>
        <v>#DIV/0!</v>
      </c>
      <c r="NH31" s="133"/>
      <c r="NI31" s="145">
        <f t="shared" si="564"/>
        <v>0</v>
      </c>
      <c r="NJ31" s="144"/>
      <c r="NK31" s="147"/>
      <c r="NL31" s="133">
        <f t="shared" si="565"/>
        <v>0</v>
      </c>
      <c r="NM31" s="134" t="e">
        <f t="shared" si="221"/>
        <v>#DIV/0!</v>
      </c>
      <c r="NN31" s="133"/>
      <c r="NO31" s="145">
        <f t="shared" si="566"/>
        <v>0</v>
      </c>
      <c r="NP31" s="144">
        <f t="shared" si="223"/>
        <v>0</v>
      </c>
      <c r="NQ31" s="147">
        <f t="shared" si="223"/>
        <v>0</v>
      </c>
      <c r="NR31" s="133">
        <f t="shared" si="223"/>
        <v>0</v>
      </c>
      <c r="NS31" s="134" t="e">
        <f t="shared" si="224"/>
        <v>#DIV/0!</v>
      </c>
      <c r="NT31" s="133">
        <f t="shared" si="225"/>
        <v>0</v>
      </c>
      <c r="NU31" s="145">
        <f t="shared" si="225"/>
        <v>0</v>
      </c>
      <c r="NV31" s="144"/>
      <c r="NW31" s="147"/>
      <c r="NX31" s="133">
        <f t="shared" si="567"/>
        <v>0</v>
      </c>
      <c r="NY31" s="134" t="e">
        <f t="shared" si="227"/>
        <v>#DIV/0!</v>
      </c>
      <c r="NZ31" s="133"/>
      <c r="OA31" s="145">
        <f t="shared" si="568"/>
        <v>0</v>
      </c>
      <c r="OB31" s="144"/>
      <c r="OC31" s="147"/>
      <c r="OD31" s="133">
        <f t="shared" si="569"/>
        <v>0</v>
      </c>
      <c r="OE31" s="134" t="e">
        <f t="shared" si="230"/>
        <v>#DIV/0!</v>
      </c>
      <c r="OF31" s="133"/>
      <c r="OG31" s="145">
        <f t="shared" si="570"/>
        <v>0</v>
      </c>
      <c r="OH31" s="144"/>
      <c r="OI31" s="147"/>
      <c r="OJ31" s="133">
        <f t="shared" si="571"/>
        <v>0</v>
      </c>
      <c r="OK31" s="134" t="e">
        <f t="shared" si="233"/>
        <v>#DIV/0!</v>
      </c>
      <c r="OL31" s="133"/>
      <c r="OM31" s="145">
        <f t="shared" si="572"/>
        <v>0</v>
      </c>
      <c r="ON31" s="144">
        <f t="shared" si="235"/>
        <v>0</v>
      </c>
      <c r="OO31" s="147">
        <f t="shared" si="235"/>
        <v>0</v>
      </c>
      <c r="OP31" s="133">
        <f t="shared" si="235"/>
        <v>0</v>
      </c>
      <c r="OQ31" s="134" t="e">
        <f t="shared" si="236"/>
        <v>#DIV/0!</v>
      </c>
      <c r="OR31" s="133">
        <f t="shared" si="237"/>
        <v>0</v>
      </c>
      <c r="OS31" s="145">
        <f t="shared" si="237"/>
        <v>0</v>
      </c>
      <c r="OT31" s="144"/>
      <c r="OU31" s="147"/>
      <c r="OV31" s="133">
        <f t="shared" si="573"/>
        <v>0</v>
      </c>
      <c r="OW31" s="134" t="e">
        <f t="shared" si="239"/>
        <v>#DIV/0!</v>
      </c>
      <c r="OX31" s="133"/>
      <c r="OY31" s="145">
        <f t="shared" si="574"/>
        <v>0</v>
      </c>
      <c r="OZ31" s="144"/>
      <c r="PA31" s="147"/>
      <c r="PB31" s="133">
        <f t="shared" si="575"/>
        <v>0</v>
      </c>
      <c r="PC31" s="134" t="e">
        <f t="shared" si="242"/>
        <v>#DIV/0!</v>
      </c>
      <c r="PD31" s="133"/>
      <c r="PE31" s="145">
        <f t="shared" si="576"/>
        <v>0</v>
      </c>
      <c r="PF31" s="144">
        <f t="shared" si="244"/>
        <v>0</v>
      </c>
      <c r="PG31" s="147">
        <f t="shared" si="244"/>
        <v>0</v>
      </c>
      <c r="PH31" s="133">
        <f t="shared" si="244"/>
        <v>0</v>
      </c>
      <c r="PI31" s="134" t="e">
        <f t="shared" si="245"/>
        <v>#DIV/0!</v>
      </c>
      <c r="PJ31" s="133">
        <f t="shared" si="246"/>
        <v>0</v>
      </c>
      <c r="PK31" s="145">
        <f t="shared" si="246"/>
        <v>0</v>
      </c>
      <c r="PL31" s="144"/>
      <c r="PM31" s="147"/>
      <c r="PN31" s="133">
        <f t="shared" si="577"/>
        <v>0</v>
      </c>
      <c r="PO31" s="134" t="e">
        <f t="shared" si="248"/>
        <v>#DIV/0!</v>
      </c>
      <c r="PP31" s="133"/>
      <c r="PQ31" s="145">
        <f t="shared" si="578"/>
        <v>0</v>
      </c>
      <c r="PR31" s="144"/>
      <c r="PS31" s="147"/>
      <c r="PT31" s="133">
        <f t="shared" si="579"/>
        <v>0</v>
      </c>
      <c r="PU31" s="134" t="e">
        <f t="shared" si="251"/>
        <v>#DIV/0!</v>
      </c>
      <c r="PV31" s="133"/>
      <c r="PW31" s="145">
        <f t="shared" si="580"/>
        <v>0</v>
      </c>
    </row>
    <row r="32" spans="1:439" s="98" customFormat="1" ht="18.75" customHeight="1">
      <c r="A32" s="150"/>
      <c r="B32" s="178" t="s">
        <v>692</v>
      </c>
      <c r="C32" s="178" t="s">
        <v>693</v>
      </c>
      <c r="D32" s="133">
        <f>+'[10]รายงานจัดซื้องบ I '!D28</f>
        <v>0</v>
      </c>
      <c r="E32" s="133">
        <f>+'[10]รายงานจัดซื้องบ I '!E28</f>
        <v>0</v>
      </c>
      <c r="F32" s="133">
        <f t="shared" si="37"/>
        <v>0</v>
      </c>
      <c r="G32" s="133">
        <f>+'[10]รายงานจัดซื้องบ I '!G28</f>
        <v>0</v>
      </c>
      <c r="H32" s="133">
        <f t="shared" si="490"/>
        <v>0</v>
      </c>
      <c r="I32" s="147">
        <f>+'[10]รายงานจัดซื้องบ I '!I28+'[10]รายงานจัดซื้องบ I '!L28+'[10]รายงานจัดซื้องบ I '!M28</f>
        <v>0</v>
      </c>
      <c r="J32" s="133">
        <f t="shared" si="38"/>
        <v>0</v>
      </c>
      <c r="K32" s="134" t="e">
        <f t="shared" si="36"/>
        <v>#DIV/0!</v>
      </c>
      <c r="L32" s="133">
        <f>+'[10]รายงานจัดซื้องบ I '!O28</f>
        <v>0</v>
      </c>
      <c r="M32" s="135">
        <f t="shared" si="39"/>
        <v>0</v>
      </c>
      <c r="N32" s="136">
        <f t="shared" si="40"/>
        <v>0</v>
      </c>
      <c r="O32" s="148">
        <f t="shared" si="40"/>
        <v>0</v>
      </c>
      <c r="P32" s="137">
        <f t="shared" si="40"/>
        <v>0</v>
      </c>
      <c r="Q32" s="138" t="e">
        <f t="shared" si="41"/>
        <v>#DIV/0!</v>
      </c>
      <c r="R32" s="137">
        <f t="shared" si="42"/>
        <v>0</v>
      </c>
      <c r="S32" s="139">
        <f t="shared" si="42"/>
        <v>0</v>
      </c>
      <c r="T32" s="140">
        <f t="shared" si="493"/>
        <v>0</v>
      </c>
      <c r="U32" s="149">
        <f t="shared" si="493"/>
        <v>0</v>
      </c>
      <c r="V32" s="141">
        <f t="shared" si="494"/>
        <v>0</v>
      </c>
      <c r="W32" s="142" t="e">
        <f t="shared" si="44"/>
        <v>#DIV/0!</v>
      </c>
      <c r="X32" s="141">
        <f t="shared" si="495"/>
        <v>0</v>
      </c>
      <c r="Y32" s="143">
        <f t="shared" si="496"/>
        <v>0</v>
      </c>
      <c r="Z32" s="144">
        <v>0</v>
      </c>
      <c r="AA32" s="147">
        <v>0</v>
      </c>
      <c r="AB32" s="133">
        <f t="shared" si="497"/>
        <v>0</v>
      </c>
      <c r="AC32" s="134" t="e">
        <f t="shared" si="498"/>
        <v>#DIV/0!</v>
      </c>
      <c r="AD32" s="133">
        <v>0</v>
      </c>
      <c r="AE32" s="145">
        <f t="shared" si="499"/>
        <v>0</v>
      </c>
      <c r="AF32" s="144">
        <v>0</v>
      </c>
      <c r="AG32" s="147">
        <v>0</v>
      </c>
      <c r="AH32" s="133">
        <f t="shared" si="500"/>
        <v>0</v>
      </c>
      <c r="AI32" s="134" t="e">
        <f t="shared" si="501"/>
        <v>#DIV/0!</v>
      </c>
      <c r="AJ32" s="133">
        <v>0</v>
      </c>
      <c r="AK32" s="145">
        <f t="shared" si="502"/>
        <v>0</v>
      </c>
      <c r="AL32" s="144">
        <f t="shared" si="52"/>
        <v>0</v>
      </c>
      <c r="AM32" s="147">
        <f t="shared" si="52"/>
        <v>0</v>
      </c>
      <c r="AN32" s="133">
        <f t="shared" si="52"/>
        <v>0</v>
      </c>
      <c r="AO32" s="134" t="e">
        <f t="shared" si="53"/>
        <v>#DIV/0!</v>
      </c>
      <c r="AP32" s="133">
        <f t="shared" si="54"/>
        <v>0</v>
      </c>
      <c r="AQ32" s="145">
        <f t="shared" si="54"/>
        <v>0</v>
      </c>
      <c r="AR32" s="144"/>
      <c r="AS32" s="147"/>
      <c r="AT32" s="133">
        <f t="shared" si="55"/>
        <v>0</v>
      </c>
      <c r="AU32" s="134" t="e">
        <f t="shared" si="56"/>
        <v>#DIV/0!</v>
      </c>
      <c r="AV32" s="133"/>
      <c r="AW32" s="145">
        <f t="shared" si="57"/>
        <v>0</v>
      </c>
      <c r="AX32" s="144"/>
      <c r="AY32" s="147"/>
      <c r="AZ32" s="133">
        <f t="shared" si="58"/>
        <v>0</v>
      </c>
      <c r="BA32" s="134" t="e">
        <f t="shared" si="59"/>
        <v>#DIV/0!</v>
      </c>
      <c r="BB32" s="133"/>
      <c r="BC32" s="145">
        <f t="shared" si="60"/>
        <v>0</v>
      </c>
      <c r="BD32" s="144"/>
      <c r="BE32" s="147"/>
      <c r="BF32" s="133">
        <f t="shared" si="61"/>
        <v>0</v>
      </c>
      <c r="BG32" s="134" t="e">
        <f t="shared" si="62"/>
        <v>#DIV/0!</v>
      </c>
      <c r="BH32" s="133"/>
      <c r="BI32" s="145">
        <f t="shared" si="63"/>
        <v>0</v>
      </c>
      <c r="BJ32" s="144">
        <f t="shared" si="64"/>
        <v>0</v>
      </c>
      <c r="BK32" s="147">
        <f t="shared" si="64"/>
        <v>0</v>
      </c>
      <c r="BL32" s="133">
        <f t="shared" si="64"/>
        <v>0</v>
      </c>
      <c r="BM32" s="134" t="e">
        <f t="shared" si="65"/>
        <v>#DIV/0!</v>
      </c>
      <c r="BN32" s="133">
        <f t="shared" si="66"/>
        <v>0</v>
      </c>
      <c r="BO32" s="145">
        <f t="shared" si="66"/>
        <v>0</v>
      </c>
      <c r="BP32" s="144"/>
      <c r="BQ32" s="147"/>
      <c r="BR32" s="133">
        <f t="shared" si="67"/>
        <v>0</v>
      </c>
      <c r="BS32" s="134" t="e">
        <f t="shared" si="68"/>
        <v>#DIV/0!</v>
      </c>
      <c r="BT32" s="133"/>
      <c r="BU32" s="145">
        <f t="shared" si="69"/>
        <v>0</v>
      </c>
      <c r="BV32" s="144"/>
      <c r="BW32" s="147"/>
      <c r="BX32" s="133">
        <f t="shared" si="70"/>
        <v>0</v>
      </c>
      <c r="BY32" s="134" t="e">
        <f t="shared" si="71"/>
        <v>#DIV/0!</v>
      </c>
      <c r="BZ32" s="133"/>
      <c r="CA32" s="145">
        <f t="shared" si="72"/>
        <v>0</v>
      </c>
      <c r="CB32" s="144"/>
      <c r="CC32" s="147"/>
      <c r="CD32" s="133">
        <f t="shared" si="73"/>
        <v>0</v>
      </c>
      <c r="CE32" s="134" t="e">
        <f t="shared" si="74"/>
        <v>#DIV/0!</v>
      </c>
      <c r="CF32" s="133"/>
      <c r="CG32" s="145">
        <f t="shared" si="75"/>
        <v>0</v>
      </c>
      <c r="CH32" s="144">
        <f t="shared" si="76"/>
        <v>0</v>
      </c>
      <c r="CI32" s="147">
        <f t="shared" si="76"/>
        <v>0</v>
      </c>
      <c r="CJ32" s="133">
        <f t="shared" si="76"/>
        <v>0</v>
      </c>
      <c r="CK32" s="134" t="e">
        <f t="shared" si="77"/>
        <v>#DIV/0!</v>
      </c>
      <c r="CL32" s="133">
        <f t="shared" si="78"/>
        <v>0</v>
      </c>
      <c r="CM32" s="145">
        <f t="shared" si="78"/>
        <v>0</v>
      </c>
      <c r="CN32" s="144"/>
      <c r="CO32" s="147"/>
      <c r="CP32" s="133">
        <f t="shared" si="79"/>
        <v>0</v>
      </c>
      <c r="CQ32" s="134" t="e">
        <f t="shared" si="80"/>
        <v>#DIV/0!</v>
      </c>
      <c r="CR32" s="133"/>
      <c r="CS32" s="145">
        <f t="shared" si="81"/>
        <v>0</v>
      </c>
      <c r="CT32" s="144"/>
      <c r="CU32" s="147"/>
      <c r="CV32" s="133">
        <f t="shared" si="82"/>
        <v>0</v>
      </c>
      <c r="CW32" s="134" t="e">
        <f t="shared" si="83"/>
        <v>#DIV/0!</v>
      </c>
      <c r="CX32" s="133"/>
      <c r="CY32" s="145">
        <f t="shared" si="84"/>
        <v>0</v>
      </c>
      <c r="CZ32" s="144"/>
      <c r="DA32" s="147"/>
      <c r="DB32" s="133">
        <f t="shared" si="85"/>
        <v>0</v>
      </c>
      <c r="DC32" s="134" t="e">
        <f t="shared" si="86"/>
        <v>#DIV/0!</v>
      </c>
      <c r="DD32" s="133"/>
      <c r="DE32" s="145">
        <f t="shared" si="87"/>
        <v>0</v>
      </c>
      <c r="DF32" s="144">
        <f t="shared" si="88"/>
        <v>0</v>
      </c>
      <c r="DG32" s="147">
        <f t="shared" si="88"/>
        <v>0</v>
      </c>
      <c r="DH32" s="133">
        <f t="shared" si="88"/>
        <v>0</v>
      </c>
      <c r="DI32" s="134" t="e">
        <f t="shared" si="89"/>
        <v>#DIV/0!</v>
      </c>
      <c r="DJ32" s="133">
        <f t="shared" si="90"/>
        <v>0</v>
      </c>
      <c r="DK32" s="145">
        <f t="shared" si="90"/>
        <v>0</v>
      </c>
      <c r="DL32" s="144"/>
      <c r="DM32" s="147"/>
      <c r="DN32" s="133">
        <f t="shared" si="91"/>
        <v>0</v>
      </c>
      <c r="DO32" s="134" t="e">
        <f t="shared" si="92"/>
        <v>#DIV/0!</v>
      </c>
      <c r="DP32" s="133"/>
      <c r="DQ32" s="145">
        <f t="shared" si="93"/>
        <v>0</v>
      </c>
      <c r="DR32" s="144"/>
      <c r="DS32" s="147"/>
      <c r="DT32" s="133">
        <f t="shared" si="94"/>
        <v>0</v>
      </c>
      <c r="DU32" s="134" t="e">
        <f t="shared" si="95"/>
        <v>#DIV/0!</v>
      </c>
      <c r="DV32" s="133"/>
      <c r="DW32" s="145">
        <f t="shared" si="96"/>
        <v>0</v>
      </c>
      <c r="DX32" s="144"/>
      <c r="DY32" s="147"/>
      <c r="DZ32" s="133">
        <f t="shared" si="503"/>
        <v>0</v>
      </c>
      <c r="EA32" s="134" t="e">
        <f t="shared" si="98"/>
        <v>#DIV/0!</v>
      </c>
      <c r="EB32" s="133"/>
      <c r="EC32" s="145">
        <f t="shared" si="504"/>
        <v>0</v>
      </c>
      <c r="ED32" s="144">
        <f t="shared" si="100"/>
        <v>0</v>
      </c>
      <c r="EE32" s="147">
        <f t="shared" si="100"/>
        <v>0</v>
      </c>
      <c r="EF32" s="133">
        <f t="shared" si="100"/>
        <v>0</v>
      </c>
      <c r="EG32" s="134" t="e">
        <f t="shared" si="101"/>
        <v>#DIV/0!</v>
      </c>
      <c r="EH32" s="133">
        <f t="shared" si="102"/>
        <v>0</v>
      </c>
      <c r="EI32" s="145">
        <f t="shared" si="102"/>
        <v>0</v>
      </c>
      <c r="EJ32" s="144"/>
      <c r="EK32" s="147"/>
      <c r="EL32" s="133">
        <f t="shared" si="505"/>
        <v>0</v>
      </c>
      <c r="EM32" s="134" t="e">
        <f t="shared" si="104"/>
        <v>#DIV/0!</v>
      </c>
      <c r="EN32" s="133"/>
      <c r="EO32" s="145">
        <f t="shared" si="506"/>
        <v>0</v>
      </c>
      <c r="EP32" s="144"/>
      <c r="EQ32" s="147"/>
      <c r="ER32" s="133">
        <f t="shared" si="507"/>
        <v>0</v>
      </c>
      <c r="ES32" s="134" t="e">
        <f t="shared" si="107"/>
        <v>#DIV/0!</v>
      </c>
      <c r="ET32" s="133"/>
      <c r="EU32" s="145">
        <f t="shared" si="508"/>
        <v>0</v>
      </c>
      <c r="EV32" s="144"/>
      <c r="EW32" s="147"/>
      <c r="EX32" s="133">
        <f t="shared" si="509"/>
        <v>0</v>
      </c>
      <c r="EY32" s="134" t="e">
        <f t="shared" si="110"/>
        <v>#DIV/0!</v>
      </c>
      <c r="EZ32" s="133"/>
      <c r="FA32" s="145">
        <f t="shared" si="510"/>
        <v>0</v>
      </c>
      <c r="FB32" s="144"/>
      <c r="FC32" s="147"/>
      <c r="FD32" s="133">
        <f t="shared" si="511"/>
        <v>0</v>
      </c>
      <c r="FE32" s="134" t="e">
        <f t="shared" si="113"/>
        <v>#DIV/0!</v>
      </c>
      <c r="FF32" s="133"/>
      <c r="FG32" s="145">
        <f t="shared" si="512"/>
        <v>0</v>
      </c>
      <c r="FH32" s="144"/>
      <c r="FI32" s="147"/>
      <c r="FJ32" s="133">
        <f t="shared" si="513"/>
        <v>0</v>
      </c>
      <c r="FK32" s="134" t="e">
        <f t="shared" si="116"/>
        <v>#DIV/0!</v>
      </c>
      <c r="FL32" s="133"/>
      <c r="FM32" s="145">
        <f t="shared" si="514"/>
        <v>0</v>
      </c>
      <c r="FN32" s="144">
        <f t="shared" si="118"/>
        <v>0</v>
      </c>
      <c r="FO32" s="147">
        <f t="shared" si="118"/>
        <v>0</v>
      </c>
      <c r="FP32" s="133">
        <f t="shared" si="118"/>
        <v>0</v>
      </c>
      <c r="FQ32" s="134" t="e">
        <f t="shared" si="119"/>
        <v>#DIV/0!</v>
      </c>
      <c r="FR32" s="133">
        <f t="shared" si="120"/>
        <v>0</v>
      </c>
      <c r="FS32" s="145">
        <f t="shared" si="120"/>
        <v>0</v>
      </c>
      <c r="FT32" s="144"/>
      <c r="FU32" s="147"/>
      <c r="FV32" s="133">
        <f t="shared" si="515"/>
        <v>0</v>
      </c>
      <c r="FW32" s="134" t="e">
        <f t="shared" si="122"/>
        <v>#DIV/0!</v>
      </c>
      <c r="FX32" s="133"/>
      <c r="FY32" s="145">
        <f t="shared" si="516"/>
        <v>0</v>
      </c>
      <c r="FZ32" s="144"/>
      <c r="GA32" s="147"/>
      <c r="GB32" s="133">
        <f t="shared" si="517"/>
        <v>0</v>
      </c>
      <c r="GC32" s="134" t="e">
        <f t="shared" si="125"/>
        <v>#DIV/0!</v>
      </c>
      <c r="GD32" s="133"/>
      <c r="GE32" s="145">
        <f t="shared" si="518"/>
        <v>0</v>
      </c>
      <c r="GF32" s="144"/>
      <c r="GG32" s="147"/>
      <c r="GH32" s="133">
        <f t="shared" si="519"/>
        <v>0</v>
      </c>
      <c r="GI32" s="134" t="e">
        <f t="shared" si="128"/>
        <v>#DIV/0!</v>
      </c>
      <c r="GJ32" s="133"/>
      <c r="GK32" s="145">
        <f t="shared" si="520"/>
        <v>0</v>
      </c>
      <c r="GL32" s="144">
        <f t="shared" si="130"/>
        <v>0</v>
      </c>
      <c r="GM32" s="147">
        <f t="shared" si="130"/>
        <v>0</v>
      </c>
      <c r="GN32" s="133">
        <f t="shared" si="130"/>
        <v>0</v>
      </c>
      <c r="GO32" s="134" t="e">
        <f t="shared" si="131"/>
        <v>#DIV/0!</v>
      </c>
      <c r="GP32" s="133">
        <f t="shared" si="132"/>
        <v>0</v>
      </c>
      <c r="GQ32" s="145">
        <f t="shared" si="132"/>
        <v>0</v>
      </c>
      <c r="GR32" s="144"/>
      <c r="GS32" s="147"/>
      <c r="GT32" s="133">
        <f t="shared" si="521"/>
        <v>0</v>
      </c>
      <c r="GU32" s="134" t="e">
        <f t="shared" si="134"/>
        <v>#DIV/0!</v>
      </c>
      <c r="GV32" s="133"/>
      <c r="GW32" s="145">
        <f t="shared" si="522"/>
        <v>0</v>
      </c>
      <c r="GX32" s="144"/>
      <c r="GY32" s="147"/>
      <c r="GZ32" s="133">
        <f t="shared" si="523"/>
        <v>0</v>
      </c>
      <c r="HA32" s="134" t="e">
        <f t="shared" si="137"/>
        <v>#DIV/0!</v>
      </c>
      <c r="HB32" s="133"/>
      <c r="HC32" s="145">
        <f t="shared" si="524"/>
        <v>0</v>
      </c>
      <c r="HD32" s="144"/>
      <c r="HE32" s="147"/>
      <c r="HF32" s="133">
        <f t="shared" si="525"/>
        <v>0</v>
      </c>
      <c r="HG32" s="134" t="e">
        <f t="shared" si="140"/>
        <v>#DIV/0!</v>
      </c>
      <c r="HH32" s="133"/>
      <c r="HI32" s="145">
        <f t="shared" si="526"/>
        <v>0</v>
      </c>
      <c r="HJ32" s="144"/>
      <c r="HK32" s="147"/>
      <c r="HL32" s="133">
        <f t="shared" si="527"/>
        <v>0</v>
      </c>
      <c r="HM32" s="134" t="e">
        <f t="shared" si="143"/>
        <v>#DIV/0!</v>
      </c>
      <c r="HN32" s="133"/>
      <c r="HO32" s="145">
        <f t="shared" si="528"/>
        <v>0</v>
      </c>
      <c r="HP32" s="144"/>
      <c r="HQ32" s="147"/>
      <c r="HR32" s="133">
        <f t="shared" si="529"/>
        <v>0</v>
      </c>
      <c r="HS32" s="134" t="e">
        <f t="shared" si="146"/>
        <v>#DIV/0!</v>
      </c>
      <c r="HT32" s="133"/>
      <c r="HU32" s="145">
        <f t="shared" si="530"/>
        <v>0</v>
      </c>
      <c r="HV32" s="144"/>
      <c r="HW32" s="147"/>
      <c r="HX32" s="133">
        <f t="shared" si="531"/>
        <v>0</v>
      </c>
      <c r="HY32" s="134" t="e">
        <f t="shared" si="149"/>
        <v>#DIV/0!</v>
      </c>
      <c r="HZ32" s="133"/>
      <c r="IA32" s="145">
        <f t="shared" si="532"/>
        <v>0</v>
      </c>
      <c r="IB32" s="144">
        <f t="shared" si="151"/>
        <v>0</v>
      </c>
      <c r="IC32" s="147">
        <f t="shared" si="151"/>
        <v>0</v>
      </c>
      <c r="ID32" s="133">
        <f t="shared" si="151"/>
        <v>0</v>
      </c>
      <c r="IE32" s="134" t="e">
        <f t="shared" si="152"/>
        <v>#DIV/0!</v>
      </c>
      <c r="IF32" s="133">
        <f t="shared" si="153"/>
        <v>0</v>
      </c>
      <c r="IG32" s="145">
        <f t="shared" si="153"/>
        <v>0</v>
      </c>
      <c r="IH32" s="144"/>
      <c r="II32" s="147"/>
      <c r="IJ32" s="133">
        <f t="shared" si="533"/>
        <v>0</v>
      </c>
      <c r="IK32" s="134" t="e">
        <f t="shared" si="155"/>
        <v>#DIV/0!</v>
      </c>
      <c r="IL32" s="133"/>
      <c r="IM32" s="145">
        <f t="shared" si="534"/>
        <v>0</v>
      </c>
      <c r="IN32" s="144"/>
      <c r="IO32" s="147"/>
      <c r="IP32" s="133">
        <f t="shared" si="535"/>
        <v>0</v>
      </c>
      <c r="IQ32" s="134" t="e">
        <f t="shared" si="158"/>
        <v>#DIV/0!</v>
      </c>
      <c r="IR32" s="133"/>
      <c r="IS32" s="145">
        <f t="shared" si="536"/>
        <v>0</v>
      </c>
      <c r="IT32" s="144"/>
      <c r="IU32" s="147"/>
      <c r="IV32" s="133">
        <f t="shared" si="537"/>
        <v>0</v>
      </c>
      <c r="IW32" s="134" t="e">
        <f t="shared" si="161"/>
        <v>#DIV/0!</v>
      </c>
      <c r="IX32" s="133"/>
      <c r="IY32" s="145">
        <f t="shared" si="538"/>
        <v>0</v>
      </c>
      <c r="IZ32" s="144">
        <f t="shared" si="163"/>
        <v>0</v>
      </c>
      <c r="JA32" s="147">
        <f t="shared" si="163"/>
        <v>0</v>
      </c>
      <c r="JB32" s="133">
        <f t="shared" si="163"/>
        <v>0</v>
      </c>
      <c r="JC32" s="134" t="e">
        <f t="shared" si="164"/>
        <v>#DIV/0!</v>
      </c>
      <c r="JD32" s="133">
        <f t="shared" si="165"/>
        <v>0</v>
      </c>
      <c r="JE32" s="145">
        <f t="shared" si="165"/>
        <v>0</v>
      </c>
      <c r="JF32" s="144"/>
      <c r="JG32" s="147"/>
      <c r="JH32" s="133">
        <f t="shared" si="539"/>
        <v>0</v>
      </c>
      <c r="JI32" s="134" t="e">
        <f t="shared" si="167"/>
        <v>#DIV/0!</v>
      </c>
      <c r="JJ32" s="133"/>
      <c r="JK32" s="145">
        <f t="shared" si="540"/>
        <v>0</v>
      </c>
      <c r="JL32" s="144"/>
      <c r="JM32" s="147"/>
      <c r="JN32" s="133">
        <f t="shared" si="541"/>
        <v>0</v>
      </c>
      <c r="JO32" s="134" t="e">
        <f t="shared" si="170"/>
        <v>#DIV/0!</v>
      </c>
      <c r="JP32" s="133"/>
      <c r="JQ32" s="145">
        <f t="shared" si="542"/>
        <v>0</v>
      </c>
      <c r="JR32" s="144"/>
      <c r="JS32" s="147"/>
      <c r="JT32" s="133">
        <f t="shared" si="543"/>
        <v>0</v>
      </c>
      <c r="JU32" s="134" t="e">
        <f t="shared" si="173"/>
        <v>#DIV/0!</v>
      </c>
      <c r="JV32" s="133"/>
      <c r="JW32" s="145">
        <f t="shared" si="544"/>
        <v>0</v>
      </c>
      <c r="JX32" s="144"/>
      <c r="JY32" s="147"/>
      <c r="JZ32" s="133">
        <f t="shared" si="545"/>
        <v>0</v>
      </c>
      <c r="KA32" s="134" t="e">
        <f t="shared" si="176"/>
        <v>#DIV/0!</v>
      </c>
      <c r="KB32" s="133"/>
      <c r="KC32" s="145">
        <f t="shared" si="546"/>
        <v>0</v>
      </c>
      <c r="KD32" s="144">
        <f t="shared" si="178"/>
        <v>0</v>
      </c>
      <c r="KE32" s="147">
        <f t="shared" si="178"/>
        <v>0</v>
      </c>
      <c r="KF32" s="133">
        <f t="shared" si="178"/>
        <v>0</v>
      </c>
      <c r="KG32" s="134" t="e">
        <f t="shared" si="179"/>
        <v>#DIV/0!</v>
      </c>
      <c r="KH32" s="133">
        <f t="shared" si="180"/>
        <v>0</v>
      </c>
      <c r="KI32" s="145">
        <f t="shared" si="180"/>
        <v>0</v>
      </c>
      <c r="KJ32" s="144"/>
      <c r="KK32" s="147"/>
      <c r="KL32" s="133">
        <f t="shared" si="547"/>
        <v>0</v>
      </c>
      <c r="KM32" s="134" t="e">
        <f t="shared" si="182"/>
        <v>#DIV/0!</v>
      </c>
      <c r="KN32" s="133"/>
      <c r="KO32" s="145">
        <f t="shared" si="548"/>
        <v>0</v>
      </c>
      <c r="KP32" s="144"/>
      <c r="KQ32" s="147"/>
      <c r="KR32" s="133">
        <f t="shared" si="549"/>
        <v>0</v>
      </c>
      <c r="KS32" s="134" t="e">
        <f t="shared" si="185"/>
        <v>#DIV/0!</v>
      </c>
      <c r="KT32" s="133"/>
      <c r="KU32" s="145">
        <f t="shared" si="550"/>
        <v>0</v>
      </c>
      <c r="KV32" s="144">
        <f t="shared" si="187"/>
        <v>0</v>
      </c>
      <c r="KW32" s="147">
        <f t="shared" si="187"/>
        <v>0</v>
      </c>
      <c r="KX32" s="133">
        <f t="shared" si="187"/>
        <v>0</v>
      </c>
      <c r="KY32" s="134" t="e">
        <f t="shared" si="188"/>
        <v>#DIV/0!</v>
      </c>
      <c r="KZ32" s="133">
        <f t="shared" si="189"/>
        <v>0</v>
      </c>
      <c r="LA32" s="145">
        <f t="shared" si="189"/>
        <v>0</v>
      </c>
      <c r="LB32" s="144"/>
      <c r="LC32" s="147"/>
      <c r="LD32" s="133">
        <f t="shared" si="551"/>
        <v>0</v>
      </c>
      <c r="LE32" s="134" t="e">
        <f t="shared" si="191"/>
        <v>#DIV/0!</v>
      </c>
      <c r="LF32" s="133"/>
      <c r="LG32" s="145">
        <f t="shared" si="552"/>
        <v>0</v>
      </c>
      <c r="LH32" s="144"/>
      <c r="LI32" s="147"/>
      <c r="LJ32" s="133">
        <f t="shared" si="553"/>
        <v>0</v>
      </c>
      <c r="LK32" s="134" t="e">
        <f t="shared" si="194"/>
        <v>#DIV/0!</v>
      </c>
      <c r="LL32" s="133"/>
      <c r="LM32" s="145">
        <f t="shared" si="554"/>
        <v>0</v>
      </c>
      <c r="LN32" s="144">
        <f t="shared" si="196"/>
        <v>0</v>
      </c>
      <c r="LO32" s="147">
        <f t="shared" si="196"/>
        <v>0</v>
      </c>
      <c r="LP32" s="133">
        <f t="shared" si="196"/>
        <v>0</v>
      </c>
      <c r="LQ32" s="134" t="e">
        <f t="shared" si="197"/>
        <v>#DIV/0!</v>
      </c>
      <c r="LR32" s="133">
        <f t="shared" si="198"/>
        <v>0</v>
      </c>
      <c r="LS32" s="145">
        <f t="shared" si="198"/>
        <v>0</v>
      </c>
      <c r="LT32" s="144"/>
      <c r="LU32" s="147"/>
      <c r="LV32" s="133">
        <f t="shared" si="555"/>
        <v>0</v>
      </c>
      <c r="LW32" s="134" t="e">
        <f t="shared" si="200"/>
        <v>#DIV/0!</v>
      </c>
      <c r="LX32" s="133"/>
      <c r="LY32" s="145">
        <f t="shared" si="556"/>
        <v>0</v>
      </c>
      <c r="LZ32" s="144"/>
      <c r="MA32" s="147"/>
      <c r="MB32" s="133">
        <f t="shared" si="557"/>
        <v>0</v>
      </c>
      <c r="MC32" s="134" t="e">
        <f t="shared" si="203"/>
        <v>#DIV/0!</v>
      </c>
      <c r="MD32" s="133"/>
      <c r="ME32" s="145">
        <f t="shared" si="558"/>
        <v>0</v>
      </c>
      <c r="MF32" s="144">
        <f t="shared" si="205"/>
        <v>0</v>
      </c>
      <c r="MG32" s="147">
        <f t="shared" si="205"/>
        <v>0</v>
      </c>
      <c r="MH32" s="133">
        <f t="shared" si="205"/>
        <v>0</v>
      </c>
      <c r="MI32" s="134" t="e">
        <f t="shared" si="206"/>
        <v>#DIV/0!</v>
      </c>
      <c r="MJ32" s="133">
        <f t="shared" si="207"/>
        <v>0</v>
      </c>
      <c r="MK32" s="145">
        <f t="shared" si="207"/>
        <v>0</v>
      </c>
      <c r="ML32" s="144"/>
      <c r="MM32" s="147"/>
      <c r="MN32" s="133">
        <f t="shared" si="559"/>
        <v>0</v>
      </c>
      <c r="MO32" s="134" t="e">
        <f t="shared" si="209"/>
        <v>#DIV/0!</v>
      </c>
      <c r="MP32" s="133"/>
      <c r="MQ32" s="145">
        <f t="shared" si="560"/>
        <v>0</v>
      </c>
      <c r="MR32" s="144"/>
      <c r="MS32" s="147"/>
      <c r="MT32" s="133">
        <f t="shared" si="561"/>
        <v>0</v>
      </c>
      <c r="MU32" s="134" t="e">
        <f t="shared" si="212"/>
        <v>#DIV/0!</v>
      </c>
      <c r="MV32" s="133"/>
      <c r="MW32" s="145">
        <f t="shared" si="562"/>
        <v>0</v>
      </c>
      <c r="MX32" s="144">
        <f t="shared" si="214"/>
        <v>0</v>
      </c>
      <c r="MY32" s="147">
        <f t="shared" si="214"/>
        <v>0</v>
      </c>
      <c r="MZ32" s="133">
        <f t="shared" si="214"/>
        <v>0</v>
      </c>
      <c r="NA32" s="134" t="e">
        <f t="shared" si="215"/>
        <v>#DIV/0!</v>
      </c>
      <c r="NB32" s="133">
        <f t="shared" si="216"/>
        <v>0</v>
      </c>
      <c r="NC32" s="145">
        <f t="shared" si="216"/>
        <v>0</v>
      </c>
      <c r="ND32" s="144"/>
      <c r="NE32" s="147"/>
      <c r="NF32" s="133">
        <f t="shared" si="563"/>
        <v>0</v>
      </c>
      <c r="NG32" s="134" t="e">
        <f t="shared" si="218"/>
        <v>#DIV/0!</v>
      </c>
      <c r="NH32" s="133"/>
      <c r="NI32" s="145">
        <f t="shared" si="564"/>
        <v>0</v>
      </c>
      <c r="NJ32" s="144"/>
      <c r="NK32" s="147"/>
      <c r="NL32" s="133">
        <f t="shared" si="565"/>
        <v>0</v>
      </c>
      <c r="NM32" s="134" t="e">
        <f t="shared" si="221"/>
        <v>#DIV/0!</v>
      </c>
      <c r="NN32" s="133"/>
      <c r="NO32" s="145">
        <f t="shared" si="566"/>
        <v>0</v>
      </c>
      <c r="NP32" s="144">
        <f t="shared" si="223"/>
        <v>0</v>
      </c>
      <c r="NQ32" s="147">
        <f t="shared" si="223"/>
        <v>0</v>
      </c>
      <c r="NR32" s="133">
        <f t="shared" si="223"/>
        <v>0</v>
      </c>
      <c r="NS32" s="134" t="e">
        <f t="shared" si="224"/>
        <v>#DIV/0!</v>
      </c>
      <c r="NT32" s="133">
        <f t="shared" si="225"/>
        <v>0</v>
      </c>
      <c r="NU32" s="145">
        <f t="shared" si="225"/>
        <v>0</v>
      </c>
      <c r="NV32" s="144"/>
      <c r="NW32" s="147"/>
      <c r="NX32" s="133">
        <f t="shared" si="567"/>
        <v>0</v>
      </c>
      <c r="NY32" s="134" t="e">
        <f t="shared" si="227"/>
        <v>#DIV/0!</v>
      </c>
      <c r="NZ32" s="133"/>
      <c r="OA32" s="145">
        <f t="shared" si="568"/>
        <v>0</v>
      </c>
      <c r="OB32" s="144"/>
      <c r="OC32" s="147"/>
      <c r="OD32" s="133">
        <f t="shared" si="569"/>
        <v>0</v>
      </c>
      <c r="OE32" s="134" t="e">
        <f t="shared" si="230"/>
        <v>#DIV/0!</v>
      </c>
      <c r="OF32" s="133"/>
      <c r="OG32" s="145">
        <f t="shared" si="570"/>
        <v>0</v>
      </c>
      <c r="OH32" s="144"/>
      <c r="OI32" s="147"/>
      <c r="OJ32" s="133">
        <f t="shared" si="571"/>
        <v>0</v>
      </c>
      <c r="OK32" s="134" t="e">
        <f t="shared" si="233"/>
        <v>#DIV/0!</v>
      </c>
      <c r="OL32" s="133"/>
      <c r="OM32" s="145">
        <f t="shared" si="572"/>
        <v>0</v>
      </c>
      <c r="ON32" s="144">
        <f t="shared" si="235"/>
        <v>0</v>
      </c>
      <c r="OO32" s="147">
        <f t="shared" si="235"/>
        <v>0</v>
      </c>
      <c r="OP32" s="133">
        <f t="shared" si="235"/>
        <v>0</v>
      </c>
      <c r="OQ32" s="134" t="e">
        <f t="shared" si="236"/>
        <v>#DIV/0!</v>
      </c>
      <c r="OR32" s="133">
        <f t="shared" si="237"/>
        <v>0</v>
      </c>
      <c r="OS32" s="145">
        <f t="shared" si="237"/>
        <v>0</v>
      </c>
      <c r="OT32" s="144"/>
      <c r="OU32" s="147"/>
      <c r="OV32" s="133">
        <f t="shared" si="573"/>
        <v>0</v>
      </c>
      <c r="OW32" s="134" t="e">
        <f t="shared" si="239"/>
        <v>#DIV/0!</v>
      </c>
      <c r="OX32" s="133"/>
      <c r="OY32" s="145">
        <f t="shared" si="574"/>
        <v>0</v>
      </c>
      <c r="OZ32" s="144"/>
      <c r="PA32" s="147"/>
      <c r="PB32" s="133">
        <f t="shared" si="575"/>
        <v>0</v>
      </c>
      <c r="PC32" s="134" t="e">
        <f t="shared" si="242"/>
        <v>#DIV/0!</v>
      </c>
      <c r="PD32" s="133"/>
      <c r="PE32" s="145">
        <f t="shared" si="576"/>
        <v>0</v>
      </c>
      <c r="PF32" s="144">
        <f t="shared" si="244"/>
        <v>0</v>
      </c>
      <c r="PG32" s="147">
        <f t="shared" si="244"/>
        <v>0</v>
      </c>
      <c r="PH32" s="133">
        <f t="shared" si="244"/>
        <v>0</v>
      </c>
      <c r="PI32" s="134" t="e">
        <f t="shared" si="245"/>
        <v>#DIV/0!</v>
      </c>
      <c r="PJ32" s="133">
        <f t="shared" si="246"/>
        <v>0</v>
      </c>
      <c r="PK32" s="145">
        <f t="shared" si="246"/>
        <v>0</v>
      </c>
      <c r="PL32" s="144"/>
      <c r="PM32" s="147"/>
      <c r="PN32" s="133">
        <f t="shared" si="577"/>
        <v>0</v>
      </c>
      <c r="PO32" s="134" t="e">
        <f t="shared" si="248"/>
        <v>#DIV/0!</v>
      </c>
      <c r="PP32" s="133"/>
      <c r="PQ32" s="145">
        <f t="shared" si="578"/>
        <v>0</v>
      </c>
      <c r="PR32" s="144"/>
      <c r="PS32" s="147"/>
      <c r="PT32" s="133">
        <f t="shared" si="579"/>
        <v>0</v>
      </c>
      <c r="PU32" s="134" t="e">
        <f t="shared" si="251"/>
        <v>#DIV/0!</v>
      </c>
      <c r="PV32" s="133"/>
      <c r="PW32" s="145">
        <f t="shared" si="580"/>
        <v>0</v>
      </c>
    </row>
    <row r="33" spans="1:439" s="98" customFormat="1" ht="18.75" customHeight="1">
      <c r="A33" s="150"/>
      <c r="B33" s="157" t="s">
        <v>694</v>
      </c>
      <c r="C33" s="157" t="s">
        <v>695</v>
      </c>
      <c r="D33" s="158">
        <f>+'[10]รายงานจัดซื้องบ I '!D29</f>
        <v>17582</v>
      </c>
      <c r="E33" s="158">
        <f>+'[10]รายงานจัดซื้องบ I '!E29</f>
        <v>0</v>
      </c>
      <c r="F33" s="158">
        <f t="shared" si="37"/>
        <v>17582</v>
      </c>
      <c r="G33" s="158">
        <f>+'[10]รายงานจัดซื้องบ I '!G29</f>
        <v>17582</v>
      </c>
      <c r="H33" s="158">
        <f t="shared" si="490"/>
        <v>0</v>
      </c>
      <c r="I33" s="159">
        <f>+'[10]รายงานจัดซื้องบ I '!I29+'[10]รายงานจัดซื้องบ I '!L29+'[10]รายงานจัดซื้องบ I '!M29</f>
        <v>0</v>
      </c>
      <c r="J33" s="158">
        <f t="shared" si="38"/>
        <v>0</v>
      </c>
      <c r="K33" s="160" t="e">
        <f t="shared" si="36"/>
        <v>#DIV/0!</v>
      </c>
      <c r="L33" s="158">
        <f>+'[10]รายงานจัดซื้องบ I '!O29</f>
        <v>0</v>
      </c>
      <c r="M33" s="161">
        <f t="shared" si="39"/>
        <v>0</v>
      </c>
      <c r="N33" s="136">
        <f t="shared" si="40"/>
        <v>0</v>
      </c>
      <c r="O33" s="148">
        <f t="shared" si="40"/>
        <v>0</v>
      </c>
      <c r="P33" s="137">
        <f t="shared" si="40"/>
        <v>0</v>
      </c>
      <c r="Q33" s="138" t="e">
        <f t="shared" si="41"/>
        <v>#DIV/0!</v>
      </c>
      <c r="R33" s="137">
        <f t="shared" si="42"/>
        <v>0</v>
      </c>
      <c r="S33" s="139">
        <f t="shared" si="42"/>
        <v>0</v>
      </c>
      <c r="T33" s="140">
        <f t="shared" si="493"/>
        <v>0</v>
      </c>
      <c r="U33" s="149">
        <f t="shared" si="493"/>
        <v>0</v>
      </c>
      <c r="V33" s="141">
        <f t="shared" si="494"/>
        <v>0</v>
      </c>
      <c r="W33" s="142" t="e">
        <f t="shared" si="44"/>
        <v>#DIV/0!</v>
      </c>
      <c r="X33" s="141">
        <f t="shared" si="495"/>
        <v>0</v>
      </c>
      <c r="Y33" s="143">
        <f t="shared" si="496"/>
        <v>0</v>
      </c>
      <c r="Z33" s="144">
        <v>0</v>
      </c>
      <c r="AA33" s="147">
        <v>0</v>
      </c>
      <c r="AB33" s="133">
        <f t="shared" si="497"/>
        <v>0</v>
      </c>
      <c r="AC33" s="134" t="e">
        <f t="shared" si="498"/>
        <v>#DIV/0!</v>
      </c>
      <c r="AD33" s="133">
        <v>0</v>
      </c>
      <c r="AE33" s="145">
        <f t="shared" si="499"/>
        <v>0</v>
      </c>
      <c r="AF33" s="144">
        <v>0</v>
      </c>
      <c r="AG33" s="147">
        <v>0</v>
      </c>
      <c r="AH33" s="133">
        <f t="shared" si="500"/>
        <v>0</v>
      </c>
      <c r="AI33" s="134" t="e">
        <f t="shared" si="501"/>
        <v>#DIV/0!</v>
      </c>
      <c r="AJ33" s="133">
        <v>0</v>
      </c>
      <c r="AK33" s="145">
        <f t="shared" si="502"/>
        <v>0</v>
      </c>
      <c r="AL33" s="144">
        <f t="shared" si="52"/>
        <v>0</v>
      </c>
      <c r="AM33" s="147">
        <f t="shared" si="52"/>
        <v>0</v>
      </c>
      <c r="AN33" s="133">
        <f t="shared" si="52"/>
        <v>0</v>
      </c>
      <c r="AO33" s="134" t="e">
        <f t="shared" si="53"/>
        <v>#DIV/0!</v>
      </c>
      <c r="AP33" s="133">
        <f t="shared" si="54"/>
        <v>0</v>
      </c>
      <c r="AQ33" s="145">
        <f t="shared" si="54"/>
        <v>0</v>
      </c>
      <c r="AR33" s="144"/>
      <c r="AS33" s="147"/>
      <c r="AT33" s="133">
        <f t="shared" si="55"/>
        <v>0</v>
      </c>
      <c r="AU33" s="134" t="e">
        <f t="shared" si="56"/>
        <v>#DIV/0!</v>
      </c>
      <c r="AV33" s="133"/>
      <c r="AW33" s="145">
        <f t="shared" si="57"/>
        <v>0</v>
      </c>
      <c r="AX33" s="144"/>
      <c r="AY33" s="147"/>
      <c r="AZ33" s="133">
        <f t="shared" si="58"/>
        <v>0</v>
      </c>
      <c r="BA33" s="134" t="e">
        <f t="shared" si="59"/>
        <v>#DIV/0!</v>
      </c>
      <c r="BB33" s="133"/>
      <c r="BC33" s="145">
        <f t="shared" si="60"/>
        <v>0</v>
      </c>
      <c r="BD33" s="144"/>
      <c r="BE33" s="147"/>
      <c r="BF33" s="133">
        <f t="shared" si="61"/>
        <v>0</v>
      </c>
      <c r="BG33" s="134" t="e">
        <f t="shared" si="62"/>
        <v>#DIV/0!</v>
      </c>
      <c r="BH33" s="133"/>
      <c r="BI33" s="145">
        <f t="shared" si="63"/>
        <v>0</v>
      </c>
      <c r="BJ33" s="144">
        <f t="shared" si="64"/>
        <v>0</v>
      </c>
      <c r="BK33" s="147">
        <f t="shared" si="64"/>
        <v>0</v>
      </c>
      <c r="BL33" s="133">
        <f t="shared" si="64"/>
        <v>0</v>
      </c>
      <c r="BM33" s="134" t="e">
        <f t="shared" si="65"/>
        <v>#DIV/0!</v>
      </c>
      <c r="BN33" s="133">
        <f t="shared" si="66"/>
        <v>0</v>
      </c>
      <c r="BO33" s="145">
        <f t="shared" si="66"/>
        <v>0</v>
      </c>
      <c r="BP33" s="144"/>
      <c r="BQ33" s="147"/>
      <c r="BR33" s="133">
        <f t="shared" si="67"/>
        <v>0</v>
      </c>
      <c r="BS33" s="134" t="e">
        <f t="shared" si="68"/>
        <v>#DIV/0!</v>
      </c>
      <c r="BT33" s="133"/>
      <c r="BU33" s="145">
        <f t="shared" si="69"/>
        <v>0</v>
      </c>
      <c r="BV33" s="144"/>
      <c r="BW33" s="147"/>
      <c r="BX33" s="133">
        <f t="shared" si="70"/>
        <v>0</v>
      </c>
      <c r="BY33" s="134" t="e">
        <f t="shared" si="71"/>
        <v>#DIV/0!</v>
      </c>
      <c r="BZ33" s="133"/>
      <c r="CA33" s="145">
        <f t="shared" si="72"/>
        <v>0</v>
      </c>
      <c r="CB33" s="144"/>
      <c r="CC33" s="147"/>
      <c r="CD33" s="133">
        <f t="shared" si="73"/>
        <v>0</v>
      </c>
      <c r="CE33" s="134" t="e">
        <f t="shared" si="74"/>
        <v>#DIV/0!</v>
      </c>
      <c r="CF33" s="133"/>
      <c r="CG33" s="145">
        <f t="shared" si="75"/>
        <v>0</v>
      </c>
      <c r="CH33" s="144">
        <f t="shared" si="76"/>
        <v>0</v>
      </c>
      <c r="CI33" s="147">
        <f t="shared" si="76"/>
        <v>0</v>
      </c>
      <c r="CJ33" s="133">
        <f t="shared" si="76"/>
        <v>0</v>
      </c>
      <c r="CK33" s="134" t="e">
        <f t="shared" si="77"/>
        <v>#DIV/0!</v>
      </c>
      <c r="CL33" s="133">
        <f t="shared" si="78"/>
        <v>0</v>
      </c>
      <c r="CM33" s="145">
        <f t="shared" si="78"/>
        <v>0</v>
      </c>
      <c r="CN33" s="144"/>
      <c r="CO33" s="147"/>
      <c r="CP33" s="133">
        <f t="shared" si="79"/>
        <v>0</v>
      </c>
      <c r="CQ33" s="134" t="e">
        <f t="shared" si="80"/>
        <v>#DIV/0!</v>
      </c>
      <c r="CR33" s="133"/>
      <c r="CS33" s="145">
        <f t="shared" si="81"/>
        <v>0</v>
      </c>
      <c r="CT33" s="144"/>
      <c r="CU33" s="147"/>
      <c r="CV33" s="133">
        <f t="shared" si="82"/>
        <v>0</v>
      </c>
      <c r="CW33" s="134" t="e">
        <f t="shared" si="83"/>
        <v>#DIV/0!</v>
      </c>
      <c r="CX33" s="133"/>
      <c r="CY33" s="145">
        <f t="shared" si="84"/>
        <v>0</v>
      </c>
      <c r="CZ33" s="144"/>
      <c r="DA33" s="147"/>
      <c r="DB33" s="133">
        <f t="shared" si="85"/>
        <v>0</v>
      </c>
      <c r="DC33" s="134" t="e">
        <f t="shared" si="86"/>
        <v>#DIV/0!</v>
      </c>
      <c r="DD33" s="133"/>
      <c r="DE33" s="145">
        <f t="shared" si="87"/>
        <v>0</v>
      </c>
      <c r="DF33" s="144">
        <f t="shared" si="88"/>
        <v>0</v>
      </c>
      <c r="DG33" s="147">
        <f t="shared" si="88"/>
        <v>0</v>
      </c>
      <c r="DH33" s="133">
        <f t="shared" si="88"/>
        <v>0</v>
      </c>
      <c r="DI33" s="134" t="e">
        <f t="shared" si="89"/>
        <v>#DIV/0!</v>
      </c>
      <c r="DJ33" s="133">
        <f t="shared" si="90"/>
        <v>0</v>
      </c>
      <c r="DK33" s="145">
        <f t="shared" si="90"/>
        <v>0</v>
      </c>
      <c r="DL33" s="144"/>
      <c r="DM33" s="147"/>
      <c r="DN33" s="133">
        <f t="shared" si="91"/>
        <v>0</v>
      </c>
      <c r="DO33" s="134" t="e">
        <f t="shared" si="92"/>
        <v>#DIV/0!</v>
      </c>
      <c r="DP33" s="133"/>
      <c r="DQ33" s="145">
        <f t="shared" si="93"/>
        <v>0</v>
      </c>
      <c r="DR33" s="144"/>
      <c r="DS33" s="147"/>
      <c r="DT33" s="133">
        <f t="shared" si="94"/>
        <v>0</v>
      </c>
      <c r="DU33" s="134" t="e">
        <f t="shared" si="95"/>
        <v>#DIV/0!</v>
      </c>
      <c r="DV33" s="133"/>
      <c r="DW33" s="145">
        <f t="shared" si="96"/>
        <v>0</v>
      </c>
      <c r="DX33" s="144"/>
      <c r="DY33" s="147"/>
      <c r="DZ33" s="133">
        <f t="shared" si="503"/>
        <v>0</v>
      </c>
      <c r="EA33" s="134" t="e">
        <f t="shared" si="98"/>
        <v>#DIV/0!</v>
      </c>
      <c r="EB33" s="133"/>
      <c r="EC33" s="145">
        <f t="shared" si="504"/>
        <v>0</v>
      </c>
      <c r="ED33" s="144">
        <f t="shared" si="100"/>
        <v>0</v>
      </c>
      <c r="EE33" s="147">
        <f t="shared" si="100"/>
        <v>0</v>
      </c>
      <c r="EF33" s="133">
        <f t="shared" si="100"/>
        <v>0</v>
      </c>
      <c r="EG33" s="134" t="e">
        <f t="shared" si="101"/>
        <v>#DIV/0!</v>
      </c>
      <c r="EH33" s="133">
        <f t="shared" si="102"/>
        <v>0</v>
      </c>
      <c r="EI33" s="145">
        <f t="shared" si="102"/>
        <v>0</v>
      </c>
      <c r="EJ33" s="144"/>
      <c r="EK33" s="147"/>
      <c r="EL33" s="133">
        <f t="shared" si="505"/>
        <v>0</v>
      </c>
      <c r="EM33" s="134" t="e">
        <f t="shared" si="104"/>
        <v>#DIV/0!</v>
      </c>
      <c r="EN33" s="133"/>
      <c r="EO33" s="145">
        <f t="shared" si="506"/>
        <v>0</v>
      </c>
      <c r="EP33" s="144"/>
      <c r="EQ33" s="147"/>
      <c r="ER33" s="133">
        <f t="shared" si="507"/>
        <v>0</v>
      </c>
      <c r="ES33" s="134" t="e">
        <f t="shared" si="107"/>
        <v>#DIV/0!</v>
      </c>
      <c r="ET33" s="133"/>
      <c r="EU33" s="145">
        <f t="shared" si="508"/>
        <v>0</v>
      </c>
      <c r="EV33" s="144"/>
      <c r="EW33" s="147"/>
      <c r="EX33" s="133">
        <f t="shared" si="509"/>
        <v>0</v>
      </c>
      <c r="EY33" s="134" t="e">
        <f t="shared" si="110"/>
        <v>#DIV/0!</v>
      </c>
      <c r="EZ33" s="133"/>
      <c r="FA33" s="145">
        <f t="shared" si="510"/>
        <v>0</v>
      </c>
      <c r="FB33" s="144"/>
      <c r="FC33" s="147"/>
      <c r="FD33" s="133">
        <f t="shared" si="511"/>
        <v>0</v>
      </c>
      <c r="FE33" s="134" t="e">
        <f t="shared" si="113"/>
        <v>#DIV/0!</v>
      </c>
      <c r="FF33" s="133"/>
      <c r="FG33" s="145">
        <f t="shared" si="512"/>
        <v>0</v>
      </c>
      <c r="FH33" s="144"/>
      <c r="FI33" s="147"/>
      <c r="FJ33" s="133">
        <f t="shared" si="513"/>
        <v>0</v>
      </c>
      <c r="FK33" s="134" t="e">
        <f t="shared" si="116"/>
        <v>#DIV/0!</v>
      </c>
      <c r="FL33" s="133"/>
      <c r="FM33" s="145">
        <f t="shared" si="514"/>
        <v>0</v>
      </c>
      <c r="FN33" s="144">
        <f t="shared" si="118"/>
        <v>0</v>
      </c>
      <c r="FO33" s="147">
        <f t="shared" si="118"/>
        <v>0</v>
      </c>
      <c r="FP33" s="133">
        <f t="shared" si="118"/>
        <v>0</v>
      </c>
      <c r="FQ33" s="134" t="e">
        <f t="shared" si="119"/>
        <v>#DIV/0!</v>
      </c>
      <c r="FR33" s="133">
        <f t="shared" si="120"/>
        <v>0</v>
      </c>
      <c r="FS33" s="145">
        <f t="shared" si="120"/>
        <v>0</v>
      </c>
      <c r="FT33" s="144"/>
      <c r="FU33" s="147"/>
      <c r="FV33" s="133">
        <f t="shared" si="515"/>
        <v>0</v>
      </c>
      <c r="FW33" s="134" t="e">
        <f t="shared" si="122"/>
        <v>#DIV/0!</v>
      </c>
      <c r="FX33" s="133"/>
      <c r="FY33" s="145">
        <f t="shared" si="516"/>
        <v>0</v>
      </c>
      <c r="FZ33" s="144"/>
      <c r="GA33" s="147"/>
      <c r="GB33" s="133">
        <f t="shared" si="517"/>
        <v>0</v>
      </c>
      <c r="GC33" s="134" t="e">
        <f t="shared" si="125"/>
        <v>#DIV/0!</v>
      </c>
      <c r="GD33" s="133"/>
      <c r="GE33" s="145">
        <f t="shared" si="518"/>
        <v>0</v>
      </c>
      <c r="GF33" s="144"/>
      <c r="GG33" s="147"/>
      <c r="GH33" s="133">
        <f t="shared" si="519"/>
        <v>0</v>
      </c>
      <c r="GI33" s="134" t="e">
        <f t="shared" si="128"/>
        <v>#DIV/0!</v>
      </c>
      <c r="GJ33" s="133"/>
      <c r="GK33" s="145">
        <f t="shared" si="520"/>
        <v>0</v>
      </c>
      <c r="GL33" s="144">
        <f t="shared" si="130"/>
        <v>0</v>
      </c>
      <c r="GM33" s="147">
        <f t="shared" si="130"/>
        <v>0</v>
      </c>
      <c r="GN33" s="133">
        <f t="shared" si="130"/>
        <v>0</v>
      </c>
      <c r="GO33" s="134" t="e">
        <f t="shared" si="131"/>
        <v>#DIV/0!</v>
      </c>
      <c r="GP33" s="133">
        <f t="shared" si="132"/>
        <v>0</v>
      </c>
      <c r="GQ33" s="145">
        <f t="shared" si="132"/>
        <v>0</v>
      </c>
      <c r="GR33" s="144"/>
      <c r="GS33" s="147"/>
      <c r="GT33" s="133">
        <f t="shared" si="521"/>
        <v>0</v>
      </c>
      <c r="GU33" s="134" t="e">
        <f t="shared" si="134"/>
        <v>#DIV/0!</v>
      </c>
      <c r="GV33" s="133"/>
      <c r="GW33" s="145">
        <f t="shared" si="522"/>
        <v>0</v>
      </c>
      <c r="GX33" s="144"/>
      <c r="GY33" s="147"/>
      <c r="GZ33" s="133">
        <f t="shared" si="523"/>
        <v>0</v>
      </c>
      <c r="HA33" s="134" t="e">
        <f t="shared" si="137"/>
        <v>#DIV/0!</v>
      </c>
      <c r="HB33" s="133"/>
      <c r="HC33" s="145">
        <f t="shared" si="524"/>
        <v>0</v>
      </c>
      <c r="HD33" s="144"/>
      <c r="HE33" s="147"/>
      <c r="HF33" s="133">
        <f t="shared" si="525"/>
        <v>0</v>
      </c>
      <c r="HG33" s="134" t="e">
        <f t="shared" si="140"/>
        <v>#DIV/0!</v>
      </c>
      <c r="HH33" s="133"/>
      <c r="HI33" s="145">
        <f t="shared" si="526"/>
        <v>0</v>
      </c>
      <c r="HJ33" s="144"/>
      <c r="HK33" s="147"/>
      <c r="HL33" s="133">
        <f t="shared" si="527"/>
        <v>0</v>
      </c>
      <c r="HM33" s="134" t="e">
        <f t="shared" si="143"/>
        <v>#DIV/0!</v>
      </c>
      <c r="HN33" s="133"/>
      <c r="HO33" s="145">
        <f t="shared" si="528"/>
        <v>0</v>
      </c>
      <c r="HP33" s="144"/>
      <c r="HQ33" s="147"/>
      <c r="HR33" s="133">
        <f t="shared" si="529"/>
        <v>0</v>
      </c>
      <c r="HS33" s="134" t="e">
        <f t="shared" si="146"/>
        <v>#DIV/0!</v>
      </c>
      <c r="HT33" s="133"/>
      <c r="HU33" s="145">
        <f t="shared" si="530"/>
        <v>0</v>
      </c>
      <c r="HV33" s="144"/>
      <c r="HW33" s="147"/>
      <c r="HX33" s="133">
        <f t="shared" si="531"/>
        <v>0</v>
      </c>
      <c r="HY33" s="134" t="e">
        <f t="shared" si="149"/>
        <v>#DIV/0!</v>
      </c>
      <c r="HZ33" s="133"/>
      <c r="IA33" s="145">
        <f t="shared" si="532"/>
        <v>0</v>
      </c>
      <c r="IB33" s="144">
        <f t="shared" si="151"/>
        <v>0</v>
      </c>
      <c r="IC33" s="147">
        <f t="shared" si="151"/>
        <v>0</v>
      </c>
      <c r="ID33" s="133">
        <f t="shared" si="151"/>
        <v>0</v>
      </c>
      <c r="IE33" s="134" t="e">
        <f t="shared" si="152"/>
        <v>#DIV/0!</v>
      </c>
      <c r="IF33" s="133">
        <f t="shared" si="153"/>
        <v>0</v>
      </c>
      <c r="IG33" s="145">
        <f t="shared" si="153"/>
        <v>0</v>
      </c>
      <c r="IH33" s="144"/>
      <c r="II33" s="147"/>
      <c r="IJ33" s="133">
        <f t="shared" si="533"/>
        <v>0</v>
      </c>
      <c r="IK33" s="134" t="e">
        <f t="shared" si="155"/>
        <v>#DIV/0!</v>
      </c>
      <c r="IL33" s="133"/>
      <c r="IM33" s="145">
        <f t="shared" si="534"/>
        <v>0</v>
      </c>
      <c r="IN33" s="144"/>
      <c r="IO33" s="147"/>
      <c r="IP33" s="133">
        <f t="shared" si="535"/>
        <v>0</v>
      </c>
      <c r="IQ33" s="134" t="e">
        <f t="shared" si="158"/>
        <v>#DIV/0!</v>
      </c>
      <c r="IR33" s="133"/>
      <c r="IS33" s="145">
        <f t="shared" si="536"/>
        <v>0</v>
      </c>
      <c r="IT33" s="144"/>
      <c r="IU33" s="147"/>
      <c r="IV33" s="133">
        <f t="shared" si="537"/>
        <v>0</v>
      </c>
      <c r="IW33" s="134" t="e">
        <f t="shared" si="161"/>
        <v>#DIV/0!</v>
      </c>
      <c r="IX33" s="133"/>
      <c r="IY33" s="145">
        <f t="shared" si="538"/>
        <v>0</v>
      </c>
      <c r="IZ33" s="144">
        <f t="shared" si="163"/>
        <v>0</v>
      </c>
      <c r="JA33" s="147">
        <f t="shared" si="163"/>
        <v>0</v>
      </c>
      <c r="JB33" s="133">
        <f t="shared" si="163"/>
        <v>0</v>
      </c>
      <c r="JC33" s="134" t="e">
        <f t="shared" si="164"/>
        <v>#DIV/0!</v>
      </c>
      <c r="JD33" s="133">
        <f t="shared" si="165"/>
        <v>0</v>
      </c>
      <c r="JE33" s="145">
        <f t="shared" si="165"/>
        <v>0</v>
      </c>
      <c r="JF33" s="144"/>
      <c r="JG33" s="147"/>
      <c r="JH33" s="133">
        <f t="shared" si="539"/>
        <v>0</v>
      </c>
      <c r="JI33" s="134" t="e">
        <f t="shared" si="167"/>
        <v>#DIV/0!</v>
      </c>
      <c r="JJ33" s="133"/>
      <c r="JK33" s="145">
        <f t="shared" si="540"/>
        <v>0</v>
      </c>
      <c r="JL33" s="144"/>
      <c r="JM33" s="147"/>
      <c r="JN33" s="133">
        <f t="shared" si="541"/>
        <v>0</v>
      </c>
      <c r="JO33" s="134" t="e">
        <f t="shared" si="170"/>
        <v>#DIV/0!</v>
      </c>
      <c r="JP33" s="133"/>
      <c r="JQ33" s="145">
        <f t="shared" si="542"/>
        <v>0</v>
      </c>
      <c r="JR33" s="144"/>
      <c r="JS33" s="147"/>
      <c r="JT33" s="133">
        <f t="shared" si="543"/>
        <v>0</v>
      </c>
      <c r="JU33" s="134" t="e">
        <f t="shared" si="173"/>
        <v>#DIV/0!</v>
      </c>
      <c r="JV33" s="133"/>
      <c r="JW33" s="145">
        <f t="shared" si="544"/>
        <v>0</v>
      </c>
      <c r="JX33" s="144"/>
      <c r="JY33" s="147"/>
      <c r="JZ33" s="133">
        <f t="shared" si="545"/>
        <v>0</v>
      </c>
      <c r="KA33" s="134" t="e">
        <f t="shared" si="176"/>
        <v>#DIV/0!</v>
      </c>
      <c r="KB33" s="133"/>
      <c r="KC33" s="145">
        <f t="shared" si="546"/>
        <v>0</v>
      </c>
      <c r="KD33" s="144">
        <f t="shared" si="178"/>
        <v>0</v>
      </c>
      <c r="KE33" s="147">
        <f t="shared" si="178"/>
        <v>0</v>
      </c>
      <c r="KF33" s="133">
        <f t="shared" si="178"/>
        <v>0</v>
      </c>
      <c r="KG33" s="134" t="e">
        <f t="shared" si="179"/>
        <v>#DIV/0!</v>
      </c>
      <c r="KH33" s="133">
        <f t="shared" si="180"/>
        <v>0</v>
      </c>
      <c r="KI33" s="145">
        <f t="shared" si="180"/>
        <v>0</v>
      </c>
      <c r="KJ33" s="144"/>
      <c r="KK33" s="147"/>
      <c r="KL33" s="133">
        <f t="shared" si="547"/>
        <v>0</v>
      </c>
      <c r="KM33" s="134" t="e">
        <f t="shared" si="182"/>
        <v>#DIV/0!</v>
      </c>
      <c r="KN33" s="133"/>
      <c r="KO33" s="145">
        <f t="shared" si="548"/>
        <v>0</v>
      </c>
      <c r="KP33" s="144"/>
      <c r="KQ33" s="147"/>
      <c r="KR33" s="133">
        <f t="shared" si="549"/>
        <v>0</v>
      </c>
      <c r="KS33" s="134" t="e">
        <f t="shared" si="185"/>
        <v>#DIV/0!</v>
      </c>
      <c r="KT33" s="133"/>
      <c r="KU33" s="145">
        <f t="shared" si="550"/>
        <v>0</v>
      </c>
      <c r="KV33" s="144">
        <f t="shared" si="187"/>
        <v>0</v>
      </c>
      <c r="KW33" s="147">
        <f t="shared" si="187"/>
        <v>0</v>
      </c>
      <c r="KX33" s="133">
        <f t="shared" si="187"/>
        <v>0</v>
      </c>
      <c r="KY33" s="134" t="e">
        <f t="shared" si="188"/>
        <v>#DIV/0!</v>
      </c>
      <c r="KZ33" s="133">
        <f t="shared" si="189"/>
        <v>0</v>
      </c>
      <c r="LA33" s="145">
        <f t="shared" si="189"/>
        <v>0</v>
      </c>
      <c r="LB33" s="144"/>
      <c r="LC33" s="147"/>
      <c r="LD33" s="133">
        <f t="shared" si="551"/>
        <v>0</v>
      </c>
      <c r="LE33" s="134" t="e">
        <f t="shared" si="191"/>
        <v>#DIV/0!</v>
      </c>
      <c r="LF33" s="133"/>
      <c r="LG33" s="145">
        <f t="shared" si="552"/>
        <v>0</v>
      </c>
      <c r="LH33" s="144"/>
      <c r="LI33" s="147"/>
      <c r="LJ33" s="133">
        <f t="shared" si="553"/>
        <v>0</v>
      </c>
      <c r="LK33" s="134" t="e">
        <f t="shared" si="194"/>
        <v>#DIV/0!</v>
      </c>
      <c r="LL33" s="133"/>
      <c r="LM33" s="145">
        <f t="shared" si="554"/>
        <v>0</v>
      </c>
      <c r="LN33" s="144">
        <f t="shared" si="196"/>
        <v>0</v>
      </c>
      <c r="LO33" s="147">
        <f t="shared" si="196"/>
        <v>0</v>
      </c>
      <c r="LP33" s="133">
        <f t="shared" si="196"/>
        <v>0</v>
      </c>
      <c r="LQ33" s="134" t="e">
        <f t="shared" si="197"/>
        <v>#DIV/0!</v>
      </c>
      <c r="LR33" s="133">
        <f t="shared" si="198"/>
        <v>0</v>
      </c>
      <c r="LS33" s="145">
        <f t="shared" si="198"/>
        <v>0</v>
      </c>
      <c r="LT33" s="144"/>
      <c r="LU33" s="147"/>
      <c r="LV33" s="133">
        <f t="shared" si="555"/>
        <v>0</v>
      </c>
      <c r="LW33" s="134" t="e">
        <f t="shared" si="200"/>
        <v>#DIV/0!</v>
      </c>
      <c r="LX33" s="133"/>
      <c r="LY33" s="145">
        <f t="shared" si="556"/>
        <v>0</v>
      </c>
      <c r="LZ33" s="144"/>
      <c r="MA33" s="147"/>
      <c r="MB33" s="133">
        <f t="shared" si="557"/>
        <v>0</v>
      </c>
      <c r="MC33" s="134" t="e">
        <f t="shared" si="203"/>
        <v>#DIV/0!</v>
      </c>
      <c r="MD33" s="133"/>
      <c r="ME33" s="145">
        <f t="shared" si="558"/>
        <v>0</v>
      </c>
      <c r="MF33" s="144">
        <f t="shared" si="205"/>
        <v>0</v>
      </c>
      <c r="MG33" s="147">
        <f t="shared" si="205"/>
        <v>0</v>
      </c>
      <c r="MH33" s="133">
        <f t="shared" si="205"/>
        <v>0</v>
      </c>
      <c r="MI33" s="134" t="e">
        <f t="shared" si="206"/>
        <v>#DIV/0!</v>
      </c>
      <c r="MJ33" s="133">
        <f t="shared" si="207"/>
        <v>0</v>
      </c>
      <c r="MK33" s="145">
        <f t="shared" si="207"/>
        <v>0</v>
      </c>
      <c r="ML33" s="144"/>
      <c r="MM33" s="147"/>
      <c r="MN33" s="133">
        <f t="shared" si="559"/>
        <v>0</v>
      </c>
      <c r="MO33" s="134" t="e">
        <f t="shared" si="209"/>
        <v>#DIV/0!</v>
      </c>
      <c r="MP33" s="133"/>
      <c r="MQ33" s="145">
        <f t="shared" si="560"/>
        <v>0</v>
      </c>
      <c r="MR33" s="144"/>
      <c r="MS33" s="147"/>
      <c r="MT33" s="133">
        <f t="shared" si="561"/>
        <v>0</v>
      </c>
      <c r="MU33" s="134" t="e">
        <f t="shared" si="212"/>
        <v>#DIV/0!</v>
      </c>
      <c r="MV33" s="133"/>
      <c r="MW33" s="145">
        <f t="shared" si="562"/>
        <v>0</v>
      </c>
      <c r="MX33" s="144">
        <f t="shared" si="214"/>
        <v>0</v>
      </c>
      <c r="MY33" s="147">
        <f t="shared" si="214"/>
        <v>0</v>
      </c>
      <c r="MZ33" s="133">
        <f t="shared" si="214"/>
        <v>0</v>
      </c>
      <c r="NA33" s="134" t="e">
        <f t="shared" si="215"/>
        <v>#DIV/0!</v>
      </c>
      <c r="NB33" s="133">
        <f t="shared" si="216"/>
        <v>0</v>
      </c>
      <c r="NC33" s="145">
        <f t="shared" si="216"/>
        <v>0</v>
      </c>
      <c r="ND33" s="144"/>
      <c r="NE33" s="147"/>
      <c r="NF33" s="133">
        <f t="shared" si="563"/>
        <v>0</v>
      </c>
      <c r="NG33" s="134" t="e">
        <f t="shared" si="218"/>
        <v>#DIV/0!</v>
      </c>
      <c r="NH33" s="133"/>
      <c r="NI33" s="145">
        <f t="shared" si="564"/>
        <v>0</v>
      </c>
      <c r="NJ33" s="144"/>
      <c r="NK33" s="147"/>
      <c r="NL33" s="133">
        <f t="shared" si="565"/>
        <v>0</v>
      </c>
      <c r="NM33" s="134" t="e">
        <f t="shared" si="221"/>
        <v>#DIV/0!</v>
      </c>
      <c r="NN33" s="133"/>
      <c r="NO33" s="145">
        <f t="shared" si="566"/>
        <v>0</v>
      </c>
      <c r="NP33" s="144">
        <f t="shared" si="223"/>
        <v>0</v>
      </c>
      <c r="NQ33" s="147">
        <f t="shared" si="223"/>
        <v>0</v>
      </c>
      <c r="NR33" s="133">
        <f t="shared" si="223"/>
        <v>0</v>
      </c>
      <c r="NS33" s="134" t="e">
        <f t="shared" si="224"/>
        <v>#DIV/0!</v>
      </c>
      <c r="NT33" s="133">
        <f t="shared" si="225"/>
        <v>0</v>
      </c>
      <c r="NU33" s="145">
        <f t="shared" si="225"/>
        <v>0</v>
      </c>
      <c r="NV33" s="144"/>
      <c r="NW33" s="147"/>
      <c r="NX33" s="133">
        <f t="shared" si="567"/>
        <v>0</v>
      </c>
      <c r="NY33" s="134" t="e">
        <f t="shared" si="227"/>
        <v>#DIV/0!</v>
      </c>
      <c r="NZ33" s="133"/>
      <c r="OA33" s="145">
        <f t="shared" si="568"/>
        <v>0</v>
      </c>
      <c r="OB33" s="144"/>
      <c r="OC33" s="147"/>
      <c r="OD33" s="133">
        <f t="shared" si="569"/>
        <v>0</v>
      </c>
      <c r="OE33" s="134" t="e">
        <f t="shared" si="230"/>
        <v>#DIV/0!</v>
      </c>
      <c r="OF33" s="133"/>
      <c r="OG33" s="145">
        <f t="shared" si="570"/>
        <v>0</v>
      </c>
      <c r="OH33" s="144"/>
      <c r="OI33" s="147"/>
      <c r="OJ33" s="133">
        <f t="shared" si="571"/>
        <v>0</v>
      </c>
      <c r="OK33" s="134" t="e">
        <f t="shared" si="233"/>
        <v>#DIV/0!</v>
      </c>
      <c r="OL33" s="133"/>
      <c r="OM33" s="145">
        <f t="shared" si="572"/>
        <v>0</v>
      </c>
      <c r="ON33" s="144">
        <f t="shared" si="235"/>
        <v>0</v>
      </c>
      <c r="OO33" s="147">
        <f t="shared" si="235"/>
        <v>0</v>
      </c>
      <c r="OP33" s="133">
        <f t="shared" si="235"/>
        <v>0</v>
      </c>
      <c r="OQ33" s="134" t="e">
        <f t="shared" si="236"/>
        <v>#DIV/0!</v>
      </c>
      <c r="OR33" s="133">
        <f t="shared" si="237"/>
        <v>0</v>
      </c>
      <c r="OS33" s="145">
        <f t="shared" si="237"/>
        <v>0</v>
      </c>
      <c r="OT33" s="144"/>
      <c r="OU33" s="147"/>
      <c r="OV33" s="133">
        <f t="shared" si="573"/>
        <v>0</v>
      </c>
      <c r="OW33" s="134" t="e">
        <f t="shared" si="239"/>
        <v>#DIV/0!</v>
      </c>
      <c r="OX33" s="133"/>
      <c r="OY33" s="145">
        <f t="shared" si="574"/>
        <v>0</v>
      </c>
      <c r="OZ33" s="144"/>
      <c r="PA33" s="147"/>
      <c r="PB33" s="133">
        <f t="shared" si="575"/>
        <v>0</v>
      </c>
      <c r="PC33" s="134" t="e">
        <f t="shared" si="242"/>
        <v>#DIV/0!</v>
      </c>
      <c r="PD33" s="133"/>
      <c r="PE33" s="145">
        <f t="shared" si="576"/>
        <v>0</v>
      </c>
      <c r="PF33" s="144">
        <f t="shared" si="244"/>
        <v>0</v>
      </c>
      <c r="PG33" s="147">
        <f t="shared" si="244"/>
        <v>0</v>
      </c>
      <c r="PH33" s="133">
        <f t="shared" si="244"/>
        <v>0</v>
      </c>
      <c r="PI33" s="134" t="e">
        <f t="shared" si="245"/>
        <v>#DIV/0!</v>
      </c>
      <c r="PJ33" s="133">
        <f t="shared" si="246"/>
        <v>0</v>
      </c>
      <c r="PK33" s="145">
        <f t="shared" si="246"/>
        <v>0</v>
      </c>
      <c r="PL33" s="144"/>
      <c r="PM33" s="147"/>
      <c r="PN33" s="133">
        <f t="shared" si="577"/>
        <v>0</v>
      </c>
      <c r="PO33" s="134" t="e">
        <f t="shared" si="248"/>
        <v>#DIV/0!</v>
      </c>
      <c r="PP33" s="133"/>
      <c r="PQ33" s="145">
        <f t="shared" si="578"/>
        <v>0</v>
      </c>
      <c r="PR33" s="144"/>
      <c r="PS33" s="147"/>
      <c r="PT33" s="133">
        <f t="shared" si="579"/>
        <v>0</v>
      </c>
      <c r="PU33" s="134" t="e">
        <f t="shared" si="251"/>
        <v>#DIV/0!</v>
      </c>
      <c r="PV33" s="133"/>
      <c r="PW33" s="145">
        <f t="shared" si="580"/>
        <v>0</v>
      </c>
    </row>
    <row r="34" spans="1:439" s="98" customFormat="1" ht="18.75" customHeight="1">
      <c r="A34" s="150"/>
      <c r="B34" s="157" t="s">
        <v>696</v>
      </c>
      <c r="C34" s="157" t="s">
        <v>697</v>
      </c>
      <c r="D34" s="158">
        <f>+'[10]รายงานจัดซื้องบ I '!D30</f>
        <v>96000</v>
      </c>
      <c r="E34" s="158">
        <f>+'[10]รายงานจัดซื้องบ I '!E30</f>
        <v>0</v>
      </c>
      <c r="F34" s="158">
        <f t="shared" si="37"/>
        <v>96000</v>
      </c>
      <c r="G34" s="158">
        <f>+'[10]รายงานจัดซื้องบ I '!G30</f>
        <v>13620</v>
      </c>
      <c r="H34" s="158">
        <f t="shared" si="490"/>
        <v>82380</v>
      </c>
      <c r="I34" s="159">
        <f>+'[10]รายงานจัดซื้องบ I '!I30+'[10]รายงานจัดซื้องบ I '!L30+'[10]รายงานจัดซื้องบ I '!M30</f>
        <v>82380</v>
      </c>
      <c r="J34" s="158">
        <f t="shared" si="38"/>
        <v>0</v>
      </c>
      <c r="K34" s="160">
        <f t="shared" si="36"/>
        <v>100</v>
      </c>
      <c r="L34" s="158">
        <f>+'[10]รายงานจัดซื้องบ I '!O30</f>
        <v>0</v>
      </c>
      <c r="M34" s="161">
        <f t="shared" si="39"/>
        <v>0</v>
      </c>
      <c r="N34" s="136">
        <f t="shared" si="40"/>
        <v>0</v>
      </c>
      <c r="O34" s="148">
        <f t="shared" si="40"/>
        <v>0</v>
      </c>
      <c r="P34" s="137">
        <f t="shared" si="40"/>
        <v>0</v>
      </c>
      <c r="Q34" s="138" t="e">
        <f t="shared" si="41"/>
        <v>#DIV/0!</v>
      </c>
      <c r="R34" s="137">
        <f t="shared" si="42"/>
        <v>0</v>
      </c>
      <c r="S34" s="139">
        <f t="shared" si="42"/>
        <v>0</v>
      </c>
      <c r="T34" s="140">
        <f t="shared" si="493"/>
        <v>82380</v>
      </c>
      <c r="U34" s="149">
        <f t="shared" si="493"/>
        <v>82380</v>
      </c>
      <c r="V34" s="141">
        <f t="shared" si="494"/>
        <v>0</v>
      </c>
      <c r="W34" s="142">
        <f t="shared" si="44"/>
        <v>100</v>
      </c>
      <c r="X34" s="141">
        <f t="shared" si="495"/>
        <v>0</v>
      </c>
      <c r="Y34" s="143">
        <f t="shared" si="496"/>
        <v>0</v>
      </c>
      <c r="Z34" s="144">
        <v>0</v>
      </c>
      <c r="AA34" s="147">
        <v>0</v>
      </c>
      <c r="AB34" s="133">
        <f t="shared" si="497"/>
        <v>0</v>
      </c>
      <c r="AC34" s="134" t="e">
        <f t="shared" si="498"/>
        <v>#DIV/0!</v>
      </c>
      <c r="AD34" s="133">
        <v>0</v>
      </c>
      <c r="AE34" s="145">
        <f t="shared" si="499"/>
        <v>0</v>
      </c>
      <c r="AF34" s="144">
        <v>0</v>
      </c>
      <c r="AG34" s="147">
        <v>0</v>
      </c>
      <c r="AH34" s="133">
        <f t="shared" si="500"/>
        <v>0</v>
      </c>
      <c r="AI34" s="134" t="e">
        <f t="shared" si="501"/>
        <v>#DIV/0!</v>
      </c>
      <c r="AJ34" s="133">
        <v>0</v>
      </c>
      <c r="AK34" s="145">
        <f t="shared" si="502"/>
        <v>0</v>
      </c>
      <c r="AL34" s="144">
        <f t="shared" si="52"/>
        <v>0</v>
      </c>
      <c r="AM34" s="147">
        <f t="shared" si="52"/>
        <v>0</v>
      </c>
      <c r="AN34" s="133">
        <f t="shared" si="52"/>
        <v>0</v>
      </c>
      <c r="AO34" s="134" t="e">
        <f t="shared" si="53"/>
        <v>#DIV/0!</v>
      </c>
      <c r="AP34" s="133">
        <f t="shared" si="54"/>
        <v>0</v>
      </c>
      <c r="AQ34" s="145">
        <f t="shared" si="54"/>
        <v>0</v>
      </c>
      <c r="AR34" s="144"/>
      <c r="AS34" s="147"/>
      <c r="AT34" s="133">
        <f t="shared" si="55"/>
        <v>0</v>
      </c>
      <c r="AU34" s="134" t="e">
        <f t="shared" si="56"/>
        <v>#DIV/0!</v>
      </c>
      <c r="AV34" s="133"/>
      <c r="AW34" s="145">
        <f t="shared" si="57"/>
        <v>0</v>
      </c>
      <c r="AX34" s="144"/>
      <c r="AY34" s="147"/>
      <c r="AZ34" s="133">
        <f t="shared" si="58"/>
        <v>0</v>
      </c>
      <c r="BA34" s="134" t="e">
        <f t="shared" si="59"/>
        <v>#DIV/0!</v>
      </c>
      <c r="BB34" s="133"/>
      <c r="BC34" s="145">
        <f t="shared" si="60"/>
        <v>0</v>
      </c>
      <c r="BD34" s="144"/>
      <c r="BE34" s="147"/>
      <c r="BF34" s="133">
        <f t="shared" si="61"/>
        <v>0</v>
      </c>
      <c r="BG34" s="134" t="e">
        <f t="shared" si="62"/>
        <v>#DIV/0!</v>
      </c>
      <c r="BH34" s="133"/>
      <c r="BI34" s="145">
        <f t="shared" si="63"/>
        <v>0</v>
      </c>
      <c r="BJ34" s="144">
        <f t="shared" si="64"/>
        <v>0</v>
      </c>
      <c r="BK34" s="147">
        <f t="shared" si="64"/>
        <v>0</v>
      </c>
      <c r="BL34" s="133">
        <f t="shared" si="64"/>
        <v>0</v>
      </c>
      <c r="BM34" s="134" t="e">
        <f t="shared" si="65"/>
        <v>#DIV/0!</v>
      </c>
      <c r="BN34" s="133">
        <f t="shared" si="66"/>
        <v>0</v>
      </c>
      <c r="BO34" s="145">
        <f t="shared" si="66"/>
        <v>0</v>
      </c>
      <c r="BP34" s="144"/>
      <c r="BQ34" s="147"/>
      <c r="BR34" s="133">
        <f t="shared" si="67"/>
        <v>0</v>
      </c>
      <c r="BS34" s="134" t="e">
        <f t="shared" si="68"/>
        <v>#DIV/0!</v>
      </c>
      <c r="BT34" s="133"/>
      <c r="BU34" s="145">
        <f t="shared" si="69"/>
        <v>0</v>
      </c>
      <c r="BV34" s="144"/>
      <c r="BW34" s="147"/>
      <c r="BX34" s="133">
        <f t="shared" si="70"/>
        <v>0</v>
      </c>
      <c r="BY34" s="134" t="e">
        <f t="shared" si="71"/>
        <v>#DIV/0!</v>
      </c>
      <c r="BZ34" s="133"/>
      <c r="CA34" s="145">
        <f t="shared" si="72"/>
        <v>0</v>
      </c>
      <c r="CB34" s="144"/>
      <c r="CC34" s="147"/>
      <c r="CD34" s="133">
        <f t="shared" si="73"/>
        <v>0</v>
      </c>
      <c r="CE34" s="134" t="e">
        <f t="shared" si="74"/>
        <v>#DIV/0!</v>
      </c>
      <c r="CF34" s="133"/>
      <c r="CG34" s="145">
        <f t="shared" si="75"/>
        <v>0</v>
      </c>
      <c r="CH34" s="144">
        <f t="shared" si="76"/>
        <v>0</v>
      </c>
      <c r="CI34" s="147">
        <f t="shared" si="76"/>
        <v>0</v>
      </c>
      <c r="CJ34" s="133">
        <f t="shared" si="76"/>
        <v>0</v>
      </c>
      <c r="CK34" s="134" t="e">
        <f t="shared" si="77"/>
        <v>#DIV/0!</v>
      </c>
      <c r="CL34" s="133">
        <f t="shared" si="78"/>
        <v>0</v>
      </c>
      <c r="CM34" s="145">
        <f t="shared" si="78"/>
        <v>0</v>
      </c>
      <c r="CN34" s="144"/>
      <c r="CO34" s="147"/>
      <c r="CP34" s="133">
        <f t="shared" si="79"/>
        <v>0</v>
      </c>
      <c r="CQ34" s="134" t="e">
        <f t="shared" si="80"/>
        <v>#DIV/0!</v>
      </c>
      <c r="CR34" s="133"/>
      <c r="CS34" s="145">
        <f t="shared" si="81"/>
        <v>0</v>
      </c>
      <c r="CT34" s="144"/>
      <c r="CU34" s="147"/>
      <c r="CV34" s="133">
        <f t="shared" si="82"/>
        <v>0</v>
      </c>
      <c r="CW34" s="134" t="e">
        <f t="shared" si="83"/>
        <v>#DIV/0!</v>
      </c>
      <c r="CX34" s="133"/>
      <c r="CY34" s="145">
        <f t="shared" si="84"/>
        <v>0</v>
      </c>
      <c r="CZ34" s="144"/>
      <c r="DA34" s="147"/>
      <c r="DB34" s="133">
        <f t="shared" si="85"/>
        <v>0</v>
      </c>
      <c r="DC34" s="134" t="e">
        <f t="shared" si="86"/>
        <v>#DIV/0!</v>
      </c>
      <c r="DD34" s="133"/>
      <c r="DE34" s="145">
        <f t="shared" si="87"/>
        <v>0</v>
      </c>
      <c r="DF34" s="144">
        <f t="shared" si="88"/>
        <v>0</v>
      </c>
      <c r="DG34" s="147">
        <f t="shared" si="88"/>
        <v>0</v>
      </c>
      <c r="DH34" s="133">
        <f t="shared" si="88"/>
        <v>0</v>
      </c>
      <c r="DI34" s="134" t="e">
        <f t="shared" si="89"/>
        <v>#DIV/0!</v>
      </c>
      <c r="DJ34" s="133">
        <f t="shared" si="90"/>
        <v>0</v>
      </c>
      <c r="DK34" s="145">
        <f t="shared" si="90"/>
        <v>0</v>
      </c>
      <c r="DL34" s="144"/>
      <c r="DM34" s="147"/>
      <c r="DN34" s="133">
        <f t="shared" si="91"/>
        <v>0</v>
      </c>
      <c r="DO34" s="134" t="e">
        <f t="shared" si="92"/>
        <v>#DIV/0!</v>
      </c>
      <c r="DP34" s="133"/>
      <c r="DQ34" s="145">
        <f t="shared" si="93"/>
        <v>0</v>
      </c>
      <c r="DR34" s="144"/>
      <c r="DS34" s="147"/>
      <c r="DT34" s="133">
        <f t="shared" si="94"/>
        <v>0</v>
      </c>
      <c r="DU34" s="134" t="e">
        <f t="shared" si="95"/>
        <v>#DIV/0!</v>
      </c>
      <c r="DV34" s="133"/>
      <c r="DW34" s="145">
        <f t="shared" si="96"/>
        <v>0</v>
      </c>
      <c r="DX34" s="144"/>
      <c r="DY34" s="147"/>
      <c r="DZ34" s="133">
        <f t="shared" si="503"/>
        <v>0</v>
      </c>
      <c r="EA34" s="134" t="e">
        <f t="shared" si="98"/>
        <v>#DIV/0!</v>
      </c>
      <c r="EB34" s="133"/>
      <c r="EC34" s="145">
        <f t="shared" si="504"/>
        <v>0</v>
      </c>
      <c r="ED34" s="144">
        <f t="shared" si="100"/>
        <v>0</v>
      </c>
      <c r="EE34" s="147">
        <f t="shared" si="100"/>
        <v>0</v>
      </c>
      <c r="EF34" s="133">
        <f t="shared" si="100"/>
        <v>0</v>
      </c>
      <c r="EG34" s="134" t="e">
        <f t="shared" si="101"/>
        <v>#DIV/0!</v>
      </c>
      <c r="EH34" s="133">
        <f t="shared" si="102"/>
        <v>0</v>
      </c>
      <c r="EI34" s="145">
        <f t="shared" si="102"/>
        <v>0</v>
      </c>
      <c r="EJ34" s="144"/>
      <c r="EK34" s="147"/>
      <c r="EL34" s="133">
        <f t="shared" si="505"/>
        <v>0</v>
      </c>
      <c r="EM34" s="134" t="e">
        <f t="shared" si="104"/>
        <v>#DIV/0!</v>
      </c>
      <c r="EN34" s="133"/>
      <c r="EO34" s="145">
        <f t="shared" si="506"/>
        <v>0</v>
      </c>
      <c r="EP34" s="144"/>
      <c r="EQ34" s="147"/>
      <c r="ER34" s="133">
        <f t="shared" si="507"/>
        <v>0</v>
      </c>
      <c r="ES34" s="134" t="e">
        <f t="shared" si="107"/>
        <v>#DIV/0!</v>
      </c>
      <c r="ET34" s="133"/>
      <c r="EU34" s="145">
        <f t="shared" si="508"/>
        <v>0</v>
      </c>
      <c r="EV34" s="144"/>
      <c r="EW34" s="147"/>
      <c r="EX34" s="133">
        <f t="shared" si="509"/>
        <v>0</v>
      </c>
      <c r="EY34" s="134" t="e">
        <f t="shared" si="110"/>
        <v>#DIV/0!</v>
      </c>
      <c r="EZ34" s="133"/>
      <c r="FA34" s="145">
        <f t="shared" si="510"/>
        <v>0</v>
      </c>
      <c r="FB34" s="144"/>
      <c r="FC34" s="147"/>
      <c r="FD34" s="133">
        <f t="shared" si="511"/>
        <v>0</v>
      </c>
      <c r="FE34" s="134" t="e">
        <f t="shared" si="113"/>
        <v>#DIV/0!</v>
      </c>
      <c r="FF34" s="133"/>
      <c r="FG34" s="145">
        <f t="shared" si="512"/>
        <v>0</v>
      </c>
      <c r="FH34" s="144"/>
      <c r="FI34" s="147"/>
      <c r="FJ34" s="133">
        <f t="shared" si="513"/>
        <v>0</v>
      </c>
      <c r="FK34" s="134" t="e">
        <f t="shared" si="116"/>
        <v>#DIV/0!</v>
      </c>
      <c r="FL34" s="133"/>
      <c r="FM34" s="145">
        <f t="shared" si="514"/>
        <v>0</v>
      </c>
      <c r="FN34" s="144">
        <f t="shared" si="118"/>
        <v>0</v>
      </c>
      <c r="FO34" s="147">
        <f t="shared" si="118"/>
        <v>0</v>
      </c>
      <c r="FP34" s="133">
        <f t="shared" si="118"/>
        <v>0</v>
      </c>
      <c r="FQ34" s="134" t="e">
        <f t="shared" si="119"/>
        <v>#DIV/0!</v>
      </c>
      <c r="FR34" s="133">
        <f t="shared" si="120"/>
        <v>0</v>
      </c>
      <c r="FS34" s="145">
        <f t="shared" si="120"/>
        <v>0</v>
      </c>
      <c r="FT34" s="144"/>
      <c r="FU34" s="147"/>
      <c r="FV34" s="133">
        <f t="shared" si="515"/>
        <v>0</v>
      </c>
      <c r="FW34" s="134" t="e">
        <f t="shared" si="122"/>
        <v>#DIV/0!</v>
      </c>
      <c r="FX34" s="133"/>
      <c r="FY34" s="145">
        <f t="shared" si="516"/>
        <v>0</v>
      </c>
      <c r="FZ34" s="144"/>
      <c r="GA34" s="147"/>
      <c r="GB34" s="133">
        <f t="shared" si="517"/>
        <v>0</v>
      </c>
      <c r="GC34" s="134" t="e">
        <f t="shared" si="125"/>
        <v>#DIV/0!</v>
      </c>
      <c r="GD34" s="133"/>
      <c r="GE34" s="145">
        <f t="shared" si="518"/>
        <v>0</v>
      </c>
      <c r="GF34" s="144"/>
      <c r="GG34" s="147"/>
      <c r="GH34" s="133">
        <f t="shared" si="519"/>
        <v>0</v>
      </c>
      <c r="GI34" s="134" t="e">
        <f t="shared" si="128"/>
        <v>#DIV/0!</v>
      </c>
      <c r="GJ34" s="133"/>
      <c r="GK34" s="145">
        <f t="shared" si="520"/>
        <v>0</v>
      </c>
      <c r="GL34" s="144">
        <f t="shared" si="130"/>
        <v>0</v>
      </c>
      <c r="GM34" s="147">
        <f t="shared" si="130"/>
        <v>0</v>
      </c>
      <c r="GN34" s="133">
        <f t="shared" si="130"/>
        <v>0</v>
      </c>
      <c r="GO34" s="134" t="e">
        <f t="shared" si="131"/>
        <v>#DIV/0!</v>
      </c>
      <c r="GP34" s="133">
        <f t="shared" si="132"/>
        <v>0</v>
      </c>
      <c r="GQ34" s="145">
        <f t="shared" si="132"/>
        <v>0</v>
      </c>
      <c r="GR34" s="144"/>
      <c r="GS34" s="147"/>
      <c r="GT34" s="133">
        <f t="shared" si="521"/>
        <v>0</v>
      </c>
      <c r="GU34" s="134" t="e">
        <f t="shared" si="134"/>
        <v>#DIV/0!</v>
      </c>
      <c r="GV34" s="133"/>
      <c r="GW34" s="145">
        <f t="shared" si="522"/>
        <v>0</v>
      </c>
      <c r="GX34" s="144"/>
      <c r="GY34" s="147"/>
      <c r="GZ34" s="133">
        <f t="shared" si="523"/>
        <v>0</v>
      </c>
      <c r="HA34" s="134" t="e">
        <f t="shared" si="137"/>
        <v>#DIV/0!</v>
      </c>
      <c r="HB34" s="133"/>
      <c r="HC34" s="145">
        <f t="shared" si="524"/>
        <v>0</v>
      </c>
      <c r="HD34" s="144"/>
      <c r="HE34" s="147"/>
      <c r="HF34" s="133">
        <f t="shared" si="525"/>
        <v>0</v>
      </c>
      <c r="HG34" s="134" t="e">
        <f t="shared" si="140"/>
        <v>#DIV/0!</v>
      </c>
      <c r="HH34" s="133"/>
      <c r="HI34" s="145">
        <f t="shared" si="526"/>
        <v>0</v>
      </c>
      <c r="HJ34" s="144"/>
      <c r="HK34" s="147"/>
      <c r="HL34" s="133">
        <f t="shared" si="527"/>
        <v>0</v>
      </c>
      <c r="HM34" s="134" t="e">
        <f t="shared" si="143"/>
        <v>#DIV/0!</v>
      </c>
      <c r="HN34" s="133"/>
      <c r="HO34" s="145">
        <f t="shared" si="528"/>
        <v>0</v>
      </c>
      <c r="HP34" s="144"/>
      <c r="HQ34" s="147"/>
      <c r="HR34" s="133">
        <f t="shared" si="529"/>
        <v>0</v>
      </c>
      <c r="HS34" s="134" t="e">
        <f t="shared" si="146"/>
        <v>#DIV/0!</v>
      </c>
      <c r="HT34" s="133"/>
      <c r="HU34" s="145">
        <f t="shared" si="530"/>
        <v>0</v>
      </c>
      <c r="HV34" s="144"/>
      <c r="HW34" s="147"/>
      <c r="HX34" s="133">
        <f t="shared" si="531"/>
        <v>0</v>
      </c>
      <c r="HY34" s="134" t="e">
        <f t="shared" si="149"/>
        <v>#DIV/0!</v>
      </c>
      <c r="HZ34" s="133"/>
      <c r="IA34" s="145">
        <f t="shared" si="532"/>
        <v>0</v>
      </c>
      <c r="IB34" s="144">
        <f t="shared" si="151"/>
        <v>82380</v>
      </c>
      <c r="IC34" s="147">
        <f t="shared" si="151"/>
        <v>82380</v>
      </c>
      <c r="ID34" s="133">
        <f t="shared" si="151"/>
        <v>0</v>
      </c>
      <c r="IE34" s="134">
        <f t="shared" si="152"/>
        <v>100</v>
      </c>
      <c r="IF34" s="133">
        <f t="shared" si="153"/>
        <v>0</v>
      </c>
      <c r="IG34" s="145">
        <f t="shared" si="153"/>
        <v>0</v>
      </c>
      <c r="IH34" s="144">
        <f>+'[10]รายละเอียดซื้อ I'!F106</f>
        <v>82380</v>
      </c>
      <c r="II34" s="147">
        <f>+'[10]รายละเอียดซื้อ I'!G106+'[10]รายละเอียดซื้อ I'!J106+'[10]รายละเอียดซื้อ I'!K106</f>
        <v>82380</v>
      </c>
      <c r="IJ34" s="133">
        <f t="shared" si="533"/>
        <v>0</v>
      </c>
      <c r="IK34" s="134">
        <f t="shared" si="155"/>
        <v>100</v>
      </c>
      <c r="IL34" s="133">
        <f>+'[10]รายละเอียดซื้อ I'!N106</f>
        <v>0</v>
      </c>
      <c r="IM34" s="145">
        <f t="shared" si="534"/>
        <v>0</v>
      </c>
      <c r="IN34" s="144"/>
      <c r="IO34" s="147"/>
      <c r="IP34" s="133">
        <f t="shared" si="535"/>
        <v>0</v>
      </c>
      <c r="IQ34" s="134" t="e">
        <f t="shared" si="158"/>
        <v>#DIV/0!</v>
      </c>
      <c r="IR34" s="133"/>
      <c r="IS34" s="145">
        <f t="shared" si="536"/>
        <v>0</v>
      </c>
      <c r="IT34" s="144"/>
      <c r="IU34" s="147"/>
      <c r="IV34" s="133">
        <f t="shared" si="537"/>
        <v>0</v>
      </c>
      <c r="IW34" s="134" t="e">
        <f t="shared" si="161"/>
        <v>#DIV/0!</v>
      </c>
      <c r="IX34" s="133"/>
      <c r="IY34" s="145">
        <f t="shared" si="538"/>
        <v>0</v>
      </c>
      <c r="IZ34" s="144">
        <f t="shared" si="163"/>
        <v>0</v>
      </c>
      <c r="JA34" s="147">
        <f t="shared" si="163"/>
        <v>0</v>
      </c>
      <c r="JB34" s="133">
        <f t="shared" si="163"/>
        <v>0</v>
      </c>
      <c r="JC34" s="134" t="e">
        <f t="shared" si="164"/>
        <v>#DIV/0!</v>
      </c>
      <c r="JD34" s="133">
        <f t="shared" si="165"/>
        <v>0</v>
      </c>
      <c r="JE34" s="145">
        <f t="shared" si="165"/>
        <v>0</v>
      </c>
      <c r="JF34" s="144"/>
      <c r="JG34" s="147"/>
      <c r="JH34" s="133">
        <f t="shared" si="539"/>
        <v>0</v>
      </c>
      <c r="JI34" s="134" t="e">
        <f t="shared" si="167"/>
        <v>#DIV/0!</v>
      </c>
      <c r="JJ34" s="133"/>
      <c r="JK34" s="145">
        <f t="shared" si="540"/>
        <v>0</v>
      </c>
      <c r="JL34" s="144"/>
      <c r="JM34" s="147"/>
      <c r="JN34" s="133">
        <f t="shared" si="541"/>
        <v>0</v>
      </c>
      <c r="JO34" s="134" t="e">
        <f t="shared" si="170"/>
        <v>#DIV/0!</v>
      </c>
      <c r="JP34" s="133"/>
      <c r="JQ34" s="145">
        <f t="shared" si="542"/>
        <v>0</v>
      </c>
      <c r="JR34" s="144"/>
      <c r="JS34" s="147"/>
      <c r="JT34" s="133">
        <f t="shared" si="543"/>
        <v>0</v>
      </c>
      <c r="JU34" s="134" t="e">
        <f t="shared" si="173"/>
        <v>#DIV/0!</v>
      </c>
      <c r="JV34" s="133"/>
      <c r="JW34" s="145">
        <f t="shared" si="544"/>
        <v>0</v>
      </c>
      <c r="JX34" s="144"/>
      <c r="JY34" s="147"/>
      <c r="JZ34" s="133">
        <f t="shared" si="545"/>
        <v>0</v>
      </c>
      <c r="KA34" s="134" t="e">
        <f t="shared" si="176"/>
        <v>#DIV/0!</v>
      </c>
      <c r="KB34" s="133"/>
      <c r="KC34" s="145">
        <f t="shared" si="546"/>
        <v>0</v>
      </c>
      <c r="KD34" s="144">
        <f t="shared" si="178"/>
        <v>0</v>
      </c>
      <c r="KE34" s="147">
        <f t="shared" si="178"/>
        <v>0</v>
      </c>
      <c r="KF34" s="133">
        <f t="shared" si="178"/>
        <v>0</v>
      </c>
      <c r="KG34" s="134" t="e">
        <f t="shared" si="179"/>
        <v>#DIV/0!</v>
      </c>
      <c r="KH34" s="133">
        <f t="shared" si="180"/>
        <v>0</v>
      </c>
      <c r="KI34" s="145">
        <f t="shared" si="180"/>
        <v>0</v>
      </c>
      <c r="KJ34" s="144"/>
      <c r="KK34" s="147"/>
      <c r="KL34" s="133">
        <f t="shared" si="547"/>
        <v>0</v>
      </c>
      <c r="KM34" s="134" t="e">
        <f t="shared" si="182"/>
        <v>#DIV/0!</v>
      </c>
      <c r="KN34" s="133"/>
      <c r="KO34" s="145">
        <f t="shared" si="548"/>
        <v>0</v>
      </c>
      <c r="KP34" s="144"/>
      <c r="KQ34" s="147"/>
      <c r="KR34" s="133">
        <f t="shared" si="549"/>
        <v>0</v>
      </c>
      <c r="KS34" s="134" t="e">
        <f t="shared" si="185"/>
        <v>#DIV/0!</v>
      </c>
      <c r="KT34" s="133"/>
      <c r="KU34" s="145">
        <f t="shared" si="550"/>
        <v>0</v>
      </c>
      <c r="KV34" s="144">
        <f t="shared" si="187"/>
        <v>0</v>
      </c>
      <c r="KW34" s="147">
        <f t="shared" si="187"/>
        <v>0</v>
      </c>
      <c r="KX34" s="133">
        <f t="shared" si="187"/>
        <v>0</v>
      </c>
      <c r="KY34" s="134" t="e">
        <f t="shared" si="188"/>
        <v>#DIV/0!</v>
      </c>
      <c r="KZ34" s="133">
        <f t="shared" si="189"/>
        <v>0</v>
      </c>
      <c r="LA34" s="145">
        <f t="shared" si="189"/>
        <v>0</v>
      </c>
      <c r="LB34" s="144"/>
      <c r="LC34" s="147"/>
      <c r="LD34" s="133">
        <f t="shared" si="551"/>
        <v>0</v>
      </c>
      <c r="LE34" s="134" t="e">
        <f t="shared" si="191"/>
        <v>#DIV/0!</v>
      </c>
      <c r="LF34" s="133"/>
      <c r="LG34" s="145">
        <f t="shared" si="552"/>
        <v>0</v>
      </c>
      <c r="LH34" s="144"/>
      <c r="LI34" s="147"/>
      <c r="LJ34" s="133">
        <f t="shared" si="553"/>
        <v>0</v>
      </c>
      <c r="LK34" s="134" t="e">
        <f t="shared" si="194"/>
        <v>#DIV/0!</v>
      </c>
      <c r="LL34" s="133"/>
      <c r="LM34" s="145">
        <f t="shared" si="554"/>
        <v>0</v>
      </c>
      <c r="LN34" s="144">
        <f t="shared" si="196"/>
        <v>0</v>
      </c>
      <c r="LO34" s="147">
        <f t="shared" si="196"/>
        <v>0</v>
      </c>
      <c r="LP34" s="133">
        <f t="shared" si="196"/>
        <v>0</v>
      </c>
      <c r="LQ34" s="134" t="e">
        <f t="shared" si="197"/>
        <v>#DIV/0!</v>
      </c>
      <c r="LR34" s="133">
        <f t="shared" si="198"/>
        <v>0</v>
      </c>
      <c r="LS34" s="145">
        <f t="shared" si="198"/>
        <v>0</v>
      </c>
      <c r="LT34" s="144"/>
      <c r="LU34" s="147"/>
      <c r="LV34" s="133">
        <f t="shared" si="555"/>
        <v>0</v>
      </c>
      <c r="LW34" s="134" t="e">
        <f t="shared" si="200"/>
        <v>#DIV/0!</v>
      </c>
      <c r="LX34" s="133"/>
      <c r="LY34" s="145">
        <f t="shared" si="556"/>
        <v>0</v>
      </c>
      <c r="LZ34" s="144"/>
      <c r="MA34" s="147"/>
      <c r="MB34" s="133">
        <f t="shared" si="557"/>
        <v>0</v>
      </c>
      <c r="MC34" s="134" t="e">
        <f t="shared" si="203"/>
        <v>#DIV/0!</v>
      </c>
      <c r="MD34" s="133"/>
      <c r="ME34" s="145">
        <f t="shared" si="558"/>
        <v>0</v>
      </c>
      <c r="MF34" s="144">
        <f t="shared" si="205"/>
        <v>0</v>
      </c>
      <c r="MG34" s="147">
        <f t="shared" si="205"/>
        <v>0</v>
      </c>
      <c r="MH34" s="133">
        <f t="shared" si="205"/>
        <v>0</v>
      </c>
      <c r="MI34" s="134" t="e">
        <f t="shared" si="206"/>
        <v>#DIV/0!</v>
      </c>
      <c r="MJ34" s="133">
        <f t="shared" si="207"/>
        <v>0</v>
      </c>
      <c r="MK34" s="145">
        <f t="shared" si="207"/>
        <v>0</v>
      </c>
      <c r="ML34" s="144"/>
      <c r="MM34" s="147"/>
      <c r="MN34" s="133">
        <f t="shared" si="559"/>
        <v>0</v>
      </c>
      <c r="MO34" s="134" t="e">
        <f t="shared" si="209"/>
        <v>#DIV/0!</v>
      </c>
      <c r="MP34" s="133"/>
      <c r="MQ34" s="145">
        <f t="shared" si="560"/>
        <v>0</v>
      </c>
      <c r="MR34" s="144"/>
      <c r="MS34" s="147"/>
      <c r="MT34" s="133">
        <f t="shared" si="561"/>
        <v>0</v>
      </c>
      <c r="MU34" s="134" t="e">
        <f t="shared" si="212"/>
        <v>#DIV/0!</v>
      </c>
      <c r="MV34" s="133"/>
      <c r="MW34" s="145">
        <f t="shared" si="562"/>
        <v>0</v>
      </c>
      <c r="MX34" s="144">
        <f t="shared" si="214"/>
        <v>0</v>
      </c>
      <c r="MY34" s="147">
        <f t="shared" si="214"/>
        <v>0</v>
      </c>
      <c r="MZ34" s="133">
        <f t="shared" si="214"/>
        <v>0</v>
      </c>
      <c r="NA34" s="134" t="e">
        <f t="shared" si="215"/>
        <v>#DIV/0!</v>
      </c>
      <c r="NB34" s="133">
        <f t="shared" si="216"/>
        <v>0</v>
      </c>
      <c r="NC34" s="145">
        <f t="shared" si="216"/>
        <v>0</v>
      </c>
      <c r="ND34" s="144"/>
      <c r="NE34" s="147"/>
      <c r="NF34" s="133">
        <f t="shared" si="563"/>
        <v>0</v>
      </c>
      <c r="NG34" s="134" t="e">
        <f t="shared" si="218"/>
        <v>#DIV/0!</v>
      </c>
      <c r="NH34" s="133"/>
      <c r="NI34" s="145">
        <f t="shared" si="564"/>
        <v>0</v>
      </c>
      <c r="NJ34" s="144"/>
      <c r="NK34" s="147"/>
      <c r="NL34" s="133">
        <f t="shared" si="565"/>
        <v>0</v>
      </c>
      <c r="NM34" s="134" t="e">
        <f t="shared" si="221"/>
        <v>#DIV/0!</v>
      </c>
      <c r="NN34" s="133"/>
      <c r="NO34" s="145">
        <f t="shared" si="566"/>
        <v>0</v>
      </c>
      <c r="NP34" s="144">
        <f t="shared" si="223"/>
        <v>0</v>
      </c>
      <c r="NQ34" s="147">
        <f t="shared" si="223"/>
        <v>0</v>
      </c>
      <c r="NR34" s="133">
        <f t="shared" si="223"/>
        <v>0</v>
      </c>
      <c r="NS34" s="134" t="e">
        <f t="shared" si="224"/>
        <v>#DIV/0!</v>
      </c>
      <c r="NT34" s="133">
        <f t="shared" si="225"/>
        <v>0</v>
      </c>
      <c r="NU34" s="145">
        <f t="shared" si="225"/>
        <v>0</v>
      </c>
      <c r="NV34" s="144"/>
      <c r="NW34" s="147"/>
      <c r="NX34" s="133">
        <f t="shared" si="567"/>
        <v>0</v>
      </c>
      <c r="NY34" s="134" t="e">
        <f t="shared" si="227"/>
        <v>#DIV/0!</v>
      </c>
      <c r="NZ34" s="133"/>
      <c r="OA34" s="145">
        <f t="shared" si="568"/>
        <v>0</v>
      </c>
      <c r="OB34" s="144"/>
      <c r="OC34" s="147"/>
      <c r="OD34" s="133">
        <f t="shared" si="569"/>
        <v>0</v>
      </c>
      <c r="OE34" s="134" t="e">
        <f t="shared" si="230"/>
        <v>#DIV/0!</v>
      </c>
      <c r="OF34" s="133"/>
      <c r="OG34" s="145">
        <f t="shared" si="570"/>
        <v>0</v>
      </c>
      <c r="OH34" s="144"/>
      <c r="OI34" s="147"/>
      <c r="OJ34" s="133">
        <f t="shared" si="571"/>
        <v>0</v>
      </c>
      <c r="OK34" s="134" t="e">
        <f t="shared" si="233"/>
        <v>#DIV/0!</v>
      </c>
      <c r="OL34" s="133"/>
      <c r="OM34" s="145">
        <f t="shared" si="572"/>
        <v>0</v>
      </c>
      <c r="ON34" s="144">
        <f t="shared" si="235"/>
        <v>0</v>
      </c>
      <c r="OO34" s="147">
        <f t="shared" si="235"/>
        <v>0</v>
      </c>
      <c r="OP34" s="133">
        <f t="shared" si="235"/>
        <v>0</v>
      </c>
      <c r="OQ34" s="134" t="e">
        <f t="shared" si="236"/>
        <v>#DIV/0!</v>
      </c>
      <c r="OR34" s="133">
        <f t="shared" si="237"/>
        <v>0</v>
      </c>
      <c r="OS34" s="145">
        <f t="shared" si="237"/>
        <v>0</v>
      </c>
      <c r="OT34" s="144"/>
      <c r="OU34" s="147"/>
      <c r="OV34" s="133">
        <f t="shared" si="573"/>
        <v>0</v>
      </c>
      <c r="OW34" s="134" t="e">
        <f t="shared" si="239"/>
        <v>#DIV/0!</v>
      </c>
      <c r="OX34" s="133"/>
      <c r="OY34" s="145">
        <f t="shared" si="574"/>
        <v>0</v>
      </c>
      <c r="OZ34" s="144"/>
      <c r="PA34" s="147"/>
      <c r="PB34" s="133">
        <f t="shared" si="575"/>
        <v>0</v>
      </c>
      <c r="PC34" s="134" t="e">
        <f t="shared" si="242"/>
        <v>#DIV/0!</v>
      </c>
      <c r="PD34" s="133"/>
      <c r="PE34" s="145">
        <f t="shared" si="576"/>
        <v>0</v>
      </c>
      <c r="PF34" s="144">
        <f t="shared" si="244"/>
        <v>0</v>
      </c>
      <c r="PG34" s="147">
        <f t="shared" si="244"/>
        <v>0</v>
      </c>
      <c r="PH34" s="133">
        <f t="shared" si="244"/>
        <v>0</v>
      </c>
      <c r="PI34" s="134" t="e">
        <f t="shared" si="245"/>
        <v>#DIV/0!</v>
      </c>
      <c r="PJ34" s="133">
        <f t="shared" si="246"/>
        <v>0</v>
      </c>
      <c r="PK34" s="145">
        <f t="shared" si="246"/>
        <v>0</v>
      </c>
      <c r="PL34" s="144"/>
      <c r="PM34" s="147"/>
      <c r="PN34" s="133">
        <f t="shared" si="577"/>
        <v>0</v>
      </c>
      <c r="PO34" s="134" t="e">
        <f t="shared" si="248"/>
        <v>#DIV/0!</v>
      </c>
      <c r="PP34" s="133"/>
      <c r="PQ34" s="145">
        <f t="shared" si="578"/>
        <v>0</v>
      </c>
      <c r="PR34" s="144"/>
      <c r="PS34" s="147"/>
      <c r="PT34" s="133">
        <f t="shared" si="579"/>
        <v>0</v>
      </c>
      <c r="PU34" s="134" t="e">
        <f t="shared" si="251"/>
        <v>#DIV/0!</v>
      </c>
      <c r="PV34" s="133"/>
      <c r="PW34" s="145">
        <f t="shared" si="580"/>
        <v>0</v>
      </c>
    </row>
    <row r="35" spans="1:439" s="98" customFormat="1" ht="18.75" customHeight="1">
      <c r="A35" s="150"/>
      <c r="B35" s="178" t="s">
        <v>698</v>
      </c>
      <c r="C35" s="178" t="s">
        <v>699</v>
      </c>
      <c r="D35" s="133">
        <f>+'[10]รายงานจัดซื้องบ I '!D31</f>
        <v>0</v>
      </c>
      <c r="E35" s="133">
        <f>+'[10]รายงานจัดซื้องบ I '!E31</f>
        <v>0</v>
      </c>
      <c r="F35" s="133">
        <f t="shared" si="37"/>
        <v>0</v>
      </c>
      <c r="G35" s="133">
        <f>+'[10]รายงานจัดซื้องบ I '!G31</f>
        <v>0</v>
      </c>
      <c r="H35" s="133">
        <f t="shared" si="490"/>
        <v>0</v>
      </c>
      <c r="I35" s="147">
        <f>+'[10]รายงานจัดซื้องบ I '!I31+'[10]รายงานจัดซื้องบ I '!L31+'[10]รายงานจัดซื้องบ I '!M31</f>
        <v>0</v>
      </c>
      <c r="J35" s="133">
        <f t="shared" si="38"/>
        <v>0</v>
      </c>
      <c r="K35" s="134" t="e">
        <f t="shared" si="36"/>
        <v>#DIV/0!</v>
      </c>
      <c r="L35" s="133">
        <f>+'[10]รายงานจัดซื้องบ I '!O31</f>
        <v>0</v>
      </c>
      <c r="M35" s="135">
        <f t="shared" si="39"/>
        <v>0</v>
      </c>
      <c r="N35" s="136">
        <f t="shared" si="40"/>
        <v>0</v>
      </c>
      <c r="O35" s="148">
        <f t="shared" si="40"/>
        <v>0</v>
      </c>
      <c r="P35" s="137">
        <f t="shared" si="40"/>
        <v>0</v>
      </c>
      <c r="Q35" s="138" t="e">
        <f t="shared" si="41"/>
        <v>#DIV/0!</v>
      </c>
      <c r="R35" s="137">
        <f t="shared" si="42"/>
        <v>0</v>
      </c>
      <c r="S35" s="139">
        <f t="shared" si="42"/>
        <v>0</v>
      </c>
      <c r="T35" s="140">
        <f t="shared" si="493"/>
        <v>0</v>
      </c>
      <c r="U35" s="149">
        <f t="shared" si="493"/>
        <v>0</v>
      </c>
      <c r="V35" s="141">
        <f t="shared" si="494"/>
        <v>0</v>
      </c>
      <c r="W35" s="142" t="e">
        <f t="shared" si="44"/>
        <v>#DIV/0!</v>
      </c>
      <c r="X35" s="141">
        <f t="shared" si="495"/>
        <v>0</v>
      </c>
      <c r="Y35" s="143">
        <f t="shared" si="496"/>
        <v>0</v>
      </c>
      <c r="Z35" s="144">
        <v>0</v>
      </c>
      <c r="AA35" s="147">
        <v>0</v>
      </c>
      <c r="AB35" s="133">
        <f t="shared" si="497"/>
        <v>0</v>
      </c>
      <c r="AC35" s="134" t="e">
        <f t="shared" si="498"/>
        <v>#DIV/0!</v>
      </c>
      <c r="AD35" s="133">
        <v>0</v>
      </c>
      <c r="AE35" s="145">
        <f t="shared" si="499"/>
        <v>0</v>
      </c>
      <c r="AF35" s="144">
        <v>0</v>
      </c>
      <c r="AG35" s="147">
        <v>0</v>
      </c>
      <c r="AH35" s="133">
        <f t="shared" si="500"/>
        <v>0</v>
      </c>
      <c r="AI35" s="134" t="e">
        <f t="shared" si="501"/>
        <v>#DIV/0!</v>
      </c>
      <c r="AJ35" s="133">
        <v>0</v>
      </c>
      <c r="AK35" s="145">
        <f t="shared" si="502"/>
        <v>0</v>
      </c>
      <c r="AL35" s="144">
        <f t="shared" si="52"/>
        <v>0</v>
      </c>
      <c r="AM35" s="147">
        <f t="shared" si="52"/>
        <v>0</v>
      </c>
      <c r="AN35" s="133">
        <f t="shared" si="52"/>
        <v>0</v>
      </c>
      <c r="AO35" s="134" t="e">
        <f t="shared" si="53"/>
        <v>#DIV/0!</v>
      </c>
      <c r="AP35" s="133">
        <f t="shared" si="54"/>
        <v>0</v>
      </c>
      <c r="AQ35" s="145">
        <f t="shared" si="54"/>
        <v>0</v>
      </c>
      <c r="AR35" s="144"/>
      <c r="AS35" s="147"/>
      <c r="AT35" s="133">
        <f t="shared" si="55"/>
        <v>0</v>
      </c>
      <c r="AU35" s="134" t="e">
        <f t="shared" si="56"/>
        <v>#DIV/0!</v>
      </c>
      <c r="AV35" s="133"/>
      <c r="AW35" s="145">
        <f t="shared" si="57"/>
        <v>0</v>
      </c>
      <c r="AX35" s="144"/>
      <c r="AY35" s="147"/>
      <c r="AZ35" s="133">
        <f t="shared" si="58"/>
        <v>0</v>
      </c>
      <c r="BA35" s="134" t="e">
        <f t="shared" si="59"/>
        <v>#DIV/0!</v>
      </c>
      <c r="BB35" s="133"/>
      <c r="BC35" s="145">
        <f t="shared" si="60"/>
        <v>0</v>
      </c>
      <c r="BD35" s="144"/>
      <c r="BE35" s="147"/>
      <c r="BF35" s="133">
        <f t="shared" si="61"/>
        <v>0</v>
      </c>
      <c r="BG35" s="134" t="e">
        <f t="shared" si="62"/>
        <v>#DIV/0!</v>
      </c>
      <c r="BH35" s="133"/>
      <c r="BI35" s="145">
        <f t="shared" si="63"/>
        <v>0</v>
      </c>
      <c r="BJ35" s="144">
        <f t="shared" si="64"/>
        <v>0</v>
      </c>
      <c r="BK35" s="147">
        <f t="shared" si="64"/>
        <v>0</v>
      </c>
      <c r="BL35" s="133">
        <f t="shared" si="64"/>
        <v>0</v>
      </c>
      <c r="BM35" s="134" t="e">
        <f t="shared" si="65"/>
        <v>#DIV/0!</v>
      </c>
      <c r="BN35" s="133">
        <f t="shared" si="66"/>
        <v>0</v>
      </c>
      <c r="BO35" s="145">
        <f t="shared" si="66"/>
        <v>0</v>
      </c>
      <c r="BP35" s="144"/>
      <c r="BQ35" s="147"/>
      <c r="BR35" s="133">
        <f t="shared" si="67"/>
        <v>0</v>
      </c>
      <c r="BS35" s="134" t="e">
        <f t="shared" si="68"/>
        <v>#DIV/0!</v>
      </c>
      <c r="BT35" s="133"/>
      <c r="BU35" s="145">
        <f t="shared" si="69"/>
        <v>0</v>
      </c>
      <c r="BV35" s="144"/>
      <c r="BW35" s="147"/>
      <c r="BX35" s="133">
        <f t="shared" si="70"/>
        <v>0</v>
      </c>
      <c r="BY35" s="134" t="e">
        <f t="shared" si="71"/>
        <v>#DIV/0!</v>
      </c>
      <c r="BZ35" s="133"/>
      <c r="CA35" s="145">
        <f t="shared" si="72"/>
        <v>0</v>
      </c>
      <c r="CB35" s="144"/>
      <c r="CC35" s="147"/>
      <c r="CD35" s="133">
        <f t="shared" si="73"/>
        <v>0</v>
      </c>
      <c r="CE35" s="134" t="e">
        <f t="shared" si="74"/>
        <v>#DIV/0!</v>
      </c>
      <c r="CF35" s="133"/>
      <c r="CG35" s="145">
        <f t="shared" si="75"/>
        <v>0</v>
      </c>
      <c r="CH35" s="144">
        <f t="shared" si="76"/>
        <v>0</v>
      </c>
      <c r="CI35" s="147">
        <f t="shared" si="76"/>
        <v>0</v>
      </c>
      <c r="CJ35" s="133">
        <f t="shared" si="76"/>
        <v>0</v>
      </c>
      <c r="CK35" s="134" t="e">
        <f t="shared" si="77"/>
        <v>#DIV/0!</v>
      </c>
      <c r="CL35" s="133">
        <f t="shared" si="78"/>
        <v>0</v>
      </c>
      <c r="CM35" s="145">
        <f t="shared" si="78"/>
        <v>0</v>
      </c>
      <c r="CN35" s="144"/>
      <c r="CO35" s="147"/>
      <c r="CP35" s="133">
        <f t="shared" si="79"/>
        <v>0</v>
      </c>
      <c r="CQ35" s="134" t="e">
        <f t="shared" si="80"/>
        <v>#DIV/0!</v>
      </c>
      <c r="CR35" s="133"/>
      <c r="CS35" s="145">
        <f t="shared" si="81"/>
        <v>0</v>
      </c>
      <c r="CT35" s="144"/>
      <c r="CU35" s="147"/>
      <c r="CV35" s="133">
        <f t="shared" si="82"/>
        <v>0</v>
      </c>
      <c r="CW35" s="134" t="e">
        <f t="shared" si="83"/>
        <v>#DIV/0!</v>
      </c>
      <c r="CX35" s="133"/>
      <c r="CY35" s="145">
        <f t="shared" si="84"/>
        <v>0</v>
      </c>
      <c r="CZ35" s="144"/>
      <c r="DA35" s="147"/>
      <c r="DB35" s="133">
        <f t="shared" si="85"/>
        <v>0</v>
      </c>
      <c r="DC35" s="134" t="e">
        <f t="shared" si="86"/>
        <v>#DIV/0!</v>
      </c>
      <c r="DD35" s="133"/>
      <c r="DE35" s="145">
        <f t="shared" si="87"/>
        <v>0</v>
      </c>
      <c r="DF35" s="144">
        <f t="shared" si="88"/>
        <v>0</v>
      </c>
      <c r="DG35" s="147">
        <f t="shared" si="88"/>
        <v>0</v>
      </c>
      <c r="DH35" s="133">
        <f t="shared" si="88"/>
        <v>0</v>
      </c>
      <c r="DI35" s="134" t="e">
        <f t="shared" si="89"/>
        <v>#DIV/0!</v>
      </c>
      <c r="DJ35" s="133">
        <f t="shared" si="90"/>
        <v>0</v>
      </c>
      <c r="DK35" s="145">
        <f t="shared" si="90"/>
        <v>0</v>
      </c>
      <c r="DL35" s="144"/>
      <c r="DM35" s="147"/>
      <c r="DN35" s="133">
        <f t="shared" si="91"/>
        <v>0</v>
      </c>
      <c r="DO35" s="134" t="e">
        <f t="shared" si="92"/>
        <v>#DIV/0!</v>
      </c>
      <c r="DP35" s="133"/>
      <c r="DQ35" s="145">
        <f t="shared" si="93"/>
        <v>0</v>
      </c>
      <c r="DR35" s="144"/>
      <c r="DS35" s="147"/>
      <c r="DT35" s="133">
        <f t="shared" si="94"/>
        <v>0</v>
      </c>
      <c r="DU35" s="134" t="e">
        <f t="shared" si="95"/>
        <v>#DIV/0!</v>
      </c>
      <c r="DV35" s="133"/>
      <c r="DW35" s="145">
        <f t="shared" si="96"/>
        <v>0</v>
      </c>
      <c r="DX35" s="144"/>
      <c r="DY35" s="147"/>
      <c r="DZ35" s="133">
        <f t="shared" si="503"/>
        <v>0</v>
      </c>
      <c r="EA35" s="134" t="e">
        <f t="shared" si="98"/>
        <v>#DIV/0!</v>
      </c>
      <c r="EB35" s="133"/>
      <c r="EC35" s="145">
        <f t="shared" si="504"/>
        <v>0</v>
      </c>
      <c r="ED35" s="144">
        <f t="shared" si="100"/>
        <v>0</v>
      </c>
      <c r="EE35" s="147">
        <f t="shared" si="100"/>
        <v>0</v>
      </c>
      <c r="EF35" s="133">
        <f t="shared" si="100"/>
        <v>0</v>
      </c>
      <c r="EG35" s="134" t="e">
        <f t="shared" si="101"/>
        <v>#DIV/0!</v>
      </c>
      <c r="EH35" s="133">
        <f t="shared" si="102"/>
        <v>0</v>
      </c>
      <c r="EI35" s="145">
        <f t="shared" si="102"/>
        <v>0</v>
      </c>
      <c r="EJ35" s="144"/>
      <c r="EK35" s="147"/>
      <c r="EL35" s="133">
        <f t="shared" si="505"/>
        <v>0</v>
      </c>
      <c r="EM35" s="134" t="e">
        <f t="shared" si="104"/>
        <v>#DIV/0!</v>
      </c>
      <c r="EN35" s="133"/>
      <c r="EO35" s="145">
        <f t="shared" si="506"/>
        <v>0</v>
      </c>
      <c r="EP35" s="144"/>
      <c r="EQ35" s="147"/>
      <c r="ER35" s="133">
        <f t="shared" si="507"/>
        <v>0</v>
      </c>
      <c r="ES35" s="134" t="e">
        <f t="shared" si="107"/>
        <v>#DIV/0!</v>
      </c>
      <c r="ET35" s="133"/>
      <c r="EU35" s="145">
        <f t="shared" si="508"/>
        <v>0</v>
      </c>
      <c r="EV35" s="144"/>
      <c r="EW35" s="147"/>
      <c r="EX35" s="133">
        <f t="shared" si="509"/>
        <v>0</v>
      </c>
      <c r="EY35" s="134" t="e">
        <f t="shared" si="110"/>
        <v>#DIV/0!</v>
      </c>
      <c r="EZ35" s="133"/>
      <c r="FA35" s="145">
        <f t="shared" si="510"/>
        <v>0</v>
      </c>
      <c r="FB35" s="144"/>
      <c r="FC35" s="147"/>
      <c r="FD35" s="133">
        <f t="shared" si="511"/>
        <v>0</v>
      </c>
      <c r="FE35" s="134" t="e">
        <f t="shared" si="113"/>
        <v>#DIV/0!</v>
      </c>
      <c r="FF35" s="133"/>
      <c r="FG35" s="145">
        <f t="shared" si="512"/>
        <v>0</v>
      </c>
      <c r="FH35" s="144"/>
      <c r="FI35" s="147"/>
      <c r="FJ35" s="133">
        <f t="shared" si="513"/>
        <v>0</v>
      </c>
      <c r="FK35" s="134" t="e">
        <f t="shared" si="116"/>
        <v>#DIV/0!</v>
      </c>
      <c r="FL35" s="133"/>
      <c r="FM35" s="145">
        <f t="shared" si="514"/>
        <v>0</v>
      </c>
      <c r="FN35" s="144">
        <f t="shared" si="118"/>
        <v>0</v>
      </c>
      <c r="FO35" s="147">
        <f t="shared" si="118"/>
        <v>0</v>
      </c>
      <c r="FP35" s="133">
        <f t="shared" si="118"/>
        <v>0</v>
      </c>
      <c r="FQ35" s="134" t="e">
        <f t="shared" si="119"/>
        <v>#DIV/0!</v>
      </c>
      <c r="FR35" s="133">
        <f t="shared" si="120"/>
        <v>0</v>
      </c>
      <c r="FS35" s="145">
        <f t="shared" si="120"/>
        <v>0</v>
      </c>
      <c r="FT35" s="144"/>
      <c r="FU35" s="147"/>
      <c r="FV35" s="133">
        <f t="shared" si="515"/>
        <v>0</v>
      </c>
      <c r="FW35" s="134" t="e">
        <f t="shared" si="122"/>
        <v>#DIV/0!</v>
      </c>
      <c r="FX35" s="133"/>
      <c r="FY35" s="145">
        <f t="shared" si="516"/>
        <v>0</v>
      </c>
      <c r="FZ35" s="144"/>
      <c r="GA35" s="147"/>
      <c r="GB35" s="133">
        <f t="shared" si="517"/>
        <v>0</v>
      </c>
      <c r="GC35" s="134" t="e">
        <f t="shared" si="125"/>
        <v>#DIV/0!</v>
      </c>
      <c r="GD35" s="133"/>
      <c r="GE35" s="145">
        <f t="shared" si="518"/>
        <v>0</v>
      </c>
      <c r="GF35" s="144"/>
      <c r="GG35" s="147"/>
      <c r="GH35" s="133">
        <f t="shared" si="519"/>
        <v>0</v>
      </c>
      <c r="GI35" s="134" t="e">
        <f t="shared" si="128"/>
        <v>#DIV/0!</v>
      </c>
      <c r="GJ35" s="133"/>
      <c r="GK35" s="145">
        <f t="shared" si="520"/>
        <v>0</v>
      </c>
      <c r="GL35" s="144">
        <f t="shared" si="130"/>
        <v>0</v>
      </c>
      <c r="GM35" s="147">
        <f t="shared" si="130"/>
        <v>0</v>
      </c>
      <c r="GN35" s="133">
        <f t="shared" si="130"/>
        <v>0</v>
      </c>
      <c r="GO35" s="134" t="e">
        <f t="shared" si="131"/>
        <v>#DIV/0!</v>
      </c>
      <c r="GP35" s="133">
        <f t="shared" si="132"/>
        <v>0</v>
      </c>
      <c r="GQ35" s="145">
        <f t="shared" si="132"/>
        <v>0</v>
      </c>
      <c r="GR35" s="144"/>
      <c r="GS35" s="147"/>
      <c r="GT35" s="133">
        <f t="shared" si="521"/>
        <v>0</v>
      </c>
      <c r="GU35" s="134" t="e">
        <f t="shared" si="134"/>
        <v>#DIV/0!</v>
      </c>
      <c r="GV35" s="133"/>
      <c r="GW35" s="145">
        <f t="shared" si="522"/>
        <v>0</v>
      </c>
      <c r="GX35" s="144"/>
      <c r="GY35" s="147"/>
      <c r="GZ35" s="133">
        <f t="shared" si="523"/>
        <v>0</v>
      </c>
      <c r="HA35" s="134" t="e">
        <f t="shared" si="137"/>
        <v>#DIV/0!</v>
      </c>
      <c r="HB35" s="133"/>
      <c r="HC35" s="145">
        <f t="shared" si="524"/>
        <v>0</v>
      </c>
      <c r="HD35" s="144"/>
      <c r="HE35" s="147"/>
      <c r="HF35" s="133">
        <f t="shared" si="525"/>
        <v>0</v>
      </c>
      <c r="HG35" s="134" t="e">
        <f t="shared" si="140"/>
        <v>#DIV/0!</v>
      </c>
      <c r="HH35" s="133"/>
      <c r="HI35" s="145">
        <f t="shared" si="526"/>
        <v>0</v>
      </c>
      <c r="HJ35" s="144"/>
      <c r="HK35" s="147"/>
      <c r="HL35" s="133">
        <f t="shared" si="527"/>
        <v>0</v>
      </c>
      <c r="HM35" s="134" t="e">
        <f t="shared" si="143"/>
        <v>#DIV/0!</v>
      </c>
      <c r="HN35" s="133"/>
      <c r="HO35" s="145">
        <f t="shared" si="528"/>
        <v>0</v>
      </c>
      <c r="HP35" s="144"/>
      <c r="HQ35" s="147"/>
      <c r="HR35" s="133">
        <f t="shared" si="529"/>
        <v>0</v>
      </c>
      <c r="HS35" s="134" t="e">
        <f t="shared" si="146"/>
        <v>#DIV/0!</v>
      </c>
      <c r="HT35" s="133"/>
      <c r="HU35" s="145">
        <f t="shared" si="530"/>
        <v>0</v>
      </c>
      <c r="HV35" s="144"/>
      <c r="HW35" s="147"/>
      <c r="HX35" s="133">
        <f t="shared" si="531"/>
        <v>0</v>
      </c>
      <c r="HY35" s="134" t="e">
        <f t="shared" si="149"/>
        <v>#DIV/0!</v>
      </c>
      <c r="HZ35" s="133"/>
      <c r="IA35" s="145">
        <f t="shared" si="532"/>
        <v>0</v>
      </c>
      <c r="IB35" s="144">
        <f t="shared" si="151"/>
        <v>0</v>
      </c>
      <c r="IC35" s="147">
        <f t="shared" si="151"/>
        <v>0</v>
      </c>
      <c r="ID35" s="133">
        <f t="shared" si="151"/>
        <v>0</v>
      </c>
      <c r="IE35" s="134" t="e">
        <f t="shared" si="152"/>
        <v>#DIV/0!</v>
      </c>
      <c r="IF35" s="133">
        <f t="shared" si="153"/>
        <v>0</v>
      </c>
      <c r="IG35" s="145">
        <f t="shared" si="153"/>
        <v>0</v>
      </c>
      <c r="IH35" s="144"/>
      <c r="II35" s="147"/>
      <c r="IJ35" s="133">
        <f t="shared" si="533"/>
        <v>0</v>
      </c>
      <c r="IK35" s="134" t="e">
        <f t="shared" si="155"/>
        <v>#DIV/0!</v>
      </c>
      <c r="IL35" s="133"/>
      <c r="IM35" s="145">
        <f t="shared" si="534"/>
        <v>0</v>
      </c>
      <c r="IN35" s="144"/>
      <c r="IO35" s="147"/>
      <c r="IP35" s="133">
        <f t="shared" si="535"/>
        <v>0</v>
      </c>
      <c r="IQ35" s="134" t="e">
        <f t="shared" si="158"/>
        <v>#DIV/0!</v>
      </c>
      <c r="IR35" s="133"/>
      <c r="IS35" s="145">
        <f t="shared" si="536"/>
        <v>0</v>
      </c>
      <c r="IT35" s="144"/>
      <c r="IU35" s="147"/>
      <c r="IV35" s="133">
        <f t="shared" si="537"/>
        <v>0</v>
      </c>
      <c r="IW35" s="134" t="e">
        <f t="shared" si="161"/>
        <v>#DIV/0!</v>
      </c>
      <c r="IX35" s="133"/>
      <c r="IY35" s="145">
        <f t="shared" si="538"/>
        <v>0</v>
      </c>
      <c r="IZ35" s="144">
        <f t="shared" si="163"/>
        <v>0</v>
      </c>
      <c r="JA35" s="147">
        <f t="shared" si="163"/>
        <v>0</v>
      </c>
      <c r="JB35" s="133">
        <f t="shared" si="163"/>
        <v>0</v>
      </c>
      <c r="JC35" s="134" t="e">
        <f t="shared" si="164"/>
        <v>#DIV/0!</v>
      </c>
      <c r="JD35" s="133">
        <f t="shared" si="165"/>
        <v>0</v>
      </c>
      <c r="JE35" s="145">
        <f t="shared" si="165"/>
        <v>0</v>
      </c>
      <c r="JF35" s="144"/>
      <c r="JG35" s="147"/>
      <c r="JH35" s="133">
        <f t="shared" si="539"/>
        <v>0</v>
      </c>
      <c r="JI35" s="134" t="e">
        <f t="shared" si="167"/>
        <v>#DIV/0!</v>
      </c>
      <c r="JJ35" s="133"/>
      <c r="JK35" s="145">
        <f t="shared" si="540"/>
        <v>0</v>
      </c>
      <c r="JL35" s="144"/>
      <c r="JM35" s="147"/>
      <c r="JN35" s="133">
        <f t="shared" si="541"/>
        <v>0</v>
      </c>
      <c r="JO35" s="134" t="e">
        <f t="shared" si="170"/>
        <v>#DIV/0!</v>
      </c>
      <c r="JP35" s="133"/>
      <c r="JQ35" s="145">
        <f t="shared" si="542"/>
        <v>0</v>
      </c>
      <c r="JR35" s="144"/>
      <c r="JS35" s="147"/>
      <c r="JT35" s="133">
        <f t="shared" si="543"/>
        <v>0</v>
      </c>
      <c r="JU35" s="134" t="e">
        <f t="shared" si="173"/>
        <v>#DIV/0!</v>
      </c>
      <c r="JV35" s="133"/>
      <c r="JW35" s="145">
        <f t="shared" si="544"/>
        <v>0</v>
      </c>
      <c r="JX35" s="144"/>
      <c r="JY35" s="147"/>
      <c r="JZ35" s="133">
        <f t="shared" si="545"/>
        <v>0</v>
      </c>
      <c r="KA35" s="134" t="e">
        <f t="shared" si="176"/>
        <v>#DIV/0!</v>
      </c>
      <c r="KB35" s="133"/>
      <c r="KC35" s="145">
        <f t="shared" si="546"/>
        <v>0</v>
      </c>
      <c r="KD35" s="144">
        <f t="shared" si="178"/>
        <v>0</v>
      </c>
      <c r="KE35" s="147">
        <f t="shared" si="178"/>
        <v>0</v>
      </c>
      <c r="KF35" s="133">
        <f t="shared" si="178"/>
        <v>0</v>
      </c>
      <c r="KG35" s="134" t="e">
        <f t="shared" si="179"/>
        <v>#DIV/0!</v>
      </c>
      <c r="KH35" s="133">
        <f t="shared" si="180"/>
        <v>0</v>
      </c>
      <c r="KI35" s="145">
        <f t="shared" si="180"/>
        <v>0</v>
      </c>
      <c r="KJ35" s="144"/>
      <c r="KK35" s="147"/>
      <c r="KL35" s="133">
        <f t="shared" si="547"/>
        <v>0</v>
      </c>
      <c r="KM35" s="134" t="e">
        <f t="shared" si="182"/>
        <v>#DIV/0!</v>
      </c>
      <c r="KN35" s="133"/>
      <c r="KO35" s="145">
        <f t="shared" si="548"/>
        <v>0</v>
      </c>
      <c r="KP35" s="144"/>
      <c r="KQ35" s="147"/>
      <c r="KR35" s="133">
        <f t="shared" si="549"/>
        <v>0</v>
      </c>
      <c r="KS35" s="134" t="e">
        <f t="shared" si="185"/>
        <v>#DIV/0!</v>
      </c>
      <c r="KT35" s="133"/>
      <c r="KU35" s="145">
        <f t="shared" si="550"/>
        <v>0</v>
      </c>
      <c r="KV35" s="144">
        <f t="shared" si="187"/>
        <v>0</v>
      </c>
      <c r="KW35" s="147">
        <f t="shared" si="187"/>
        <v>0</v>
      </c>
      <c r="KX35" s="133">
        <f t="shared" si="187"/>
        <v>0</v>
      </c>
      <c r="KY35" s="134" t="e">
        <f t="shared" si="188"/>
        <v>#DIV/0!</v>
      </c>
      <c r="KZ35" s="133">
        <f t="shared" si="189"/>
        <v>0</v>
      </c>
      <c r="LA35" s="145">
        <f t="shared" si="189"/>
        <v>0</v>
      </c>
      <c r="LB35" s="144"/>
      <c r="LC35" s="147"/>
      <c r="LD35" s="133">
        <f t="shared" si="551"/>
        <v>0</v>
      </c>
      <c r="LE35" s="134" t="e">
        <f t="shared" si="191"/>
        <v>#DIV/0!</v>
      </c>
      <c r="LF35" s="133"/>
      <c r="LG35" s="145">
        <f t="shared" si="552"/>
        <v>0</v>
      </c>
      <c r="LH35" s="144"/>
      <c r="LI35" s="147"/>
      <c r="LJ35" s="133">
        <f t="shared" si="553"/>
        <v>0</v>
      </c>
      <c r="LK35" s="134" t="e">
        <f t="shared" si="194"/>
        <v>#DIV/0!</v>
      </c>
      <c r="LL35" s="133"/>
      <c r="LM35" s="145">
        <f t="shared" si="554"/>
        <v>0</v>
      </c>
      <c r="LN35" s="144">
        <f t="shared" si="196"/>
        <v>0</v>
      </c>
      <c r="LO35" s="147">
        <f t="shared" si="196"/>
        <v>0</v>
      </c>
      <c r="LP35" s="133">
        <f t="shared" si="196"/>
        <v>0</v>
      </c>
      <c r="LQ35" s="134" t="e">
        <f t="shared" si="197"/>
        <v>#DIV/0!</v>
      </c>
      <c r="LR35" s="133">
        <f t="shared" si="198"/>
        <v>0</v>
      </c>
      <c r="LS35" s="145">
        <f t="shared" si="198"/>
        <v>0</v>
      </c>
      <c r="LT35" s="144"/>
      <c r="LU35" s="147"/>
      <c r="LV35" s="133">
        <f t="shared" si="555"/>
        <v>0</v>
      </c>
      <c r="LW35" s="134" t="e">
        <f t="shared" si="200"/>
        <v>#DIV/0!</v>
      </c>
      <c r="LX35" s="133"/>
      <c r="LY35" s="145">
        <f t="shared" si="556"/>
        <v>0</v>
      </c>
      <c r="LZ35" s="144"/>
      <c r="MA35" s="147"/>
      <c r="MB35" s="133">
        <f t="shared" si="557"/>
        <v>0</v>
      </c>
      <c r="MC35" s="134" t="e">
        <f t="shared" si="203"/>
        <v>#DIV/0!</v>
      </c>
      <c r="MD35" s="133"/>
      <c r="ME35" s="145">
        <f t="shared" si="558"/>
        <v>0</v>
      </c>
      <c r="MF35" s="144">
        <f t="shared" si="205"/>
        <v>0</v>
      </c>
      <c r="MG35" s="147">
        <f t="shared" si="205"/>
        <v>0</v>
      </c>
      <c r="MH35" s="133">
        <f t="shared" si="205"/>
        <v>0</v>
      </c>
      <c r="MI35" s="134" t="e">
        <f t="shared" si="206"/>
        <v>#DIV/0!</v>
      </c>
      <c r="MJ35" s="133">
        <f t="shared" si="207"/>
        <v>0</v>
      </c>
      <c r="MK35" s="145">
        <f t="shared" si="207"/>
        <v>0</v>
      </c>
      <c r="ML35" s="144"/>
      <c r="MM35" s="147"/>
      <c r="MN35" s="133">
        <f t="shared" si="559"/>
        <v>0</v>
      </c>
      <c r="MO35" s="134" t="e">
        <f t="shared" si="209"/>
        <v>#DIV/0!</v>
      </c>
      <c r="MP35" s="133"/>
      <c r="MQ35" s="145">
        <f t="shared" si="560"/>
        <v>0</v>
      </c>
      <c r="MR35" s="144"/>
      <c r="MS35" s="147"/>
      <c r="MT35" s="133">
        <f t="shared" si="561"/>
        <v>0</v>
      </c>
      <c r="MU35" s="134" t="e">
        <f t="shared" si="212"/>
        <v>#DIV/0!</v>
      </c>
      <c r="MV35" s="133"/>
      <c r="MW35" s="145">
        <f t="shared" si="562"/>
        <v>0</v>
      </c>
      <c r="MX35" s="144">
        <f t="shared" si="214"/>
        <v>0</v>
      </c>
      <c r="MY35" s="147">
        <f t="shared" si="214"/>
        <v>0</v>
      </c>
      <c r="MZ35" s="133">
        <f t="shared" si="214"/>
        <v>0</v>
      </c>
      <c r="NA35" s="134" t="e">
        <f t="shared" si="215"/>
        <v>#DIV/0!</v>
      </c>
      <c r="NB35" s="133">
        <f t="shared" si="216"/>
        <v>0</v>
      </c>
      <c r="NC35" s="145">
        <f t="shared" si="216"/>
        <v>0</v>
      </c>
      <c r="ND35" s="144"/>
      <c r="NE35" s="147"/>
      <c r="NF35" s="133">
        <f t="shared" si="563"/>
        <v>0</v>
      </c>
      <c r="NG35" s="134" t="e">
        <f t="shared" si="218"/>
        <v>#DIV/0!</v>
      </c>
      <c r="NH35" s="133"/>
      <c r="NI35" s="145">
        <f t="shared" si="564"/>
        <v>0</v>
      </c>
      <c r="NJ35" s="144"/>
      <c r="NK35" s="147"/>
      <c r="NL35" s="133">
        <f t="shared" si="565"/>
        <v>0</v>
      </c>
      <c r="NM35" s="134" t="e">
        <f t="shared" si="221"/>
        <v>#DIV/0!</v>
      </c>
      <c r="NN35" s="133"/>
      <c r="NO35" s="145">
        <f t="shared" si="566"/>
        <v>0</v>
      </c>
      <c r="NP35" s="144">
        <f t="shared" si="223"/>
        <v>0</v>
      </c>
      <c r="NQ35" s="147">
        <f t="shared" si="223"/>
        <v>0</v>
      </c>
      <c r="NR35" s="133">
        <f t="shared" si="223"/>
        <v>0</v>
      </c>
      <c r="NS35" s="134" t="e">
        <f t="shared" si="224"/>
        <v>#DIV/0!</v>
      </c>
      <c r="NT35" s="133">
        <f t="shared" si="225"/>
        <v>0</v>
      </c>
      <c r="NU35" s="145">
        <f t="shared" si="225"/>
        <v>0</v>
      </c>
      <c r="NV35" s="144"/>
      <c r="NW35" s="147"/>
      <c r="NX35" s="133">
        <f t="shared" si="567"/>
        <v>0</v>
      </c>
      <c r="NY35" s="134" t="e">
        <f t="shared" si="227"/>
        <v>#DIV/0!</v>
      </c>
      <c r="NZ35" s="133"/>
      <c r="OA35" s="145">
        <f t="shared" si="568"/>
        <v>0</v>
      </c>
      <c r="OB35" s="144"/>
      <c r="OC35" s="147"/>
      <c r="OD35" s="133">
        <f t="shared" si="569"/>
        <v>0</v>
      </c>
      <c r="OE35" s="134" t="e">
        <f t="shared" si="230"/>
        <v>#DIV/0!</v>
      </c>
      <c r="OF35" s="133"/>
      <c r="OG35" s="145">
        <f t="shared" si="570"/>
        <v>0</v>
      </c>
      <c r="OH35" s="144"/>
      <c r="OI35" s="147"/>
      <c r="OJ35" s="133">
        <f t="shared" si="571"/>
        <v>0</v>
      </c>
      <c r="OK35" s="134" t="e">
        <f t="shared" si="233"/>
        <v>#DIV/0!</v>
      </c>
      <c r="OL35" s="133"/>
      <c r="OM35" s="145">
        <f t="shared" si="572"/>
        <v>0</v>
      </c>
      <c r="ON35" s="144">
        <f t="shared" si="235"/>
        <v>0</v>
      </c>
      <c r="OO35" s="147">
        <f t="shared" si="235"/>
        <v>0</v>
      </c>
      <c r="OP35" s="133">
        <f t="shared" si="235"/>
        <v>0</v>
      </c>
      <c r="OQ35" s="134" t="e">
        <f t="shared" si="236"/>
        <v>#DIV/0!</v>
      </c>
      <c r="OR35" s="133">
        <f t="shared" si="237"/>
        <v>0</v>
      </c>
      <c r="OS35" s="145">
        <f t="shared" si="237"/>
        <v>0</v>
      </c>
      <c r="OT35" s="144"/>
      <c r="OU35" s="147"/>
      <c r="OV35" s="133">
        <f t="shared" si="573"/>
        <v>0</v>
      </c>
      <c r="OW35" s="134" t="e">
        <f t="shared" si="239"/>
        <v>#DIV/0!</v>
      </c>
      <c r="OX35" s="133"/>
      <c r="OY35" s="145">
        <f t="shared" si="574"/>
        <v>0</v>
      </c>
      <c r="OZ35" s="144"/>
      <c r="PA35" s="147"/>
      <c r="PB35" s="133">
        <f t="shared" si="575"/>
        <v>0</v>
      </c>
      <c r="PC35" s="134" t="e">
        <f t="shared" si="242"/>
        <v>#DIV/0!</v>
      </c>
      <c r="PD35" s="133"/>
      <c r="PE35" s="145">
        <f t="shared" si="576"/>
        <v>0</v>
      </c>
      <c r="PF35" s="144">
        <f t="shared" si="244"/>
        <v>0</v>
      </c>
      <c r="PG35" s="147">
        <f t="shared" si="244"/>
        <v>0</v>
      </c>
      <c r="PH35" s="133">
        <f t="shared" si="244"/>
        <v>0</v>
      </c>
      <c r="PI35" s="134" t="e">
        <f t="shared" si="245"/>
        <v>#DIV/0!</v>
      </c>
      <c r="PJ35" s="133">
        <f t="shared" si="246"/>
        <v>0</v>
      </c>
      <c r="PK35" s="145">
        <f t="shared" si="246"/>
        <v>0</v>
      </c>
      <c r="PL35" s="144"/>
      <c r="PM35" s="147"/>
      <c r="PN35" s="133">
        <f t="shared" si="577"/>
        <v>0</v>
      </c>
      <c r="PO35" s="134" t="e">
        <f t="shared" si="248"/>
        <v>#DIV/0!</v>
      </c>
      <c r="PP35" s="133"/>
      <c r="PQ35" s="145">
        <f t="shared" si="578"/>
        <v>0</v>
      </c>
      <c r="PR35" s="144"/>
      <c r="PS35" s="147"/>
      <c r="PT35" s="133">
        <f t="shared" si="579"/>
        <v>0</v>
      </c>
      <c r="PU35" s="134" t="e">
        <f t="shared" si="251"/>
        <v>#DIV/0!</v>
      </c>
      <c r="PV35" s="133"/>
      <c r="PW35" s="145">
        <f t="shared" si="580"/>
        <v>0</v>
      </c>
    </row>
    <row r="36" spans="1:439" s="98" customFormat="1" ht="18.75" customHeight="1">
      <c r="A36" s="150"/>
      <c r="B36" s="163" t="s">
        <v>700</v>
      </c>
      <c r="C36" s="163"/>
      <c r="D36" s="164">
        <f>SUM(D27:D35)</f>
        <v>4896138.8</v>
      </c>
      <c r="E36" s="164">
        <f t="shared" ref="E36:J36" si="581">SUM(E27:E35)</f>
        <v>16370248</v>
      </c>
      <c r="F36" s="164">
        <f t="shared" si="581"/>
        <v>21266386.800000001</v>
      </c>
      <c r="G36" s="164">
        <f t="shared" si="581"/>
        <v>31202</v>
      </c>
      <c r="H36" s="164">
        <f t="shared" si="581"/>
        <v>21235184.800000001</v>
      </c>
      <c r="I36" s="164">
        <f t="shared" si="581"/>
        <v>2631633.2900000052</v>
      </c>
      <c r="J36" s="164">
        <f t="shared" si="581"/>
        <v>18603551.509999994</v>
      </c>
      <c r="K36" s="165">
        <f t="shared" si="36"/>
        <v>12.392796741754776</v>
      </c>
      <c r="L36" s="164">
        <f t="shared" ref="L36:M36" si="582">SUM(L27:L35)</f>
        <v>17387067.800000001</v>
      </c>
      <c r="M36" s="166">
        <f t="shared" si="582"/>
        <v>1216483.7099999948</v>
      </c>
      <c r="N36" s="167">
        <f t="shared" si="40"/>
        <v>0</v>
      </c>
      <c r="O36" s="168">
        <f t="shared" si="40"/>
        <v>0</v>
      </c>
      <c r="P36" s="168">
        <f t="shared" si="40"/>
        <v>0</v>
      </c>
      <c r="Q36" s="169" t="e">
        <f t="shared" si="41"/>
        <v>#DIV/0!</v>
      </c>
      <c r="R36" s="168">
        <f t="shared" si="42"/>
        <v>0</v>
      </c>
      <c r="S36" s="170">
        <f t="shared" si="42"/>
        <v>0</v>
      </c>
      <c r="T36" s="171">
        <f>SUM(T27:T35)</f>
        <v>21235184.800000001</v>
      </c>
      <c r="U36" s="172">
        <f t="shared" ref="U36:Y36" si="583">SUM(U27:U35)</f>
        <v>2631633.2900000047</v>
      </c>
      <c r="V36" s="172">
        <f t="shared" si="583"/>
        <v>18603551.509999994</v>
      </c>
      <c r="W36" s="173">
        <f t="shared" si="44"/>
        <v>12.392796741754772</v>
      </c>
      <c r="X36" s="172">
        <f t="shared" si="583"/>
        <v>17387067.800000001</v>
      </c>
      <c r="Y36" s="174">
        <f t="shared" si="583"/>
        <v>1216483.7099999953</v>
      </c>
      <c r="Z36" s="175">
        <f>SUM(Z26:Z35)</f>
        <v>0</v>
      </c>
      <c r="AA36" s="164">
        <f t="shared" ref="AA36:AB36" si="584">SUM(AA26:AA35)</f>
        <v>0</v>
      </c>
      <c r="AB36" s="164">
        <f t="shared" si="584"/>
        <v>0</v>
      </c>
      <c r="AC36" s="165" t="e">
        <f t="shared" si="47"/>
        <v>#DIV/0!</v>
      </c>
      <c r="AD36" s="164">
        <f t="shared" ref="AD36:AH36" si="585">SUM(AD26:AD35)</f>
        <v>0</v>
      </c>
      <c r="AE36" s="176">
        <f t="shared" si="585"/>
        <v>0</v>
      </c>
      <c r="AF36" s="175">
        <f t="shared" si="585"/>
        <v>0</v>
      </c>
      <c r="AG36" s="164">
        <f t="shared" si="585"/>
        <v>0</v>
      </c>
      <c r="AH36" s="164">
        <f t="shared" si="585"/>
        <v>0</v>
      </c>
      <c r="AI36" s="165" t="e">
        <f t="shared" si="50"/>
        <v>#DIV/0!</v>
      </c>
      <c r="AJ36" s="164">
        <f t="shared" ref="AJ36:AT36" si="586">SUM(AJ26:AJ35)</f>
        <v>0</v>
      </c>
      <c r="AK36" s="176">
        <f t="shared" si="586"/>
        <v>0</v>
      </c>
      <c r="AL36" s="175">
        <f t="shared" si="52"/>
        <v>0</v>
      </c>
      <c r="AM36" s="164">
        <f t="shared" si="52"/>
        <v>0</v>
      </c>
      <c r="AN36" s="164">
        <f t="shared" si="52"/>
        <v>0</v>
      </c>
      <c r="AO36" s="165" t="e">
        <f t="shared" si="53"/>
        <v>#DIV/0!</v>
      </c>
      <c r="AP36" s="164">
        <f t="shared" si="54"/>
        <v>0</v>
      </c>
      <c r="AQ36" s="176">
        <f t="shared" si="54"/>
        <v>0</v>
      </c>
      <c r="AR36" s="175">
        <f t="shared" si="586"/>
        <v>0</v>
      </c>
      <c r="AS36" s="164">
        <f t="shared" si="586"/>
        <v>0</v>
      </c>
      <c r="AT36" s="164">
        <f t="shared" si="586"/>
        <v>0</v>
      </c>
      <c r="AU36" s="165" t="e">
        <f t="shared" si="56"/>
        <v>#DIV/0!</v>
      </c>
      <c r="AV36" s="164">
        <f t="shared" ref="AV36:AZ36" si="587">SUM(AV26:AV35)</f>
        <v>0</v>
      </c>
      <c r="AW36" s="176">
        <f t="shared" si="587"/>
        <v>0</v>
      </c>
      <c r="AX36" s="175">
        <f t="shared" si="587"/>
        <v>0</v>
      </c>
      <c r="AY36" s="164">
        <f t="shared" si="587"/>
        <v>0</v>
      </c>
      <c r="AZ36" s="164">
        <f t="shared" si="587"/>
        <v>0</v>
      </c>
      <c r="BA36" s="165" t="e">
        <f t="shared" si="59"/>
        <v>#DIV/0!</v>
      </c>
      <c r="BB36" s="164">
        <f t="shared" ref="BB36:BF36" si="588">SUM(BB26:BB35)</f>
        <v>0</v>
      </c>
      <c r="BC36" s="176">
        <f t="shared" si="588"/>
        <v>0</v>
      </c>
      <c r="BD36" s="175">
        <f t="shared" si="588"/>
        <v>0</v>
      </c>
      <c r="BE36" s="164">
        <f t="shared" si="588"/>
        <v>0</v>
      </c>
      <c r="BF36" s="164">
        <f t="shared" si="588"/>
        <v>0</v>
      </c>
      <c r="BG36" s="165" t="e">
        <f t="shared" si="62"/>
        <v>#DIV/0!</v>
      </c>
      <c r="BH36" s="164">
        <f t="shared" ref="BH36:BR36" si="589">SUM(BH26:BH35)</f>
        <v>0</v>
      </c>
      <c r="BI36" s="176">
        <f t="shared" si="589"/>
        <v>0</v>
      </c>
      <c r="BJ36" s="175">
        <f t="shared" si="64"/>
        <v>21152804.800000001</v>
      </c>
      <c r="BK36" s="164">
        <f t="shared" si="64"/>
        <v>0</v>
      </c>
      <c r="BL36" s="164">
        <f t="shared" si="64"/>
        <v>21152804.800000001</v>
      </c>
      <c r="BM36" s="165">
        <f t="shared" si="65"/>
        <v>0</v>
      </c>
      <c r="BN36" s="164">
        <f t="shared" si="66"/>
        <v>17387067.800000001</v>
      </c>
      <c r="BO36" s="176">
        <f t="shared" si="66"/>
        <v>3765737</v>
      </c>
      <c r="BP36" s="175">
        <f t="shared" si="589"/>
        <v>21152804.800000001</v>
      </c>
      <c r="BQ36" s="164">
        <f t="shared" si="589"/>
        <v>0</v>
      </c>
      <c r="BR36" s="164">
        <f t="shared" si="589"/>
        <v>21152804.800000001</v>
      </c>
      <c r="BS36" s="165">
        <f t="shared" si="68"/>
        <v>0</v>
      </c>
      <c r="BT36" s="164">
        <f t="shared" ref="BT36:BX36" si="590">SUM(BT26:BT35)</f>
        <v>17387067.800000001</v>
      </c>
      <c r="BU36" s="176">
        <f t="shared" si="590"/>
        <v>3765737</v>
      </c>
      <c r="BV36" s="175">
        <f t="shared" si="590"/>
        <v>0</v>
      </c>
      <c r="BW36" s="164">
        <f t="shared" si="590"/>
        <v>0</v>
      </c>
      <c r="BX36" s="164">
        <f t="shared" si="590"/>
        <v>0</v>
      </c>
      <c r="BY36" s="165" t="e">
        <f t="shared" si="71"/>
        <v>#DIV/0!</v>
      </c>
      <c r="BZ36" s="164">
        <f t="shared" ref="BZ36:CD36" si="591">SUM(BZ26:BZ35)</f>
        <v>0</v>
      </c>
      <c r="CA36" s="176">
        <f t="shared" si="591"/>
        <v>0</v>
      </c>
      <c r="CB36" s="175">
        <f t="shared" si="591"/>
        <v>0</v>
      </c>
      <c r="CC36" s="164">
        <f t="shared" si="591"/>
        <v>0</v>
      </c>
      <c r="CD36" s="164">
        <f t="shared" si="591"/>
        <v>0</v>
      </c>
      <c r="CE36" s="165" t="e">
        <f t="shared" si="74"/>
        <v>#DIV/0!</v>
      </c>
      <c r="CF36" s="164">
        <f t="shared" ref="CF36:CP36" si="592">SUM(CF26:CF35)</f>
        <v>0</v>
      </c>
      <c r="CG36" s="176">
        <f t="shared" si="592"/>
        <v>0</v>
      </c>
      <c r="CH36" s="175">
        <f t="shared" si="76"/>
        <v>0</v>
      </c>
      <c r="CI36" s="164">
        <f t="shared" si="76"/>
        <v>0</v>
      </c>
      <c r="CJ36" s="164">
        <f t="shared" si="76"/>
        <v>0</v>
      </c>
      <c r="CK36" s="165" t="e">
        <f t="shared" si="77"/>
        <v>#DIV/0!</v>
      </c>
      <c r="CL36" s="164">
        <f t="shared" si="78"/>
        <v>0</v>
      </c>
      <c r="CM36" s="176">
        <f t="shared" si="78"/>
        <v>0</v>
      </c>
      <c r="CN36" s="175">
        <f t="shared" si="592"/>
        <v>0</v>
      </c>
      <c r="CO36" s="164">
        <f t="shared" si="592"/>
        <v>0</v>
      </c>
      <c r="CP36" s="164">
        <f t="shared" si="592"/>
        <v>0</v>
      </c>
      <c r="CQ36" s="165" t="e">
        <f t="shared" si="80"/>
        <v>#DIV/0!</v>
      </c>
      <c r="CR36" s="164">
        <f t="shared" ref="CR36:CV36" si="593">SUM(CR26:CR35)</f>
        <v>0</v>
      </c>
      <c r="CS36" s="176">
        <f t="shared" si="593"/>
        <v>0</v>
      </c>
      <c r="CT36" s="175">
        <f t="shared" si="593"/>
        <v>0</v>
      </c>
      <c r="CU36" s="164">
        <f t="shared" si="593"/>
        <v>0</v>
      </c>
      <c r="CV36" s="164">
        <f t="shared" si="593"/>
        <v>0</v>
      </c>
      <c r="CW36" s="165" t="e">
        <f t="shared" si="83"/>
        <v>#DIV/0!</v>
      </c>
      <c r="CX36" s="164">
        <f t="shared" ref="CX36:DB36" si="594">SUM(CX26:CX35)</f>
        <v>0</v>
      </c>
      <c r="CY36" s="176">
        <f t="shared" si="594"/>
        <v>0</v>
      </c>
      <c r="CZ36" s="175">
        <f t="shared" si="594"/>
        <v>0</v>
      </c>
      <c r="DA36" s="164">
        <f t="shared" si="594"/>
        <v>0</v>
      </c>
      <c r="DB36" s="164">
        <f t="shared" si="594"/>
        <v>0</v>
      </c>
      <c r="DC36" s="165" t="e">
        <f t="shared" si="86"/>
        <v>#DIV/0!</v>
      </c>
      <c r="DD36" s="164">
        <f t="shared" ref="DD36:DN36" si="595">SUM(DD26:DD35)</f>
        <v>0</v>
      </c>
      <c r="DE36" s="176">
        <f t="shared" si="595"/>
        <v>0</v>
      </c>
      <c r="DF36" s="175">
        <f t="shared" si="88"/>
        <v>0</v>
      </c>
      <c r="DG36" s="164">
        <f t="shared" si="88"/>
        <v>210400.8599999999</v>
      </c>
      <c r="DH36" s="164">
        <f t="shared" si="88"/>
        <v>-210400.8599999999</v>
      </c>
      <c r="DI36" s="165" t="e">
        <f t="shared" si="89"/>
        <v>#DIV/0!</v>
      </c>
      <c r="DJ36" s="164">
        <f t="shared" si="90"/>
        <v>0</v>
      </c>
      <c r="DK36" s="176">
        <f t="shared" si="90"/>
        <v>-210400.8599999999</v>
      </c>
      <c r="DL36" s="175">
        <f t="shared" si="595"/>
        <v>0</v>
      </c>
      <c r="DM36" s="164">
        <f t="shared" si="595"/>
        <v>130831.08999999987</v>
      </c>
      <c r="DN36" s="164">
        <f t="shared" si="595"/>
        <v>-130831.08999999987</v>
      </c>
      <c r="DO36" s="165" t="e">
        <f t="shared" si="92"/>
        <v>#DIV/0!</v>
      </c>
      <c r="DP36" s="164">
        <f t="shared" ref="DP36:DT36" si="596">SUM(DP26:DP35)</f>
        <v>0</v>
      </c>
      <c r="DQ36" s="176">
        <f t="shared" si="596"/>
        <v>-130831.08999999987</v>
      </c>
      <c r="DR36" s="175">
        <f t="shared" si="596"/>
        <v>0</v>
      </c>
      <c r="DS36" s="164">
        <f t="shared" si="596"/>
        <v>31684.379999999986</v>
      </c>
      <c r="DT36" s="164">
        <f t="shared" si="596"/>
        <v>-31684.379999999986</v>
      </c>
      <c r="DU36" s="165" t="e">
        <f t="shared" si="95"/>
        <v>#DIV/0!</v>
      </c>
      <c r="DV36" s="164">
        <f t="shared" ref="DV36:DW36" si="597">SUM(DV26:DV35)</f>
        <v>0</v>
      </c>
      <c r="DW36" s="176">
        <f t="shared" si="597"/>
        <v>-31684.379999999986</v>
      </c>
      <c r="DX36" s="175">
        <f>SUM(DX26:DX35)</f>
        <v>0</v>
      </c>
      <c r="DY36" s="164">
        <f t="shared" ref="DY36:DZ36" si="598">SUM(DY26:DY35)</f>
        <v>47885.39000000005</v>
      </c>
      <c r="DZ36" s="164">
        <f t="shared" si="598"/>
        <v>-47885.39000000005</v>
      </c>
      <c r="EA36" s="165" t="e">
        <f t="shared" si="98"/>
        <v>#DIV/0!</v>
      </c>
      <c r="EB36" s="164">
        <f t="shared" ref="EB36:EC36" si="599">SUM(EB26:EB35)</f>
        <v>0</v>
      </c>
      <c r="EC36" s="176">
        <f t="shared" si="599"/>
        <v>-47885.39000000005</v>
      </c>
      <c r="ED36" s="175">
        <f t="shared" si="100"/>
        <v>0</v>
      </c>
      <c r="EE36" s="164">
        <f t="shared" si="100"/>
        <v>317350.73000000033</v>
      </c>
      <c r="EF36" s="164">
        <f t="shared" si="100"/>
        <v>-317350.73000000033</v>
      </c>
      <c r="EG36" s="165" t="e">
        <f t="shared" si="101"/>
        <v>#DIV/0!</v>
      </c>
      <c r="EH36" s="164">
        <f t="shared" si="102"/>
        <v>0</v>
      </c>
      <c r="EI36" s="176">
        <f t="shared" si="102"/>
        <v>-317350.73000000033</v>
      </c>
      <c r="EJ36" s="175">
        <f t="shared" ref="EJ36:EL36" si="600">SUM(EJ26:EJ35)</f>
        <v>0</v>
      </c>
      <c r="EK36" s="164">
        <f t="shared" si="600"/>
        <v>83528.250000000291</v>
      </c>
      <c r="EL36" s="164">
        <f t="shared" si="600"/>
        <v>-83528.250000000291</v>
      </c>
      <c r="EM36" s="165" t="e">
        <f t="shared" si="104"/>
        <v>#DIV/0!</v>
      </c>
      <c r="EN36" s="164">
        <f t="shared" ref="EN36:ER36" si="601">SUM(EN26:EN35)</f>
        <v>0</v>
      </c>
      <c r="EO36" s="176">
        <f t="shared" si="601"/>
        <v>-83528.250000000291</v>
      </c>
      <c r="EP36" s="175">
        <f t="shared" si="601"/>
        <v>0</v>
      </c>
      <c r="EQ36" s="164">
        <f t="shared" si="601"/>
        <v>72345.640000000029</v>
      </c>
      <c r="ER36" s="164">
        <f t="shared" si="601"/>
        <v>-72345.640000000029</v>
      </c>
      <c r="ES36" s="165" t="e">
        <f t="shared" si="107"/>
        <v>#DIV/0!</v>
      </c>
      <c r="ET36" s="164">
        <f t="shared" ref="ET36:EX36" si="602">SUM(ET26:ET35)</f>
        <v>0</v>
      </c>
      <c r="EU36" s="176">
        <f t="shared" si="602"/>
        <v>-72345.640000000029</v>
      </c>
      <c r="EV36" s="175">
        <f t="shared" si="602"/>
        <v>0</v>
      </c>
      <c r="EW36" s="164">
        <f t="shared" si="602"/>
        <v>62573.410000000069</v>
      </c>
      <c r="EX36" s="164">
        <f t="shared" si="602"/>
        <v>-62573.410000000069</v>
      </c>
      <c r="EY36" s="165" t="e">
        <f t="shared" si="110"/>
        <v>#DIV/0!</v>
      </c>
      <c r="EZ36" s="164">
        <f t="shared" ref="EZ36:FD36" si="603">SUM(EZ26:EZ35)</f>
        <v>0</v>
      </c>
      <c r="FA36" s="176">
        <f t="shared" si="603"/>
        <v>-62573.410000000069</v>
      </c>
      <c r="FB36" s="175">
        <f t="shared" si="603"/>
        <v>0</v>
      </c>
      <c r="FC36" s="164">
        <f t="shared" si="603"/>
        <v>33451.31000000007</v>
      </c>
      <c r="FD36" s="164">
        <f t="shared" si="603"/>
        <v>-33451.31000000007</v>
      </c>
      <c r="FE36" s="165" t="e">
        <f t="shared" si="113"/>
        <v>#DIV/0!</v>
      </c>
      <c r="FF36" s="164">
        <f t="shared" ref="FF36:FJ36" si="604">SUM(FF26:FF35)</f>
        <v>0</v>
      </c>
      <c r="FG36" s="176">
        <f t="shared" si="604"/>
        <v>-33451.31000000007</v>
      </c>
      <c r="FH36" s="175">
        <f t="shared" si="604"/>
        <v>0</v>
      </c>
      <c r="FI36" s="164">
        <f t="shared" si="604"/>
        <v>65452.119999999901</v>
      </c>
      <c r="FJ36" s="164">
        <f t="shared" si="604"/>
        <v>-65452.119999999901</v>
      </c>
      <c r="FK36" s="165" t="e">
        <f t="shared" si="116"/>
        <v>#DIV/0!</v>
      </c>
      <c r="FL36" s="164">
        <f t="shared" ref="FL36:FM36" si="605">SUM(FL26:FL35)</f>
        <v>0</v>
      </c>
      <c r="FM36" s="176">
        <f t="shared" si="605"/>
        <v>-65452.119999999901</v>
      </c>
      <c r="FN36" s="175">
        <f t="shared" si="118"/>
        <v>0</v>
      </c>
      <c r="FO36" s="164">
        <f t="shared" si="118"/>
        <v>159670.32000000053</v>
      </c>
      <c r="FP36" s="164">
        <f t="shared" si="118"/>
        <v>-159670.32000000053</v>
      </c>
      <c r="FQ36" s="165" t="e">
        <f t="shared" si="119"/>
        <v>#DIV/0!</v>
      </c>
      <c r="FR36" s="164">
        <f t="shared" si="120"/>
        <v>0</v>
      </c>
      <c r="FS36" s="176">
        <f t="shared" si="120"/>
        <v>-159670.32000000053</v>
      </c>
      <c r="FT36" s="175">
        <f t="shared" ref="FT36:FV36" si="606">SUM(FT26:FT35)</f>
        <v>0</v>
      </c>
      <c r="FU36" s="164">
        <f t="shared" si="606"/>
        <v>113868.29000000055</v>
      </c>
      <c r="FV36" s="164">
        <f t="shared" si="606"/>
        <v>-113868.29000000055</v>
      </c>
      <c r="FW36" s="165" t="e">
        <f t="shared" si="122"/>
        <v>#DIV/0!</v>
      </c>
      <c r="FX36" s="164">
        <f t="shared" ref="FX36:GB36" si="607">SUM(FX26:FX35)</f>
        <v>0</v>
      </c>
      <c r="FY36" s="176">
        <f t="shared" si="607"/>
        <v>-113868.29000000055</v>
      </c>
      <c r="FZ36" s="175">
        <f t="shared" si="607"/>
        <v>0</v>
      </c>
      <c r="GA36" s="164">
        <f t="shared" si="607"/>
        <v>26282.539999999979</v>
      </c>
      <c r="GB36" s="164">
        <f t="shared" si="607"/>
        <v>-26282.539999999979</v>
      </c>
      <c r="GC36" s="165" t="e">
        <f t="shared" si="125"/>
        <v>#DIV/0!</v>
      </c>
      <c r="GD36" s="164">
        <f t="shared" ref="GD36:GH36" si="608">SUM(GD26:GD35)</f>
        <v>0</v>
      </c>
      <c r="GE36" s="176">
        <f t="shared" si="608"/>
        <v>-26282.539999999979</v>
      </c>
      <c r="GF36" s="175">
        <f t="shared" si="608"/>
        <v>0</v>
      </c>
      <c r="GG36" s="164">
        <f t="shared" si="608"/>
        <v>19519.490000000002</v>
      </c>
      <c r="GH36" s="164">
        <f t="shared" si="608"/>
        <v>-19519.490000000002</v>
      </c>
      <c r="GI36" s="165" t="e">
        <f t="shared" si="128"/>
        <v>#DIV/0!</v>
      </c>
      <c r="GJ36" s="164">
        <f t="shared" ref="GJ36:GK36" si="609">SUM(GJ26:GJ35)</f>
        <v>0</v>
      </c>
      <c r="GK36" s="176">
        <f t="shared" si="609"/>
        <v>-19519.490000000002</v>
      </c>
      <c r="GL36" s="175">
        <f t="shared" si="130"/>
        <v>0</v>
      </c>
      <c r="GM36" s="164">
        <f t="shared" si="130"/>
        <v>388513.04000000132</v>
      </c>
      <c r="GN36" s="164">
        <f t="shared" si="130"/>
        <v>-388513.04000000132</v>
      </c>
      <c r="GO36" s="165" t="e">
        <f t="shared" si="131"/>
        <v>#DIV/0!</v>
      </c>
      <c r="GP36" s="164">
        <f t="shared" si="132"/>
        <v>0</v>
      </c>
      <c r="GQ36" s="176">
        <f t="shared" si="132"/>
        <v>-388513.04000000132</v>
      </c>
      <c r="GR36" s="175">
        <f t="shared" ref="GR36:GT36" si="610">SUM(GR26:GR35)</f>
        <v>0</v>
      </c>
      <c r="GS36" s="164">
        <f t="shared" si="610"/>
        <v>162445.77000000121</v>
      </c>
      <c r="GT36" s="164">
        <f t="shared" si="610"/>
        <v>-162445.77000000121</v>
      </c>
      <c r="GU36" s="165" t="e">
        <f t="shared" si="134"/>
        <v>#DIV/0!</v>
      </c>
      <c r="GV36" s="164">
        <f t="shared" ref="GV36:GZ36" si="611">SUM(GV26:GV35)</f>
        <v>0</v>
      </c>
      <c r="GW36" s="176">
        <f t="shared" si="611"/>
        <v>-162445.77000000121</v>
      </c>
      <c r="GX36" s="175">
        <f t="shared" si="611"/>
        <v>0</v>
      </c>
      <c r="GY36" s="164">
        <f t="shared" si="611"/>
        <v>51761.190000000133</v>
      </c>
      <c r="GZ36" s="164">
        <f t="shared" si="611"/>
        <v>-51761.190000000133</v>
      </c>
      <c r="HA36" s="165" t="e">
        <f t="shared" si="137"/>
        <v>#DIV/0!</v>
      </c>
      <c r="HB36" s="164">
        <f t="shared" ref="HB36:HF36" si="612">SUM(HB26:HB35)</f>
        <v>0</v>
      </c>
      <c r="HC36" s="176">
        <f t="shared" si="612"/>
        <v>-51761.190000000133</v>
      </c>
      <c r="HD36" s="175">
        <f t="shared" si="612"/>
        <v>0</v>
      </c>
      <c r="HE36" s="164">
        <f t="shared" si="612"/>
        <v>63345.219999999979</v>
      </c>
      <c r="HF36" s="164">
        <f t="shared" si="612"/>
        <v>-63345.219999999979</v>
      </c>
      <c r="HG36" s="165" t="e">
        <f t="shared" si="140"/>
        <v>#DIV/0!</v>
      </c>
      <c r="HH36" s="164">
        <f t="shared" ref="HH36:HL36" si="613">SUM(HH26:HH35)</f>
        <v>0</v>
      </c>
      <c r="HI36" s="176">
        <f t="shared" si="613"/>
        <v>-63345.219999999979</v>
      </c>
      <c r="HJ36" s="175">
        <f t="shared" si="613"/>
        <v>0</v>
      </c>
      <c r="HK36" s="164">
        <f t="shared" si="613"/>
        <v>42632.520000000004</v>
      </c>
      <c r="HL36" s="164">
        <f t="shared" si="613"/>
        <v>-42632.520000000004</v>
      </c>
      <c r="HM36" s="165" t="e">
        <f t="shared" si="143"/>
        <v>#DIV/0!</v>
      </c>
      <c r="HN36" s="164">
        <f t="shared" ref="HN36:HR36" si="614">SUM(HN26:HN35)</f>
        <v>0</v>
      </c>
      <c r="HO36" s="176">
        <f t="shared" si="614"/>
        <v>-42632.520000000004</v>
      </c>
      <c r="HP36" s="175">
        <f t="shared" si="614"/>
        <v>0</v>
      </c>
      <c r="HQ36" s="164">
        <f t="shared" si="614"/>
        <v>49149.739999999962</v>
      </c>
      <c r="HR36" s="164">
        <f t="shared" si="614"/>
        <v>-49149.739999999962</v>
      </c>
      <c r="HS36" s="165" t="e">
        <f t="shared" si="146"/>
        <v>#DIV/0!</v>
      </c>
      <c r="HT36" s="164">
        <f t="shared" ref="HT36:HU36" si="615">SUM(HT26:HT35)</f>
        <v>0</v>
      </c>
      <c r="HU36" s="176">
        <f t="shared" si="615"/>
        <v>-49149.739999999962</v>
      </c>
      <c r="HV36" s="175">
        <f>SUM(HV26:HV35)</f>
        <v>0</v>
      </c>
      <c r="HW36" s="164">
        <f t="shared" ref="HW36:HX36" si="616">SUM(HW26:HW35)</f>
        <v>19178.599999999991</v>
      </c>
      <c r="HX36" s="164">
        <f t="shared" si="616"/>
        <v>-19178.599999999991</v>
      </c>
      <c r="HY36" s="165" t="e">
        <f t="shared" si="149"/>
        <v>#DIV/0!</v>
      </c>
      <c r="HZ36" s="164">
        <f t="shared" ref="HZ36:IA36" si="617">SUM(HZ26:HZ35)</f>
        <v>0</v>
      </c>
      <c r="IA36" s="176">
        <f t="shared" si="617"/>
        <v>-19178.599999999991</v>
      </c>
      <c r="IB36" s="175">
        <f t="shared" si="151"/>
        <v>82380</v>
      </c>
      <c r="IC36" s="164">
        <f t="shared" si="151"/>
        <v>244831.38000000009</v>
      </c>
      <c r="ID36" s="164">
        <f t="shared" si="151"/>
        <v>-162451.38000000009</v>
      </c>
      <c r="IE36" s="165">
        <f t="shared" si="152"/>
        <v>297.19759650400596</v>
      </c>
      <c r="IF36" s="164">
        <f t="shared" si="153"/>
        <v>0</v>
      </c>
      <c r="IG36" s="176">
        <f t="shared" si="153"/>
        <v>-162451.38000000009</v>
      </c>
      <c r="IH36" s="175">
        <f t="shared" ref="IH36:IJ36" si="618">SUM(IH26:IH35)</f>
        <v>82380</v>
      </c>
      <c r="II36" s="164">
        <f t="shared" si="618"/>
        <v>160736.64000000007</v>
      </c>
      <c r="IJ36" s="164">
        <f t="shared" si="618"/>
        <v>-78356.640000000058</v>
      </c>
      <c r="IK36" s="165">
        <f t="shared" si="155"/>
        <v>195.11609613983984</v>
      </c>
      <c r="IL36" s="164">
        <f t="shared" ref="IL36:IP36" si="619">SUM(IL26:IL35)</f>
        <v>0</v>
      </c>
      <c r="IM36" s="176">
        <f t="shared" si="619"/>
        <v>-78356.640000000058</v>
      </c>
      <c r="IN36" s="175">
        <f t="shared" si="619"/>
        <v>0</v>
      </c>
      <c r="IO36" s="164">
        <f t="shared" si="619"/>
        <v>51542.900000000023</v>
      </c>
      <c r="IP36" s="164">
        <f t="shared" si="619"/>
        <v>-51542.900000000023</v>
      </c>
      <c r="IQ36" s="165" t="e">
        <f t="shared" si="158"/>
        <v>#DIV/0!</v>
      </c>
      <c r="IR36" s="164">
        <f t="shared" ref="IR36:IV36" si="620">SUM(IR26:IR35)</f>
        <v>0</v>
      </c>
      <c r="IS36" s="176">
        <f t="shared" si="620"/>
        <v>-51542.900000000023</v>
      </c>
      <c r="IT36" s="175">
        <f t="shared" si="620"/>
        <v>0</v>
      </c>
      <c r="IU36" s="164">
        <f t="shared" si="620"/>
        <v>32551.840000000004</v>
      </c>
      <c r="IV36" s="164">
        <f t="shared" si="620"/>
        <v>-32551.840000000004</v>
      </c>
      <c r="IW36" s="165" t="e">
        <f t="shared" si="161"/>
        <v>#DIV/0!</v>
      </c>
      <c r="IX36" s="164">
        <f t="shared" ref="IX36:IY36" si="621">SUM(IX26:IX35)</f>
        <v>0</v>
      </c>
      <c r="IY36" s="176">
        <f t="shared" si="621"/>
        <v>-32551.840000000004</v>
      </c>
      <c r="IZ36" s="175">
        <f t="shared" si="163"/>
        <v>0</v>
      </c>
      <c r="JA36" s="164">
        <f t="shared" si="163"/>
        <v>216551.57999999984</v>
      </c>
      <c r="JB36" s="164">
        <f t="shared" si="163"/>
        <v>-216551.57999999984</v>
      </c>
      <c r="JC36" s="165" t="e">
        <f t="shared" si="164"/>
        <v>#DIV/0!</v>
      </c>
      <c r="JD36" s="164">
        <f t="shared" si="165"/>
        <v>0</v>
      </c>
      <c r="JE36" s="176">
        <f t="shared" si="165"/>
        <v>-216551.57999999984</v>
      </c>
      <c r="JF36" s="175">
        <f t="shared" ref="JF36:JH36" si="622">SUM(JF26:JF35)</f>
        <v>0</v>
      </c>
      <c r="JG36" s="164">
        <f t="shared" si="622"/>
        <v>96592.549999999872</v>
      </c>
      <c r="JH36" s="164">
        <f t="shared" si="622"/>
        <v>-96592.549999999872</v>
      </c>
      <c r="JI36" s="165" t="e">
        <f t="shared" si="167"/>
        <v>#DIV/0!</v>
      </c>
      <c r="JJ36" s="164">
        <f t="shared" ref="JJ36:JN36" si="623">SUM(JJ26:JJ35)</f>
        <v>0</v>
      </c>
      <c r="JK36" s="176">
        <f t="shared" si="623"/>
        <v>-96592.549999999872</v>
      </c>
      <c r="JL36" s="175">
        <f t="shared" si="623"/>
        <v>0</v>
      </c>
      <c r="JM36" s="164">
        <f t="shared" si="623"/>
        <v>51554.49000000002</v>
      </c>
      <c r="JN36" s="164">
        <f t="shared" si="623"/>
        <v>-51554.49000000002</v>
      </c>
      <c r="JO36" s="165" t="e">
        <f t="shared" si="170"/>
        <v>#DIV/0!</v>
      </c>
      <c r="JP36" s="164">
        <f t="shared" ref="JP36:JT36" si="624">SUM(JP26:JP35)</f>
        <v>0</v>
      </c>
      <c r="JQ36" s="176">
        <f t="shared" si="624"/>
        <v>-51554.49000000002</v>
      </c>
      <c r="JR36" s="175">
        <f t="shared" si="624"/>
        <v>0</v>
      </c>
      <c r="JS36" s="164">
        <f t="shared" si="624"/>
        <v>30396.299999999967</v>
      </c>
      <c r="JT36" s="164">
        <f t="shared" si="624"/>
        <v>-30396.299999999967</v>
      </c>
      <c r="JU36" s="165" t="e">
        <f t="shared" si="173"/>
        <v>#DIV/0!</v>
      </c>
      <c r="JV36" s="164">
        <f t="shared" ref="JV36:JZ36" si="625">SUM(JV26:JV35)</f>
        <v>0</v>
      </c>
      <c r="JW36" s="176">
        <f t="shared" si="625"/>
        <v>-30396.299999999967</v>
      </c>
      <c r="JX36" s="175">
        <f t="shared" si="625"/>
        <v>0</v>
      </c>
      <c r="JY36" s="164">
        <f t="shared" si="625"/>
        <v>38008.239999999983</v>
      </c>
      <c r="JZ36" s="164">
        <f t="shared" si="625"/>
        <v>-38008.239999999983</v>
      </c>
      <c r="KA36" s="165" t="e">
        <f t="shared" si="176"/>
        <v>#DIV/0!</v>
      </c>
      <c r="KB36" s="164">
        <f t="shared" ref="KB36:KC36" si="626">SUM(KB26:KB35)</f>
        <v>0</v>
      </c>
      <c r="KC36" s="176">
        <f t="shared" si="626"/>
        <v>-38008.239999999983</v>
      </c>
      <c r="KD36" s="175">
        <f t="shared" si="178"/>
        <v>0</v>
      </c>
      <c r="KE36" s="164">
        <f t="shared" si="178"/>
        <v>126615.27000000031</v>
      </c>
      <c r="KF36" s="164">
        <f t="shared" si="178"/>
        <v>-126615.27000000031</v>
      </c>
      <c r="KG36" s="165" t="e">
        <f t="shared" si="179"/>
        <v>#DIV/0!</v>
      </c>
      <c r="KH36" s="164">
        <f t="shared" si="180"/>
        <v>0</v>
      </c>
      <c r="KI36" s="176">
        <f t="shared" si="180"/>
        <v>-126615.27000000031</v>
      </c>
      <c r="KJ36" s="175">
        <f t="shared" ref="KJ36:KL36" si="627">SUM(KJ26:KJ35)</f>
        <v>0</v>
      </c>
      <c r="KK36" s="164">
        <f t="shared" si="627"/>
        <v>93805.220000000321</v>
      </c>
      <c r="KL36" s="164">
        <f t="shared" si="627"/>
        <v>-93805.220000000321</v>
      </c>
      <c r="KM36" s="165" t="e">
        <f t="shared" si="182"/>
        <v>#DIV/0!</v>
      </c>
      <c r="KN36" s="164">
        <f t="shared" ref="KN36:KR36" si="628">SUM(KN26:KN35)</f>
        <v>0</v>
      </c>
      <c r="KO36" s="176">
        <f t="shared" si="628"/>
        <v>-93805.220000000321</v>
      </c>
      <c r="KP36" s="175">
        <f t="shared" si="628"/>
        <v>0</v>
      </c>
      <c r="KQ36" s="164">
        <f t="shared" si="628"/>
        <v>32810.049999999981</v>
      </c>
      <c r="KR36" s="164">
        <f t="shared" si="628"/>
        <v>-32810.049999999981</v>
      </c>
      <c r="KS36" s="165" t="e">
        <f t="shared" si="185"/>
        <v>#DIV/0!</v>
      </c>
      <c r="KT36" s="164">
        <f t="shared" ref="KT36:KU36" si="629">SUM(KT26:KT35)</f>
        <v>0</v>
      </c>
      <c r="KU36" s="176">
        <f t="shared" si="629"/>
        <v>-32810.049999999981</v>
      </c>
      <c r="KV36" s="175">
        <f t="shared" si="187"/>
        <v>0</v>
      </c>
      <c r="KW36" s="164">
        <f t="shared" si="187"/>
        <v>155280.77000000054</v>
      </c>
      <c r="KX36" s="164">
        <f t="shared" si="187"/>
        <v>-155280.77000000054</v>
      </c>
      <c r="KY36" s="165" t="e">
        <f t="shared" si="188"/>
        <v>#DIV/0!</v>
      </c>
      <c r="KZ36" s="164">
        <f t="shared" si="189"/>
        <v>0</v>
      </c>
      <c r="LA36" s="176">
        <f t="shared" si="189"/>
        <v>-155280.77000000054</v>
      </c>
      <c r="LB36" s="175">
        <f t="shared" ref="LB36:LD36" si="630">SUM(LB26:LB35)</f>
        <v>0</v>
      </c>
      <c r="LC36" s="164">
        <f t="shared" si="630"/>
        <v>124901.4900000005</v>
      </c>
      <c r="LD36" s="164">
        <f t="shared" si="630"/>
        <v>-124901.4900000005</v>
      </c>
      <c r="LE36" s="165" t="e">
        <f t="shared" si="191"/>
        <v>#DIV/0!</v>
      </c>
      <c r="LF36" s="164">
        <f t="shared" ref="LF36:LJ36" si="631">SUM(LF26:LF35)</f>
        <v>0</v>
      </c>
      <c r="LG36" s="176">
        <f t="shared" si="631"/>
        <v>-124901.4900000005</v>
      </c>
      <c r="LH36" s="175">
        <f t="shared" si="631"/>
        <v>0</v>
      </c>
      <c r="LI36" s="164">
        <f t="shared" si="631"/>
        <v>30379.280000000042</v>
      </c>
      <c r="LJ36" s="164">
        <f t="shared" si="631"/>
        <v>-30379.280000000042</v>
      </c>
      <c r="LK36" s="165" t="e">
        <f t="shared" si="194"/>
        <v>#DIV/0!</v>
      </c>
      <c r="LL36" s="164">
        <f t="shared" ref="LL36:LM36" si="632">SUM(LL26:LL35)</f>
        <v>0</v>
      </c>
      <c r="LM36" s="176">
        <f t="shared" si="632"/>
        <v>-30379.280000000042</v>
      </c>
      <c r="LN36" s="175">
        <f t="shared" si="196"/>
        <v>0</v>
      </c>
      <c r="LO36" s="164">
        <f t="shared" si="196"/>
        <v>181188.85000000091</v>
      </c>
      <c r="LP36" s="164">
        <f t="shared" si="196"/>
        <v>-181188.85000000091</v>
      </c>
      <c r="LQ36" s="165" t="e">
        <f t="shared" si="197"/>
        <v>#DIV/0!</v>
      </c>
      <c r="LR36" s="164">
        <f t="shared" si="198"/>
        <v>0</v>
      </c>
      <c r="LS36" s="176">
        <f t="shared" si="198"/>
        <v>-181188.85000000091</v>
      </c>
      <c r="LT36" s="175">
        <f t="shared" ref="LT36:LV36" si="633">SUM(LT26:LT35)</f>
        <v>0</v>
      </c>
      <c r="LU36" s="164">
        <f t="shared" si="633"/>
        <v>60609.509999999987</v>
      </c>
      <c r="LV36" s="164">
        <f t="shared" si="633"/>
        <v>-60609.509999999987</v>
      </c>
      <c r="LW36" s="165" t="e">
        <f t="shared" si="200"/>
        <v>#DIV/0!</v>
      </c>
      <c r="LX36" s="164">
        <f t="shared" ref="LX36:MB36" si="634">SUM(LX26:LX35)</f>
        <v>0</v>
      </c>
      <c r="LY36" s="176">
        <f t="shared" si="634"/>
        <v>-60609.509999999987</v>
      </c>
      <c r="LZ36" s="175">
        <f t="shared" si="634"/>
        <v>0</v>
      </c>
      <c r="MA36" s="164">
        <f t="shared" si="634"/>
        <v>120579.34000000093</v>
      </c>
      <c r="MB36" s="164">
        <f t="shared" si="634"/>
        <v>-120579.34000000093</v>
      </c>
      <c r="MC36" s="165" t="e">
        <f t="shared" si="203"/>
        <v>#DIV/0!</v>
      </c>
      <c r="MD36" s="164">
        <f t="shared" ref="MD36:ME36" si="635">SUM(MD26:MD35)</f>
        <v>0</v>
      </c>
      <c r="ME36" s="176">
        <f t="shared" si="635"/>
        <v>-120579.34000000093</v>
      </c>
      <c r="MF36" s="175">
        <f t="shared" si="205"/>
        <v>0</v>
      </c>
      <c r="MG36" s="164">
        <f t="shared" si="205"/>
        <v>84531.450000000012</v>
      </c>
      <c r="MH36" s="164">
        <f t="shared" si="205"/>
        <v>-84531.450000000012</v>
      </c>
      <c r="MI36" s="165" t="e">
        <f t="shared" si="206"/>
        <v>#DIV/0!</v>
      </c>
      <c r="MJ36" s="164">
        <f t="shared" si="207"/>
        <v>0</v>
      </c>
      <c r="MK36" s="176">
        <f t="shared" si="207"/>
        <v>-84531.450000000012</v>
      </c>
      <c r="ML36" s="175">
        <f>SUM(ML26:ML35)</f>
        <v>0</v>
      </c>
      <c r="MM36" s="164">
        <f t="shared" ref="MM36:MN36" si="636">SUM(MM26:MM35)</f>
        <v>55629.710000000043</v>
      </c>
      <c r="MN36" s="164">
        <f t="shared" si="636"/>
        <v>-55629.710000000043</v>
      </c>
      <c r="MO36" s="165" t="e">
        <f t="shared" si="209"/>
        <v>#DIV/0!</v>
      </c>
      <c r="MP36" s="164">
        <f t="shared" ref="MP36:MT36" si="637">SUM(MP26:MP35)</f>
        <v>0</v>
      </c>
      <c r="MQ36" s="176">
        <f t="shared" si="637"/>
        <v>-55629.710000000043</v>
      </c>
      <c r="MR36" s="175">
        <f t="shared" si="637"/>
        <v>0</v>
      </c>
      <c r="MS36" s="164">
        <f t="shared" si="637"/>
        <v>28901.739999999972</v>
      </c>
      <c r="MT36" s="164">
        <f t="shared" si="637"/>
        <v>-28901.739999999972</v>
      </c>
      <c r="MU36" s="165" t="e">
        <f t="shared" si="212"/>
        <v>#DIV/0!</v>
      </c>
      <c r="MV36" s="164">
        <f t="shared" ref="MV36:MW36" si="638">SUM(MV26:MV35)</f>
        <v>0</v>
      </c>
      <c r="MW36" s="176">
        <f t="shared" si="638"/>
        <v>-28901.739999999972</v>
      </c>
      <c r="MX36" s="175">
        <f t="shared" si="214"/>
        <v>0</v>
      </c>
      <c r="MY36" s="164">
        <f t="shared" si="214"/>
        <v>147885.12000000034</v>
      </c>
      <c r="MZ36" s="164">
        <f t="shared" si="214"/>
        <v>-147885.12000000034</v>
      </c>
      <c r="NA36" s="165" t="e">
        <f t="shared" si="215"/>
        <v>#DIV/0!</v>
      </c>
      <c r="NB36" s="164">
        <f t="shared" si="216"/>
        <v>0</v>
      </c>
      <c r="NC36" s="176">
        <f t="shared" si="216"/>
        <v>-147885.12000000034</v>
      </c>
      <c r="ND36" s="175">
        <f t="shared" ref="ND36:NE36" si="639">SUM(ND26:ND35)</f>
        <v>0</v>
      </c>
      <c r="NE36" s="164">
        <f t="shared" si="639"/>
        <v>120728.49000000033</v>
      </c>
      <c r="NF36" s="164">
        <f t="shared" ref="NF36" si="640">SUM(NF26:NF35)</f>
        <v>-120728.49000000033</v>
      </c>
      <c r="NG36" s="165" t="e">
        <f t="shared" si="218"/>
        <v>#DIV/0!</v>
      </c>
      <c r="NH36" s="164">
        <f t="shared" ref="NH36:NL36" si="641">SUM(NH26:NH35)</f>
        <v>0</v>
      </c>
      <c r="NI36" s="176">
        <f t="shared" si="641"/>
        <v>-120728.49000000033</v>
      </c>
      <c r="NJ36" s="175">
        <f t="shared" si="641"/>
        <v>0</v>
      </c>
      <c r="NK36" s="164">
        <f t="shared" si="641"/>
        <v>27156.630000000008</v>
      </c>
      <c r="NL36" s="164">
        <f t="shared" si="641"/>
        <v>-27156.630000000008</v>
      </c>
      <c r="NM36" s="165" t="e">
        <f t="shared" si="221"/>
        <v>#DIV/0!</v>
      </c>
      <c r="NN36" s="164">
        <f t="shared" ref="NN36:NO36" si="642">SUM(NN26:NN35)</f>
        <v>0</v>
      </c>
      <c r="NO36" s="176">
        <f t="shared" si="642"/>
        <v>-27156.630000000008</v>
      </c>
      <c r="NP36" s="175">
        <f t="shared" si="223"/>
        <v>0</v>
      </c>
      <c r="NQ36" s="164">
        <f t="shared" si="223"/>
        <v>169784.65000000072</v>
      </c>
      <c r="NR36" s="164">
        <f t="shared" si="223"/>
        <v>-169784.65000000072</v>
      </c>
      <c r="NS36" s="165" t="e">
        <f t="shared" si="224"/>
        <v>#DIV/0!</v>
      </c>
      <c r="NT36" s="164">
        <f t="shared" si="225"/>
        <v>0</v>
      </c>
      <c r="NU36" s="176">
        <f t="shared" si="225"/>
        <v>-169784.65000000072</v>
      </c>
      <c r="NV36" s="175">
        <f t="shared" ref="NV36:NX36" si="643">SUM(NV26:NV35)</f>
        <v>0</v>
      </c>
      <c r="NW36" s="164">
        <f t="shared" si="643"/>
        <v>92269.080000000497</v>
      </c>
      <c r="NX36" s="164">
        <f t="shared" si="643"/>
        <v>-92269.080000000497</v>
      </c>
      <c r="NY36" s="165" t="e">
        <f t="shared" si="227"/>
        <v>#DIV/0!</v>
      </c>
      <c r="NZ36" s="164">
        <f t="shared" ref="NZ36:OD36" si="644">SUM(NZ26:NZ35)</f>
        <v>0</v>
      </c>
      <c r="OA36" s="176">
        <f t="shared" si="644"/>
        <v>-92269.080000000497</v>
      </c>
      <c r="OB36" s="175">
        <f t="shared" si="644"/>
        <v>0</v>
      </c>
      <c r="OC36" s="164">
        <f t="shared" si="644"/>
        <v>40503.880000000136</v>
      </c>
      <c r="OD36" s="164">
        <f t="shared" si="644"/>
        <v>-40503.880000000136</v>
      </c>
      <c r="OE36" s="165" t="e">
        <f t="shared" si="230"/>
        <v>#DIV/0!</v>
      </c>
      <c r="OF36" s="164">
        <f t="shared" ref="OF36:OJ36" si="645">SUM(OF26:OF35)</f>
        <v>0</v>
      </c>
      <c r="OG36" s="176">
        <f t="shared" si="645"/>
        <v>-40503.880000000136</v>
      </c>
      <c r="OH36" s="175">
        <f t="shared" si="645"/>
        <v>0</v>
      </c>
      <c r="OI36" s="164">
        <f t="shared" si="645"/>
        <v>37011.690000000082</v>
      </c>
      <c r="OJ36" s="164">
        <f t="shared" si="645"/>
        <v>-37011.690000000082</v>
      </c>
      <c r="OK36" s="165" t="e">
        <f t="shared" si="233"/>
        <v>#DIV/0!</v>
      </c>
      <c r="OL36" s="164">
        <f t="shared" ref="OL36:OM36" si="646">SUM(OL26:OL35)</f>
        <v>0</v>
      </c>
      <c r="OM36" s="176">
        <f t="shared" si="646"/>
        <v>-37011.690000000082</v>
      </c>
      <c r="ON36" s="175">
        <f t="shared" si="235"/>
        <v>0</v>
      </c>
      <c r="OO36" s="164">
        <f t="shared" si="235"/>
        <v>121021.93000000005</v>
      </c>
      <c r="OP36" s="164">
        <f t="shared" si="235"/>
        <v>-121021.93000000005</v>
      </c>
      <c r="OQ36" s="165" t="e">
        <f t="shared" si="236"/>
        <v>#DIV/0!</v>
      </c>
      <c r="OR36" s="164">
        <f t="shared" si="237"/>
        <v>0</v>
      </c>
      <c r="OS36" s="176">
        <f t="shared" si="237"/>
        <v>-121021.93000000005</v>
      </c>
      <c r="OT36" s="175">
        <f t="shared" ref="OT36:OV36" si="647">SUM(OT26:OT35)</f>
        <v>0</v>
      </c>
      <c r="OU36" s="164">
        <f t="shared" si="647"/>
        <v>61913.589999999887</v>
      </c>
      <c r="OV36" s="164">
        <f t="shared" si="647"/>
        <v>-61913.589999999887</v>
      </c>
      <c r="OW36" s="165" t="e">
        <f t="shared" si="239"/>
        <v>#DIV/0!</v>
      </c>
      <c r="OX36" s="164">
        <f t="shared" ref="OX36:PB36" si="648">SUM(OX26:OX35)</f>
        <v>0</v>
      </c>
      <c r="OY36" s="176">
        <f t="shared" si="648"/>
        <v>-61913.589999999887</v>
      </c>
      <c r="OZ36" s="175">
        <f t="shared" si="648"/>
        <v>0</v>
      </c>
      <c r="PA36" s="164">
        <f t="shared" si="648"/>
        <v>59108.340000000157</v>
      </c>
      <c r="PB36" s="164">
        <f t="shared" si="648"/>
        <v>-59108.340000000157</v>
      </c>
      <c r="PC36" s="165" t="e">
        <f t="shared" si="242"/>
        <v>#DIV/0!</v>
      </c>
      <c r="PD36" s="164">
        <f t="shared" ref="PD36:PE36" si="649">SUM(PD26:PD35)</f>
        <v>0</v>
      </c>
      <c r="PE36" s="176">
        <f t="shared" si="649"/>
        <v>-59108.340000000157</v>
      </c>
      <c r="PF36" s="175">
        <f t="shared" si="244"/>
        <v>0</v>
      </c>
      <c r="PG36" s="164">
        <f t="shared" si="244"/>
        <v>108007.34000000007</v>
      </c>
      <c r="PH36" s="164">
        <f t="shared" si="244"/>
        <v>-108007.34000000007</v>
      </c>
      <c r="PI36" s="165" t="e">
        <f t="shared" si="245"/>
        <v>#DIV/0!</v>
      </c>
      <c r="PJ36" s="164">
        <f t="shared" si="246"/>
        <v>0</v>
      </c>
      <c r="PK36" s="176">
        <f t="shared" si="246"/>
        <v>-108007.34000000007</v>
      </c>
      <c r="PL36" s="175">
        <f t="shared" ref="PL36:PN36" si="650">SUM(PL26:PL35)</f>
        <v>0</v>
      </c>
      <c r="PM36" s="164">
        <f t="shared" si="650"/>
        <v>83860.79000000011</v>
      </c>
      <c r="PN36" s="164">
        <f t="shared" si="650"/>
        <v>-83860.79000000011</v>
      </c>
      <c r="PO36" s="165" t="e">
        <f t="shared" si="248"/>
        <v>#DIV/0!</v>
      </c>
      <c r="PP36" s="164">
        <f t="shared" ref="PP36:PT36" si="651">SUM(PP26:PP35)</f>
        <v>0</v>
      </c>
      <c r="PQ36" s="176">
        <f t="shared" si="651"/>
        <v>-83860.79000000011</v>
      </c>
      <c r="PR36" s="175">
        <f t="shared" si="651"/>
        <v>0</v>
      </c>
      <c r="PS36" s="164">
        <f t="shared" si="651"/>
        <v>24146.549999999963</v>
      </c>
      <c r="PT36" s="164">
        <f t="shared" si="651"/>
        <v>-24146.549999999963</v>
      </c>
      <c r="PU36" s="165" t="e">
        <f t="shared" si="251"/>
        <v>#DIV/0!</v>
      </c>
      <c r="PV36" s="164">
        <f t="shared" ref="PV36:PW36" si="652">SUM(PV26:PV35)</f>
        <v>0</v>
      </c>
      <c r="PW36" s="176">
        <f t="shared" si="652"/>
        <v>-24146.549999999963</v>
      </c>
    </row>
    <row r="37" spans="1:439" s="98" customFormat="1" ht="18.75" customHeight="1">
      <c r="A37" s="108">
        <v>5</v>
      </c>
      <c r="B37" s="102" t="s">
        <v>701</v>
      </c>
      <c r="C37" s="102"/>
      <c r="D37" s="133"/>
      <c r="E37" s="133"/>
      <c r="F37" s="133"/>
      <c r="G37" s="133"/>
      <c r="H37" s="133"/>
      <c r="I37" s="147"/>
      <c r="J37" s="133"/>
      <c r="K37" s="134" t="e">
        <f t="shared" si="36"/>
        <v>#DIV/0!</v>
      </c>
      <c r="L37" s="133"/>
      <c r="M37" s="135"/>
      <c r="N37" s="136"/>
      <c r="O37" s="148"/>
      <c r="P37" s="137"/>
      <c r="Q37" s="138"/>
      <c r="R37" s="137"/>
      <c r="S37" s="139"/>
      <c r="T37" s="140"/>
      <c r="U37" s="149"/>
      <c r="V37" s="141"/>
      <c r="W37" s="142"/>
      <c r="X37" s="141"/>
      <c r="Y37" s="143"/>
      <c r="Z37" s="144"/>
      <c r="AA37" s="147"/>
      <c r="AB37" s="133"/>
      <c r="AC37" s="134"/>
      <c r="AD37" s="133"/>
      <c r="AE37" s="145"/>
      <c r="AF37" s="144"/>
      <c r="AG37" s="147"/>
      <c r="AH37" s="133"/>
      <c r="AI37" s="134"/>
      <c r="AJ37" s="133"/>
      <c r="AK37" s="145"/>
      <c r="AL37" s="144"/>
      <c r="AM37" s="147"/>
      <c r="AN37" s="133"/>
      <c r="AO37" s="134"/>
      <c r="AP37" s="133"/>
      <c r="AQ37" s="145"/>
      <c r="AR37" s="144"/>
      <c r="AS37" s="147"/>
      <c r="AT37" s="133"/>
      <c r="AU37" s="134"/>
      <c r="AV37" s="133"/>
      <c r="AW37" s="145"/>
      <c r="AX37" s="144"/>
      <c r="AY37" s="147"/>
      <c r="AZ37" s="133"/>
      <c r="BA37" s="134"/>
      <c r="BB37" s="133"/>
      <c r="BC37" s="145"/>
      <c r="BD37" s="144"/>
      <c r="BE37" s="147"/>
      <c r="BF37" s="133"/>
      <c r="BG37" s="134"/>
      <c r="BH37" s="133"/>
      <c r="BI37" s="145"/>
      <c r="BJ37" s="144"/>
      <c r="BK37" s="147"/>
      <c r="BL37" s="133"/>
      <c r="BM37" s="134"/>
      <c r="BN37" s="133"/>
      <c r="BO37" s="145"/>
      <c r="BP37" s="144"/>
      <c r="BQ37" s="147"/>
      <c r="BR37" s="133"/>
      <c r="BS37" s="134"/>
      <c r="BT37" s="133"/>
      <c r="BU37" s="145"/>
      <c r="BV37" s="144"/>
      <c r="BW37" s="147"/>
      <c r="BX37" s="133"/>
      <c r="BY37" s="134"/>
      <c r="BZ37" s="133"/>
      <c r="CA37" s="145"/>
      <c r="CB37" s="144"/>
      <c r="CC37" s="147"/>
      <c r="CD37" s="133"/>
      <c r="CE37" s="134"/>
      <c r="CF37" s="133"/>
      <c r="CG37" s="145"/>
      <c r="CH37" s="144"/>
      <c r="CI37" s="147"/>
      <c r="CJ37" s="133"/>
      <c r="CK37" s="134"/>
      <c r="CL37" s="133"/>
      <c r="CM37" s="145"/>
      <c r="CN37" s="144"/>
      <c r="CO37" s="147"/>
      <c r="CP37" s="133"/>
      <c r="CQ37" s="134"/>
      <c r="CR37" s="133"/>
      <c r="CS37" s="145"/>
      <c r="CT37" s="144"/>
      <c r="CU37" s="147"/>
      <c r="CV37" s="133"/>
      <c r="CW37" s="134"/>
      <c r="CX37" s="133"/>
      <c r="CY37" s="145"/>
      <c r="CZ37" s="144"/>
      <c r="DA37" s="147"/>
      <c r="DB37" s="133"/>
      <c r="DC37" s="134"/>
      <c r="DD37" s="133"/>
      <c r="DE37" s="145"/>
      <c r="DF37" s="144"/>
      <c r="DG37" s="147"/>
      <c r="DH37" s="133"/>
      <c r="DI37" s="134"/>
      <c r="DJ37" s="133"/>
      <c r="DK37" s="145"/>
      <c r="DL37" s="144"/>
      <c r="DM37" s="147"/>
      <c r="DN37" s="133"/>
      <c r="DO37" s="134"/>
      <c r="DP37" s="133"/>
      <c r="DQ37" s="145"/>
      <c r="DR37" s="144"/>
      <c r="DS37" s="147"/>
      <c r="DT37" s="133"/>
      <c r="DU37" s="134"/>
      <c r="DV37" s="133"/>
      <c r="DW37" s="145"/>
      <c r="DX37" s="144"/>
      <c r="DY37" s="147"/>
      <c r="DZ37" s="133"/>
      <c r="EA37" s="134"/>
      <c r="EB37" s="133"/>
      <c r="EC37" s="145"/>
      <c r="ED37" s="144"/>
      <c r="EE37" s="147"/>
      <c r="EF37" s="133"/>
      <c r="EG37" s="134"/>
      <c r="EH37" s="133"/>
      <c r="EI37" s="145"/>
      <c r="EJ37" s="144"/>
      <c r="EK37" s="147"/>
      <c r="EL37" s="133"/>
      <c r="EM37" s="134"/>
      <c r="EN37" s="133"/>
      <c r="EO37" s="145"/>
      <c r="EP37" s="144"/>
      <c r="EQ37" s="147"/>
      <c r="ER37" s="133"/>
      <c r="ES37" s="134"/>
      <c r="ET37" s="133"/>
      <c r="EU37" s="145"/>
      <c r="EV37" s="144"/>
      <c r="EW37" s="147"/>
      <c r="EX37" s="133"/>
      <c r="EY37" s="134"/>
      <c r="EZ37" s="133"/>
      <c r="FA37" s="145"/>
      <c r="FB37" s="144"/>
      <c r="FC37" s="147"/>
      <c r="FD37" s="133"/>
      <c r="FE37" s="134"/>
      <c r="FF37" s="133"/>
      <c r="FG37" s="145"/>
      <c r="FH37" s="144"/>
      <c r="FI37" s="147"/>
      <c r="FJ37" s="133"/>
      <c r="FK37" s="134"/>
      <c r="FL37" s="133"/>
      <c r="FM37" s="145"/>
      <c r="FN37" s="144"/>
      <c r="FO37" s="147"/>
      <c r="FP37" s="133"/>
      <c r="FQ37" s="134"/>
      <c r="FR37" s="133"/>
      <c r="FS37" s="145"/>
      <c r="FT37" s="144"/>
      <c r="FU37" s="147"/>
      <c r="FV37" s="133"/>
      <c r="FW37" s="134"/>
      <c r="FX37" s="133"/>
      <c r="FY37" s="145"/>
      <c r="FZ37" s="144"/>
      <c r="GA37" s="147"/>
      <c r="GB37" s="133"/>
      <c r="GC37" s="134"/>
      <c r="GD37" s="133"/>
      <c r="GE37" s="145"/>
      <c r="GF37" s="144"/>
      <c r="GG37" s="147"/>
      <c r="GH37" s="133"/>
      <c r="GI37" s="134"/>
      <c r="GJ37" s="133"/>
      <c r="GK37" s="145"/>
      <c r="GL37" s="144"/>
      <c r="GM37" s="147"/>
      <c r="GN37" s="133"/>
      <c r="GO37" s="134"/>
      <c r="GP37" s="133"/>
      <c r="GQ37" s="145"/>
      <c r="GR37" s="144"/>
      <c r="GS37" s="147"/>
      <c r="GT37" s="133"/>
      <c r="GU37" s="134"/>
      <c r="GV37" s="133"/>
      <c r="GW37" s="145"/>
      <c r="GX37" s="144"/>
      <c r="GY37" s="147"/>
      <c r="GZ37" s="133"/>
      <c r="HA37" s="134"/>
      <c r="HB37" s="133"/>
      <c r="HC37" s="145"/>
      <c r="HD37" s="144"/>
      <c r="HE37" s="147"/>
      <c r="HF37" s="133"/>
      <c r="HG37" s="134"/>
      <c r="HH37" s="133"/>
      <c r="HI37" s="145"/>
      <c r="HJ37" s="144"/>
      <c r="HK37" s="147"/>
      <c r="HL37" s="133"/>
      <c r="HM37" s="134"/>
      <c r="HN37" s="133"/>
      <c r="HO37" s="145"/>
      <c r="HP37" s="144"/>
      <c r="HQ37" s="147"/>
      <c r="HR37" s="133"/>
      <c r="HS37" s="134"/>
      <c r="HT37" s="133"/>
      <c r="HU37" s="145"/>
      <c r="HV37" s="144"/>
      <c r="HW37" s="147"/>
      <c r="HX37" s="133"/>
      <c r="HY37" s="134"/>
      <c r="HZ37" s="133"/>
      <c r="IA37" s="145"/>
      <c r="IB37" s="144"/>
      <c r="IC37" s="147"/>
      <c r="ID37" s="133"/>
      <c r="IE37" s="134"/>
      <c r="IF37" s="133"/>
      <c r="IG37" s="145"/>
      <c r="IH37" s="144"/>
      <c r="II37" s="147"/>
      <c r="IJ37" s="133"/>
      <c r="IK37" s="134"/>
      <c r="IL37" s="133"/>
      <c r="IM37" s="145"/>
      <c r="IN37" s="144"/>
      <c r="IO37" s="147"/>
      <c r="IP37" s="133"/>
      <c r="IQ37" s="134"/>
      <c r="IR37" s="133"/>
      <c r="IS37" s="145"/>
      <c r="IT37" s="144"/>
      <c r="IU37" s="147"/>
      <c r="IV37" s="133"/>
      <c r="IW37" s="134"/>
      <c r="IX37" s="133"/>
      <c r="IY37" s="145"/>
      <c r="IZ37" s="144"/>
      <c r="JA37" s="147"/>
      <c r="JB37" s="133"/>
      <c r="JC37" s="134"/>
      <c r="JD37" s="133"/>
      <c r="JE37" s="145"/>
      <c r="JF37" s="144"/>
      <c r="JG37" s="147"/>
      <c r="JH37" s="133"/>
      <c r="JI37" s="134"/>
      <c r="JJ37" s="133"/>
      <c r="JK37" s="145"/>
      <c r="JL37" s="144"/>
      <c r="JM37" s="147"/>
      <c r="JN37" s="133"/>
      <c r="JO37" s="134"/>
      <c r="JP37" s="133"/>
      <c r="JQ37" s="145"/>
      <c r="JR37" s="144"/>
      <c r="JS37" s="147"/>
      <c r="JT37" s="133"/>
      <c r="JU37" s="134"/>
      <c r="JV37" s="133"/>
      <c r="JW37" s="145"/>
      <c r="JX37" s="144"/>
      <c r="JY37" s="147"/>
      <c r="JZ37" s="133"/>
      <c r="KA37" s="134"/>
      <c r="KB37" s="133"/>
      <c r="KC37" s="145"/>
      <c r="KD37" s="144"/>
      <c r="KE37" s="147"/>
      <c r="KF37" s="133"/>
      <c r="KG37" s="134"/>
      <c r="KH37" s="133"/>
      <c r="KI37" s="145"/>
      <c r="KJ37" s="144"/>
      <c r="KK37" s="147"/>
      <c r="KL37" s="133"/>
      <c r="KM37" s="134"/>
      <c r="KN37" s="133"/>
      <c r="KO37" s="145"/>
      <c r="KP37" s="144"/>
      <c r="KQ37" s="147"/>
      <c r="KR37" s="133"/>
      <c r="KS37" s="134"/>
      <c r="KT37" s="133"/>
      <c r="KU37" s="145"/>
      <c r="KV37" s="144"/>
      <c r="KW37" s="147"/>
      <c r="KX37" s="133"/>
      <c r="KY37" s="134"/>
      <c r="KZ37" s="133"/>
      <c r="LA37" s="145"/>
      <c r="LB37" s="144"/>
      <c r="LC37" s="147"/>
      <c r="LD37" s="133"/>
      <c r="LE37" s="134"/>
      <c r="LF37" s="133"/>
      <c r="LG37" s="145"/>
      <c r="LH37" s="144"/>
      <c r="LI37" s="147"/>
      <c r="LJ37" s="133"/>
      <c r="LK37" s="134"/>
      <c r="LL37" s="133"/>
      <c r="LM37" s="145"/>
      <c r="LN37" s="144"/>
      <c r="LO37" s="147"/>
      <c r="LP37" s="133"/>
      <c r="LQ37" s="134"/>
      <c r="LR37" s="133"/>
      <c r="LS37" s="145"/>
      <c r="LT37" s="144"/>
      <c r="LU37" s="147"/>
      <c r="LV37" s="133"/>
      <c r="LW37" s="134"/>
      <c r="LX37" s="133"/>
      <c r="LY37" s="145"/>
      <c r="LZ37" s="144"/>
      <c r="MA37" s="147"/>
      <c r="MB37" s="133"/>
      <c r="MC37" s="134"/>
      <c r="MD37" s="133"/>
      <c r="ME37" s="145"/>
      <c r="MF37" s="144"/>
      <c r="MG37" s="147"/>
      <c r="MH37" s="133"/>
      <c r="MI37" s="134"/>
      <c r="MJ37" s="133"/>
      <c r="MK37" s="145"/>
      <c r="ML37" s="144"/>
      <c r="MM37" s="147"/>
      <c r="MN37" s="133"/>
      <c r="MO37" s="134"/>
      <c r="MP37" s="133"/>
      <c r="MQ37" s="145"/>
      <c r="MR37" s="144"/>
      <c r="MS37" s="147"/>
      <c r="MT37" s="133"/>
      <c r="MU37" s="134"/>
      <c r="MV37" s="133"/>
      <c r="MW37" s="145"/>
      <c r="MX37" s="144"/>
      <c r="MY37" s="147"/>
      <c r="MZ37" s="133"/>
      <c r="NA37" s="134"/>
      <c r="NB37" s="133"/>
      <c r="NC37" s="145"/>
      <c r="ND37" s="144"/>
      <c r="NE37" s="147"/>
      <c r="NF37" s="133"/>
      <c r="NG37" s="134"/>
      <c r="NH37" s="133"/>
      <c r="NI37" s="145"/>
      <c r="NJ37" s="144"/>
      <c r="NK37" s="147"/>
      <c r="NL37" s="133"/>
      <c r="NM37" s="134"/>
      <c r="NN37" s="133"/>
      <c r="NO37" s="145"/>
      <c r="NP37" s="144"/>
      <c r="NQ37" s="147"/>
      <c r="NR37" s="133"/>
      <c r="NS37" s="134"/>
      <c r="NT37" s="133"/>
      <c r="NU37" s="145"/>
      <c r="NV37" s="144"/>
      <c r="NW37" s="147"/>
      <c r="NX37" s="133"/>
      <c r="NY37" s="134"/>
      <c r="NZ37" s="133"/>
      <c r="OA37" s="145"/>
      <c r="OB37" s="144"/>
      <c r="OC37" s="147"/>
      <c r="OD37" s="133"/>
      <c r="OE37" s="134"/>
      <c r="OF37" s="133"/>
      <c r="OG37" s="145"/>
      <c r="OH37" s="144"/>
      <c r="OI37" s="147"/>
      <c r="OJ37" s="133"/>
      <c r="OK37" s="134"/>
      <c r="OL37" s="133"/>
      <c r="OM37" s="145"/>
      <c r="ON37" s="144"/>
      <c r="OO37" s="147"/>
      <c r="OP37" s="133"/>
      <c r="OQ37" s="134"/>
      <c r="OR37" s="133"/>
      <c r="OS37" s="145"/>
      <c r="OT37" s="144"/>
      <c r="OU37" s="147"/>
      <c r="OV37" s="133"/>
      <c r="OW37" s="134"/>
      <c r="OX37" s="133"/>
      <c r="OY37" s="145"/>
      <c r="OZ37" s="144"/>
      <c r="PA37" s="147"/>
      <c r="PB37" s="133"/>
      <c r="PC37" s="134"/>
      <c r="PD37" s="133"/>
      <c r="PE37" s="145"/>
      <c r="PF37" s="144"/>
      <c r="PG37" s="147"/>
      <c r="PH37" s="133"/>
      <c r="PI37" s="134"/>
      <c r="PJ37" s="133"/>
      <c r="PK37" s="145"/>
      <c r="PL37" s="144"/>
      <c r="PM37" s="147"/>
      <c r="PN37" s="133"/>
      <c r="PO37" s="134"/>
      <c r="PP37" s="133"/>
      <c r="PQ37" s="145"/>
      <c r="PR37" s="144"/>
      <c r="PS37" s="147"/>
      <c r="PT37" s="133"/>
      <c r="PU37" s="134"/>
      <c r="PV37" s="133"/>
      <c r="PW37" s="145"/>
    </row>
    <row r="38" spans="1:439" s="98" customFormat="1" ht="18.75" customHeight="1">
      <c r="A38" s="150"/>
      <c r="B38" s="184" t="s">
        <v>702</v>
      </c>
      <c r="C38" s="185" t="s">
        <v>703</v>
      </c>
      <c r="D38" s="133">
        <f>+'[10]คชจ.หน้างานงบ (I)'!D32</f>
        <v>0</v>
      </c>
      <c r="E38" s="133">
        <f>+'[10]คชจ.หน้างานงบ (I)'!E32</f>
        <v>0</v>
      </c>
      <c r="F38" s="133">
        <f t="shared" ref="F38:F42" si="653">+D38+E38</f>
        <v>0</v>
      </c>
      <c r="G38" s="133">
        <f>+'[10]คชจ.หน้างานงบ (I)'!F32</f>
        <v>0</v>
      </c>
      <c r="H38" s="133">
        <f t="shared" ref="H38:H42" si="654">+F38-G38</f>
        <v>0</v>
      </c>
      <c r="I38" s="147">
        <f>+'[10]คชจ.หน้างานงบ (I)'!I32</f>
        <v>0</v>
      </c>
      <c r="J38" s="133">
        <f t="shared" ref="J38:J42" si="655">+H38-I38</f>
        <v>0</v>
      </c>
      <c r="K38" s="134" t="e">
        <f t="shared" si="36"/>
        <v>#DIV/0!</v>
      </c>
      <c r="L38" s="133">
        <f>+'[10]คชจ.หน้างานงบ (I)'!L32</f>
        <v>0</v>
      </c>
      <c r="M38" s="135">
        <f t="shared" ref="M38:M42" si="656">+J38-L38</f>
        <v>0</v>
      </c>
      <c r="N38" s="136">
        <f t="shared" si="40"/>
        <v>0</v>
      </c>
      <c r="O38" s="148">
        <f t="shared" si="40"/>
        <v>0</v>
      </c>
      <c r="P38" s="137">
        <f t="shared" si="40"/>
        <v>0</v>
      </c>
      <c r="Q38" s="138" t="e">
        <f t="shared" si="41"/>
        <v>#DIV/0!</v>
      </c>
      <c r="R38" s="137">
        <f t="shared" si="42"/>
        <v>0</v>
      </c>
      <c r="S38" s="139">
        <f t="shared" si="42"/>
        <v>0</v>
      </c>
      <c r="T38" s="140">
        <f t="shared" ref="T38:U42" si="657">+Z38+AF38+AL38+BJ38+CH38+DF38+ED38+FN38+GL38+IB38+IZ38+KD38+KV38+LN38+MF38+MX38+NP38+ON38+PF38</f>
        <v>0</v>
      </c>
      <c r="U38" s="149">
        <f t="shared" si="657"/>
        <v>0</v>
      </c>
      <c r="V38" s="141">
        <f t="shared" ref="V38:V42" si="658">+T38-U38</f>
        <v>0</v>
      </c>
      <c r="W38" s="142" t="e">
        <f t="shared" ref="W38:W42" si="659">+U38/T38*100</f>
        <v>#DIV/0!</v>
      </c>
      <c r="X38" s="141">
        <f t="shared" ref="X38:X42" si="660">+AD38+AJ38+AP38+BN38+CL38+DJ38+EH38+FR38+GP38+IF38+JD38+KH38+KZ38+LR38+MJ38+NB38+NT38+OR38+PJ38</f>
        <v>0</v>
      </c>
      <c r="Y38" s="143">
        <f t="shared" ref="Y38:Y42" si="661">+V38-X38</f>
        <v>0</v>
      </c>
      <c r="Z38" s="144">
        <v>0</v>
      </c>
      <c r="AA38" s="147">
        <v>0</v>
      </c>
      <c r="AB38" s="133">
        <f t="shared" ref="AB38:AB42" si="662">+Z38-AA38</f>
        <v>0</v>
      </c>
      <c r="AC38" s="134" t="e">
        <f t="shared" ref="AC38:AC42" si="663">AA38/Z38*100</f>
        <v>#DIV/0!</v>
      </c>
      <c r="AD38" s="133">
        <v>0</v>
      </c>
      <c r="AE38" s="145">
        <f t="shared" ref="AE38:AE42" si="664">+AB38-AD38</f>
        <v>0</v>
      </c>
      <c r="AF38" s="144">
        <v>0</v>
      </c>
      <c r="AG38" s="147">
        <v>0</v>
      </c>
      <c r="AH38" s="133">
        <f t="shared" ref="AH38:AH42" si="665">+AF38-AG38</f>
        <v>0</v>
      </c>
      <c r="AI38" s="134" t="e">
        <f t="shared" ref="AI38:AI42" si="666">AG38/AF38*100</f>
        <v>#DIV/0!</v>
      </c>
      <c r="AJ38" s="133">
        <v>0</v>
      </c>
      <c r="AK38" s="145">
        <f t="shared" ref="AK38:AK42" si="667">+AH38-AJ38</f>
        <v>0</v>
      </c>
      <c r="AL38" s="144">
        <f t="shared" si="52"/>
        <v>0</v>
      </c>
      <c r="AM38" s="147">
        <f t="shared" si="52"/>
        <v>0</v>
      </c>
      <c r="AN38" s="133">
        <f t="shared" si="52"/>
        <v>0</v>
      </c>
      <c r="AO38" s="134" t="e">
        <f t="shared" si="53"/>
        <v>#DIV/0!</v>
      </c>
      <c r="AP38" s="133">
        <f t="shared" si="54"/>
        <v>0</v>
      </c>
      <c r="AQ38" s="145">
        <f t="shared" si="54"/>
        <v>0</v>
      </c>
      <c r="AR38" s="144"/>
      <c r="AS38" s="147"/>
      <c r="AT38" s="133">
        <f t="shared" si="55"/>
        <v>0</v>
      </c>
      <c r="AU38" s="134" t="e">
        <f t="shared" si="56"/>
        <v>#DIV/0!</v>
      </c>
      <c r="AV38" s="133"/>
      <c r="AW38" s="145">
        <f t="shared" si="57"/>
        <v>0</v>
      </c>
      <c r="AX38" s="144"/>
      <c r="AY38" s="147"/>
      <c r="AZ38" s="133">
        <f t="shared" si="58"/>
        <v>0</v>
      </c>
      <c r="BA38" s="134" t="e">
        <f t="shared" si="59"/>
        <v>#DIV/0!</v>
      </c>
      <c r="BB38" s="133"/>
      <c r="BC38" s="145">
        <f t="shared" si="60"/>
        <v>0</v>
      </c>
      <c r="BD38" s="144"/>
      <c r="BE38" s="147"/>
      <c r="BF38" s="133">
        <f t="shared" si="61"/>
        <v>0</v>
      </c>
      <c r="BG38" s="134" t="e">
        <f t="shared" si="62"/>
        <v>#DIV/0!</v>
      </c>
      <c r="BH38" s="133"/>
      <c r="BI38" s="145">
        <f t="shared" si="63"/>
        <v>0</v>
      </c>
      <c r="BJ38" s="144">
        <f t="shared" si="64"/>
        <v>0</v>
      </c>
      <c r="BK38" s="147">
        <f t="shared" si="64"/>
        <v>0</v>
      </c>
      <c r="BL38" s="133">
        <f t="shared" si="64"/>
        <v>0</v>
      </c>
      <c r="BM38" s="134" t="e">
        <f t="shared" si="65"/>
        <v>#DIV/0!</v>
      </c>
      <c r="BN38" s="133">
        <f t="shared" si="66"/>
        <v>0</v>
      </c>
      <c r="BO38" s="145">
        <f t="shared" si="66"/>
        <v>0</v>
      </c>
      <c r="BP38" s="144"/>
      <c r="BQ38" s="147"/>
      <c r="BR38" s="133">
        <f t="shared" si="67"/>
        <v>0</v>
      </c>
      <c r="BS38" s="134" t="e">
        <f t="shared" si="68"/>
        <v>#DIV/0!</v>
      </c>
      <c r="BT38" s="133"/>
      <c r="BU38" s="145">
        <f t="shared" si="69"/>
        <v>0</v>
      </c>
      <c r="BV38" s="144"/>
      <c r="BW38" s="147"/>
      <c r="BX38" s="133">
        <f t="shared" si="70"/>
        <v>0</v>
      </c>
      <c r="BY38" s="134" t="e">
        <f t="shared" si="71"/>
        <v>#DIV/0!</v>
      </c>
      <c r="BZ38" s="133"/>
      <c r="CA38" s="145">
        <f t="shared" si="72"/>
        <v>0</v>
      </c>
      <c r="CB38" s="144"/>
      <c r="CC38" s="147"/>
      <c r="CD38" s="133">
        <f t="shared" si="73"/>
        <v>0</v>
      </c>
      <c r="CE38" s="134" t="e">
        <f t="shared" si="74"/>
        <v>#DIV/0!</v>
      </c>
      <c r="CF38" s="133"/>
      <c r="CG38" s="145">
        <f t="shared" si="75"/>
        <v>0</v>
      </c>
      <c r="CH38" s="144">
        <f t="shared" si="76"/>
        <v>0</v>
      </c>
      <c r="CI38" s="147">
        <f t="shared" si="76"/>
        <v>0</v>
      </c>
      <c r="CJ38" s="133">
        <f t="shared" si="76"/>
        <v>0</v>
      </c>
      <c r="CK38" s="134" t="e">
        <f t="shared" si="77"/>
        <v>#DIV/0!</v>
      </c>
      <c r="CL38" s="133">
        <f t="shared" si="78"/>
        <v>0</v>
      </c>
      <c r="CM38" s="145">
        <f t="shared" si="78"/>
        <v>0</v>
      </c>
      <c r="CN38" s="144"/>
      <c r="CO38" s="147"/>
      <c r="CP38" s="133">
        <f t="shared" si="79"/>
        <v>0</v>
      </c>
      <c r="CQ38" s="134" t="e">
        <f t="shared" si="80"/>
        <v>#DIV/0!</v>
      </c>
      <c r="CR38" s="133"/>
      <c r="CS38" s="145">
        <f t="shared" si="81"/>
        <v>0</v>
      </c>
      <c r="CT38" s="144"/>
      <c r="CU38" s="147"/>
      <c r="CV38" s="133">
        <f t="shared" si="82"/>
        <v>0</v>
      </c>
      <c r="CW38" s="134" t="e">
        <f t="shared" si="83"/>
        <v>#DIV/0!</v>
      </c>
      <c r="CX38" s="133"/>
      <c r="CY38" s="145">
        <f t="shared" si="84"/>
        <v>0</v>
      </c>
      <c r="CZ38" s="144"/>
      <c r="DA38" s="147"/>
      <c r="DB38" s="133">
        <f t="shared" si="85"/>
        <v>0</v>
      </c>
      <c r="DC38" s="134" t="e">
        <f t="shared" si="86"/>
        <v>#DIV/0!</v>
      </c>
      <c r="DD38" s="133"/>
      <c r="DE38" s="145">
        <f t="shared" si="87"/>
        <v>0</v>
      </c>
      <c r="DF38" s="144">
        <f t="shared" si="88"/>
        <v>0</v>
      </c>
      <c r="DG38" s="147">
        <f t="shared" si="88"/>
        <v>0</v>
      </c>
      <c r="DH38" s="133">
        <f t="shared" si="88"/>
        <v>0</v>
      </c>
      <c r="DI38" s="134" t="e">
        <f t="shared" si="89"/>
        <v>#DIV/0!</v>
      </c>
      <c r="DJ38" s="133">
        <f t="shared" si="90"/>
        <v>0</v>
      </c>
      <c r="DK38" s="145">
        <f t="shared" si="90"/>
        <v>0</v>
      </c>
      <c r="DL38" s="144"/>
      <c r="DM38" s="147"/>
      <c r="DN38" s="133">
        <f t="shared" si="91"/>
        <v>0</v>
      </c>
      <c r="DO38" s="134" t="e">
        <f t="shared" si="92"/>
        <v>#DIV/0!</v>
      </c>
      <c r="DP38" s="133"/>
      <c r="DQ38" s="145">
        <f t="shared" si="93"/>
        <v>0</v>
      </c>
      <c r="DR38" s="144"/>
      <c r="DS38" s="147"/>
      <c r="DT38" s="133">
        <f t="shared" si="94"/>
        <v>0</v>
      </c>
      <c r="DU38" s="134" t="e">
        <f t="shared" si="95"/>
        <v>#DIV/0!</v>
      </c>
      <c r="DV38" s="133"/>
      <c r="DW38" s="145">
        <f t="shared" si="96"/>
        <v>0</v>
      </c>
      <c r="DX38" s="144"/>
      <c r="DY38" s="147"/>
      <c r="DZ38" s="133">
        <f t="shared" ref="DZ38:DZ42" si="668">+DX38-DY38</f>
        <v>0</v>
      </c>
      <c r="EA38" s="134" t="e">
        <f t="shared" si="98"/>
        <v>#DIV/0!</v>
      </c>
      <c r="EB38" s="133"/>
      <c r="EC38" s="145">
        <f t="shared" ref="EC38:EC42" si="669">+DZ38-EB38</f>
        <v>0</v>
      </c>
      <c r="ED38" s="144">
        <f t="shared" si="100"/>
        <v>0</v>
      </c>
      <c r="EE38" s="147">
        <f t="shared" si="100"/>
        <v>0</v>
      </c>
      <c r="EF38" s="133">
        <f t="shared" si="100"/>
        <v>0</v>
      </c>
      <c r="EG38" s="134" t="e">
        <f t="shared" si="101"/>
        <v>#DIV/0!</v>
      </c>
      <c r="EH38" s="133">
        <f t="shared" si="102"/>
        <v>0</v>
      </c>
      <c r="EI38" s="145">
        <f t="shared" si="102"/>
        <v>0</v>
      </c>
      <c r="EJ38" s="144"/>
      <c r="EK38" s="147"/>
      <c r="EL38" s="133">
        <f t="shared" ref="EL38:EL42" si="670">+EJ38-EK38</f>
        <v>0</v>
      </c>
      <c r="EM38" s="134" t="e">
        <f t="shared" si="104"/>
        <v>#DIV/0!</v>
      </c>
      <c r="EN38" s="133"/>
      <c r="EO38" s="145">
        <f t="shared" ref="EO38:EO42" si="671">+EL38-EN38</f>
        <v>0</v>
      </c>
      <c r="EP38" s="144"/>
      <c r="EQ38" s="147"/>
      <c r="ER38" s="133">
        <f t="shared" ref="ER38:ER42" si="672">+EP38-EQ38</f>
        <v>0</v>
      </c>
      <c r="ES38" s="134" t="e">
        <f t="shared" si="107"/>
        <v>#DIV/0!</v>
      </c>
      <c r="ET38" s="133"/>
      <c r="EU38" s="145">
        <f t="shared" ref="EU38:EU42" si="673">+ER38-ET38</f>
        <v>0</v>
      </c>
      <c r="EV38" s="144"/>
      <c r="EW38" s="147"/>
      <c r="EX38" s="133">
        <f t="shared" ref="EX38:EX42" si="674">+EV38-EW38</f>
        <v>0</v>
      </c>
      <c r="EY38" s="134" t="e">
        <f t="shared" si="110"/>
        <v>#DIV/0!</v>
      </c>
      <c r="EZ38" s="133"/>
      <c r="FA38" s="145">
        <f t="shared" ref="FA38:FA42" si="675">+EX38-EZ38</f>
        <v>0</v>
      </c>
      <c r="FB38" s="144"/>
      <c r="FC38" s="147"/>
      <c r="FD38" s="133">
        <f t="shared" ref="FD38:FD42" si="676">+FB38-FC38</f>
        <v>0</v>
      </c>
      <c r="FE38" s="134" t="e">
        <f t="shared" si="113"/>
        <v>#DIV/0!</v>
      </c>
      <c r="FF38" s="133"/>
      <c r="FG38" s="145">
        <f t="shared" ref="FG38:FG42" si="677">+FD38-FF38</f>
        <v>0</v>
      </c>
      <c r="FH38" s="144"/>
      <c r="FI38" s="147"/>
      <c r="FJ38" s="133">
        <f t="shared" ref="FJ38:FJ42" si="678">+FH38-FI38</f>
        <v>0</v>
      </c>
      <c r="FK38" s="134" t="e">
        <f t="shared" si="116"/>
        <v>#DIV/0!</v>
      </c>
      <c r="FL38" s="133"/>
      <c r="FM38" s="145">
        <f t="shared" ref="FM38:FM42" si="679">+FJ38-FL38</f>
        <v>0</v>
      </c>
      <c r="FN38" s="144">
        <f t="shared" si="118"/>
        <v>0</v>
      </c>
      <c r="FO38" s="147">
        <f t="shared" si="118"/>
        <v>0</v>
      </c>
      <c r="FP38" s="133">
        <f t="shared" si="118"/>
        <v>0</v>
      </c>
      <c r="FQ38" s="134" t="e">
        <f t="shared" si="119"/>
        <v>#DIV/0!</v>
      </c>
      <c r="FR38" s="133">
        <f t="shared" si="120"/>
        <v>0</v>
      </c>
      <c r="FS38" s="145">
        <f t="shared" si="120"/>
        <v>0</v>
      </c>
      <c r="FT38" s="144"/>
      <c r="FU38" s="147"/>
      <c r="FV38" s="133">
        <f t="shared" ref="FV38:FV42" si="680">+FT38-FU38</f>
        <v>0</v>
      </c>
      <c r="FW38" s="134" t="e">
        <f t="shared" si="122"/>
        <v>#DIV/0!</v>
      </c>
      <c r="FX38" s="133"/>
      <c r="FY38" s="145">
        <f t="shared" ref="FY38:FY42" si="681">+FV38-FX38</f>
        <v>0</v>
      </c>
      <c r="FZ38" s="144"/>
      <c r="GA38" s="147"/>
      <c r="GB38" s="133">
        <f t="shared" ref="GB38:GB42" si="682">+FZ38-GA38</f>
        <v>0</v>
      </c>
      <c r="GC38" s="134" t="e">
        <f t="shared" si="125"/>
        <v>#DIV/0!</v>
      </c>
      <c r="GD38" s="133"/>
      <c r="GE38" s="145">
        <f t="shared" ref="GE38:GE42" si="683">+GB38-GD38</f>
        <v>0</v>
      </c>
      <c r="GF38" s="144"/>
      <c r="GG38" s="147"/>
      <c r="GH38" s="133">
        <f t="shared" ref="GH38:GH42" si="684">+GF38-GG38</f>
        <v>0</v>
      </c>
      <c r="GI38" s="134" t="e">
        <f t="shared" si="128"/>
        <v>#DIV/0!</v>
      </c>
      <c r="GJ38" s="133"/>
      <c r="GK38" s="145">
        <f t="shared" ref="GK38:GK42" si="685">+GH38-GJ38</f>
        <v>0</v>
      </c>
      <c r="GL38" s="144">
        <f t="shared" si="130"/>
        <v>0</v>
      </c>
      <c r="GM38" s="147">
        <f t="shared" si="130"/>
        <v>0</v>
      </c>
      <c r="GN38" s="133">
        <f t="shared" si="130"/>
        <v>0</v>
      </c>
      <c r="GO38" s="134" t="e">
        <f t="shared" si="131"/>
        <v>#DIV/0!</v>
      </c>
      <c r="GP38" s="133">
        <f t="shared" si="132"/>
        <v>0</v>
      </c>
      <c r="GQ38" s="145">
        <f t="shared" si="132"/>
        <v>0</v>
      </c>
      <c r="GR38" s="144"/>
      <c r="GS38" s="147"/>
      <c r="GT38" s="133">
        <f t="shared" ref="GT38:GT42" si="686">+GR38-GS38</f>
        <v>0</v>
      </c>
      <c r="GU38" s="134" t="e">
        <f t="shared" si="134"/>
        <v>#DIV/0!</v>
      </c>
      <c r="GV38" s="133"/>
      <c r="GW38" s="145">
        <f t="shared" ref="GW38:GW42" si="687">+GT38-GV38</f>
        <v>0</v>
      </c>
      <c r="GX38" s="144"/>
      <c r="GY38" s="147"/>
      <c r="GZ38" s="133">
        <f t="shared" ref="GZ38:GZ42" si="688">+GX38-GY38</f>
        <v>0</v>
      </c>
      <c r="HA38" s="134" t="e">
        <f t="shared" si="137"/>
        <v>#DIV/0!</v>
      </c>
      <c r="HB38" s="133"/>
      <c r="HC38" s="145">
        <f t="shared" ref="HC38:HC42" si="689">+GZ38-HB38</f>
        <v>0</v>
      </c>
      <c r="HD38" s="144"/>
      <c r="HE38" s="147"/>
      <c r="HF38" s="133">
        <f t="shared" ref="HF38:HF42" si="690">+HD38-HE38</f>
        <v>0</v>
      </c>
      <c r="HG38" s="134" t="e">
        <f t="shared" si="140"/>
        <v>#DIV/0!</v>
      </c>
      <c r="HH38" s="133"/>
      <c r="HI38" s="145">
        <f t="shared" ref="HI38:HI42" si="691">+HF38-HH38</f>
        <v>0</v>
      </c>
      <c r="HJ38" s="144"/>
      <c r="HK38" s="147"/>
      <c r="HL38" s="133">
        <f t="shared" ref="HL38:HL42" si="692">+HJ38-HK38</f>
        <v>0</v>
      </c>
      <c r="HM38" s="134" t="e">
        <f t="shared" si="143"/>
        <v>#DIV/0!</v>
      </c>
      <c r="HN38" s="133"/>
      <c r="HO38" s="145">
        <f t="shared" ref="HO38:HO42" si="693">+HL38-HN38</f>
        <v>0</v>
      </c>
      <c r="HP38" s="144"/>
      <c r="HQ38" s="147"/>
      <c r="HR38" s="133">
        <f t="shared" ref="HR38:HR42" si="694">+HP38-HQ38</f>
        <v>0</v>
      </c>
      <c r="HS38" s="134" t="e">
        <f t="shared" si="146"/>
        <v>#DIV/0!</v>
      </c>
      <c r="HT38" s="133"/>
      <c r="HU38" s="145">
        <f t="shared" ref="HU38:HU42" si="695">+HR38-HT38</f>
        <v>0</v>
      </c>
      <c r="HV38" s="144"/>
      <c r="HW38" s="147"/>
      <c r="HX38" s="133">
        <f t="shared" ref="HX38:HX42" si="696">+HV38-HW38</f>
        <v>0</v>
      </c>
      <c r="HY38" s="134" t="e">
        <f t="shared" si="149"/>
        <v>#DIV/0!</v>
      </c>
      <c r="HZ38" s="133"/>
      <c r="IA38" s="145">
        <f t="shared" ref="IA38:IA42" si="697">+HX38-HZ38</f>
        <v>0</v>
      </c>
      <c r="IB38" s="144">
        <f t="shared" si="151"/>
        <v>0</v>
      </c>
      <c r="IC38" s="147">
        <f t="shared" si="151"/>
        <v>0</v>
      </c>
      <c r="ID38" s="133">
        <f t="shared" si="151"/>
        <v>0</v>
      </c>
      <c r="IE38" s="134" t="e">
        <f t="shared" si="152"/>
        <v>#DIV/0!</v>
      </c>
      <c r="IF38" s="133">
        <f t="shared" si="153"/>
        <v>0</v>
      </c>
      <c r="IG38" s="145">
        <f t="shared" si="153"/>
        <v>0</v>
      </c>
      <c r="IH38" s="144"/>
      <c r="II38" s="147"/>
      <c r="IJ38" s="133">
        <f t="shared" ref="IJ38:IJ42" si="698">+IH38-II38</f>
        <v>0</v>
      </c>
      <c r="IK38" s="134" t="e">
        <f t="shared" si="155"/>
        <v>#DIV/0!</v>
      </c>
      <c r="IL38" s="133"/>
      <c r="IM38" s="145">
        <f t="shared" ref="IM38:IM42" si="699">+IJ38-IL38</f>
        <v>0</v>
      </c>
      <c r="IN38" s="144"/>
      <c r="IO38" s="147"/>
      <c r="IP38" s="133">
        <f t="shared" ref="IP38:IP42" si="700">+IN38-IO38</f>
        <v>0</v>
      </c>
      <c r="IQ38" s="134" t="e">
        <f t="shared" si="158"/>
        <v>#DIV/0!</v>
      </c>
      <c r="IR38" s="133"/>
      <c r="IS38" s="145">
        <f t="shared" ref="IS38:IS42" si="701">+IP38-IR38</f>
        <v>0</v>
      </c>
      <c r="IT38" s="144"/>
      <c r="IU38" s="147"/>
      <c r="IV38" s="133">
        <f t="shared" ref="IV38:IV42" si="702">+IT38-IU38</f>
        <v>0</v>
      </c>
      <c r="IW38" s="134" t="e">
        <f t="shared" si="161"/>
        <v>#DIV/0!</v>
      </c>
      <c r="IX38" s="133"/>
      <c r="IY38" s="145">
        <f t="shared" ref="IY38:IY42" si="703">+IV38-IX38</f>
        <v>0</v>
      </c>
      <c r="IZ38" s="144">
        <f t="shared" si="163"/>
        <v>0</v>
      </c>
      <c r="JA38" s="147">
        <f t="shared" si="163"/>
        <v>0</v>
      </c>
      <c r="JB38" s="133">
        <f t="shared" si="163"/>
        <v>0</v>
      </c>
      <c r="JC38" s="134" t="e">
        <f t="shared" si="164"/>
        <v>#DIV/0!</v>
      </c>
      <c r="JD38" s="133">
        <f t="shared" si="165"/>
        <v>0</v>
      </c>
      <c r="JE38" s="145">
        <f t="shared" si="165"/>
        <v>0</v>
      </c>
      <c r="JF38" s="144"/>
      <c r="JG38" s="147"/>
      <c r="JH38" s="133">
        <f t="shared" ref="JH38:JH42" si="704">+JF38-JG38</f>
        <v>0</v>
      </c>
      <c r="JI38" s="134" t="e">
        <f t="shared" si="167"/>
        <v>#DIV/0!</v>
      </c>
      <c r="JJ38" s="133"/>
      <c r="JK38" s="145">
        <f t="shared" ref="JK38:JK42" si="705">+JH38-JJ38</f>
        <v>0</v>
      </c>
      <c r="JL38" s="144"/>
      <c r="JM38" s="147"/>
      <c r="JN38" s="133">
        <f t="shared" ref="JN38:JN42" si="706">+JL38-JM38</f>
        <v>0</v>
      </c>
      <c r="JO38" s="134" t="e">
        <f t="shared" si="170"/>
        <v>#DIV/0!</v>
      </c>
      <c r="JP38" s="133"/>
      <c r="JQ38" s="145">
        <f t="shared" ref="JQ38:JQ42" si="707">+JN38-JP38</f>
        <v>0</v>
      </c>
      <c r="JR38" s="144"/>
      <c r="JS38" s="147"/>
      <c r="JT38" s="133">
        <f t="shared" ref="JT38:JT42" si="708">+JR38-JS38</f>
        <v>0</v>
      </c>
      <c r="JU38" s="134" t="e">
        <f t="shared" si="173"/>
        <v>#DIV/0!</v>
      </c>
      <c r="JV38" s="133"/>
      <c r="JW38" s="145">
        <f t="shared" ref="JW38:JW42" si="709">+JT38-JV38</f>
        <v>0</v>
      </c>
      <c r="JX38" s="144"/>
      <c r="JY38" s="147"/>
      <c r="JZ38" s="133">
        <f t="shared" ref="JZ38:JZ42" si="710">+JX38-JY38</f>
        <v>0</v>
      </c>
      <c r="KA38" s="134" t="e">
        <f t="shared" si="176"/>
        <v>#DIV/0!</v>
      </c>
      <c r="KB38" s="133"/>
      <c r="KC38" s="145">
        <f t="shared" ref="KC38:KC42" si="711">+JZ38-KB38</f>
        <v>0</v>
      </c>
      <c r="KD38" s="144">
        <f t="shared" si="178"/>
        <v>0</v>
      </c>
      <c r="KE38" s="147">
        <f t="shared" si="178"/>
        <v>0</v>
      </c>
      <c r="KF38" s="133">
        <f t="shared" si="178"/>
        <v>0</v>
      </c>
      <c r="KG38" s="134" t="e">
        <f t="shared" si="179"/>
        <v>#DIV/0!</v>
      </c>
      <c r="KH38" s="133">
        <f t="shared" si="180"/>
        <v>0</v>
      </c>
      <c r="KI38" s="145">
        <f t="shared" si="180"/>
        <v>0</v>
      </c>
      <c r="KJ38" s="144"/>
      <c r="KK38" s="147"/>
      <c r="KL38" s="133">
        <f t="shared" ref="KL38:KL42" si="712">+KJ38-KK38</f>
        <v>0</v>
      </c>
      <c r="KM38" s="134" t="e">
        <f t="shared" si="182"/>
        <v>#DIV/0!</v>
      </c>
      <c r="KN38" s="133"/>
      <c r="KO38" s="145">
        <f t="shared" ref="KO38:KO42" si="713">+KL38-KN38</f>
        <v>0</v>
      </c>
      <c r="KP38" s="144"/>
      <c r="KQ38" s="147"/>
      <c r="KR38" s="133">
        <f t="shared" ref="KR38:KR42" si="714">+KP38-KQ38</f>
        <v>0</v>
      </c>
      <c r="KS38" s="134" t="e">
        <f t="shared" si="185"/>
        <v>#DIV/0!</v>
      </c>
      <c r="KT38" s="133"/>
      <c r="KU38" s="145">
        <f t="shared" ref="KU38:KU42" si="715">+KR38-KT38</f>
        <v>0</v>
      </c>
      <c r="KV38" s="144">
        <f t="shared" si="187"/>
        <v>0</v>
      </c>
      <c r="KW38" s="147">
        <f t="shared" si="187"/>
        <v>0</v>
      </c>
      <c r="KX38" s="133">
        <f t="shared" si="187"/>
        <v>0</v>
      </c>
      <c r="KY38" s="134" t="e">
        <f t="shared" si="188"/>
        <v>#DIV/0!</v>
      </c>
      <c r="KZ38" s="133">
        <f t="shared" si="189"/>
        <v>0</v>
      </c>
      <c r="LA38" s="145">
        <f t="shared" si="189"/>
        <v>0</v>
      </c>
      <c r="LB38" s="144"/>
      <c r="LC38" s="147"/>
      <c r="LD38" s="133">
        <f t="shared" ref="LD38:LD42" si="716">+LB38-LC38</f>
        <v>0</v>
      </c>
      <c r="LE38" s="134" t="e">
        <f t="shared" si="191"/>
        <v>#DIV/0!</v>
      </c>
      <c r="LF38" s="133"/>
      <c r="LG38" s="145">
        <f t="shared" ref="LG38:LG42" si="717">+LD38-LF38</f>
        <v>0</v>
      </c>
      <c r="LH38" s="144"/>
      <c r="LI38" s="147"/>
      <c r="LJ38" s="133">
        <f t="shared" ref="LJ38:LJ42" si="718">+LH38-LI38</f>
        <v>0</v>
      </c>
      <c r="LK38" s="134" t="e">
        <f t="shared" si="194"/>
        <v>#DIV/0!</v>
      </c>
      <c r="LL38" s="133"/>
      <c r="LM38" s="145">
        <f t="shared" ref="LM38:LM42" si="719">+LJ38-LL38</f>
        <v>0</v>
      </c>
      <c r="LN38" s="144">
        <f t="shared" si="196"/>
        <v>0</v>
      </c>
      <c r="LO38" s="147">
        <f t="shared" si="196"/>
        <v>0</v>
      </c>
      <c r="LP38" s="133">
        <f t="shared" si="196"/>
        <v>0</v>
      </c>
      <c r="LQ38" s="134" t="e">
        <f t="shared" si="197"/>
        <v>#DIV/0!</v>
      </c>
      <c r="LR38" s="133">
        <f t="shared" si="198"/>
        <v>0</v>
      </c>
      <c r="LS38" s="145">
        <f t="shared" si="198"/>
        <v>0</v>
      </c>
      <c r="LT38" s="144"/>
      <c r="LU38" s="147"/>
      <c r="LV38" s="133">
        <f t="shared" ref="LV38:LV42" si="720">+LT38-LU38</f>
        <v>0</v>
      </c>
      <c r="LW38" s="134" t="e">
        <f t="shared" si="200"/>
        <v>#DIV/0!</v>
      </c>
      <c r="LX38" s="133"/>
      <c r="LY38" s="145">
        <f t="shared" ref="LY38:LY42" si="721">+LV38-LX38</f>
        <v>0</v>
      </c>
      <c r="LZ38" s="144"/>
      <c r="MA38" s="147"/>
      <c r="MB38" s="133">
        <f t="shared" ref="MB38:MB42" si="722">+LZ38-MA38</f>
        <v>0</v>
      </c>
      <c r="MC38" s="134" t="e">
        <f t="shared" si="203"/>
        <v>#DIV/0!</v>
      </c>
      <c r="MD38" s="133"/>
      <c r="ME38" s="145">
        <f t="shared" ref="ME38:ME42" si="723">+MB38-MD38</f>
        <v>0</v>
      </c>
      <c r="MF38" s="144">
        <f t="shared" si="205"/>
        <v>0</v>
      </c>
      <c r="MG38" s="147">
        <f t="shared" si="205"/>
        <v>0</v>
      </c>
      <c r="MH38" s="133">
        <f t="shared" si="205"/>
        <v>0</v>
      </c>
      <c r="MI38" s="134" t="e">
        <f t="shared" si="206"/>
        <v>#DIV/0!</v>
      </c>
      <c r="MJ38" s="133">
        <f t="shared" si="207"/>
        <v>0</v>
      </c>
      <c r="MK38" s="145">
        <f t="shared" si="207"/>
        <v>0</v>
      </c>
      <c r="ML38" s="144"/>
      <c r="MM38" s="147"/>
      <c r="MN38" s="133">
        <f t="shared" ref="MN38:MN42" si="724">+ML38-MM38</f>
        <v>0</v>
      </c>
      <c r="MO38" s="134" t="e">
        <f t="shared" si="209"/>
        <v>#DIV/0!</v>
      </c>
      <c r="MP38" s="133"/>
      <c r="MQ38" s="145">
        <f t="shared" ref="MQ38:MQ42" si="725">+MN38-MP38</f>
        <v>0</v>
      </c>
      <c r="MR38" s="144"/>
      <c r="MS38" s="147"/>
      <c r="MT38" s="133">
        <f t="shared" ref="MT38:MT42" si="726">+MR38-MS38</f>
        <v>0</v>
      </c>
      <c r="MU38" s="134" t="e">
        <f t="shared" si="212"/>
        <v>#DIV/0!</v>
      </c>
      <c r="MV38" s="133"/>
      <c r="MW38" s="145">
        <f t="shared" ref="MW38:MW42" si="727">+MT38-MV38</f>
        <v>0</v>
      </c>
      <c r="MX38" s="144">
        <f t="shared" si="214"/>
        <v>0</v>
      </c>
      <c r="MY38" s="147">
        <f t="shared" si="214"/>
        <v>0</v>
      </c>
      <c r="MZ38" s="133">
        <f t="shared" si="214"/>
        <v>0</v>
      </c>
      <c r="NA38" s="134" t="e">
        <f t="shared" si="215"/>
        <v>#DIV/0!</v>
      </c>
      <c r="NB38" s="133">
        <f t="shared" si="216"/>
        <v>0</v>
      </c>
      <c r="NC38" s="145">
        <f t="shared" si="216"/>
        <v>0</v>
      </c>
      <c r="ND38" s="144"/>
      <c r="NE38" s="147"/>
      <c r="NF38" s="133">
        <f t="shared" ref="NF38:NF42" si="728">+ND38-NE38</f>
        <v>0</v>
      </c>
      <c r="NG38" s="134" t="e">
        <f t="shared" si="218"/>
        <v>#DIV/0!</v>
      </c>
      <c r="NH38" s="133"/>
      <c r="NI38" s="145">
        <f t="shared" ref="NI38:NI42" si="729">+NF38-NH38</f>
        <v>0</v>
      </c>
      <c r="NJ38" s="144"/>
      <c r="NK38" s="147"/>
      <c r="NL38" s="133">
        <f t="shared" ref="NL38:NL42" si="730">+NJ38-NK38</f>
        <v>0</v>
      </c>
      <c r="NM38" s="134" t="e">
        <f t="shared" si="221"/>
        <v>#DIV/0!</v>
      </c>
      <c r="NN38" s="133"/>
      <c r="NO38" s="145">
        <f t="shared" ref="NO38:NO42" si="731">+NL38-NN38</f>
        <v>0</v>
      </c>
      <c r="NP38" s="144">
        <f t="shared" si="223"/>
        <v>0</v>
      </c>
      <c r="NQ38" s="147">
        <f t="shared" si="223"/>
        <v>0</v>
      </c>
      <c r="NR38" s="133">
        <f t="shared" si="223"/>
        <v>0</v>
      </c>
      <c r="NS38" s="134" t="e">
        <f t="shared" si="224"/>
        <v>#DIV/0!</v>
      </c>
      <c r="NT38" s="133">
        <f t="shared" si="225"/>
        <v>0</v>
      </c>
      <c r="NU38" s="145">
        <f t="shared" si="225"/>
        <v>0</v>
      </c>
      <c r="NV38" s="144"/>
      <c r="NW38" s="147"/>
      <c r="NX38" s="133">
        <f t="shared" ref="NX38:NX42" si="732">+NV38-NW38</f>
        <v>0</v>
      </c>
      <c r="NY38" s="134" t="e">
        <f t="shared" si="227"/>
        <v>#DIV/0!</v>
      </c>
      <c r="NZ38" s="133"/>
      <c r="OA38" s="145">
        <f t="shared" ref="OA38:OA42" si="733">+NX38-NZ38</f>
        <v>0</v>
      </c>
      <c r="OB38" s="144"/>
      <c r="OC38" s="147"/>
      <c r="OD38" s="133">
        <f t="shared" ref="OD38:OD42" si="734">+OB38-OC38</f>
        <v>0</v>
      </c>
      <c r="OE38" s="134" t="e">
        <f t="shared" si="230"/>
        <v>#DIV/0!</v>
      </c>
      <c r="OF38" s="133"/>
      <c r="OG38" s="145">
        <f t="shared" ref="OG38:OG42" si="735">+OD38-OF38</f>
        <v>0</v>
      </c>
      <c r="OH38" s="144"/>
      <c r="OI38" s="147"/>
      <c r="OJ38" s="133">
        <f t="shared" ref="OJ38:OJ42" si="736">+OH38-OI38</f>
        <v>0</v>
      </c>
      <c r="OK38" s="134" t="e">
        <f t="shared" si="233"/>
        <v>#DIV/0!</v>
      </c>
      <c r="OL38" s="133"/>
      <c r="OM38" s="145">
        <f t="shared" ref="OM38:OM42" si="737">+OJ38-OL38</f>
        <v>0</v>
      </c>
      <c r="ON38" s="144">
        <f t="shared" si="235"/>
        <v>0</v>
      </c>
      <c r="OO38" s="147">
        <f t="shared" si="235"/>
        <v>0</v>
      </c>
      <c r="OP38" s="133">
        <f t="shared" si="235"/>
        <v>0</v>
      </c>
      <c r="OQ38" s="134" t="e">
        <f t="shared" si="236"/>
        <v>#DIV/0!</v>
      </c>
      <c r="OR38" s="133">
        <f t="shared" si="237"/>
        <v>0</v>
      </c>
      <c r="OS38" s="145">
        <f t="shared" si="237"/>
        <v>0</v>
      </c>
      <c r="OT38" s="144"/>
      <c r="OU38" s="147"/>
      <c r="OV38" s="133">
        <f t="shared" ref="OV38:OV42" si="738">+OT38-OU38</f>
        <v>0</v>
      </c>
      <c r="OW38" s="134" t="e">
        <f t="shared" si="239"/>
        <v>#DIV/0!</v>
      </c>
      <c r="OX38" s="133"/>
      <c r="OY38" s="145">
        <f t="shared" ref="OY38:OY42" si="739">+OV38-OX38</f>
        <v>0</v>
      </c>
      <c r="OZ38" s="144"/>
      <c r="PA38" s="147"/>
      <c r="PB38" s="133">
        <f t="shared" ref="PB38:PB42" si="740">+OZ38-PA38</f>
        <v>0</v>
      </c>
      <c r="PC38" s="134" t="e">
        <f t="shared" si="242"/>
        <v>#DIV/0!</v>
      </c>
      <c r="PD38" s="133"/>
      <c r="PE38" s="145">
        <f t="shared" ref="PE38:PE42" si="741">+PB38-PD38</f>
        <v>0</v>
      </c>
      <c r="PF38" s="144">
        <f t="shared" si="244"/>
        <v>0</v>
      </c>
      <c r="PG38" s="147">
        <f t="shared" si="244"/>
        <v>0</v>
      </c>
      <c r="PH38" s="133">
        <f t="shared" si="244"/>
        <v>0</v>
      </c>
      <c r="PI38" s="134" t="e">
        <f t="shared" si="245"/>
        <v>#DIV/0!</v>
      </c>
      <c r="PJ38" s="133">
        <f t="shared" si="246"/>
        <v>0</v>
      </c>
      <c r="PK38" s="145">
        <f t="shared" si="246"/>
        <v>0</v>
      </c>
      <c r="PL38" s="144"/>
      <c r="PM38" s="147"/>
      <c r="PN38" s="133">
        <f t="shared" ref="PN38:PN42" si="742">+PL38-PM38</f>
        <v>0</v>
      </c>
      <c r="PO38" s="134" t="e">
        <f t="shared" si="248"/>
        <v>#DIV/0!</v>
      </c>
      <c r="PP38" s="133"/>
      <c r="PQ38" s="145">
        <f t="shared" ref="PQ38:PQ42" si="743">+PN38-PP38</f>
        <v>0</v>
      </c>
      <c r="PR38" s="144"/>
      <c r="PS38" s="147"/>
      <c r="PT38" s="133">
        <f t="shared" ref="PT38:PT42" si="744">+PR38-PS38</f>
        <v>0</v>
      </c>
      <c r="PU38" s="134" t="e">
        <f t="shared" si="251"/>
        <v>#DIV/0!</v>
      </c>
      <c r="PV38" s="133"/>
      <c r="PW38" s="145">
        <f t="shared" ref="PW38:PW42" si="745">+PT38-PV38</f>
        <v>0</v>
      </c>
    </row>
    <row r="39" spans="1:439" s="98" customFormat="1" ht="18.75" customHeight="1">
      <c r="A39" s="150"/>
      <c r="B39" s="184" t="s">
        <v>704</v>
      </c>
      <c r="C39" s="184" t="s">
        <v>705</v>
      </c>
      <c r="D39" s="133">
        <f>+'[10]รายงานจัดซื้องบ I '!D35</f>
        <v>0</v>
      </c>
      <c r="E39" s="133">
        <f>+'[10]รายงานจัดซื้องบ I '!E35</f>
        <v>0</v>
      </c>
      <c r="F39" s="133">
        <f t="shared" si="653"/>
        <v>0</v>
      </c>
      <c r="G39" s="133">
        <f>+'[10]รายงานจัดซื้องบ I '!G35</f>
        <v>0</v>
      </c>
      <c r="H39" s="133">
        <f t="shared" si="654"/>
        <v>0</v>
      </c>
      <c r="I39" s="147">
        <f>+'[10]รายงานจัดซื้องบ I '!I35+'[10]รายงานจัดซื้องบ I '!L35+'[10]รายงานจัดซื้องบ I '!M35</f>
        <v>0</v>
      </c>
      <c r="J39" s="133">
        <f t="shared" si="655"/>
        <v>0</v>
      </c>
      <c r="K39" s="134" t="e">
        <f t="shared" si="36"/>
        <v>#DIV/0!</v>
      </c>
      <c r="L39" s="133">
        <f>+'[10]รายงานจัดซื้องบ I '!O35</f>
        <v>0</v>
      </c>
      <c r="M39" s="135">
        <f t="shared" si="656"/>
        <v>0</v>
      </c>
      <c r="N39" s="136">
        <f t="shared" si="40"/>
        <v>0</v>
      </c>
      <c r="O39" s="148">
        <f t="shared" si="40"/>
        <v>0</v>
      </c>
      <c r="P39" s="137">
        <f t="shared" si="40"/>
        <v>0</v>
      </c>
      <c r="Q39" s="138" t="e">
        <f t="shared" si="41"/>
        <v>#DIV/0!</v>
      </c>
      <c r="R39" s="137">
        <f t="shared" si="42"/>
        <v>0</v>
      </c>
      <c r="S39" s="139">
        <f t="shared" si="42"/>
        <v>0</v>
      </c>
      <c r="T39" s="140">
        <f t="shared" si="657"/>
        <v>0</v>
      </c>
      <c r="U39" s="149">
        <f t="shared" si="657"/>
        <v>0</v>
      </c>
      <c r="V39" s="141">
        <f t="shared" si="658"/>
        <v>0</v>
      </c>
      <c r="W39" s="142" t="e">
        <f t="shared" si="659"/>
        <v>#DIV/0!</v>
      </c>
      <c r="X39" s="141">
        <f t="shared" si="660"/>
        <v>0</v>
      </c>
      <c r="Y39" s="143">
        <f t="shared" si="661"/>
        <v>0</v>
      </c>
      <c r="Z39" s="144">
        <v>0</v>
      </c>
      <c r="AA39" s="147">
        <v>0</v>
      </c>
      <c r="AB39" s="133">
        <f t="shared" si="662"/>
        <v>0</v>
      </c>
      <c r="AC39" s="134" t="e">
        <f t="shared" si="663"/>
        <v>#DIV/0!</v>
      </c>
      <c r="AD39" s="133">
        <v>0</v>
      </c>
      <c r="AE39" s="145">
        <f t="shared" si="664"/>
        <v>0</v>
      </c>
      <c r="AF39" s="144">
        <v>0</v>
      </c>
      <c r="AG39" s="147">
        <v>0</v>
      </c>
      <c r="AH39" s="133">
        <f t="shared" si="665"/>
        <v>0</v>
      </c>
      <c r="AI39" s="134" t="e">
        <f t="shared" si="666"/>
        <v>#DIV/0!</v>
      </c>
      <c r="AJ39" s="133">
        <v>0</v>
      </c>
      <c r="AK39" s="145">
        <f t="shared" si="667"/>
        <v>0</v>
      </c>
      <c r="AL39" s="144">
        <f t="shared" si="52"/>
        <v>0</v>
      </c>
      <c r="AM39" s="147">
        <f t="shared" si="52"/>
        <v>0</v>
      </c>
      <c r="AN39" s="133">
        <f t="shared" si="52"/>
        <v>0</v>
      </c>
      <c r="AO39" s="134" t="e">
        <f t="shared" si="53"/>
        <v>#DIV/0!</v>
      </c>
      <c r="AP39" s="133">
        <f t="shared" si="54"/>
        <v>0</v>
      </c>
      <c r="AQ39" s="145">
        <f t="shared" si="54"/>
        <v>0</v>
      </c>
      <c r="AR39" s="144"/>
      <c r="AS39" s="147"/>
      <c r="AT39" s="133">
        <f t="shared" si="55"/>
        <v>0</v>
      </c>
      <c r="AU39" s="134" t="e">
        <f t="shared" si="56"/>
        <v>#DIV/0!</v>
      </c>
      <c r="AV39" s="133"/>
      <c r="AW39" s="145">
        <f t="shared" si="57"/>
        <v>0</v>
      </c>
      <c r="AX39" s="144"/>
      <c r="AY39" s="147"/>
      <c r="AZ39" s="133">
        <f t="shared" si="58"/>
        <v>0</v>
      </c>
      <c r="BA39" s="134" t="e">
        <f t="shared" si="59"/>
        <v>#DIV/0!</v>
      </c>
      <c r="BB39" s="133"/>
      <c r="BC39" s="145">
        <f t="shared" si="60"/>
        <v>0</v>
      </c>
      <c r="BD39" s="144"/>
      <c r="BE39" s="147"/>
      <c r="BF39" s="133">
        <f t="shared" si="61"/>
        <v>0</v>
      </c>
      <c r="BG39" s="134" t="e">
        <f t="shared" si="62"/>
        <v>#DIV/0!</v>
      </c>
      <c r="BH39" s="133"/>
      <c r="BI39" s="145">
        <f t="shared" si="63"/>
        <v>0</v>
      </c>
      <c r="BJ39" s="144">
        <f t="shared" si="64"/>
        <v>0</v>
      </c>
      <c r="BK39" s="147">
        <f t="shared" si="64"/>
        <v>0</v>
      </c>
      <c r="BL39" s="133">
        <f t="shared" si="64"/>
        <v>0</v>
      </c>
      <c r="BM39" s="134" t="e">
        <f t="shared" si="65"/>
        <v>#DIV/0!</v>
      </c>
      <c r="BN39" s="133">
        <f t="shared" si="66"/>
        <v>0</v>
      </c>
      <c r="BO39" s="145">
        <f t="shared" si="66"/>
        <v>0</v>
      </c>
      <c r="BP39" s="144"/>
      <c r="BQ39" s="147"/>
      <c r="BR39" s="133">
        <f t="shared" si="67"/>
        <v>0</v>
      </c>
      <c r="BS39" s="134" t="e">
        <f t="shared" si="68"/>
        <v>#DIV/0!</v>
      </c>
      <c r="BT39" s="133"/>
      <c r="BU39" s="145">
        <f t="shared" si="69"/>
        <v>0</v>
      </c>
      <c r="BV39" s="144"/>
      <c r="BW39" s="147"/>
      <c r="BX39" s="133">
        <f t="shared" si="70"/>
        <v>0</v>
      </c>
      <c r="BY39" s="134" t="e">
        <f t="shared" si="71"/>
        <v>#DIV/0!</v>
      </c>
      <c r="BZ39" s="133"/>
      <c r="CA39" s="145">
        <f t="shared" si="72"/>
        <v>0</v>
      </c>
      <c r="CB39" s="144"/>
      <c r="CC39" s="147"/>
      <c r="CD39" s="133">
        <f t="shared" si="73"/>
        <v>0</v>
      </c>
      <c r="CE39" s="134" t="e">
        <f t="shared" si="74"/>
        <v>#DIV/0!</v>
      </c>
      <c r="CF39" s="133"/>
      <c r="CG39" s="145">
        <f t="shared" si="75"/>
        <v>0</v>
      </c>
      <c r="CH39" s="144">
        <f t="shared" si="76"/>
        <v>0</v>
      </c>
      <c r="CI39" s="147">
        <f t="shared" si="76"/>
        <v>0</v>
      </c>
      <c r="CJ39" s="133">
        <f t="shared" si="76"/>
        <v>0</v>
      </c>
      <c r="CK39" s="134" t="e">
        <f t="shared" si="77"/>
        <v>#DIV/0!</v>
      </c>
      <c r="CL39" s="133">
        <f t="shared" si="78"/>
        <v>0</v>
      </c>
      <c r="CM39" s="145">
        <f t="shared" si="78"/>
        <v>0</v>
      </c>
      <c r="CN39" s="144"/>
      <c r="CO39" s="147"/>
      <c r="CP39" s="133">
        <f t="shared" si="79"/>
        <v>0</v>
      </c>
      <c r="CQ39" s="134" t="e">
        <f t="shared" si="80"/>
        <v>#DIV/0!</v>
      </c>
      <c r="CR39" s="133"/>
      <c r="CS39" s="145">
        <f t="shared" si="81"/>
        <v>0</v>
      </c>
      <c r="CT39" s="144"/>
      <c r="CU39" s="147"/>
      <c r="CV39" s="133">
        <f t="shared" si="82"/>
        <v>0</v>
      </c>
      <c r="CW39" s="134" t="e">
        <f t="shared" si="83"/>
        <v>#DIV/0!</v>
      </c>
      <c r="CX39" s="133"/>
      <c r="CY39" s="145">
        <f t="shared" si="84"/>
        <v>0</v>
      </c>
      <c r="CZ39" s="144"/>
      <c r="DA39" s="147"/>
      <c r="DB39" s="133">
        <f t="shared" si="85"/>
        <v>0</v>
      </c>
      <c r="DC39" s="134" t="e">
        <f t="shared" si="86"/>
        <v>#DIV/0!</v>
      </c>
      <c r="DD39" s="133"/>
      <c r="DE39" s="145">
        <f t="shared" si="87"/>
        <v>0</v>
      </c>
      <c r="DF39" s="144">
        <f t="shared" si="88"/>
        <v>0</v>
      </c>
      <c r="DG39" s="147">
        <f t="shared" si="88"/>
        <v>0</v>
      </c>
      <c r="DH39" s="133">
        <f t="shared" si="88"/>
        <v>0</v>
      </c>
      <c r="DI39" s="134" t="e">
        <f t="shared" si="89"/>
        <v>#DIV/0!</v>
      </c>
      <c r="DJ39" s="133">
        <f t="shared" si="90"/>
        <v>0</v>
      </c>
      <c r="DK39" s="145">
        <f t="shared" si="90"/>
        <v>0</v>
      </c>
      <c r="DL39" s="144"/>
      <c r="DM39" s="147"/>
      <c r="DN39" s="133">
        <f t="shared" si="91"/>
        <v>0</v>
      </c>
      <c r="DO39" s="134" t="e">
        <f t="shared" si="92"/>
        <v>#DIV/0!</v>
      </c>
      <c r="DP39" s="133"/>
      <c r="DQ39" s="145">
        <f t="shared" si="93"/>
        <v>0</v>
      </c>
      <c r="DR39" s="144"/>
      <c r="DS39" s="147"/>
      <c r="DT39" s="133">
        <f t="shared" si="94"/>
        <v>0</v>
      </c>
      <c r="DU39" s="134" t="e">
        <f t="shared" si="95"/>
        <v>#DIV/0!</v>
      </c>
      <c r="DV39" s="133"/>
      <c r="DW39" s="145">
        <f t="shared" si="96"/>
        <v>0</v>
      </c>
      <c r="DX39" s="144"/>
      <c r="DY39" s="147"/>
      <c r="DZ39" s="133">
        <f t="shared" si="668"/>
        <v>0</v>
      </c>
      <c r="EA39" s="134" t="e">
        <f t="shared" si="98"/>
        <v>#DIV/0!</v>
      </c>
      <c r="EB39" s="133"/>
      <c r="EC39" s="145">
        <f t="shared" si="669"/>
        <v>0</v>
      </c>
      <c r="ED39" s="144">
        <f t="shared" si="100"/>
        <v>0</v>
      </c>
      <c r="EE39" s="147">
        <f t="shared" si="100"/>
        <v>0</v>
      </c>
      <c r="EF39" s="133">
        <f t="shared" si="100"/>
        <v>0</v>
      </c>
      <c r="EG39" s="134" t="e">
        <f t="shared" si="101"/>
        <v>#DIV/0!</v>
      </c>
      <c r="EH39" s="133">
        <f t="shared" si="102"/>
        <v>0</v>
      </c>
      <c r="EI39" s="145">
        <f t="shared" si="102"/>
        <v>0</v>
      </c>
      <c r="EJ39" s="144"/>
      <c r="EK39" s="147"/>
      <c r="EL39" s="133">
        <f t="shared" si="670"/>
        <v>0</v>
      </c>
      <c r="EM39" s="134" t="e">
        <f t="shared" si="104"/>
        <v>#DIV/0!</v>
      </c>
      <c r="EN39" s="133"/>
      <c r="EO39" s="145">
        <f t="shared" si="671"/>
        <v>0</v>
      </c>
      <c r="EP39" s="144"/>
      <c r="EQ39" s="147"/>
      <c r="ER39" s="133">
        <f t="shared" si="672"/>
        <v>0</v>
      </c>
      <c r="ES39" s="134" t="e">
        <f t="shared" si="107"/>
        <v>#DIV/0!</v>
      </c>
      <c r="ET39" s="133"/>
      <c r="EU39" s="145">
        <f t="shared" si="673"/>
        <v>0</v>
      </c>
      <c r="EV39" s="144"/>
      <c r="EW39" s="147"/>
      <c r="EX39" s="133">
        <f t="shared" si="674"/>
        <v>0</v>
      </c>
      <c r="EY39" s="134" t="e">
        <f t="shared" si="110"/>
        <v>#DIV/0!</v>
      </c>
      <c r="EZ39" s="133"/>
      <c r="FA39" s="145">
        <f t="shared" si="675"/>
        <v>0</v>
      </c>
      <c r="FB39" s="144"/>
      <c r="FC39" s="147"/>
      <c r="FD39" s="133">
        <f t="shared" si="676"/>
        <v>0</v>
      </c>
      <c r="FE39" s="134" t="e">
        <f t="shared" si="113"/>
        <v>#DIV/0!</v>
      </c>
      <c r="FF39" s="133"/>
      <c r="FG39" s="145">
        <f t="shared" si="677"/>
        <v>0</v>
      </c>
      <c r="FH39" s="144"/>
      <c r="FI39" s="147"/>
      <c r="FJ39" s="133">
        <f t="shared" si="678"/>
        <v>0</v>
      </c>
      <c r="FK39" s="134" t="e">
        <f t="shared" si="116"/>
        <v>#DIV/0!</v>
      </c>
      <c r="FL39" s="133"/>
      <c r="FM39" s="145">
        <f t="shared" si="679"/>
        <v>0</v>
      </c>
      <c r="FN39" s="144">
        <f t="shared" si="118"/>
        <v>0</v>
      </c>
      <c r="FO39" s="147">
        <f t="shared" si="118"/>
        <v>0</v>
      </c>
      <c r="FP39" s="133">
        <f t="shared" si="118"/>
        <v>0</v>
      </c>
      <c r="FQ39" s="134" t="e">
        <f t="shared" si="119"/>
        <v>#DIV/0!</v>
      </c>
      <c r="FR39" s="133">
        <f t="shared" si="120"/>
        <v>0</v>
      </c>
      <c r="FS39" s="145">
        <f t="shared" si="120"/>
        <v>0</v>
      </c>
      <c r="FT39" s="144"/>
      <c r="FU39" s="147"/>
      <c r="FV39" s="133">
        <f t="shared" si="680"/>
        <v>0</v>
      </c>
      <c r="FW39" s="134" t="e">
        <f t="shared" si="122"/>
        <v>#DIV/0!</v>
      </c>
      <c r="FX39" s="133"/>
      <c r="FY39" s="145">
        <f t="shared" si="681"/>
        <v>0</v>
      </c>
      <c r="FZ39" s="144"/>
      <c r="GA39" s="147"/>
      <c r="GB39" s="133">
        <f t="shared" si="682"/>
        <v>0</v>
      </c>
      <c r="GC39" s="134" t="e">
        <f t="shared" si="125"/>
        <v>#DIV/0!</v>
      </c>
      <c r="GD39" s="133"/>
      <c r="GE39" s="145">
        <f t="shared" si="683"/>
        <v>0</v>
      </c>
      <c r="GF39" s="144"/>
      <c r="GG39" s="147"/>
      <c r="GH39" s="133">
        <f t="shared" si="684"/>
        <v>0</v>
      </c>
      <c r="GI39" s="134" t="e">
        <f t="shared" si="128"/>
        <v>#DIV/0!</v>
      </c>
      <c r="GJ39" s="133"/>
      <c r="GK39" s="145">
        <f t="shared" si="685"/>
        <v>0</v>
      </c>
      <c r="GL39" s="144">
        <f t="shared" si="130"/>
        <v>0</v>
      </c>
      <c r="GM39" s="147">
        <f t="shared" si="130"/>
        <v>0</v>
      </c>
      <c r="GN39" s="133">
        <f t="shared" si="130"/>
        <v>0</v>
      </c>
      <c r="GO39" s="134" t="e">
        <f t="shared" si="131"/>
        <v>#DIV/0!</v>
      </c>
      <c r="GP39" s="133">
        <f t="shared" si="132"/>
        <v>0</v>
      </c>
      <c r="GQ39" s="145">
        <f t="shared" si="132"/>
        <v>0</v>
      </c>
      <c r="GR39" s="144"/>
      <c r="GS39" s="147"/>
      <c r="GT39" s="133">
        <f t="shared" si="686"/>
        <v>0</v>
      </c>
      <c r="GU39" s="134" t="e">
        <f t="shared" si="134"/>
        <v>#DIV/0!</v>
      </c>
      <c r="GV39" s="133"/>
      <c r="GW39" s="145">
        <f t="shared" si="687"/>
        <v>0</v>
      </c>
      <c r="GX39" s="144"/>
      <c r="GY39" s="147"/>
      <c r="GZ39" s="133">
        <f t="shared" si="688"/>
        <v>0</v>
      </c>
      <c r="HA39" s="134" t="e">
        <f t="shared" si="137"/>
        <v>#DIV/0!</v>
      </c>
      <c r="HB39" s="133"/>
      <c r="HC39" s="145">
        <f t="shared" si="689"/>
        <v>0</v>
      </c>
      <c r="HD39" s="144"/>
      <c r="HE39" s="147"/>
      <c r="HF39" s="133">
        <f t="shared" si="690"/>
        <v>0</v>
      </c>
      <c r="HG39" s="134" t="e">
        <f t="shared" si="140"/>
        <v>#DIV/0!</v>
      </c>
      <c r="HH39" s="133"/>
      <c r="HI39" s="145">
        <f t="shared" si="691"/>
        <v>0</v>
      </c>
      <c r="HJ39" s="144"/>
      <c r="HK39" s="147"/>
      <c r="HL39" s="133">
        <f t="shared" si="692"/>
        <v>0</v>
      </c>
      <c r="HM39" s="134" t="e">
        <f t="shared" si="143"/>
        <v>#DIV/0!</v>
      </c>
      <c r="HN39" s="133"/>
      <c r="HO39" s="145">
        <f t="shared" si="693"/>
        <v>0</v>
      </c>
      <c r="HP39" s="144"/>
      <c r="HQ39" s="147"/>
      <c r="HR39" s="133">
        <f t="shared" si="694"/>
        <v>0</v>
      </c>
      <c r="HS39" s="134" t="e">
        <f t="shared" si="146"/>
        <v>#DIV/0!</v>
      </c>
      <c r="HT39" s="133"/>
      <c r="HU39" s="145">
        <f t="shared" si="695"/>
        <v>0</v>
      </c>
      <c r="HV39" s="144"/>
      <c r="HW39" s="147"/>
      <c r="HX39" s="133">
        <f t="shared" si="696"/>
        <v>0</v>
      </c>
      <c r="HY39" s="134" t="e">
        <f t="shared" si="149"/>
        <v>#DIV/0!</v>
      </c>
      <c r="HZ39" s="133"/>
      <c r="IA39" s="145">
        <f t="shared" si="697"/>
        <v>0</v>
      </c>
      <c r="IB39" s="144">
        <f t="shared" si="151"/>
        <v>0</v>
      </c>
      <c r="IC39" s="147">
        <f t="shared" si="151"/>
        <v>0</v>
      </c>
      <c r="ID39" s="133">
        <f t="shared" si="151"/>
        <v>0</v>
      </c>
      <c r="IE39" s="134" t="e">
        <f t="shared" si="152"/>
        <v>#DIV/0!</v>
      </c>
      <c r="IF39" s="133">
        <f t="shared" si="153"/>
        <v>0</v>
      </c>
      <c r="IG39" s="145">
        <f t="shared" si="153"/>
        <v>0</v>
      </c>
      <c r="IH39" s="144"/>
      <c r="II39" s="147"/>
      <c r="IJ39" s="133">
        <f t="shared" si="698"/>
        <v>0</v>
      </c>
      <c r="IK39" s="134" t="e">
        <f t="shared" si="155"/>
        <v>#DIV/0!</v>
      </c>
      <c r="IL39" s="133"/>
      <c r="IM39" s="145">
        <f t="shared" si="699"/>
        <v>0</v>
      </c>
      <c r="IN39" s="144"/>
      <c r="IO39" s="147"/>
      <c r="IP39" s="133">
        <f t="shared" si="700"/>
        <v>0</v>
      </c>
      <c r="IQ39" s="134" t="e">
        <f t="shared" si="158"/>
        <v>#DIV/0!</v>
      </c>
      <c r="IR39" s="133"/>
      <c r="IS39" s="145">
        <f t="shared" si="701"/>
        <v>0</v>
      </c>
      <c r="IT39" s="144"/>
      <c r="IU39" s="147"/>
      <c r="IV39" s="133">
        <f t="shared" si="702"/>
        <v>0</v>
      </c>
      <c r="IW39" s="134" t="e">
        <f t="shared" si="161"/>
        <v>#DIV/0!</v>
      </c>
      <c r="IX39" s="133"/>
      <c r="IY39" s="145">
        <f t="shared" si="703"/>
        <v>0</v>
      </c>
      <c r="IZ39" s="144">
        <f t="shared" si="163"/>
        <v>0</v>
      </c>
      <c r="JA39" s="147">
        <f t="shared" si="163"/>
        <v>0</v>
      </c>
      <c r="JB39" s="133">
        <f t="shared" si="163"/>
        <v>0</v>
      </c>
      <c r="JC39" s="134" t="e">
        <f t="shared" si="164"/>
        <v>#DIV/0!</v>
      </c>
      <c r="JD39" s="133">
        <f t="shared" si="165"/>
        <v>0</v>
      </c>
      <c r="JE39" s="145">
        <f t="shared" si="165"/>
        <v>0</v>
      </c>
      <c r="JF39" s="144"/>
      <c r="JG39" s="147"/>
      <c r="JH39" s="133">
        <f t="shared" si="704"/>
        <v>0</v>
      </c>
      <c r="JI39" s="134" t="e">
        <f t="shared" si="167"/>
        <v>#DIV/0!</v>
      </c>
      <c r="JJ39" s="133"/>
      <c r="JK39" s="145">
        <f t="shared" si="705"/>
        <v>0</v>
      </c>
      <c r="JL39" s="144"/>
      <c r="JM39" s="147"/>
      <c r="JN39" s="133">
        <f t="shared" si="706"/>
        <v>0</v>
      </c>
      <c r="JO39" s="134" t="e">
        <f t="shared" si="170"/>
        <v>#DIV/0!</v>
      </c>
      <c r="JP39" s="133"/>
      <c r="JQ39" s="145">
        <f t="shared" si="707"/>
        <v>0</v>
      </c>
      <c r="JR39" s="144"/>
      <c r="JS39" s="147"/>
      <c r="JT39" s="133">
        <f t="shared" si="708"/>
        <v>0</v>
      </c>
      <c r="JU39" s="134" t="e">
        <f t="shared" si="173"/>
        <v>#DIV/0!</v>
      </c>
      <c r="JV39" s="133"/>
      <c r="JW39" s="145">
        <f t="shared" si="709"/>
        <v>0</v>
      </c>
      <c r="JX39" s="144"/>
      <c r="JY39" s="147"/>
      <c r="JZ39" s="133">
        <f t="shared" si="710"/>
        <v>0</v>
      </c>
      <c r="KA39" s="134" t="e">
        <f t="shared" si="176"/>
        <v>#DIV/0!</v>
      </c>
      <c r="KB39" s="133"/>
      <c r="KC39" s="145">
        <f t="shared" si="711"/>
        <v>0</v>
      </c>
      <c r="KD39" s="144">
        <f t="shared" si="178"/>
        <v>0</v>
      </c>
      <c r="KE39" s="147">
        <f t="shared" si="178"/>
        <v>0</v>
      </c>
      <c r="KF39" s="133">
        <f t="shared" si="178"/>
        <v>0</v>
      </c>
      <c r="KG39" s="134" t="e">
        <f t="shared" si="179"/>
        <v>#DIV/0!</v>
      </c>
      <c r="KH39" s="133">
        <f t="shared" si="180"/>
        <v>0</v>
      </c>
      <c r="KI39" s="145">
        <f t="shared" si="180"/>
        <v>0</v>
      </c>
      <c r="KJ39" s="144"/>
      <c r="KK39" s="147"/>
      <c r="KL39" s="133">
        <f t="shared" si="712"/>
        <v>0</v>
      </c>
      <c r="KM39" s="134" t="e">
        <f t="shared" si="182"/>
        <v>#DIV/0!</v>
      </c>
      <c r="KN39" s="133"/>
      <c r="KO39" s="145">
        <f t="shared" si="713"/>
        <v>0</v>
      </c>
      <c r="KP39" s="144"/>
      <c r="KQ39" s="147"/>
      <c r="KR39" s="133">
        <f t="shared" si="714"/>
        <v>0</v>
      </c>
      <c r="KS39" s="134" t="e">
        <f t="shared" si="185"/>
        <v>#DIV/0!</v>
      </c>
      <c r="KT39" s="133"/>
      <c r="KU39" s="145">
        <f t="shared" si="715"/>
        <v>0</v>
      </c>
      <c r="KV39" s="144">
        <f t="shared" si="187"/>
        <v>0</v>
      </c>
      <c r="KW39" s="147">
        <f t="shared" si="187"/>
        <v>0</v>
      </c>
      <c r="KX39" s="133">
        <f t="shared" si="187"/>
        <v>0</v>
      </c>
      <c r="KY39" s="134" t="e">
        <f t="shared" si="188"/>
        <v>#DIV/0!</v>
      </c>
      <c r="KZ39" s="133">
        <f t="shared" si="189"/>
        <v>0</v>
      </c>
      <c r="LA39" s="145">
        <f t="shared" si="189"/>
        <v>0</v>
      </c>
      <c r="LB39" s="144"/>
      <c r="LC39" s="147"/>
      <c r="LD39" s="133">
        <f t="shared" si="716"/>
        <v>0</v>
      </c>
      <c r="LE39" s="134" t="e">
        <f t="shared" si="191"/>
        <v>#DIV/0!</v>
      </c>
      <c r="LF39" s="133"/>
      <c r="LG39" s="145">
        <f t="shared" si="717"/>
        <v>0</v>
      </c>
      <c r="LH39" s="144"/>
      <c r="LI39" s="147"/>
      <c r="LJ39" s="133">
        <f t="shared" si="718"/>
        <v>0</v>
      </c>
      <c r="LK39" s="134" t="e">
        <f t="shared" si="194"/>
        <v>#DIV/0!</v>
      </c>
      <c r="LL39" s="133"/>
      <c r="LM39" s="145">
        <f t="shared" si="719"/>
        <v>0</v>
      </c>
      <c r="LN39" s="144">
        <f t="shared" si="196"/>
        <v>0</v>
      </c>
      <c r="LO39" s="147">
        <f t="shared" si="196"/>
        <v>0</v>
      </c>
      <c r="LP39" s="133">
        <f t="shared" si="196"/>
        <v>0</v>
      </c>
      <c r="LQ39" s="134" t="e">
        <f t="shared" si="197"/>
        <v>#DIV/0!</v>
      </c>
      <c r="LR39" s="133">
        <f t="shared" si="198"/>
        <v>0</v>
      </c>
      <c r="LS39" s="145">
        <f t="shared" si="198"/>
        <v>0</v>
      </c>
      <c r="LT39" s="144"/>
      <c r="LU39" s="147"/>
      <c r="LV39" s="133">
        <f t="shared" si="720"/>
        <v>0</v>
      </c>
      <c r="LW39" s="134" t="e">
        <f t="shared" si="200"/>
        <v>#DIV/0!</v>
      </c>
      <c r="LX39" s="133"/>
      <c r="LY39" s="145">
        <f t="shared" si="721"/>
        <v>0</v>
      </c>
      <c r="LZ39" s="144"/>
      <c r="MA39" s="147"/>
      <c r="MB39" s="133">
        <f t="shared" si="722"/>
        <v>0</v>
      </c>
      <c r="MC39" s="134" t="e">
        <f t="shared" si="203"/>
        <v>#DIV/0!</v>
      </c>
      <c r="MD39" s="133"/>
      <c r="ME39" s="145">
        <f t="shared" si="723"/>
        <v>0</v>
      </c>
      <c r="MF39" s="144">
        <f t="shared" si="205"/>
        <v>0</v>
      </c>
      <c r="MG39" s="147">
        <f t="shared" si="205"/>
        <v>0</v>
      </c>
      <c r="MH39" s="133">
        <f t="shared" si="205"/>
        <v>0</v>
      </c>
      <c r="MI39" s="134" t="e">
        <f t="shared" si="206"/>
        <v>#DIV/0!</v>
      </c>
      <c r="MJ39" s="133">
        <f t="shared" si="207"/>
        <v>0</v>
      </c>
      <c r="MK39" s="145">
        <f t="shared" si="207"/>
        <v>0</v>
      </c>
      <c r="ML39" s="144"/>
      <c r="MM39" s="147"/>
      <c r="MN39" s="133">
        <f t="shared" si="724"/>
        <v>0</v>
      </c>
      <c r="MO39" s="134" t="e">
        <f t="shared" si="209"/>
        <v>#DIV/0!</v>
      </c>
      <c r="MP39" s="133"/>
      <c r="MQ39" s="145">
        <f t="shared" si="725"/>
        <v>0</v>
      </c>
      <c r="MR39" s="144"/>
      <c r="MS39" s="147"/>
      <c r="MT39" s="133">
        <f t="shared" si="726"/>
        <v>0</v>
      </c>
      <c r="MU39" s="134" t="e">
        <f t="shared" si="212"/>
        <v>#DIV/0!</v>
      </c>
      <c r="MV39" s="133"/>
      <c r="MW39" s="145">
        <f t="shared" si="727"/>
        <v>0</v>
      </c>
      <c r="MX39" s="144">
        <f t="shared" si="214"/>
        <v>0</v>
      </c>
      <c r="MY39" s="147">
        <f t="shared" si="214"/>
        <v>0</v>
      </c>
      <c r="MZ39" s="133">
        <f t="shared" si="214"/>
        <v>0</v>
      </c>
      <c r="NA39" s="134" t="e">
        <f t="shared" si="215"/>
        <v>#DIV/0!</v>
      </c>
      <c r="NB39" s="133">
        <f t="shared" si="216"/>
        <v>0</v>
      </c>
      <c r="NC39" s="145">
        <f t="shared" si="216"/>
        <v>0</v>
      </c>
      <c r="ND39" s="144"/>
      <c r="NE39" s="147"/>
      <c r="NF39" s="133">
        <f t="shared" si="728"/>
        <v>0</v>
      </c>
      <c r="NG39" s="134" t="e">
        <f t="shared" si="218"/>
        <v>#DIV/0!</v>
      </c>
      <c r="NH39" s="133"/>
      <c r="NI39" s="145">
        <f t="shared" si="729"/>
        <v>0</v>
      </c>
      <c r="NJ39" s="144"/>
      <c r="NK39" s="147"/>
      <c r="NL39" s="133">
        <f t="shared" si="730"/>
        <v>0</v>
      </c>
      <c r="NM39" s="134" t="e">
        <f t="shared" si="221"/>
        <v>#DIV/0!</v>
      </c>
      <c r="NN39" s="133"/>
      <c r="NO39" s="145">
        <f t="shared" si="731"/>
        <v>0</v>
      </c>
      <c r="NP39" s="144">
        <f t="shared" si="223"/>
        <v>0</v>
      </c>
      <c r="NQ39" s="147">
        <f t="shared" si="223"/>
        <v>0</v>
      </c>
      <c r="NR39" s="133">
        <f t="shared" si="223"/>
        <v>0</v>
      </c>
      <c r="NS39" s="134" t="e">
        <f t="shared" si="224"/>
        <v>#DIV/0!</v>
      </c>
      <c r="NT39" s="133">
        <f t="shared" si="225"/>
        <v>0</v>
      </c>
      <c r="NU39" s="145">
        <f t="shared" si="225"/>
        <v>0</v>
      </c>
      <c r="NV39" s="144"/>
      <c r="NW39" s="147"/>
      <c r="NX39" s="133">
        <f t="shared" si="732"/>
        <v>0</v>
      </c>
      <c r="NY39" s="134" t="e">
        <f t="shared" si="227"/>
        <v>#DIV/0!</v>
      </c>
      <c r="NZ39" s="133"/>
      <c r="OA39" s="145">
        <f t="shared" si="733"/>
        <v>0</v>
      </c>
      <c r="OB39" s="144"/>
      <c r="OC39" s="147"/>
      <c r="OD39" s="133">
        <f t="shared" si="734"/>
        <v>0</v>
      </c>
      <c r="OE39" s="134" t="e">
        <f t="shared" si="230"/>
        <v>#DIV/0!</v>
      </c>
      <c r="OF39" s="133"/>
      <c r="OG39" s="145">
        <f t="shared" si="735"/>
        <v>0</v>
      </c>
      <c r="OH39" s="144"/>
      <c r="OI39" s="147"/>
      <c r="OJ39" s="133">
        <f t="shared" si="736"/>
        <v>0</v>
      </c>
      <c r="OK39" s="134" t="e">
        <f t="shared" si="233"/>
        <v>#DIV/0!</v>
      </c>
      <c r="OL39" s="133"/>
      <c r="OM39" s="145">
        <f t="shared" si="737"/>
        <v>0</v>
      </c>
      <c r="ON39" s="144">
        <f t="shared" si="235"/>
        <v>0</v>
      </c>
      <c r="OO39" s="147">
        <f t="shared" si="235"/>
        <v>0</v>
      </c>
      <c r="OP39" s="133">
        <f t="shared" si="235"/>
        <v>0</v>
      </c>
      <c r="OQ39" s="134" t="e">
        <f t="shared" si="236"/>
        <v>#DIV/0!</v>
      </c>
      <c r="OR39" s="133">
        <f t="shared" si="237"/>
        <v>0</v>
      </c>
      <c r="OS39" s="145">
        <f t="shared" si="237"/>
        <v>0</v>
      </c>
      <c r="OT39" s="144"/>
      <c r="OU39" s="147"/>
      <c r="OV39" s="133">
        <f t="shared" si="738"/>
        <v>0</v>
      </c>
      <c r="OW39" s="134" t="e">
        <f t="shared" si="239"/>
        <v>#DIV/0!</v>
      </c>
      <c r="OX39" s="133"/>
      <c r="OY39" s="145">
        <f t="shared" si="739"/>
        <v>0</v>
      </c>
      <c r="OZ39" s="144"/>
      <c r="PA39" s="147"/>
      <c r="PB39" s="133">
        <f t="shared" si="740"/>
        <v>0</v>
      </c>
      <c r="PC39" s="134" t="e">
        <f t="shared" si="242"/>
        <v>#DIV/0!</v>
      </c>
      <c r="PD39" s="133"/>
      <c r="PE39" s="145">
        <f t="shared" si="741"/>
        <v>0</v>
      </c>
      <c r="PF39" s="144">
        <f t="shared" si="244"/>
        <v>0</v>
      </c>
      <c r="PG39" s="147">
        <f t="shared" si="244"/>
        <v>0</v>
      </c>
      <c r="PH39" s="133">
        <f t="shared" si="244"/>
        <v>0</v>
      </c>
      <c r="PI39" s="134" t="e">
        <f t="shared" si="245"/>
        <v>#DIV/0!</v>
      </c>
      <c r="PJ39" s="133">
        <f t="shared" si="246"/>
        <v>0</v>
      </c>
      <c r="PK39" s="145">
        <f t="shared" si="246"/>
        <v>0</v>
      </c>
      <c r="PL39" s="144"/>
      <c r="PM39" s="147"/>
      <c r="PN39" s="133">
        <f t="shared" si="742"/>
        <v>0</v>
      </c>
      <c r="PO39" s="134" t="e">
        <f t="shared" si="248"/>
        <v>#DIV/0!</v>
      </c>
      <c r="PP39" s="133"/>
      <c r="PQ39" s="145">
        <f t="shared" si="743"/>
        <v>0</v>
      </c>
      <c r="PR39" s="144"/>
      <c r="PS39" s="147"/>
      <c r="PT39" s="133">
        <f t="shared" si="744"/>
        <v>0</v>
      </c>
      <c r="PU39" s="134" t="e">
        <f t="shared" si="251"/>
        <v>#DIV/0!</v>
      </c>
      <c r="PV39" s="133"/>
      <c r="PW39" s="145">
        <f t="shared" si="745"/>
        <v>0</v>
      </c>
    </row>
    <row r="40" spans="1:439" s="98" customFormat="1" ht="18.75" customHeight="1">
      <c r="A40" s="150"/>
      <c r="B40" s="184" t="s">
        <v>706</v>
      </c>
      <c r="C40" s="184" t="s">
        <v>707</v>
      </c>
      <c r="D40" s="133">
        <f>+'[10]รายงานจัดซื้องบ I '!D36</f>
        <v>0</v>
      </c>
      <c r="E40" s="133">
        <f>+'[10]รายงานจัดซื้องบ I '!E36</f>
        <v>0</v>
      </c>
      <c r="F40" s="133">
        <f t="shared" si="653"/>
        <v>0</v>
      </c>
      <c r="G40" s="133">
        <f>+'[10]รายงานจัดซื้องบ I '!G36</f>
        <v>0</v>
      </c>
      <c r="H40" s="133">
        <f t="shared" si="654"/>
        <v>0</v>
      </c>
      <c r="I40" s="147">
        <f>+'[10]รายงานจัดซื้องบ I '!I36+'[10]รายงานจัดซื้องบ I '!L36+'[10]รายงานจัดซื้องบ I '!M36</f>
        <v>0</v>
      </c>
      <c r="J40" s="133">
        <f t="shared" si="655"/>
        <v>0</v>
      </c>
      <c r="K40" s="134" t="e">
        <f t="shared" si="36"/>
        <v>#DIV/0!</v>
      </c>
      <c r="L40" s="133">
        <f>+'[10]รายงานจัดซื้องบ I '!O36</f>
        <v>0</v>
      </c>
      <c r="M40" s="135">
        <f t="shared" si="656"/>
        <v>0</v>
      </c>
      <c r="N40" s="136">
        <f t="shared" si="40"/>
        <v>0</v>
      </c>
      <c r="O40" s="148">
        <f t="shared" si="40"/>
        <v>0</v>
      </c>
      <c r="P40" s="137">
        <f t="shared" si="40"/>
        <v>0</v>
      </c>
      <c r="Q40" s="138" t="e">
        <f t="shared" si="41"/>
        <v>#DIV/0!</v>
      </c>
      <c r="R40" s="137">
        <f t="shared" si="42"/>
        <v>0</v>
      </c>
      <c r="S40" s="139">
        <f t="shared" si="42"/>
        <v>0</v>
      </c>
      <c r="T40" s="140">
        <f t="shared" si="657"/>
        <v>0</v>
      </c>
      <c r="U40" s="149">
        <f t="shared" si="657"/>
        <v>0</v>
      </c>
      <c r="V40" s="141">
        <f t="shared" si="658"/>
        <v>0</v>
      </c>
      <c r="W40" s="142" t="e">
        <f t="shared" si="659"/>
        <v>#DIV/0!</v>
      </c>
      <c r="X40" s="141">
        <f t="shared" si="660"/>
        <v>0</v>
      </c>
      <c r="Y40" s="143">
        <f t="shared" si="661"/>
        <v>0</v>
      </c>
      <c r="Z40" s="144">
        <v>0</v>
      </c>
      <c r="AA40" s="147">
        <v>0</v>
      </c>
      <c r="AB40" s="133">
        <f t="shared" si="662"/>
        <v>0</v>
      </c>
      <c r="AC40" s="134" t="e">
        <f t="shared" si="663"/>
        <v>#DIV/0!</v>
      </c>
      <c r="AD40" s="133">
        <v>0</v>
      </c>
      <c r="AE40" s="145">
        <f t="shared" si="664"/>
        <v>0</v>
      </c>
      <c r="AF40" s="144">
        <v>0</v>
      </c>
      <c r="AG40" s="147">
        <v>0</v>
      </c>
      <c r="AH40" s="133">
        <f t="shared" si="665"/>
        <v>0</v>
      </c>
      <c r="AI40" s="134" t="e">
        <f t="shared" si="666"/>
        <v>#DIV/0!</v>
      </c>
      <c r="AJ40" s="133">
        <v>0</v>
      </c>
      <c r="AK40" s="145">
        <f t="shared" si="667"/>
        <v>0</v>
      </c>
      <c r="AL40" s="144">
        <f t="shared" si="52"/>
        <v>0</v>
      </c>
      <c r="AM40" s="147">
        <f t="shared" si="52"/>
        <v>0</v>
      </c>
      <c r="AN40" s="133">
        <f t="shared" si="52"/>
        <v>0</v>
      </c>
      <c r="AO40" s="134" t="e">
        <f t="shared" si="53"/>
        <v>#DIV/0!</v>
      </c>
      <c r="AP40" s="133">
        <f t="shared" si="54"/>
        <v>0</v>
      </c>
      <c r="AQ40" s="145">
        <f t="shared" si="54"/>
        <v>0</v>
      </c>
      <c r="AR40" s="144"/>
      <c r="AS40" s="147"/>
      <c r="AT40" s="133">
        <f t="shared" si="55"/>
        <v>0</v>
      </c>
      <c r="AU40" s="134" t="e">
        <f t="shared" si="56"/>
        <v>#DIV/0!</v>
      </c>
      <c r="AV40" s="133"/>
      <c r="AW40" s="145">
        <f t="shared" si="57"/>
        <v>0</v>
      </c>
      <c r="AX40" s="144"/>
      <c r="AY40" s="147"/>
      <c r="AZ40" s="133">
        <f t="shared" si="58"/>
        <v>0</v>
      </c>
      <c r="BA40" s="134" t="e">
        <f t="shared" si="59"/>
        <v>#DIV/0!</v>
      </c>
      <c r="BB40" s="133"/>
      <c r="BC40" s="145">
        <f t="shared" si="60"/>
        <v>0</v>
      </c>
      <c r="BD40" s="144"/>
      <c r="BE40" s="147"/>
      <c r="BF40" s="133">
        <f t="shared" si="61"/>
        <v>0</v>
      </c>
      <c r="BG40" s="134" t="e">
        <f t="shared" si="62"/>
        <v>#DIV/0!</v>
      </c>
      <c r="BH40" s="133"/>
      <c r="BI40" s="145">
        <f t="shared" si="63"/>
        <v>0</v>
      </c>
      <c r="BJ40" s="144">
        <f t="shared" si="64"/>
        <v>0</v>
      </c>
      <c r="BK40" s="147">
        <f t="shared" si="64"/>
        <v>0</v>
      </c>
      <c r="BL40" s="133">
        <f t="shared" si="64"/>
        <v>0</v>
      </c>
      <c r="BM40" s="134" t="e">
        <f t="shared" si="65"/>
        <v>#DIV/0!</v>
      </c>
      <c r="BN40" s="133">
        <f t="shared" si="66"/>
        <v>0</v>
      </c>
      <c r="BO40" s="145">
        <f t="shared" si="66"/>
        <v>0</v>
      </c>
      <c r="BP40" s="144"/>
      <c r="BQ40" s="147"/>
      <c r="BR40" s="133">
        <f t="shared" si="67"/>
        <v>0</v>
      </c>
      <c r="BS40" s="134" t="e">
        <f t="shared" si="68"/>
        <v>#DIV/0!</v>
      </c>
      <c r="BT40" s="133"/>
      <c r="BU40" s="145">
        <f t="shared" si="69"/>
        <v>0</v>
      </c>
      <c r="BV40" s="144"/>
      <c r="BW40" s="147"/>
      <c r="BX40" s="133">
        <f t="shared" si="70"/>
        <v>0</v>
      </c>
      <c r="BY40" s="134" t="e">
        <f t="shared" si="71"/>
        <v>#DIV/0!</v>
      </c>
      <c r="BZ40" s="133"/>
      <c r="CA40" s="145">
        <f t="shared" si="72"/>
        <v>0</v>
      </c>
      <c r="CB40" s="144"/>
      <c r="CC40" s="147"/>
      <c r="CD40" s="133">
        <f t="shared" si="73"/>
        <v>0</v>
      </c>
      <c r="CE40" s="134" t="e">
        <f t="shared" si="74"/>
        <v>#DIV/0!</v>
      </c>
      <c r="CF40" s="133"/>
      <c r="CG40" s="145">
        <f t="shared" si="75"/>
        <v>0</v>
      </c>
      <c r="CH40" s="144">
        <f t="shared" si="76"/>
        <v>0</v>
      </c>
      <c r="CI40" s="147">
        <f t="shared" si="76"/>
        <v>0</v>
      </c>
      <c r="CJ40" s="133">
        <f t="shared" si="76"/>
        <v>0</v>
      </c>
      <c r="CK40" s="134" t="e">
        <f t="shared" si="77"/>
        <v>#DIV/0!</v>
      </c>
      <c r="CL40" s="133">
        <f t="shared" si="78"/>
        <v>0</v>
      </c>
      <c r="CM40" s="145">
        <f t="shared" si="78"/>
        <v>0</v>
      </c>
      <c r="CN40" s="144"/>
      <c r="CO40" s="147"/>
      <c r="CP40" s="133">
        <f t="shared" si="79"/>
        <v>0</v>
      </c>
      <c r="CQ40" s="134" t="e">
        <f t="shared" si="80"/>
        <v>#DIV/0!</v>
      </c>
      <c r="CR40" s="133"/>
      <c r="CS40" s="145">
        <f t="shared" si="81"/>
        <v>0</v>
      </c>
      <c r="CT40" s="144"/>
      <c r="CU40" s="147"/>
      <c r="CV40" s="133">
        <f t="shared" si="82"/>
        <v>0</v>
      </c>
      <c r="CW40" s="134" t="e">
        <f t="shared" si="83"/>
        <v>#DIV/0!</v>
      </c>
      <c r="CX40" s="133"/>
      <c r="CY40" s="145">
        <f t="shared" si="84"/>
        <v>0</v>
      </c>
      <c r="CZ40" s="144"/>
      <c r="DA40" s="147"/>
      <c r="DB40" s="133">
        <f t="shared" si="85"/>
        <v>0</v>
      </c>
      <c r="DC40" s="134" t="e">
        <f t="shared" si="86"/>
        <v>#DIV/0!</v>
      </c>
      <c r="DD40" s="133"/>
      <c r="DE40" s="145">
        <f t="shared" si="87"/>
        <v>0</v>
      </c>
      <c r="DF40" s="144">
        <f t="shared" si="88"/>
        <v>0</v>
      </c>
      <c r="DG40" s="147">
        <f t="shared" si="88"/>
        <v>0</v>
      </c>
      <c r="DH40" s="133">
        <f t="shared" si="88"/>
        <v>0</v>
      </c>
      <c r="DI40" s="134" t="e">
        <f t="shared" si="89"/>
        <v>#DIV/0!</v>
      </c>
      <c r="DJ40" s="133">
        <f t="shared" si="90"/>
        <v>0</v>
      </c>
      <c r="DK40" s="145">
        <f t="shared" si="90"/>
        <v>0</v>
      </c>
      <c r="DL40" s="144"/>
      <c r="DM40" s="147"/>
      <c r="DN40" s="133">
        <f t="shared" si="91"/>
        <v>0</v>
      </c>
      <c r="DO40" s="134" t="e">
        <f t="shared" si="92"/>
        <v>#DIV/0!</v>
      </c>
      <c r="DP40" s="133"/>
      <c r="DQ40" s="145">
        <f t="shared" si="93"/>
        <v>0</v>
      </c>
      <c r="DR40" s="144"/>
      <c r="DS40" s="147"/>
      <c r="DT40" s="133">
        <f t="shared" si="94"/>
        <v>0</v>
      </c>
      <c r="DU40" s="134" t="e">
        <f t="shared" si="95"/>
        <v>#DIV/0!</v>
      </c>
      <c r="DV40" s="133"/>
      <c r="DW40" s="145">
        <f t="shared" si="96"/>
        <v>0</v>
      </c>
      <c r="DX40" s="144"/>
      <c r="DY40" s="147"/>
      <c r="DZ40" s="133">
        <f t="shared" si="668"/>
        <v>0</v>
      </c>
      <c r="EA40" s="134" t="e">
        <f t="shared" si="98"/>
        <v>#DIV/0!</v>
      </c>
      <c r="EB40" s="133"/>
      <c r="EC40" s="145">
        <f t="shared" si="669"/>
        <v>0</v>
      </c>
      <c r="ED40" s="144">
        <f t="shared" si="100"/>
        <v>0</v>
      </c>
      <c r="EE40" s="147">
        <f t="shared" si="100"/>
        <v>0</v>
      </c>
      <c r="EF40" s="133">
        <f t="shared" si="100"/>
        <v>0</v>
      </c>
      <c r="EG40" s="134" t="e">
        <f t="shared" si="101"/>
        <v>#DIV/0!</v>
      </c>
      <c r="EH40" s="133">
        <f t="shared" si="102"/>
        <v>0</v>
      </c>
      <c r="EI40" s="145">
        <f t="shared" si="102"/>
        <v>0</v>
      </c>
      <c r="EJ40" s="144"/>
      <c r="EK40" s="147"/>
      <c r="EL40" s="133">
        <f t="shared" si="670"/>
        <v>0</v>
      </c>
      <c r="EM40" s="134" t="e">
        <f t="shared" si="104"/>
        <v>#DIV/0!</v>
      </c>
      <c r="EN40" s="133"/>
      <c r="EO40" s="145">
        <f t="shared" si="671"/>
        <v>0</v>
      </c>
      <c r="EP40" s="144"/>
      <c r="EQ40" s="147"/>
      <c r="ER40" s="133">
        <f t="shared" si="672"/>
        <v>0</v>
      </c>
      <c r="ES40" s="134" t="e">
        <f t="shared" si="107"/>
        <v>#DIV/0!</v>
      </c>
      <c r="ET40" s="133"/>
      <c r="EU40" s="145">
        <f t="shared" si="673"/>
        <v>0</v>
      </c>
      <c r="EV40" s="144"/>
      <c r="EW40" s="147"/>
      <c r="EX40" s="133">
        <f t="shared" si="674"/>
        <v>0</v>
      </c>
      <c r="EY40" s="134" t="e">
        <f t="shared" si="110"/>
        <v>#DIV/0!</v>
      </c>
      <c r="EZ40" s="133"/>
      <c r="FA40" s="145">
        <f t="shared" si="675"/>
        <v>0</v>
      </c>
      <c r="FB40" s="144"/>
      <c r="FC40" s="147"/>
      <c r="FD40" s="133">
        <f t="shared" si="676"/>
        <v>0</v>
      </c>
      <c r="FE40" s="134" t="e">
        <f t="shared" si="113"/>
        <v>#DIV/0!</v>
      </c>
      <c r="FF40" s="133"/>
      <c r="FG40" s="145">
        <f t="shared" si="677"/>
        <v>0</v>
      </c>
      <c r="FH40" s="144"/>
      <c r="FI40" s="147"/>
      <c r="FJ40" s="133">
        <f t="shared" si="678"/>
        <v>0</v>
      </c>
      <c r="FK40" s="134" t="e">
        <f t="shared" si="116"/>
        <v>#DIV/0!</v>
      </c>
      <c r="FL40" s="133"/>
      <c r="FM40" s="145">
        <f t="shared" si="679"/>
        <v>0</v>
      </c>
      <c r="FN40" s="144">
        <f t="shared" si="118"/>
        <v>0</v>
      </c>
      <c r="FO40" s="147">
        <f t="shared" si="118"/>
        <v>0</v>
      </c>
      <c r="FP40" s="133">
        <f t="shared" si="118"/>
        <v>0</v>
      </c>
      <c r="FQ40" s="134" t="e">
        <f t="shared" si="119"/>
        <v>#DIV/0!</v>
      </c>
      <c r="FR40" s="133">
        <f t="shared" si="120"/>
        <v>0</v>
      </c>
      <c r="FS40" s="145">
        <f t="shared" si="120"/>
        <v>0</v>
      </c>
      <c r="FT40" s="144"/>
      <c r="FU40" s="147"/>
      <c r="FV40" s="133">
        <f t="shared" si="680"/>
        <v>0</v>
      </c>
      <c r="FW40" s="134" t="e">
        <f t="shared" si="122"/>
        <v>#DIV/0!</v>
      </c>
      <c r="FX40" s="133"/>
      <c r="FY40" s="145">
        <f t="shared" si="681"/>
        <v>0</v>
      </c>
      <c r="FZ40" s="144"/>
      <c r="GA40" s="147"/>
      <c r="GB40" s="133">
        <f t="shared" si="682"/>
        <v>0</v>
      </c>
      <c r="GC40" s="134" t="e">
        <f t="shared" si="125"/>
        <v>#DIV/0!</v>
      </c>
      <c r="GD40" s="133"/>
      <c r="GE40" s="145">
        <f t="shared" si="683"/>
        <v>0</v>
      </c>
      <c r="GF40" s="144"/>
      <c r="GG40" s="147"/>
      <c r="GH40" s="133">
        <f t="shared" si="684"/>
        <v>0</v>
      </c>
      <c r="GI40" s="134" t="e">
        <f t="shared" si="128"/>
        <v>#DIV/0!</v>
      </c>
      <c r="GJ40" s="133"/>
      <c r="GK40" s="145">
        <f t="shared" si="685"/>
        <v>0</v>
      </c>
      <c r="GL40" s="144">
        <f t="shared" si="130"/>
        <v>0</v>
      </c>
      <c r="GM40" s="147">
        <f t="shared" si="130"/>
        <v>0</v>
      </c>
      <c r="GN40" s="133">
        <f t="shared" si="130"/>
        <v>0</v>
      </c>
      <c r="GO40" s="134" t="e">
        <f t="shared" si="131"/>
        <v>#DIV/0!</v>
      </c>
      <c r="GP40" s="133">
        <f t="shared" si="132"/>
        <v>0</v>
      </c>
      <c r="GQ40" s="145">
        <f t="shared" si="132"/>
        <v>0</v>
      </c>
      <c r="GR40" s="144"/>
      <c r="GS40" s="147"/>
      <c r="GT40" s="133">
        <f t="shared" si="686"/>
        <v>0</v>
      </c>
      <c r="GU40" s="134" t="e">
        <f t="shared" si="134"/>
        <v>#DIV/0!</v>
      </c>
      <c r="GV40" s="133"/>
      <c r="GW40" s="145">
        <f t="shared" si="687"/>
        <v>0</v>
      </c>
      <c r="GX40" s="144"/>
      <c r="GY40" s="147"/>
      <c r="GZ40" s="133">
        <f t="shared" si="688"/>
        <v>0</v>
      </c>
      <c r="HA40" s="134" t="e">
        <f t="shared" si="137"/>
        <v>#DIV/0!</v>
      </c>
      <c r="HB40" s="133"/>
      <c r="HC40" s="145">
        <f t="shared" si="689"/>
        <v>0</v>
      </c>
      <c r="HD40" s="144"/>
      <c r="HE40" s="147"/>
      <c r="HF40" s="133">
        <f t="shared" si="690"/>
        <v>0</v>
      </c>
      <c r="HG40" s="134" t="e">
        <f t="shared" si="140"/>
        <v>#DIV/0!</v>
      </c>
      <c r="HH40" s="133"/>
      <c r="HI40" s="145">
        <f t="shared" si="691"/>
        <v>0</v>
      </c>
      <c r="HJ40" s="144"/>
      <c r="HK40" s="147"/>
      <c r="HL40" s="133">
        <f t="shared" si="692"/>
        <v>0</v>
      </c>
      <c r="HM40" s="134" t="e">
        <f t="shared" si="143"/>
        <v>#DIV/0!</v>
      </c>
      <c r="HN40" s="133"/>
      <c r="HO40" s="145">
        <f t="shared" si="693"/>
        <v>0</v>
      </c>
      <c r="HP40" s="144"/>
      <c r="HQ40" s="147"/>
      <c r="HR40" s="133">
        <f t="shared" si="694"/>
        <v>0</v>
      </c>
      <c r="HS40" s="134" t="e">
        <f t="shared" si="146"/>
        <v>#DIV/0!</v>
      </c>
      <c r="HT40" s="133"/>
      <c r="HU40" s="145">
        <f t="shared" si="695"/>
        <v>0</v>
      </c>
      <c r="HV40" s="144"/>
      <c r="HW40" s="147"/>
      <c r="HX40" s="133">
        <f t="shared" si="696"/>
        <v>0</v>
      </c>
      <c r="HY40" s="134" t="e">
        <f t="shared" si="149"/>
        <v>#DIV/0!</v>
      </c>
      <c r="HZ40" s="133"/>
      <c r="IA40" s="145">
        <f t="shared" si="697"/>
        <v>0</v>
      </c>
      <c r="IB40" s="144">
        <f t="shared" si="151"/>
        <v>0</v>
      </c>
      <c r="IC40" s="147">
        <f t="shared" si="151"/>
        <v>0</v>
      </c>
      <c r="ID40" s="133">
        <f t="shared" si="151"/>
        <v>0</v>
      </c>
      <c r="IE40" s="134" t="e">
        <f t="shared" si="152"/>
        <v>#DIV/0!</v>
      </c>
      <c r="IF40" s="133">
        <f t="shared" si="153"/>
        <v>0</v>
      </c>
      <c r="IG40" s="145">
        <f t="shared" si="153"/>
        <v>0</v>
      </c>
      <c r="IH40" s="144"/>
      <c r="II40" s="147"/>
      <c r="IJ40" s="133">
        <f t="shared" si="698"/>
        <v>0</v>
      </c>
      <c r="IK40" s="134" t="e">
        <f t="shared" si="155"/>
        <v>#DIV/0!</v>
      </c>
      <c r="IL40" s="133"/>
      <c r="IM40" s="145">
        <f t="shared" si="699"/>
        <v>0</v>
      </c>
      <c r="IN40" s="144"/>
      <c r="IO40" s="147"/>
      <c r="IP40" s="133">
        <f t="shared" si="700"/>
        <v>0</v>
      </c>
      <c r="IQ40" s="134" t="e">
        <f t="shared" si="158"/>
        <v>#DIV/0!</v>
      </c>
      <c r="IR40" s="133"/>
      <c r="IS40" s="145">
        <f t="shared" si="701"/>
        <v>0</v>
      </c>
      <c r="IT40" s="144"/>
      <c r="IU40" s="147"/>
      <c r="IV40" s="133">
        <f t="shared" si="702"/>
        <v>0</v>
      </c>
      <c r="IW40" s="134" t="e">
        <f t="shared" si="161"/>
        <v>#DIV/0!</v>
      </c>
      <c r="IX40" s="133"/>
      <c r="IY40" s="145">
        <f t="shared" si="703"/>
        <v>0</v>
      </c>
      <c r="IZ40" s="144">
        <f t="shared" si="163"/>
        <v>0</v>
      </c>
      <c r="JA40" s="147">
        <f t="shared" si="163"/>
        <v>0</v>
      </c>
      <c r="JB40" s="133">
        <f t="shared" si="163"/>
        <v>0</v>
      </c>
      <c r="JC40" s="134" t="e">
        <f t="shared" si="164"/>
        <v>#DIV/0!</v>
      </c>
      <c r="JD40" s="133">
        <f t="shared" si="165"/>
        <v>0</v>
      </c>
      <c r="JE40" s="145">
        <f t="shared" si="165"/>
        <v>0</v>
      </c>
      <c r="JF40" s="144"/>
      <c r="JG40" s="147"/>
      <c r="JH40" s="133">
        <f t="shared" si="704"/>
        <v>0</v>
      </c>
      <c r="JI40" s="134" t="e">
        <f t="shared" si="167"/>
        <v>#DIV/0!</v>
      </c>
      <c r="JJ40" s="133"/>
      <c r="JK40" s="145">
        <f t="shared" si="705"/>
        <v>0</v>
      </c>
      <c r="JL40" s="144"/>
      <c r="JM40" s="147"/>
      <c r="JN40" s="133">
        <f t="shared" si="706"/>
        <v>0</v>
      </c>
      <c r="JO40" s="134" t="e">
        <f t="shared" si="170"/>
        <v>#DIV/0!</v>
      </c>
      <c r="JP40" s="133"/>
      <c r="JQ40" s="145">
        <f t="shared" si="707"/>
        <v>0</v>
      </c>
      <c r="JR40" s="144"/>
      <c r="JS40" s="147"/>
      <c r="JT40" s="133">
        <f t="shared" si="708"/>
        <v>0</v>
      </c>
      <c r="JU40" s="134" t="e">
        <f t="shared" si="173"/>
        <v>#DIV/0!</v>
      </c>
      <c r="JV40" s="133"/>
      <c r="JW40" s="145">
        <f t="shared" si="709"/>
        <v>0</v>
      </c>
      <c r="JX40" s="144"/>
      <c r="JY40" s="147"/>
      <c r="JZ40" s="133">
        <f t="shared" si="710"/>
        <v>0</v>
      </c>
      <c r="KA40" s="134" t="e">
        <f t="shared" si="176"/>
        <v>#DIV/0!</v>
      </c>
      <c r="KB40" s="133"/>
      <c r="KC40" s="145">
        <f t="shared" si="711"/>
        <v>0</v>
      </c>
      <c r="KD40" s="144">
        <f t="shared" si="178"/>
        <v>0</v>
      </c>
      <c r="KE40" s="147">
        <f t="shared" si="178"/>
        <v>0</v>
      </c>
      <c r="KF40" s="133">
        <f t="shared" si="178"/>
        <v>0</v>
      </c>
      <c r="KG40" s="134" t="e">
        <f t="shared" si="179"/>
        <v>#DIV/0!</v>
      </c>
      <c r="KH40" s="133">
        <f t="shared" si="180"/>
        <v>0</v>
      </c>
      <c r="KI40" s="145">
        <f t="shared" si="180"/>
        <v>0</v>
      </c>
      <c r="KJ40" s="144"/>
      <c r="KK40" s="147"/>
      <c r="KL40" s="133">
        <f t="shared" si="712"/>
        <v>0</v>
      </c>
      <c r="KM40" s="134" t="e">
        <f t="shared" si="182"/>
        <v>#DIV/0!</v>
      </c>
      <c r="KN40" s="133"/>
      <c r="KO40" s="145">
        <f t="shared" si="713"/>
        <v>0</v>
      </c>
      <c r="KP40" s="144"/>
      <c r="KQ40" s="147"/>
      <c r="KR40" s="133">
        <f t="shared" si="714"/>
        <v>0</v>
      </c>
      <c r="KS40" s="134" t="e">
        <f t="shared" si="185"/>
        <v>#DIV/0!</v>
      </c>
      <c r="KT40" s="133"/>
      <c r="KU40" s="145">
        <f t="shared" si="715"/>
        <v>0</v>
      </c>
      <c r="KV40" s="144">
        <f t="shared" si="187"/>
        <v>0</v>
      </c>
      <c r="KW40" s="147">
        <f t="shared" si="187"/>
        <v>0</v>
      </c>
      <c r="KX40" s="133">
        <f t="shared" si="187"/>
        <v>0</v>
      </c>
      <c r="KY40" s="134" t="e">
        <f t="shared" si="188"/>
        <v>#DIV/0!</v>
      </c>
      <c r="KZ40" s="133">
        <f t="shared" si="189"/>
        <v>0</v>
      </c>
      <c r="LA40" s="145">
        <f t="shared" si="189"/>
        <v>0</v>
      </c>
      <c r="LB40" s="144"/>
      <c r="LC40" s="147"/>
      <c r="LD40" s="133">
        <f t="shared" si="716"/>
        <v>0</v>
      </c>
      <c r="LE40" s="134" t="e">
        <f t="shared" si="191"/>
        <v>#DIV/0!</v>
      </c>
      <c r="LF40" s="133"/>
      <c r="LG40" s="145">
        <f t="shared" si="717"/>
        <v>0</v>
      </c>
      <c r="LH40" s="144"/>
      <c r="LI40" s="147"/>
      <c r="LJ40" s="133">
        <f t="shared" si="718"/>
        <v>0</v>
      </c>
      <c r="LK40" s="134" t="e">
        <f t="shared" si="194"/>
        <v>#DIV/0!</v>
      </c>
      <c r="LL40" s="133"/>
      <c r="LM40" s="145">
        <f t="shared" si="719"/>
        <v>0</v>
      </c>
      <c r="LN40" s="144">
        <f t="shared" si="196"/>
        <v>0</v>
      </c>
      <c r="LO40" s="147">
        <f t="shared" si="196"/>
        <v>0</v>
      </c>
      <c r="LP40" s="133">
        <f t="shared" si="196"/>
        <v>0</v>
      </c>
      <c r="LQ40" s="134" t="e">
        <f t="shared" si="197"/>
        <v>#DIV/0!</v>
      </c>
      <c r="LR40" s="133">
        <f t="shared" si="198"/>
        <v>0</v>
      </c>
      <c r="LS40" s="145">
        <f t="shared" si="198"/>
        <v>0</v>
      </c>
      <c r="LT40" s="144"/>
      <c r="LU40" s="147"/>
      <c r="LV40" s="133">
        <f t="shared" si="720"/>
        <v>0</v>
      </c>
      <c r="LW40" s="134" t="e">
        <f t="shared" si="200"/>
        <v>#DIV/0!</v>
      </c>
      <c r="LX40" s="133"/>
      <c r="LY40" s="145">
        <f t="shared" si="721"/>
        <v>0</v>
      </c>
      <c r="LZ40" s="144"/>
      <c r="MA40" s="147"/>
      <c r="MB40" s="133">
        <f t="shared" si="722"/>
        <v>0</v>
      </c>
      <c r="MC40" s="134" t="e">
        <f t="shared" si="203"/>
        <v>#DIV/0!</v>
      </c>
      <c r="MD40" s="133"/>
      <c r="ME40" s="145">
        <f t="shared" si="723"/>
        <v>0</v>
      </c>
      <c r="MF40" s="144">
        <f t="shared" si="205"/>
        <v>0</v>
      </c>
      <c r="MG40" s="147">
        <f t="shared" si="205"/>
        <v>0</v>
      </c>
      <c r="MH40" s="133">
        <f t="shared" si="205"/>
        <v>0</v>
      </c>
      <c r="MI40" s="134" t="e">
        <f t="shared" si="206"/>
        <v>#DIV/0!</v>
      </c>
      <c r="MJ40" s="133">
        <f t="shared" si="207"/>
        <v>0</v>
      </c>
      <c r="MK40" s="145">
        <f t="shared" si="207"/>
        <v>0</v>
      </c>
      <c r="ML40" s="144"/>
      <c r="MM40" s="147"/>
      <c r="MN40" s="133">
        <f t="shared" si="724"/>
        <v>0</v>
      </c>
      <c r="MO40" s="134" t="e">
        <f t="shared" si="209"/>
        <v>#DIV/0!</v>
      </c>
      <c r="MP40" s="133"/>
      <c r="MQ40" s="145">
        <f t="shared" si="725"/>
        <v>0</v>
      </c>
      <c r="MR40" s="144"/>
      <c r="MS40" s="147"/>
      <c r="MT40" s="133">
        <f t="shared" si="726"/>
        <v>0</v>
      </c>
      <c r="MU40" s="134" t="e">
        <f t="shared" si="212"/>
        <v>#DIV/0!</v>
      </c>
      <c r="MV40" s="133"/>
      <c r="MW40" s="145">
        <f t="shared" si="727"/>
        <v>0</v>
      </c>
      <c r="MX40" s="144">
        <f t="shared" si="214"/>
        <v>0</v>
      </c>
      <c r="MY40" s="147">
        <f t="shared" si="214"/>
        <v>0</v>
      </c>
      <c r="MZ40" s="133">
        <f t="shared" si="214"/>
        <v>0</v>
      </c>
      <c r="NA40" s="134" t="e">
        <f t="shared" si="215"/>
        <v>#DIV/0!</v>
      </c>
      <c r="NB40" s="133">
        <f t="shared" si="216"/>
        <v>0</v>
      </c>
      <c r="NC40" s="145">
        <f t="shared" si="216"/>
        <v>0</v>
      </c>
      <c r="ND40" s="144"/>
      <c r="NE40" s="147"/>
      <c r="NF40" s="133">
        <f t="shared" si="728"/>
        <v>0</v>
      </c>
      <c r="NG40" s="134" t="e">
        <f t="shared" si="218"/>
        <v>#DIV/0!</v>
      </c>
      <c r="NH40" s="133"/>
      <c r="NI40" s="145">
        <f t="shared" si="729"/>
        <v>0</v>
      </c>
      <c r="NJ40" s="144"/>
      <c r="NK40" s="147"/>
      <c r="NL40" s="133">
        <f t="shared" si="730"/>
        <v>0</v>
      </c>
      <c r="NM40" s="134" t="e">
        <f t="shared" si="221"/>
        <v>#DIV/0!</v>
      </c>
      <c r="NN40" s="133"/>
      <c r="NO40" s="145">
        <f t="shared" si="731"/>
        <v>0</v>
      </c>
      <c r="NP40" s="144">
        <f t="shared" si="223"/>
        <v>0</v>
      </c>
      <c r="NQ40" s="147">
        <f t="shared" si="223"/>
        <v>0</v>
      </c>
      <c r="NR40" s="133">
        <f t="shared" si="223"/>
        <v>0</v>
      </c>
      <c r="NS40" s="134" t="e">
        <f t="shared" si="224"/>
        <v>#DIV/0!</v>
      </c>
      <c r="NT40" s="133">
        <f t="shared" si="225"/>
        <v>0</v>
      </c>
      <c r="NU40" s="145">
        <f t="shared" si="225"/>
        <v>0</v>
      </c>
      <c r="NV40" s="144"/>
      <c r="NW40" s="147"/>
      <c r="NX40" s="133">
        <f t="shared" si="732"/>
        <v>0</v>
      </c>
      <c r="NY40" s="134" t="e">
        <f t="shared" si="227"/>
        <v>#DIV/0!</v>
      </c>
      <c r="NZ40" s="133"/>
      <c r="OA40" s="145">
        <f t="shared" si="733"/>
        <v>0</v>
      </c>
      <c r="OB40" s="144"/>
      <c r="OC40" s="147"/>
      <c r="OD40" s="133">
        <f t="shared" si="734"/>
        <v>0</v>
      </c>
      <c r="OE40" s="134" t="e">
        <f t="shared" si="230"/>
        <v>#DIV/0!</v>
      </c>
      <c r="OF40" s="133"/>
      <c r="OG40" s="145">
        <f t="shared" si="735"/>
        <v>0</v>
      </c>
      <c r="OH40" s="144"/>
      <c r="OI40" s="147"/>
      <c r="OJ40" s="133">
        <f t="shared" si="736"/>
        <v>0</v>
      </c>
      <c r="OK40" s="134" t="e">
        <f t="shared" si="233"/>
        <v>#DIV/0!</v>
      </c>
      <c r="OL40" s="133"/>
      <c r="OM40" s="145">
        <f t="shared" si="737"/>
        <v>0</v>
      </c>
      <c r="ON40" s="144">
        <f t="shared" si="235"/>
        <v>0</v>
      </c>
      <c r="OO40" s="147">
        <f t="shared" si="235"/>
        <v>0</v>
      </c>
      <c r="OP40" s="133">
        <f t="shared" si="235"/>
        <v>0</v>
      </c>
      <c r="OQ40" s="134" t="e">
        <f t="shared" si="236"/>
        <v>#DIV/0!</v>
      </c>
      <c r="OR40" s="133">
        <f t="shared" si="237"/>
        <v>0</v>
      </c>
      <c r="OS40" s="145">
        <f t="shared" si="237"/>
        <v>0</v>
      </c>
      <c r="OT40" s="144"/>
      <c r="OU40" s="147"/>
      <c r="OV40" s="133">
        <f t="shared" si="738"/>
        <v>0</v>
      </c>
      <c r="OW40" s="134" t="e">
        <f t="shared" si="239"/>
        <v>#DIV/0!</v>
      </c>
      <c r="OX40" s="133"/>
      <c r="OY40" s="145">
        <f t="shared" si="739"/>
        <v>0</v>
      </c>
      <c r="OZ40" s="144"/>
      <c r="PA40" s="147"/>
      <c r="PB40" s="133">
        <f t="shared" si="740"/>
        <v>0</v>
      </c>
      <c r="PC40" s="134" t="e">
        <f t="shared" si="242"/>
        <v>#DIV/0!</v>
      </c>
      <c r="PD40" s="133"/>
      <c r="PE40" s="145">
        <f t="shared" si="741"/>
        <v>0</v>
      </c>
      <c r="PF40" s="144">
        <f t="shared" si="244"/>
        <v>0</v>
      </c>
      <c r="PG40" s="147">
        <f t="shared" si="244"/>
        <v>0</v>
      </c>
      <c r="PH40" s="133">
        <f t="shared" si="244"/>
        <v>0</v>
      </c>
      <c r="PI40" s="134" t="e">
        <f t="shared" si="245"/>
        <v>#DIV/0!</v>
      </c>
      <c r="PJ40" s="133">
        <f t="shared" si="246"/>
        <v>0</v>
      </c>
      <c r="PK40" s="145">
        <f t="shared" si="246"/>
        <v>0</v>
      </c>
      <c r="PL40" s="144"/>
      <c r="PM40" s="147"/>
      <c r="PN40" s="133">
        <f t="shared" si="742"/>
        <v>0</v>
      </c>
      <c r="PO40" s="134" t="e">
        <f t="shared" si="248"/>
        <v>#DIV/0!</v>
      </c>
      <c r="PP40" s="133"/>
      <c r="PQ40" s="145">
        <f t="shared" si="743"/>
        <v>0</v>
      </c>
      <c r="PR40" s="144"/>
      <c r="PS40" s="147"/>
      <c r="PT40" s="133">
        <f t="shared" si="744"/>
        <v>0</v>
      </c>
      <c r="PU40" s="134" t="e">
        <f t="shared" si="251"/>
        <v>#DIV/0!</v>
      </c>
      <c r="PV40" s="133"/>
      <c r="PW40" s="145">
        <f t="shared" si="745"/>
        <v>0</v>
      </c>
    </row>
    <row r="41" spans="1:439" s="98" customFormat="1" ht="18.75" customHeight="1">
      <c r="A41" s="150"/>
      <c r="B41" s="186" t="s">
        <v>708</v>
      </c>
      <c r="C41" s="186" t="s">
        <v>709</v>
      </c>
      <c r="D41" s="152">
        <f>+'[10]รายงานจัดซื้องบ I '!D37</f>
        <v>4100</v>
      </c>
      <c r="E41" s="152">
        <f>+'[10]รายงานจัดซื้องบ I '!E37</f>
        <v>0</v>
      </c>
      <c r="F41" s="152">
        <f t="shared" si="653"/>
        <v>4100</v>
      </c>
      <c r="G41" s="152">
        <f>+'[10]รายงานจัดซื้องบ I '!G37</f>
        <v>0</v>
      </c>
      <c r="H41" s="152">
        <f t="shared" si="654"/>
        <v>4100</v>
      </c>
      <c r="I41" s="153">
        <f>+'[10]รายงานจัดซื้องบ I '!I37+'[10]รายงานจัดซื้องบ I '!L37+'[10]รายงานจัดซื้องบ I '!M37</f>
        <v>0</v>
      </c>
      <c r="J41" s="152">
        <f t="shared" si="655"/>
        <v>4100</v>
      </c>
      <c r="K41" s="154">
        <f t="shared" si="36"/>
        <v>0</v>
      </c>
      <c r="L41" s="152">
        <f>+'[10]รายงานจัดซื้องบ I '!O37</f>
        <v>4100</v>
      </c>
      <c r="M41" s="155">
        <f t="shared" si="656"/>
        <v>0</v>
      </c>
      <c r="N41" s="136">
        <f t="shared" si="40"/>
        <v>0</v>
      </c>
      <c r="O41" s="148">
        <f t="shared" si="40"/>
        <v>0</v>
      </c>
      <c r="P41" s="137">
        <f t="shared" si="40"/>
        <v>0</v>
      </c>
      <c r="Q41" s="138" t="e">
        <f t="shared" si="41"/>
        <v>#DIV/0!</v>
      </c>
      <c r="R41" s="137">
        <f t="shared" si="42"/>
        <v>0</v>
      </c>
      <c r="S41" s="139">
        <f t="shared" si="42"/>
        <v>0</v>
      </c>
      <c r="T41" s="140">
        <f t="shared" si="657"/>
        <v>4100</v>
      </c>
      <c r="U41" s="149">
        <f t="shared" si="657"/>
        <v>0</v>
      </c>
      <c r="V41" s="141">
        <f t="shared" si="658"/>
        <v>4100</v>
      </c>
      <c r="W41" s="142">
        <f t="shared" si="659"/>
        <v>0</v>
      </c>
      <c r="X41" s="141">
        <f t="shared" si="660"/>
        <v>4100</v>
      </c>
      <c r="Y41" s="143">
        <f t="shared" si="661"/>
        <v>0</v>
      </c>
      <c r="Z41" s="144">
        <v>0</v>
      </c>
      <c r="AA41" s="147">
        <v>0</v>
      </c>
      <c r="AB41" s="133">
        <f t="shared" si="662"/>
        <v>0</v>
      </c>
      <c r="AC41" s="134" t="e">
        <f t="shared" si="663"/>
        <v>#DIV/0!</v>
      </c>
      <c r="AD41" s="133">
        <v>0</v>
      </c>
      <c r="AE41" s="145">
        <f t="shared" si="664"/>
        <v>0</v>
      </c>
      <c r="AF41" s="144">
        <v>0</v>
      </c>
      <c r="AG41" s="147">
        <v>0</v>
      </c>
      <c r="AH41" s="133">
        <f t="shared" si="665"/>
        <v>0</v>
      </c>
      <c r="AI41" s="134" t="e">
        <f t="shared" si="666"/>
        <v>#DIV/0!</v>
      </c>
      <c r="AJ41" s="133">
        <v>0</v>
      </c>
      <c r="AK41" s="145">
        <f t="shared" si="667"/>
        <v>0</v>
      </c>
      <c r="AL41" s="144">
        <f t="shared" si="52"/>
        <v>0</v>
      </c>
      <c r="AM41" s="147">
        <f t="shared" si="52"/>
        <v>0</v>
      </c>
      <c r="AN41" s="133">
        <f t="shared" si="52"/>
        <v>0</v>
      </c>
      <c r="AO41" s="134" t="e">
        <f t="shared" si="53"/>
        <v>#DIV/0!</v>
      </c>
      <c r="AP41" s="133">
        <f t="shared" si="54"/>
        <v>0</v>
      </c>
      <c r="AQ41" s="145">
        <f t="shared" si="54"/>
        <v>0</v>
      </c>
      <c r="AR41" s="144"/>
      <c r="AS41" s="147"/>
      <c r="AT41" s="133">
        <f t="shared" si="55"/>
        <v>0</v>
      </c>
      <c r="AU41" s="134" t="e">
        <f t="shared" si="56"/>
        <v>#DIV/0!</v>
      </c>
      <c r="AV41" s="133"/>
      <c r="AW41" s="145">
        <f t="shared" si="57"/>
        <v>0</v>
      </c>
      <c r="AX41" s="144"/>
      <c r="AY41" s="147"/>
      <c r="AZ41" s="133">
        <f t="shared" si="58"/>
        <v>0</v>
      </c>
      <c r="BA41" s="134" t="e">
        <f t="shared" si="59"/>
        <v>#DIV/0!</v>
      </c>
      <c r="BB41" s="133"/>
      <c r="BC41" s="145">
        <f t="shared" si="60"/>
        <v>0</v>
      </c>
      <c r="BD41" s="144"/>
      <c r="BE41" s="147"/>
      <c r="BF41" s="133">
        <f t="shared" si="61"/>
        <v>0</v>
      </c>
      <c r="BG41" s="134" t="e">
        <f t="shared" si="62"/>
        <v>#DIV/0!</v>
      </c>
      <c r="BH41" s="133"/>
      <c r="BI41" s="145">
        <f t="shared" si="63"/>
        <v>0</v>
      </c>
      <c r="BJ41" s="144">
        <f t="shared" si="64"/>
        <v>4100</v>
      </c>
      <c r="BK41" s="147">
        <f t="shared" si="64"/>
        <v>0</v>
      </c>
      <c r="BL41" s="133">
        <f t="shared" si="64"/>
        <v>4100</v>
      </c>
      <c r="BM41" s="134">
        <f t="shared" si="65"/>
        <v>0</v>
      </c>
      <c r="BN41" s="133">
        <f t="shared" si="66"/>
        <v>4100</v>
      </c>
      <c r="BO41" s="145">
        <f t="shared" si="66"/>
        <v>0</v>
      </c>
      <c r="BP41" s="144">
        <f>+'[10]รายละเอียดซื้อ I'!F133</f>
        <v>4100</v>
      </c>
      <c r="BQ41" s="147">
        <f>+'[10]รายละเอียดซื้อ I'!G133+'[10]รายละเอียดซื้อ I'!J133+'[10]รายละเอียดซื้อ I'!K133</f>
        <v>0</v>
      </c>
      <c r="BR41" s="133">
        <f t="shared" si="67"/>
        <v>4100</v>
      </c>
      <c r="BS41" s="134">
        <f t="shared" si="68"/>
        <v>0</v>
      </c>
      <c r="BT41" s="133">
        <f>+'[10]รายละเอียดซื้อ I'!N133</f>
        <v>4100</v>
      </c>
      <c r="BU41" s="145">
        <f t="shared" si="69"/>
        <v>0</v>
      </c>
      <c r="BV41" s="144"/>
      <c r="BW41" s="147"/>
      <c r="BX41" s="133">
        <f t="shared" si="70"/>
        <v>0</v>
      </c>
      <c r="BY41" s="134" t="e">
        <f t="shared" si="71"/>
        <v>#DIV/0!</v>
      </c>
      <c r="BZ41" s="133"/>
      <c r="CA41" s="145">
        <f t="shared" si="72"/>
        <v>0</v>
      </c>
      <c r="CB41" s="144"/>
      <c r="CC41" s="147"/>
      <c r="CD41" s="133">
        <f t="shared" si="73"/>
        <v>0</v>
      </c>
      <c r="CE41" s="134" t="e">
        <f t="shared" si="74"/>
        <v>#DIV/0!</v>
      </c>
      <c r="CF41" s="133"/>
      <c r="CG41" s="145">
        <f t="shared" si="75"/>
        <v>0</v>
      </c>
      <c r="CH41" s="144">
        <f t="shared" si="76"/>
        <v>0</v>
      </c>
      <c r="CI41" s="147">
        <f t="shared" si="76"/>
        <v>0</v>
      </c>
      <c r="CJ41" s="133">
        <f t="shared" si="76"/>
        <v>0</v>
      </c>
      <c r="CK41" s="134" t="e">
        <f t="shared" si="77"/>
        <v>#DIV/0!</v>
      </c>
      <c r="CL41" s="133">
        <f t="shared" si="78"/>
        <v>0</v>
      </c>
      <c r="CM41" s="145">
        <f t="shared" si="78"/>
        <v>0</v>
      </c>
      <c r="CN41" s="144"/>
      <c r="CO41" s="147"/>
      <c r="CP41" s="133">
        <f t="shared" si="79"/>
        <v>0</v>
      </c>
      <c r="CQ41" s="134" t="e">
        <f t="shared" si="80"/>
        <v>#DIV/0!</v>
      </c>
      <c r="CR41" s="133"/>
      <c r="CS41" s="145">
        <f t="shared" si="81"/>
        <v>0</v>
      </c>
      <c r="CT41" s="144"/>
      <c r="CU41" s="147"/>
      <c r="CV41" s="133">
        <f t="shared" si="82"/>
        <v>0</v>
      </c>
      <c r="CW41" s="134" t="e">
        <f t="shared" si="83"/>
        <v>#DIV/0!</v>
      </c>
      <c r="CX41" s="133"/>
      <c r="CY41" s="145">
        <f t="shared" si="84"/>
        <v>0</v>
      </c>
      <c r="CZ41" s="144"/>
      <c r="DA41" s="147"/>
      <c r="DB41" s="133">
        <f t="shared" si="85"/>
        <v>0</v>
      </c>
      <c r="DC41" s="134" t="e">
        <f t="shared" si="86"/>
        <v>#DIV/0!</v>
      </c>
      <c r="DD41" s="133"/>
      <c r="DE41" s="145">
        <f t="shared" si="87"/>
        <v>0</v>
      </c>
      <c r="DF41" s="144">
        <f t="shared" si="88"/>
        <v>0</v>
      </c>
      <c r="DG41" s="147">
        <f t="shared" si="88"/>
        <v>0</v>
      </c>
      <c r="DH41" s="133">
        <f t="shared" si="88"/>
        <v>0</v>
      </c>
      <c r="DI41" s="134" t="e">
        <f t="shared" si="89"/>
        <v>#DIV/0!</v>
      </c>
      <c r="DJ41" s="133">
        <f t="shared" si="90"/>
        <v>0</v>
      </c>
      <c r="DK41" s="145">
        <f t="shared" si="90"/>
        <v>0</v>
      </c>
      <c r="DL41" s="144"/>
      <c r="DM41" s="147"/>
      <c r="DN41" s="133">
        <f t="shared" si="91"/>
        <v>0</v>
      </c>
      <c r="DO41" s="134" t="e">
        <f t="shared" si="92"/>
        <v>#DIV/0!</v>
      </c>
      <c r="DP41" s="133"/>
      <c r="DQ41" s="145">
        <f t="shared" si="93"/>
        <v>0</v>
      </c>
      <c r="DR41" s="144"/>
      <c r="DS41" s="147"/>
      <c r="DT41" s="133">
        <f t="shared" si="94"/>
        <v>0</v>
      </c>
      <c r="DU41" s="134" t="e">
        <f t="shared" si="95"/>
        <v>#DIV/0!</v>
      </c>
      <c r="DV41" s="133"/>
      <c r="DW41" s="145">
        <f t="shared" si="96"/>
        <v>0</v>
      </c>
      <c r="DX41" s="144"/>
      <c r="DY41" s="147"/>
      <c r="DZ41" s="133">
        <f t="shared" si="668"/>
        <v>0</v>
      </c>
      <c r="EA41" s="134" t="e">
        <f t="shared" si="98"/>
        <v>#DIV/0!</v>
      </c>
      <c r="EB41" s="133"/>
      <c r="EC41" s="145">
        <f t="shared" si="669"/>
        <v>0</v>
      </c>
      <c r="ED41" s="144">
        <f t="shared" si="100"/>
        <v>0</v>
      </c>
      <c r="EE41" s="147">
        <f t="shared" si="100"/>
        <v>0</v>
      </c>
      <c r="EF41" s="133">
        <f t="shared" si="100"/>
        <v>0</v>
      </c>
      <c r="EG41" s="134" t="e">
        <f t="shared" si="101"/>
        <v>#DIV/0!</v>
      </c>
      <c r="EH41" s="133">
        <f t="shared" si="102"/>
        <v>0</v>
      </c>
      <c r="EI41" s="145">
        <f t="shared" si="102"/>
        <v>0</v>
      </c>
      <c r="EJ41" s="144"/>
      <c r="EK41" s="147"/>
      <c r="EL41" s="133">
        <f t="shared" si="670"/>
        <v>0</v>
      </c>
      <c r="EM41" s="134" t="e">
        <f t="shared" si="104"/>
        <v>#DIV/0!</v>
      </c>
      <c r="EN41" s="133"/>
      <c r="EO41" s="145">
        <f t="shared" si="671"/>
        <v>0</v>
      </c>
      <c r="EP41" s="144"/>
      <c r="EQ41" s="147"/>
      <c r="ER41" s="133">
        <f t="shared" si="672"/>
        <v>0</v>
      </c>
      <c r="ES41" s="134" t="e">
        <f t="shared" si="107"/>
        <v>#DIV/0!</v>
      </c>
      <c r="ET41" s="133"/>
      <c r="EU41" s="145">
        <f t="shared" si="673"/>
        <v>0</v>
      </c>
      <c r="EV41" s="144"/>
      <c r="EW41" s="147"/>
      <c r="EX41" s="133">
        <f t="shared" si="674"/>
        <v>0</v>
      </c>
      <c r="EY41" s="134" t="e">
        <f t="shared" si="110"/>
        <v>#DIV/0!</v>
      </c>
      <c r="EZ41" s="133"/>
      <c r="FA41" s="145">
        <f t="shared" si="675"/>
        <v>0</v>
      </c>
      <c r="FB41" s="144"/>
      <c r="FC41" s="147"/>
      <c r="FD41" s="133">
        <f t="shared" si="676"/>
        <v>0</v>
      </c>
      <c r="FE41" s="134" t="e">
        <f t="shared" si="113"/>
        <v>#DIV/0!</v>
      </c>
      <c r="FF41" s="133"/>
      <c r="FG41" s="145">
        <f t="shared" si="677"/>
        <v>0</v>
      </c>
      <c r="FH41" s="144"/>
      <c r="FI41" s="147"/>
      <c r="FJ41" s="133">
        <f t="shared" si="678"/>
        <v>0</v>
      </c>
      <c r="FK41" s="134" t="e">
        <f t="shared" si="116"/>
        <v>#DIV/0!</v>
      </c>
      <c r="FL41" s="133"/>
      <c r="FM41" s="145">
        <f t="shared" si="679"/>
        <v>0</v>
      </c>
      <c r="FN41" s="144">
        <f t="shared" si="118"/>
        <v>0</v>
      </c>
      <c r="FO41" s="147">
        <f t="shared" si="118"/>
        <v>0</v>
      </c>
      <c r="FP41" s="133">
        <f t="shared" si="118"/>
        <v>0</v>
      </c>
      <c r="FQ41" s="134" t="e">
        <f t="shared" si="119"/>
        <v>#DIV/0!</v>
      </c>
      <c r="FR41" s="133">
        <f t="shared" si="120"/>
        <v>0</v>
      </c>
      <c r="FS41" s="145">
        <f t="shared" si="120"/>
        <v>0</v>
      </c>
      <c r="FT41" s="144"/>
      <c r="FU41" s="147"/>
      <c r="FV41" s="133">
        <f t="shared" si="680"/>
        <v>0</v>
      </c>
      <c r="FW41" s="134" t="e">
        <f t="shared" si="122"/>
        <v>#DIV/0!</v>
      </c>
      <c r="FX41" s="133"/>
      <c r="FY41" s="145">
        <f t="shared" si="681"/>
        <v>0</v>
      </c>
      <c r="FZ41" s="144"/>
      <c r="GA41" s="147"/>
      <c r="GB41" s="133">
        <f t="shared" si="682"/>
        <v>0</v>
      </c>
      <c r="GC41" s="134" t="e">
        <f t="shared" si="125"/>
        <v>#DIV/0!</v>
      </c>
      <c r="GD41" s="133"/>
      <c r="GE41" s="145">
        <f t="shared" si="683"/>
        <v>0</v>
      </c>
      <c r="GF41" s="144"/>
      <c r="GG41" s="147"/>
      <c r="GH41" s="133">
        <f t="shared" si="684"/>
        <v>0</v>
      </c>
      <c r="GI41" s="134" t="e">
        <f t="shared" si="128"/>
        <v>#DIV/0!</v>
      </c>
      <c r="GJ41" s="133"/>
      <c r="GK41" s="145">
        <f t="shared" si="685"/>
        <v>0</v>
      </c>
      <c r="GL41" s="144">
        <f t="shared" si="130"/>
        <v>0</v>
      </c>
      <c r="GM41" s="147">
        <f t="shared" si="130"/>
        <v>0</v>
      </c>
      <c r="GN41" s="133">
        <f t="shared" si="130"/>
        <v>0</v>
      </c>
      <c r="GO41" s="134" t="e">
        <f t="shared" si="131"/>
        <v>#DIV/0!</v>
      </c>
      <c r="GP41" s="133">
        <f t="shared" si="132"/>
        <v>0</v>
      </c>
      <c r="GQ41" s="145">
        <f t="shared" si="132"/>
        <v>0</v>
      </c>
      <c r="GR41" s="144"/>
      <c r="GS41" s="147"/>
      <c r="GT41" s="133">
        <f t="shared" si="686"/>
        <v>0</v>
      </c>
      <c r="GU41" s="134" t="e">
        <f t="shared" si="134"/>
        <v>#DIV/0!</v>
      </c>
      <c r="GV41" s="133"/>
      <c r="GW41" s="145">
        <f t="shared" si="687"/>
        <v>0</v>
      </c>
      <c r="GX41" s="144"/>
      <c r="GY41" s="147"/>
      <c r="GZ41" s="133">
        <f t="shared" si="688"/>
        <v>0</v>
      </c>
      <c r="HA41" s="134" t="e">
        <f t="shared" si="137"/>
        <v>#DIV/0!</v>
      </c>
      <c r="HB41" s="133"/>
      <c r="HC41" s="145">
        <f t="shared" si="689"/>
        <v>0</v>
      </c>
      <c r="HD41" s="144"/>
      <c r="HE41" s="147"/>
      <c r="HF41" s="133">
        <f t="shared" si="690"/>
        <v>0</v>
      </c>
      <c r="HG41" s="134" t="e">
        <f t="shared" si="140"/>
        <v>#DIV/0!</v>
      </c>
      <c r="HH41" s="133"/>
      <c r="HI41" s="145">
        <f t="shared" si="691"/>
        <v>0</v>
      </c>
      <c r="HJ41" s="144"/>
      <c r="HK41" s="147"/>
      <c r="HL41" s="133">
        <f t="shared" si="692"/>
        <v>0</v>
      </c>
      <c r="HM41" s="134" t="e">
        <f t="shared" si="143"/>
        <v>#DIV/0!</v>
      </c>
      <c r="HN41" s="133"/>
      <c r="HO41" s="145">
        <f t="shared" si="693"/>
        <v>0</v>
      </c>
      <c r="HP41" s="144"/>
      <c r="HQ41" s="147"/>
      <c r="HR41" s="133">
        <f t="shared" si="694"/>
        <v>0</v>
      </c>
      <c r="HS41" s="134" t="e">
        <f t="shared" si="146"/>
        <v>#DIV/0!</v>
      </c>
      <c r="HT41" s="133"/>
      <c r="HU41" s="145">
        <f t="shared" si="695"/>
        <v>0</v>
      </c>
      <c r="HV41" s="144"/>
      <c r="HW41" s="147"/>
      <c r="HX41" s="133">
        <f t="shared" si="696"/>
        <v>0</v>
      </c>
      <c r="HY41" s="134" t="e">
        <f t="shared" si="149"/>
        <v>#DIV/0!</v>
      </c>
      <c r="HZ41" s="133"/>
      <c r="IA41" s="145">
        <f t="shared" si="697"/>
        <v>0</v>
      </c>
      <c r="IB41" s="144">
        <f t="shared" si="151"/>
        <v>0</v>
      </c>
      <c r="IC41" s="147">
        <f t="shared" si="151"/>
        <v>0</v>
      </c>
      <c r="ID41" s="133">
        <f t="shared" si="151"/>
        <v>0</v>
      </c>
      <c r="IE41" s="134" t="e">
        <f t="shared" si="152"/>
        <v>#DIV/0!</v>
      </c>
      <c r="IF41" s="133">
        <f t="shared" si="153"/>
        <v>0</v>
      </c>
      <c r="IG41" s="145">
        <f t="shared" si="153"/>
        <v>0</v>
      </c>
      <c r="IH41" s="144"/>
      <c r="II41" s="147"/>
      <c r="IJ41" s="133">
        <f t="shared" si="698"/>
        <v>0</v>
      </c>
      <c r="IK41" s="134" t="e">
        <f t="shared" si="155"/>
        <v>#DIV/0!</v>
      </c>
      <c r="IL41" s="133"/>
      <c r="IM41" s="145">
        <f t="shared" si="699"/>
        <v>0</v>
      </c>
      <c r="IN41" s="144"/>
      <c r="IO41" s="147"/>
      <c r="IP41" s="133">
        <f t="shared" si="700"/>
        <v>0</v>
      </c>
      <c r="IQ41" s="134" t="e">
        <f t="shared" si="158"/>
        <v>#DIV/0!</v>
      </c>
      <c r="IR41" s="133"/>
      <c r="IS41" s="145">
        <f t="shared" si="701"/>
        <v>0</v>
      </c>
      <c r="IT41" s="144"/>
      <c r="IU41" s="147"/>
      <c r="IV41" s="133">
        <f t="shared" si="702"/>
        <v>0</v>
      </c>
      <c r="IW41" s="134" t="e">
        <f t="shared" si="161"/>
        <v>#DIV/0!</v>
      </c>
      <c r="IX41" s="133"/>
      <c r="IY41" s="145">
        <f t="shared" si="703"/>
        <v>0</v>
      </c>
      <c r="IZ41" s="144">
        <f t="shared" si="163"/>
        <v>0</v>
      </c>
      <c r="JA41" s="147">
        <f t="shared" si="163"/>
        <v>0</v>
      </c>
      <c r="JB41" s="133">
        <f t="shared" si="163"/>
        <v>0</v>
      </c>
      <c r="JC41" s="134" t="e">
        <f t="shared" si="164"/>
        <v>#DIV/0!</v>
      </c>
      <c r="JD41" s="133">
        <f t="shared" si="165"/>
        <v>0</v>
      </c>
      <c r="JE41" s="145">
        <f t="shared" si="165"/>
        <v>0</v>
      </c>
      <c r="JF41" s="144"/>
      <c r="JG41" s="147"/>
      <c r="JH41" s="133">
        <f t="shared" si="704"/>
        <v>0</v>
      </c>
      <c r="JI41" s="134" t="e">
        <f t="shared" si="167"/>
        <v>#DIV/0!</v>
      </c>
      <c r="JJ41" s="133"/>
      <c r="JK41" s="145">
        <f t="shared" si="705"/>
        <v>0</v>
      </c>
      <c r="JL41" s="144"/>
      <c r="JM41" s="147"/>
      <c r="JN41" s="133">
        <f t="shared" si="706"/>
        <v>0</v>
      </c>
      <c r="JO41" s="134" t="e">
        <f t="shared" si="170"/>
        <v>#DIV/0!</v>
      </c>
      <c r="JP41" s="133"/>
      <c r="JQ41" s="145">
        <f t="shared" si="707"/>
        <v>0</v>
      </c>
      <c r="JR41" s="144"/>
      <c r="JS41" s="147"/>
      <c r="JT41" s="133">
        <f t="shared" si="708"/>
        <v>0</v>
      </c>
      <c r="JU41" s="134" t="e">
        <f t="shared" si="173"/>
        <v>#DIV/0!</v>
      </c>
      <c r="JV41" s="133"/>
      <c r="JW41" s="145">
        <f t="shared" si="709"/>
        <v>0</v>
      </c>
      <c r="JX41" s="144"/>
      <c r="JY41" s="147"/>
      <c r="JZ41" s="133">
        <f t="shared" si="710"/>
        <v>0</v>
      </c>
      <c r="KA41" s="134" t="e">
        <f t="shared" si="176"/>
        <v>#DIV/0!</v>
      </c>
      <c r="KB41" s="133"/>
      <c r="KC41" s="145">
        <f t="shared" si="711"/>
        <v>0</v>
      </c>
      <c r="KD41" s="144">
        <f t="shared" si="178"/>
        <v>0</v>
      </c>
      <c r="KE41" s="147">
        <f t="shared" si="178"/>
        <v>0</v>
      </c>
      <c r="KF41" s="133">
        <f t="shared" si="178"/>
        <v>0</v>
      </c>
      <c r="KG41" s="134" t="e">
        <f t="shared" si="179"/>
        <v>#DIV/0!</v>
      </c>
      <c r="KH41" s="133">
        <f t="shared" si="180"/>
        <v>0</v>
      </c>
      <c r="KI41" s="145">
        <f t="shared" si="180"/>
        <v>0</v>
      </c>
      <c r="KJ41" s="144"/>
      <c r="KK41" s="147"/>
      <c r="KL41" s="133">
        <f t="shared" si="712"/>
        <v>0</v>
      </c>
      <c r="KM41" s="134" t="e">
        <f t="shared" si="182"/>
        <v>#DIV/0!</v>
      </c>
      <c r="KN41" s="133"/>
      <c r="KO41" s="145">
        <f t="shared" si="713"/>
        <v>0</v>
      </c>
      <c r="KP41" s="144"/>
      <c r="KQ41" s="147"/>
      <c r="KR41" s="133">
        <f t="shared" si="714"/>
        <v>0</v>
      </c>
      <c r="KS41" s="134" t="e">
        <f t="shared" si="185"/>
        <v>#DIV/0!</v>
      </c>
      <c r="KT41" s="133"/>
      <c r="KU41" s="145">
        <f t="shared" si="715"/>
        <v>0</v>
      </c>
      <c r="KV41" s="144">
        <f t="shared" si="187"/>
        <v>0</v>
      </c>
      <c r="KW41" s="147">
        <f t="shared" si="187"/>
        <v>0</v>
      </c>
      <c r="KX41" s="133">
        <f t="shared" si="187"/>
        <v>0</v>
      </c>
      <c r="KY41" s="134" t="e">
        <f t="shared" si="188"/>
        <v>#DIV/0!</v>
      </c>
      <c r="KZ41" s="133">
        <f t="shared" si="189"/>
        <v>0</v>
      </c>
      <c r="LA41" s="145">
        <f t="shared" si="189"/>
        <v>0</v>
      </c>
      <c r="LB41" s="144"/>
      <c r="LC41" s="147"/>
      <c r="LD41" s="133">
        <f t="shared" si="716"/>
        <v>0</v>
      </c>
      <c r="LE41" s="134" t="e">
        <f t="shared" si="191"/>
        <v>#DIV/0!</v>
      </c>
      <c r="LF41" s="133"/>
      <c r="LG41" s="145">
        <f t="shared" si="717"/>
        <v>0</v>
      </c>
      <c r="LH41" s="144"/>
      <c r="LI41" s="147"/>
      <c r="LJ41" s="133">
        <f t="shared" si="718"/>
        <v>0</v>
      </c>
      <c r="LK41" s="134" t="e">
        <f t="shared" si="194"/>
        <v>#DIV/0!</v>
      </c>
      <c r="LL41" s="133"/>
      <c r="LM41" s="145">
        <f t="shared" si="719"/>
        <v>0</v>
      </c>
      <c r="LN41" s="144">
        <f t="shared" si="196"/>
        <v>0</v>
      </c>
      <c r="LO41" s="147">
        <f t="shared" si="196"/>
        <v>0</v>
      </c>
      <c r="LP41" s="133">
        <f t="shared" si="196"/>
        <v>0</v>
      </c>
      <c r="LQ41" s="134" t="e">
        <f t="shared" si="197"/>
        <v>#DIV/0!</v>
      </c>
      <c r="LR41" s="133">
        <f t="shared" si="198"/>
        <v>0</v>
      </c>
      <c r="LS41" s="145">
        <f t="shared" si="198"/>
        <v>0</v>
      </c>
      <c r="LT41" s="144"/>
      <c r="LU41" s="147"/>
      <c r="LV41" s="133">
        <f t="shared" si="720"/>
        <v>0</v>
      </c>
      <c r="LW41" s="134" t="e">
        <f t="shared" si="200"/>
        <v>#DIV/0!</v>
      </c>
      <c r="LX41" s="133"/>
      <c r="LY41" s="145">
        <f t="shared" si="721"/>
        <v>0</v>
      </c>
      <c r="LZ41" s="144"/>
      <c r="MA41" s="147"/>
      <c r="MB41" s="133">
        <f t="shared" si="722"/>
        <v>0</v>
      </c>
      <c r="MC41" s="134" t="e">
        <f t="shared" si="203"/>
        <v>#DIV/0!</v>
      </c>
      <c r="MD41" s="133"/>
      <c r="ME41" s="145">
        <f t="shared" si="723"/>
        <v>0</v>
      </c>
      <c r="MF41" s="144">
        <f t="shared" si="205"/>
        <v>0</v>
      </c>
      <c r="MG41" s="147">
        <f t="shared" si="205"/>
        <v>0</v>
      </c>
      <c r="MH41" s="133">
        <f t="shared" si="205"/>
        <v>0</v>
      </c>
      <c r="MI41" s="134" t="e">
        <f t="shared" si="206"/>
        <v>#DIV/0!</v>
      </c>
      <c r="MJ41" s="133">
        <f t="shared" si="207"/>
        <v>0</v>
      </c>
      <c r="MK41" s="145">
        <f t="shared" si="207"/>
        <v>0</v>
      </c>
      <c r="ML41" s="144"/>
      <c r="MM41" s="147"/>
      <c r="MN41" s="133">
        <f t="shared" si="724"/>
        <v>0</v>
      </c>
      <c r="MO41" s="134" t="e">
        <f t="shared" si="209"/>
        <v>#DIV/0!</v>
      </c>
      <c r="MP41" s="133"/>
      <c r="MQ41" s="145">
        <f t="shared" si="725"/>
        <v>0</v>
      </c>
      <c r="MR41" s="144"/>
      <c r="MS41" s="147"/>
      <c r="MT41" s="133">
        <f t="shared" si="726"/>
        <v>0</v>
      </c>
      <c r="MU41" s="134" t="e">
        <f t="shared" si="212"/>
        <v>#DIV/0!</v>
      </c>
      <c r="MV41" s="133"/>
      <c r="MW41" s="145">
        <f t="shared" si="727"/>
        <v>0</v>
      </c>
      <c r="MX41" s="144">
        <f t="shared" si="214"/>
        <v>0</v>
      </c>
      <c r="MY41" s="147">
        <f t="shared" si="214"/>
        <v>0</v>
      </c>
      <c r="MZ41" s="133">
        <f t="shared" si="214"/>
        <v>0</v>
      </c>
      <c r="NA41" s="134" t="e">
        <f t="shared" si="215"/>
        <v>#DIV/0!</v>
      </c>
      <c r="NB41" s="133">
        <f t="shared" si="216"/>
        <v>0</v>
      </c>
      <c r="NC41" s="145">
        <f t="shared" si="216"/>
        <v>0</v>
      </c>
      <c r="ND41" s="144"/>
      <c r="NE41" s="147"/>
      <c r="NF41" s="133">
        <f t="shared" si="728"/>
        <v>0</v>
      </c>
      <c r="NG41" s="134" t="e">
        <f t="shared" si="218"/>
        <v>#DIV/0!</v>
      </c>
      <c r="NH41" s="133"/>
      <c r="NI41" s="145">
        <f t="shared" si="729"/>
        <v>0</v>
      </c>
      <c r="NJ41" s="144"/>
      <c r="NK41" s="147"/>
      <c r="NL41" s="133">
        <f t="shared" si="730"/>
        <v>0</v>
      </c>
      <c r="NM41" s="134" t="e">
        <f t="shared" si="221"/>
        <v>#DIV/0!</v>
      </c>
      <c r="NN41" s="133"/>
      <c r="NO41" s="145">
        <f t="shared" si="731"/>
        <v>0</v>
      </c>
      <c r="NP41" s="144">
        <f t="shared" si="223"/>
        <v>0</v>
      </c>
      <c r="NQ41" s="147">
        <f t="shared" si="223"/>
        <v>0</v>
      </c>
      <c r="NR41" s="133">
        <f t="shared" si="223"/>
        <v>0</v>
      </c>
      <c r="NS41" s="134" t="e">
        <f t="shared" si="224"/>
        <v>#DIV/0!</v>
      </c>
      <c r="NT41" s="133">
        <f t="shared" si="225"/>
        <v>0</v>
      </c>
      <c r="NU41" s="145">
        <f t="shared" si="225"/>
        <v>0</v>
      </c>
      <c r="NV41" s="144"/>
      <c r="NW41" s="147"/>
      <c r="NX41" s="133">
        <f t="shared" si="732"/>
        <v>0</v>
      </c>
      <c r="NY41" s="134" t="e">
        <f t="shared" si="227"/>
        <v>#DIV/0!</v>
      </c>
      <c r="NZ41" s="133"/>
      <c r="OA41" s="145">
        <f t="shared" si="733"/>
        <v>0</v>
      </c>
      <c r="OB41" s="144"/>
      <c r="OC41" s="147"/>
      <c r="OD41" s="133">
        <f t="shared" si="734"/>
        <v>0</v>
      </c>
      <c r="OE41" s="134" t="e">
        <f t="shared" si="230"/>
        <v>#DIV/0!</v>
      </c>
      <c r="OF41" s="133"/>
      <c r="OG41" s="145">
        <f t="shared" si="735"/>
        <v>0</v>
      </c>
      <c r="OH41" s="144"/>
      <c r="OI41" s="147"/>
      <c r="OJ41" s="133">
        <f t="shared" si="736"/>
        <v>0</v>
      </c>
      <c r="OK41" s="134" t="e">
        <f t="shared" si="233"/>
        <v>#DIV/0!</v>
      </c>
      <c r="OL41" s="133"/>
      <c r="OM41" s="145">
        <f t="shared" si="737"/>
        <v>0</v>
      </c>
      <c r="ON41" s="144">
        <f t="shared" si="235"/>
        <v>0</v>
      </c>
      <c r="OO41" s="147">
        <f t="shared" si="235"/>
        <v>0</v>
      </c>
      <c r="OP41" s="133">
        <f t="shared" si="235"/>
        <v>0</v>
      </c>
      <c r="OQ41" s="134" t="e">
        <f t="shared" si="236"/>
        <v>#DIV/0!</v>
      </c>
      <c r="OR41" s="133">
        <f t="shared" si="237"/>
        <v>0</v>
      </c>
      <c r="OS41" s="145">
        <f t="shared" si="237"/>
        <v>0</v>
      </c>
      <c r="OT41" s="144"/>
      <c r="OU41" s="147"/>
      <c r="OV41" s="133">
        <f t="shared" si="738"/>
        <v>0</v>
      </c>
      <c r="OW41" s="134" t="e">
        <f t="shared" si="239"/>
        <v>#DIV/0!</v>
      </c>
      <c r="OX41" s="133"/>
      <c r="OY41" s="145">
        <f t="shared" si="739"/>
        <v>0</v>
      </c>
      <c r="OZ41" s="144"/>
      <c r="PA41" s="147"/>
      <c r="PB41" s="133">
        <f t="shared" si="740"/>
        <v>0</v>
      </c>
      <c r="PC41" s="134" t="e">
        <f t="shared" si="242"/>
        <v>#DIV/0!</v>
      </c>
      <c r="PD41" s="133"/>
      <c r="PE41" s="145">
        <f t="shared" si="741"/>
        <v>0</v>
      </c>
      <c r="PF41" s="144">
        <f t="shared" si="244"/>
        <v>0</v>
      </c>
      <c r="PG41" s="147">
        <f t="shared" si="244"/>
        <v>0</v>
      </c>
      <c r="PH41" s="133">
        <f t="shared" si="244"/>
        <v>0</v>
      </c>
      <c r="PI41" s="134" t="e">
        <f t="shared" si="245"/>
        <v>#DIV/0!</v>
      </c>
      <c r="PJ41" s="133">
        <f t="shared" si="246"/>
        <v>0</v>
      </c>
      <c r="PK41" s="145">
        <f t="shared" si="246"/>
        <v>0</v>
      </c>
      <c r="PL41" s="144"/>
      <c r="PM41" s="147"/>
      <c r="PN41" s="133">
        <f t="shared" si="742"/>
        <v>0</v>
      </c>
      <c r="PO41" s="134" t="e">
        <f t="shared" si="248"/>
        <v>#DIV/0!</v>
      </c>
      <c r="PP41" s="133"/>
      <c r="PQ41" s="145">
        <f t="shared" si="743"/>
        <v>0</v>
      </c>
      <c r="PR41" s="144"/>
      <c r="PS41" s="147"/>
      <c r="PT41" s="133">
        <f t="shared" si="744"/>
        <v>0</v>
      </c>
      <c r="PU41" s="134" t="e">
        <f t="shared" si="251"/>
        <v>#DIV/0!</v>
      </c>
      <c r="PV41" s="133"/>
      <c r="PW41" s="145">
        <f t="shared" si="745"/>
        <v>0</v>
      </c>
    </row>
    <row r="42" spans="1:439" s="98" customFormat="1" ht="18.75" customHeight="1">
      <c r="A42" s="150"/>
      <c r="B42" s="186" t="s">
        <v>710</v>
      </c>
      <c r="C42" s="186" t="s">
        <v>711</v>
      </c>
      <c r="D42" s="152">
        <f>+'[10]รายงานจัดซื้องบ I '!D38</f>
        <v>0</v>
      </c>
      <c r="E42" s="152">
        <f>+'[10]รายงานจัดซื้องบ I '!E38</f>
        <v>3660</v>
      </c>
      <c r="F42" s="152">
        <f t="shared" si="653"/>
        <v>3660</v>
      </c>
      <c r="G42" s="152">
        <f>+'[10]รายงานจัดซื้องบ I '!G38</f>
        <v>0</v>
      </c>
      <c r="H42" s="152">
        <f t="shared" si="654"/>
        <v>3660</v>
      </c>
      <c r="I42" s="153">
        <f>+'[10]รายงานจัดซื้องบ I '!I38+'[10]รายงานจัดซื้องบ I '!L38+'[10]รายงานจัดซื้องบ I '!M38</f>
        <v>0</v>
      </c>
      <c r="J42" s="152">
        <f t="shared" si="655"/>
        <v>3660</v>
      </c>
      <c r="K42" s="154">
        <f t="shared" si="36"/>
        <v>0</v>
      </c>
      <c r="L42" s="152">
        <f>+'[10]รายงานจัดซื้องบ I '!O38</f>
        <v>3546</v>
      </c>
      <c r="M42" s="155">
        <f t="shared" si="656"/>
        <v>114</v>
      </c>
      <c r="N42" s="136">
        <f t="shared" si="40"/>
        <v>0</v>
      </c>
      <c r="O42" s="148">
        <f t="shared" si="40"/>
        <v>0</v>
      </c>
      <c r="P42" s="137">
        <f t="shared" si="40"/>
        <v>0</v>
      </c>
      <c r="Q42" s="138" t="e">
        <f t="shared" si="41"/>
        <v>#DIV/0!</v>
      </c>
      <c r="R42" s="137">
        <f t="shared" si="42"/>
        <v>0</v>
      </c>
      <c r="S42" s="139">
        <f t="shared" si="42"/>
        <v>0</v>
      </c>
      <c r="T42" s="140">
        <f t="shared" si="657"/>
        <v>3660</v>
      </c>
      <c r="U42" s="149">
        <f t="shared" si="657"/>
        <v>0</v>
      </c>
      <c r="V42" s="141">
        <f t="shared" si="658"/>
        <v>3660</v>
      </c>
      <c r="W42" s="142">
        <f t="shared" si="659"/>
        <v>0</v>
      </c>
      <c r="X42" s="141">
        <f t="shared" si="660"/>
        <v>3546</v>
      </c>
      <c r="Y42" s="143">
        <f t="shared" si="661"/>
        <v>114</v>
      </c>
      <c r="Z42" s="144">
        <v>0</v>
      </c>
      <c r="AA42" s="147">
        <v>0</v>
      </c>
      <c r="AB42" s="133">
        <f t="shared" si="662"/>
        <v>0</v>
      </c>
      <c r="AC42" s="134" t="e">
        <f t="shared" si="663"/>
        <v>#DIV/0!</v>
      </c>
      <c r="AD42" s="133">
        <v>0</v>
      </c>
      <c r="AE42" s="145">
        <f t="shared" si="664"/>
        <v>0</v>
      </c>
      <c r="AF42" s="144">
        <v>0</v>
      </c>
      <c r="AG42" s="147">
        <v>0</v>
      </c>
      <c r="AH42" s="133">
        <f t="shared" si="665"/>
        <v>0</v>
      </c>
      <c r="AI42" s="134" t="e">
        <f t="shared" si="666"/>
        <v>#DIV/0!</v>
      </c>
      <c r="AJ42" s="133">
        <v>0</v>
      </c>
      <c r="AK42" s="145">
        <f t="shared" si="667"/>
        <v>0</v>
      </c>
      <c r="AL42" s="144">
        <f t="shared" si="52"/>
        <v>0</v>
      </c>
      <c r="AM42" s="147">
        <f t="shared" si="52"/>
        <v>0</v>
      </c>
      <c r="AN42" s="133">
        <f t="shared" si="52"/>
        <v>0</v>
      </c>
      <c r="AO42" s="134" t="e">
        <f t="shared" si="53"/>
        <v>#DIV/0!</v>
      </c>
      <c r="AP42" s="133">
        <f t="shared" si="54"/>
        <v>0</v>
      </c>
      <c r="AQ42" s="145">
        <f t="shared" si="54"/>
        <v>0</v>
      </c>
      <c r="AR42" s="144"/>
      <c r="AS42" s="147"/>
      <c r="AT42" s="133">
        <f t="shared" si="55"/>
        <v>0</v>
      </c>
      <c r="AU42" s="134" t="e">
        <f t="shared" si="56"/>
        <v>#DIV/0!</v>
      </c>
      <c r="AV42" s="133"/>
      <c r="AW42" s="145">
        <f t="shared" si="57"/>
        <v>0</v>
      </c>
      <c r="AX42" s="144"/>
      <c r="AY42" s="147"/>
      <c r="AZ42" s="133">
        <f t="shared" si="58"/>
        <v>0</v>
      </c>
      <c r="BA42" s="134" t="e">
        <f t="shared" si="59"/>
        <v>#DIV/0!</v>
      </c>
      <c r="BB42" s="133"/>
      <c r="BC42" s="145">
        <f t="shared" si="60"/>
        <v>0</v>
      </c>
      <c r="BD42" s="144"/>
      <c r="BE42" s="147"/>
      <c r="BF42" s="133">
        <f t="shared" si="61"/>
        <v>0</v>
      </c>
      <c r="BG42" s="134" t="e">
        <f t="shared" si="62"/>
        <v>#DIV/0!</v>
      </c>
      <c r="BH42" s="133"/>
      <c r="BI42" s="145">
        <f t="shared" si="63"/>
        <v>0</v>
      </c>
      <c r="BJ42" s="144">
        <f t="shared" si="64"/>
        <v>3660</v>
      </c>
      <c r="BK42" s="147">
        <f t="shared" si="64"/>
        <v>0</v>
      </c>
      <c r="BL42" s="133">
        <f t="shared" si="64"/>
        <v>3660</v>
      </c>
      <c r="BM42" s="134">
        <f t="shared" si="65"/>
        <v>0</v>
      </c>
      <c r="BN42" s="133">
        <f t="shared" si="66"/>
        <v>3546</v>
      </c>
      <c r="BO42" s="145">
        <f t="shared" si="66"/>
        <v>114</v>
      </c>
      <c r="BP42" s="144">
        <f>+'[10]รายละเอียดซื้อ I'!F136</f>
        <v>3660</v>
      </c>
      <c r="BQ42" s="147">
        <f>+'[10]รายละเอียดซื้อ I'!G136+'[10]รายละเอียดซื้อ I'!J136+'[10]รายละเอียดซื้อ I'!K136</f>
        <v>0</v>
      </c>
      <c r="BR42" s="133">
        <f t="shared" si="67"/>
        <v>3660</v>
      </c>
      <c r="BS42" s="134">
        <f t="shared" si="68"/>
        <v>0</v>
      </c>
      <c r="BT42" s="133">
        <f>+'[10]รายละเอียดซื้อ I'!N136</f>
        <v>3546</v>
      </c>
      <c r="BU42" s="145">
        <f t="shared" si="69"/>
        <v>114</v>
      </c>
      <c r="BV42" s="144"/>
      <c r="BW42" s="147"/>
      <c r="BX42" s="133">
        <f t="shared" si="70"/>
        <v>0</v>
      </c>
      <c r="BY42" s="134" t="e">
        <f t="shared" si="71"/>
        <v>#DIV/0!</v>
      </c>
      <c r="BZ42" s="133"/>
      <c r="CA42" s="145">
        <f t="shared" si="72"/>
        <v>0</v>
      </c>
      <c r="CB42" s="144"/>
      <c r="CC42" s="147"/>
      <c r="CD42" s="133">
        <f t="shared" si="73"/>
        <v>0</v>
      </c>
      <c r="CE42" s="134" t="e">
        <f t="shared" si="74"/>
        <v>#DIV/0!</v>
      </c>
      <c r="CF42" s="133"/>
      <c r="CG42" s="145">
        <f t="shared" si="75"/>
        <v>0</v>
      </c>
      <c r="CH42" s="144">
        <f t="shared" si="76"/>
        <v>0</v>
      </c>
      <c r="CI42" s="147">
        <f t="shared" si="76"/>
        <v>0</v>
      </c>
      <c r="CJ42" s="133">
        <f t="shared" si="76"/>
        <v>0</v>
      </c>
      <c r="CK42" s="134" t="e">
        <f t="shared" si="77"/>
        <v>#DIV/0!</v>
      </c>
      <c r="CL42" s="133">
        <f t="shared" si="78"/>
        <v>0</v>
      </c>
      <c r="CM42" s="145">
        <f t="shared" si="78"/>
        <v>0</v>
      </c>
      <c r="CN42" s="144"/>
      <c r="CO42" s="147"/>
      <c r="CP42" s="133">
        <f t="shared" si="79"/>
        <v>0</v>
      </c>
      <c r="CQ42" s="134" t="e">
        <f t="shared" si="80"/>
        <v>#DIV/0!</v>
      </c>
      <c r="CR42" s="133"/>
      <c r="CS42" s="145">
        <f t="shared" si="81"/>
        <v>0</v>
      </c>
      <c r="CT42" s="144"/>
      <c r="CU42" s="147"/>
      <c r="CV42" s="133">
        <f t="shared" si="82"/>
        <v>0</v>
      </c>
      <c r="CW42" s="134" t="e">
        <f t="shared" si="83"/>
        <v>#DIV/0!</v>
      </c>
      <c r="CX42" s="133"/>
      <c r="CY42" s="145">
        <f t="shared" si="84"/>
        <v>0</v>
      </c>
      <c r="CZ42" s="144"/>
      <c r="DA42" s="147"/>
      <c r="DB42" s="133">
        <f t="shared" si="85"/>
        <v>0</v>
      </c>
      <c r="DC42" s="134" t="e">
        <f t="shared" si="86"/>
        <v>#DIV/0!</v>
      </c>
      <c r="DD42" s="133"/>
      <c r="DE42" s="145">
        <f t="shared" si="87"/>
        <v>0</v>
      </c>
      <c r="DF42" s="144">
        <f t="shared" si="88"/>
        <v>0</v>
      </c>
      <c r="DG42" s="147">
        <f t="shared" si="88"/>
        <v>0</v>
      </c>
      <c r="DH42" s="133">
        <f t="shared" si="88"/>
        <v>0</v>
      </c>
      <c r="DI42" s="134" t="e">
        <f t="shared" si="89"/>
        <v>#DIV/0!</v>
      </c>
      <c r="DJ42" s="133">
        <f t="shared" si="90"/>
        <v>0</v>
      </c>
      <c r="DK42" s="145">
        <f t="shared" si="90"/>
        <v>0</v>
      </c>
      <c r="DL42" s="144"/>
      <c r="DM42" s="147"/>
      <c r="DN42" s="133">
        <f t="shared" si="91"/>
        <v>0</v>
      </c>
      <c r="DO42" s="134" t="e">
        <f t="shared" si="92"/>
        <v>#DIV/0!</v>
      </c>
      <c r="DP42" s="133"/>
      <c r="DQ42" s="145">
        <f t="shared" si="93"/>
        <v>0</v>
      </c>
      <c r="DR42" s="144"/>
      <c r="DS42" s="147"/>
      <c r="DT42" s="133">
        <f t="shared" si="94"/>
        <v>0</v>
      </c>
      <c r="DU42" s="134" t="e">
        <f t="shared" si="95"/>
        <v>#DIV/0!</v>
      </c>
      <c r="DV42" s="133"/>
      <c r="DW42" s="145">
        <f t="shared" si="96"/>
        <v>0</v>
      </c>
      <c r="DX42" s="144"/>
      <c r="DY42" s="147"/>
      <c r="DZ42" s="133">
        <f t="shared" si="668"/>
        <v>0</v>
      </c>
      <c r="EA42" s="134" t="e">
        <f t="shared" si="98"/>
        <v>#DIV/0!</v>
      </c>
      <c r="EB42" s="133"/>
      <c r="EC42" s="145">
        <f t="shared" si="669"/>
        <v>0</v>
      </c>
      <c r="ED42" s="144">
        <f t="shared" si="100"/>
        <v>0</v>
      </c>
      <c r="EE42" s="147">
        <f t="shared" si="100"/>
        <v>0</v>
      </c>
      <c r="EF42" s="133">
        <f t="shared" si="100"/>
        <v>0</v>
      </c>
      <c r="EG42" s="134" t="e">
        <f t="shared" si="101"/>
        <v>#DIV/0!</v>
      </c>
      <c r="EH42" s="133">
        <f t="shared" si="102"/>
        <v>0</v>
      </c>
      <c r="EI42" s="145">
        <f t="shared" si="102"/>
        <v>0</v>
      </c>
      <c r="EJ42" s="144"/>
      <c r="EK42" s="147"/>
      <c r="EL42" s="133">
        <f t="shared" si="670"/>
        <v>0</v>
      </c>
      <c r="EM42" s="134" t="e">
        <f t="shared" si="104"/>
        <v>#DIV/0!</v>
      </c>
      <c r="EN42" s="133"/>
      <c r="EO42" s="145">
        <f t="shared" si="671"/>
        <v>0</v>
      </c>
      <c r="EP42" s="144"/>
      <c r="EQ42" s="147"/>
      <c r="ER42" s="133">
        <f t="shared" si="672"/>
        <v>0</v>
      </c>
      <c r="ES42" s="134" t="e">
        <f t="shared" si="107"/>
        <v>#DIV/0!</v>
      </c>
      <c r="ET42" s="133"/>
      <c r="EU42" s="145">
        <f t="shared" si="673"/>
        <v>0</v>
      </c>
      <c r="EV42" s="144"/>
      <c r="EW42" s="147"/>
      <c r="EX42" s="133">
        <f t="shared" si="674"/>
        <v>0</v>
      </c>
      <c r="EY42" s="134" t="e">
        <f t="shared" si="110"/>
        <v>#DIV/0!</v>
      </c>
      <c r="EZ42" s="133"/>
      <c r="FA42" s="145">
        <f t="shared" si="675"/>
        <v>0</v>
      </c>
      <c r="FB42" s="144"/>
      <c r="FC42" s="147"/>
      <c r="FD42" s="133">
        <f t="shared" si="676"/>
        <v>0</v>
      </c>
      <c r="FE42" s="134" t="e">
        <f t="shared" si="113"/>
        <v>#DIV/0!</v>
      </c>
      <c r="FF42" s="133"/>
      <c r="FG42" s="145">
        <f t="shared" si="677"/>
        <v>0</v>
      </c>
      <c r="FH42" s="144"/>
      <c r="FI42" s="147"/>
      <c r="FJ42" s="133">
        <f t="shared" si="678"/>
        <v>0</v>
      </c>
      <c r="FK42" s="134" t="e">
        <f t="shared" si="116"/>
        <v>#DIV/0!</v>
      </c>
      <c r="FL42" s="133"/>
      <c r="FM42" s="145">
        <f t="shared" si="679"/>
        <v>0</v>
      </c>
      <c r="FN42" s="144">
        <f t="shared" si="118"/>
        <v>0</v>
      </c>
      <c r="FO42" s="147">
        <f t="shared" si="118"/>
        <v>0</v>
      </c>
      <c r="FP42" s="133">
        <f t="shared" si="118"/>
        <v>0</v>
      </c>
      <c r="FQ42" s="134" t="e">
        <f t="shared" si="119"/>
        <v>#DIV/0!</v>
      </c>
      <c r="FR42" s="133">
        <f t="shared" si="120"/>
        <v>0</v>
      </c>
      <c r="FS42" s="145">
        <f t="shared" si="120"/>
        <v>0</v>
      </c>
      <c r="FT42" s="144"/>
      <c r="FU42" s="147"/>
      <c r="FV42" s="133">
        <f t="shared" si="680"/>
        <v>0</v>
      </c>
      <c r="FW42" s="134" t="e">
        <f t="shared" si="122"/>
        <v>#DIV/0!</v>
      </c>
      <c r="FX42" s="133"/>
      <c r="FY42" s="145">
        <f t="shared" si="681"/>
        <v>0</v>
      </c>
      <c r="FZ42" s="144"/>
      <c r="GA42" s="147"/>
      <c r="GB42" s="133">
        <f t="shared" si="682"/>
        <v>0</v>
      </c>
      <c r="GC42" s="134" t="e">
        <f t="shared" si="125"/>
        <v>#DIV/0!</v>
      </c>
      <c r="GD42" s="133"/>
      <c r="GE42" s="145">
        <f t="shared" si="683"/>
        <v>0</v>
      </c>
      <c r="GF42" s="144"/>
      <c r="GG42" s="147"/>
      <c r="GH42" s="133">
        <f t="shared" si="684"/>
        <v>0</v>
      </c>
      <c r="GI42" s="134" t="e">
        <f t="shared" si="128"/>
        <v>#DIV/0!</v>
      </c>
      <c r="GJ42" s="133"/>
      <c r="GK42" s="145">
        <f t="shared" si="685"/>
        <v>0</v>
      </c>
      <c r="GL42" s="144">
        <f t="shared" si="130"/>
        <v>0</v>
      </c>
      <c r="GM42" s="147">
        <f t="shared" si="130"/>
        <v>0</v>
      </c>
      <c r="GN42" s="133">
        <f t="shared" si="130"/>
        <v>0</v>
      </c>
      <c r="GO42" s="134" t="e">
        <f t="shared" si="131"/>
        <v>#DIV/0!</v>
      </c>
      <c r="GP42" s="133">
        <f t="shared" si="132"/>
        <v>0</v>
      </c>
      <c r="GQ42" s="145">
        <f t="shared" si="132"/>
        <v>0</v>
      </c>
      <c r="GR42" s="144"/>
      <c r="GS42" s="147"/>
      <c r="GT42" s="133">
        <f t="shared" si="686"/>
        <v>0</v>
      </c>
      <c r="GU42" s="134" t="e">
        <f t="shared" si="134"/>
        <v>#DIV/0!</v>
      </c>
      <c r="GV42" s="133"/>
      <c r="GW42" s="145">
        <f t="shared" si="687"/>
        <v>0</v>
      </c>
      <c r="GX42" s="144"/>
      <c r="GY42" s="147"/>
      <c r="GZ42" s="133">
        <f t="shared" si="688"/>
        <v>0</v>
      </c>
      <c r="HA42" s="134" t="e">
        <f t="shared" si="137"/>
        <v>#DIV/0!</v>
      </c>
      <c r="HB42" s="133"/>
      <c r="HC42" s="145">
        <f t="shared" si="689"/>
        <v>0</v>
      </c>
      <c r="HD42" s="144"/>
      <c r="HE42" s="147"/>
      <c r="HF42" s="133">
        <f t="shared" si="690"/>
        <v>0</v>
      </c>
      <c r="HG42" s="134" t="e">
        <f t="shared" si="140"/>
        <v>#DIV/0!</v>
      </c>
      <c r="HH42" s="133"/>
      <c r="HI42" s="145">
        <f t="shared" si="691"/>
        <v>0</v>
      </c>
      <c r="HJ42" s="144"/>
      <c r="HK42" s="147"/>
      <c r="HL42" s="133">
        <f t="shared" si="692"/>
        <v>0</v>
      </c>
      <c r="HM42" s="134" t="e">
        <f t="shared" si="143"/>
        <v>#DIV/0!</v>
      </c>
      <c r="HN42" s="133"/>
      <c r="HO42" s="145">
        <f t="shared" si="693"/>
        <v>0</v>
      </c>
      <c r="HP42" s="144"/>
      <c r="HQ42" s="147"/>
      <c r="HR42" s="133">
        <f t="shared" si="694"/>
        <v>0</v>
      </c>
      <c r="HS42" s="134" t="e">
        <f t="shared" si="146"/>
        <v>#DIV/0!</v>
      </c>
      <c r="HT42" s="133"/>
      <c r="HU42" s="145">
        <f t="shared" si="695"/>
        <v>0</v>
      </c>
      <c r="HV42" s="144"/>
      <c r="HW42" s="147"/>
      <c r="HX42" s="133">
        <f t="shared" si="696"/>
        <v>0</v>
      </c>
      <c r="HY42" s="134" t="e">
        <f t="shared" si="149"/>
        <v>#DIV/0!</v>
      </c>
      <c r="HZ42" s="133"/>
      <c r="IA42" s="145">
        <f t="shared" si="697"/>
        <v>0</v>
      </c>
      <c r="IB42" s="144">
        <f t="shared" si="151"/>
        <v>0</v>
      </c>
      <c r="IC42" s="147">
        <f t="shared" si="151"/>
        <v>0</v>
      </c>
      <c r="ID42" s="133">
        <f t="shared" si="151"/>
        <v>0</v>
      </c>
      <c r="IE42" s="134" t="e">
        <f t="shared" si="152"/>
        <v>#DIV/0!</v>
      </c>
      <c r="IF42" s="133">
        <f t="shared" si="153"/>
        <v>0</v>
      </c>
      <c r="IG42" s="145">
        <f t="shared" si="153"/>
        <v>0</v>
      </c>
      <c r="IH42" s="144"/>
      <c r="II42" s="147"/>
      <c r="IJ42" s="133">
        <f t="shared" si="698"/>
        <v>0</v>
      </c>
      <c r="IK42" s="134" t="e">
        <f t="shared" si="155"/>
        <v>#DIV/0!</v>
      </c>
      <c r="IL42" s="133"/>
      <c r="IM42" s="145">
        <f t="shared" si="699"/>
        <v>0</v>
      </c>
      <c r="IN42" s="144"/>
      <c r="IO42" s="147"/>
      <c r="IP42" s="133">
        <f t="shared" si="700"/>
        <v>0</v>
      </c>
      <c r="IQ42" s="134" t="e">
        <f t="shared" si="158"/>
        <v>#DIV/0!</v>
      </c>
      <c r="IR42" s="133"/>
      <c r="IS42" s="145">
        <f t="shared" si="701"/>
        <v>0</v>
      </c>
      <c r="IT42" s="144"/>
      <c r="IU42" s="147"/>
      <c r="IV42" s="133">
        <f t="shared" si="702"/>
        <v>0</v>
      </c>
      <c r="IW42" s="134" t="e">
        <f t="shared" si="161"/>
        <v>#DIV/0!</v>
      </c>
      <c r="IX42" s="133"/>
      <c r="IY42" s="145">
        <f t="shared" si="703"/>
        <v>0</v>
      </c>
      <c r="IZ42" s="144">
        <f t="shared" si="163"/>
        <v>0</v>
      </c>
      <c r="JA42" s="147">
        <f t="shared" si="163"/>
        <v>0</v>
      </c>
      <c r="JB42" s="133">
        <f t="shared" si="163"/>
        <v>0</v>
      </c>
      <c r="JC42" s="134" t="e">
        <f t="shared" si="164"/>
        <v>#DIV/0!</v>
      </c>
      <c r="JD42" s="133">
        <f t="shared" si="165"/>
        <v>0</v>
      </c>
      <c r="JE42" s="145">
        <f t="shared" si="165"/>
        <v>0</v>
      </c>
      <c r="JF42" s="144"/>
      <c r="JG42" s="147"/>
      <c r="JH42" s="133">
        <f t="shared" si="704"/>
        <v>0</v>
      </c>
      <c r="JI42" s="134" t="e">
        <f t="shared" si="167"/>
        <v>#DIV/0!</v>
      </c>
      <c r="JJ42" s="133"/>
      <c r="JK42" s="145">
        <f t="shared" si="705"/>
        <v>0</v>
      </c>
      <c r="JL42" s="144"/>
      <c r="JM42" s="147"/>
      <c r="JN42" s="133">
        <f t="shared" si="706"/>
        <v>0</v>
      </c>
      <c r="JO42" s="134" t="e">
        <f t="shared" si="170"/>
        <v>#DIV/0!</v>
      </c>
      <c r="JP42" s="133"/>
      <c r="JQ42" s="145">
        <f t="shared" si="707"/>
        <v>0</v>
      </c>
      <c r="JR42" s="144"/>
      <c r="JS42" s="147"/>
      <c r="JT42" s="133">
        <f t="shared" si="708"/>
        <v>0</v>
      </c>
      <c r="JU42" s="134" t="e">
        <f t="shared" si="173"/>
        <v>#DIV/0!</v>
      </c>
      <c r="JV42" s="133"/>
      <c r="JW42" s="145">
        <f t="shared" si="709"/>
        <v>0</v>
      </c>
      <c r="JX42" s="144"/>
      <c r="JY42" s="147"/>
      <c r="JZ42" s="133">
        <f t="shared" si="710"/>
        <v>0</v>
      </c>
      <c r="KA42" s="134" t="e">
        <f t="shared" si="176"/>
        <v>#DIV/0!</v>
      </c>
      <c r="KB42" s="133"/>
      <c r="KC42" s="145">
        <f t="shared" si="711"/>
        <v>0</v>
      </c>
      <c r="KD42" s="144">
        <f t="shared" si="178"/>
        <v>0</v>
      </c>
      <c r="KE42" s="147">
        <f t="shared" si="178"/>
        <v>0</v>
      </c>
      <c r="KF42" s="133">
        <f t="shared" si="178"/>
        <v>0</v>
      </c>
      <c r="KG42" s="134" t="e">
        <f t="shared" si="179"/>
        <v>#DIV/0!</v>
      </c>
      <c r="KH42" s="133">
        <f t="shared" si="180"/>
        <v>0</v>
      </c>
      <c r="KI42" s="145">
        <f t="shared" si="180"/>
        <v>0</v>
      </c>
      <c r="KJ42" s="144"/>
      <c r="KK42" s="147"/>
      <c r="KL42" s="133">
        <f t="shared" si="712"/>
        <v>0</v>
      </c>
      <c r="KM42" s="134" t="e">
        <f t="shared" si="182"/>
        <v>#DIV/0!</v>
      </c>
      <c r="KN42" s="133"/>
      <c r="KO42" s="145">
        <f t="shared" si="713"/>
        <v>0</v>
      </c>
      <c r="KP42" s="144"/>
      <c r="KQ42" s="147"/>
      <c r="KR42" s="133">
        <f t="shared" si="714"/>
        <v>0</v>
      </c>
      <c r="KS42" s="134" t="e">
        <f t="shared" si="185"/>
        <v>#DIV/0!</v>
      </c>
      <c r="KT42" s="133"/>
      <c r="KU42" s="145">
        <f t="shared" si="715"/>
        <v>0</v>
      </c>
      <c r="KV42" s="144">
        <f t="shared" si="187"/>
        <v>0</v>
      </c>
      <c r="KW42" s="147">
        <f t="shared" si="187"/>
        <v>0</v>
      </c>
      <c r="KX42" s="133">
        <f t="shared" si="187"/>
        <v>0</v>
      </c>
      <c r="KY42" s="134" t="e">
        <f t="shared" si="188"/>
        <v>#DIV/0!</v>
      </c>
      <c r="KZ42" s="133">
        <f t="shared" si="189"/>
        <v>0</v>
      </c>
      <c r="LA42" s="145">
        <f t="shared" si="189"/>
        <v>0</v>
      </c>
      <c r="LB42" s="144"/>
      <c r="LC42" s="147"/>
      <c r="LD42" s="133">
        <f t="shared" si="716"/>
        <v>0</v>
      </c>
      <c r="LE42" s="134" t="e">
        <f t="shared" si="191"/>
        <v>#DIV/0!</v>
      </c>
      <c r="LF42" s="133"/>
      <c r="LG42" s="145">
        <f t="shared" si="717"/>
        <v>0</v>
      </c>
      <c r="LH42" s="144"/>
      <c r="LI42" s="147"/>
      <c r="LJ42" s="133">
        <f t="shared" si="718"/>
        <v>0</v>
      </c>
      <c r="LK42" s="134" t="e">
        <f t="shared" si="194"/>
        <v>#DIV/0!</v>
      </c>
      <c r="LL42" s="133"/>
      <c r="LM42" s="145">
        <f t="shared" si="719"/>
        <v>0</v>
      </c>
      <c r="LN42" s="144">
        <f t="shared" si="196"/>
        <v>0</v>
      </c>
      <c r="LO42" s="147">
        <f t="shared" si="196"/>
        <v>0</v>
      </c>
      <c r="LP42" s="133">
        <f t="shared" si="196"/>
        <v>0</v>
      </c>
      <c r="LQ42" s="134" t="e">
        <f t="shared" si="197"/>
        <v>#DIV/0!</v>
      </c>
      <c r="LR42" s="133">
        <f t="shared" si="198"/>
        <v>0</v>
      </c>
      <c r="LS42" s="145">
        <f t="shared" si="198"/>
        <v>0</v>
      </c>
      <c r="LT42" s="144"/>
      <c r="LU42" s="147"/>
      <c r="LV42" s="133">
        <f t="shared" si="720"/>
        <v>0</v>
      </c>
      <c r="LW42" s="134" t="e">
        <f t="shared" si="200"/>
        <v>#DIV/0!</v>
      </c>
      <c r="LX42" s="133"/>
      <c r="LY42" s="145">
        <f t="shared" si="721"/>
        <v>0</v>
      </c>
      <c r="LZ42" s="144"/>
      <c r="MA42" s="147"/>
      <c r="MB42" s="133">
        <f t="shared" si="722"/>
        <v>0</v>
      </c>
      <c r="MC42" s="134" t="e">
        <f t="shared" si="203"/>
        <v>#DIV/0!</v>
      </c>
      <c r="MD42" s="133"/>
      <c r="ME42" s="145">
        <f t="shared" si="723"/>
        <v>0</v>
      </c>
      <c r="MF42" s="144">
        <f t="shared" si="205"/>
        <v>0</v>
      </c>
      <c r="MG42" s="147">
        <f t="shared" si="205"/>
        <v>0</v>
      </c>
      <c r="MH42" s="133">
        <f t="shared" si="205"/>
        <v>0</v>
      </c>
      <c r="MI42" s="134" t="e">
        <f t="shared" si="206"/>
        <v>#DIV/0!</v>
      </c>
      <c r="MJ42" s="133">
        <f t="shared" si="207"/>
        <v>0</v>
      </c>
      <c r="MK42" s="145">
        <f t="shared" si="207"/>
        <v>0</v>
      </c>
      <c r="ML42" s="144"/>
      <c r="MM42" s="147"/>
      <c r="MN42" s="133">
        <f t="shared" si="724"/>
        <v>0</v>
      </c>
      <c r="MO42" s="134" t="e">
        <f t="shared" si="209"/>
        <v>#DIV/0!</v>
      </c>
      <c r="MP42" s="133"/>
      <c r="MQ42" s="145">
        <f t="shared" si="725"/>
        <v>0</v>
      </c>
      <c r="MR42" s="144"/>
      <c r="MS42" s="147"/>
      <c r="MT42" s="133">
        <f t="shared" si="726"/>
        <v>0</v>
      </c>
      <c r="MU42" s="134" t="e">
        <f t="shared" si="212"/>
        <v>#DIV/0!</v>
      </c>
      <c r="MV42" s="133"/>
      <c r="MW42" s="145">
        <f t="shared" si="727"/>
        <v>0</v>
      </c>
      <c r="MX42" s="144">
        <f t="shared" si="214"/>
        <v>0</v>
      </c>
      <c r="MY42" s="147">
        <f t="shared" si="214"/>
        <v>0</v>
      </c>
      <c r="MZ42" s="133">
        <f t="shared" si="214"/>
        <v>0</v>
      </c>
      <c r="NA42" s="134" t="e">
        <f t="shared" si="215"/>
        <v>#DIV/0!</v>
      </c>
      <c r="NB42" s="133">
        <f t="shared" si="216"/>
        <v>0</v>
      </c>
      <c r="NC42" s="145">
        <f t="shared" si="216"/>
        <v>0</v>
      </c>
      <c r="ND42" s="144"/>
      <c r="NE42" s="147"/>
      <c r="NF42" s="133">
        <f t="shared" si="728"/>
        <v>0</v>
      </c>
      <c r="NG42" s="134" t="e">
        <f t="shared" si="218"/>
        <v>#DIV/0!</v>
      </c>
      <c r="NH42" s="133"/>
      <c r="NI42" s="145">
        <f t="shared" si="729"/>
        <v>0</v>
      </c>
      <c r="NJ42" s="144"/>
      <c r="NK42" s="147"/>
      <c r="NL42" s="133">
        <f t="shared" si="730"/>
        <v>0</v>
      </c>
      <c r="NM42" s="134" t="e">
        <f t="shared" si="221"/>
        <v>#DIV/0!</v>
      </c>
      <c r="NN42" s="133"/>
      <c r="NO42" s="145">
        <f t="shared" si="731"/>
        <v>0</v>
      </c>
      <c r="NP42" s="144">
        <f t="shared" si="223"/>
        <v>0</v>
      </c>
      <c r="NQ42" s="147">
        <f t="shared" si="223"/>
        <v>0</v>
      </c>
      <c r="NR42" s="133">
        <f t="shared" si="223"/>
        <v>0</v>
      </c>
      <c r="NS42" s="134" t="e">
        <f t="shared" si="224"/>
        <v>#DIV/0!</v>
      </c>
      <c r="NT42" s="133">
        <f t="shared" si="225"/>
        <v>0</v>
      </c>
      <c r="NU42" s="145">
        <f t="shared" si="225"/>
        <v>0</v>
      </c>
      <c r="NV42" s="144"/>
      <c r="NW42" s="147"/>
      <c r="NX42" s="133">
        <f t="shared" si="732"/>
        <v>0</v>
      </c>
      <c r="NY42" s="134" t="e">
        <f t="shared" si="227"/>
        <v>#DIV/0!</v>
      </c>
      <c r="NZ42" s="133"/>
      <c r="OA42" s="145">
        <f t="shared" si="733"/>
        <v>0</v>
      </c>
      <c r="OB42" s="144"/>
      <c r="OC42" s="147"/>
      <c r="OD42" s="133">
        <f t="shared" si="734"/>
        <v>0</v>
      </c>
      <c r="OE42" s="134" t="e">
        <f t="shared" si="230"/>
        <v>#DIV/0!</v>
      </c>
      <c r="OF42" s="133"/>
      <c r="OG42" s="145">
        <f t="shared" si="735"/>
        <v>0</v>
      </c>
      <c r="OH42" s="144"/>
      <c r="OI42" s="147"/>
      <c r="OJ42" s="133">
        <f t="shared" si="736"/>
        <v>0</v>
      </c>
      <c r="OK42" s="134" t="e">
        <f t="shared" si="233"/>
        <v>#DIV/0!</v>
      </c>
      <c r="OL42" s="133"/>
      <c r="OM42" s="145">
        <f t="shared" si="737"/>
        <v>0</v>
      </c>
      <c r="ON42" s="144">
        <f t="shared" si="235"/>
        <v>0</v>
      </c>
      <c r="OO42" s="147">
        <f t="shared" si="235"/>
        <v>0</v>
      </c>
      <c r="OP42" s="133">
        <f t="shared" si="235"/>
        <v>0</v>
      </c>
      <c r="OQ42" s="134" t="e">
        <f t="shared" si="236"/>
        <v>#DIV/0!</v>
      </c>
      <c r="OR42" s="133">
        <f t="shared" si="237"/>
        <v>0</v>
      </c>
      <c r="OS42" s="145">
        <f t="shared" si="237"/>
        <v>0</v>
      </c>
      <c r="OT42" s="144"/>
      <c r="OU42" s="147"/>
      <c r="OV42" s="133">
        <f t="shared" si="738"/>
        <v>0</v>
      </c>
      <c r="OW42" s="134" t="e">
        <f t="shared" si="239"/>
        <v>#DIV/0!</v>
      </c>
      <c r="OX42" s="133"/>
      <c r="OY42" s="145">
        <f t="shared" si="739"/>
        <v>0</v>
      </c>
      <c r="OZ42" s="144"/>
      <c r="PA42" s="147"/>
      <c r="PB42" s="133">
        <f t="shared" si="740"/>
        <v>0</v>
      </c>
      <c r="PC42" s="134" t="e">
        <f t="shared" si="242"/>
        <v>#DIV/0!</v>
      </c>
      <c r="PD42" s="133"/>
      <c r="PE42" s="145">
        <f t="shared" si="741"/>
        <v>0</v>
      </c>
      <c r="PF42" s="144">
        <f t="shared" si="244"/>
        <v>0</v>
      </c>
      <c r="PG42" s="147">
        <f t="shared" si="244"/>
        <v>0</v>
      </c>
      <c r="PH42" s="133">
        <f t="shared" si="244"/>
        <v>0</v>
      </c>
      <c r="PI42" s="134" t="e">
        <f t="shared" si="245"/>
        <v>#DIV/0!</v>
      </c>
      <c r="PJ42" s="133">
        <f t="shared" si="246"/>
        <v>0</v>
      </c>
      <c r="PK42" s="145">
        <f t="shared" si="246"/>
        <v>0</v>
      </c>
      <c r="PL42" s="144"/>
      <c r="PM42" s="147"/>
      <c r="PN42" s="133">
        <f t="shared" si="742"/>
        <v>0</v>
      </c>
      <c r="PO42" s="134" t="e">
        <f t="shared" si="248"/>
        <v>#DIV/0!</v>
      </c>
      <c r="PP42" s="133"/>
      <c r="PQ42" s="145">
        <f t="shared" si="743"/>
        <v>0</v>
      </c>
      <c r="PR42" s="144"/>
      <c r="PS42" s="147"/>
      <c r="PT42" s="133">
        <f t="shared" si="744"/>
        <v>0</v>
      </c>
      <c r="PU42" s="134" t="e">
        <f t="shared" si="251"/>
        <v>#DIV/0!</v>
      </c>
      <c r="PV42" s="133"/>
      <c r="PW42" s="145">
        <f t="shared" si="745"/>
        <v>0</v>
      </c>
    </row>
    <row r="43" spans="1:439" s="98" customFormat="1" ht="18.75" customHeight="1">
      <c r="A43" s="150"/>
      <c r="B43" s="163" t="s">
        <v>712</v>
      </c>
      <c r="C43" s="163"/>
      <c r="D43" s="164">
        <f>SUM(D38:D42)</f>
        <v>4100</v>
      </c>
      <c r="E43" s="164">
        <f t="shared" ref="E43:J43" si="746">SUM(E38:E42)</f>
        <v>3660</v>
      </c>
      <c r="F43" s="164">
        <f t="shared" si="746"/>
        <v>7760</v>
      </c>
      <c r="G43" s="164">
        <f t="shared" si="746"/>
        <v>0</v>
      </c>
      <c r="H43" s="164">
        <f t="shared" si="746"/>
        <v>7760</v>
      </c>
      <c r="I43" s="164">
        <f t="shared" si="746"/>
        <v>0</v>
      </c>
      <c r="J43" s="164">
        <f t="shared" si="746"/>
        <v>7760</v>
      </c>
      <c r="K43" s="165">
        <f t="shared" si="36"/>
        <v>0</v>
      </c>
      <c r="L43" s="164">
        <f t="shared" ref="L43:M43" si="747">SUM(L38:L42)</f>
        <v>7646</v>
      </c>
      <c r="M43" s="166">
        <f t="shared" si="747"/>
        <v>114</v>
      </c>
      <c r="N43" s="167">
        <f t="shared" si="40"/>
        <v>0</v>
      </c>
      <c r="O43" s="168">
        <f t="shared" si="40"/>
        <v>0</v>
      </c>
      <c r="P43" s="168">
        <f t="shared" si="40"/>
        <v>0</v>
      </c>
      <c r="Q43" s="169" t="e">
        <f t="shared" si="41"/>
        <v>#DIV/0!</v>
      </c>
      <c r="R43" s="168">
        <f t="shared" si="42"/>
        <v>0</v>
      </c>
      <c r="S43" s="170">
        <f t="shared" si="42"/>
        <v>0</v>
      </c>
      <c r="T43" s="171">
        <f>SUM(T38:T42)</f>
        <v>7760</v>
      </c>
      <c r="U43" s="172">
        <f t="shared" ref="U43:V43" si="748">SUM(U38:U42)</f>
        <v>0</v>
      </c>
      <c r="V43" s="172">
        <f t="shared" si="748"/>
        <v>7760</v>
      </c>
      <c r="W43" s="173">
        <f t="shared" si="44"/>
        <v>0</v>
      </c>
      <c r="X43" s="172">
        <f t="shared" ref="X43:Y43" si="749">SUM(X38:X42)</f>
        <v>7646</v>
      </c>
      <c r="Y43" s="174">
        <f t="shared" si="749"/>
        <v>114</v>
      </c>
      <c r="Z43" s="175">
        <f>SUM(Z37:Z42)</f>
        <v>0</v>
      </c>
      <c r="AA43" s="164">
        <f t="shared" ref="AA43:CX43" si="750">SUM(AA37:AA42)</f>
        <v>0</v>
      </c>
      <c r="AB43" s="164">
        <f t="shared" si="750"/>
        <v>0</v>
      </c>
      <c r="AC43" s="165" t="e">
        <f t="shared" si="750"/>
        <v>#DIV/0!</v>
      </c>
      <c r="AD43" s="164">
        <f t="shared" si="750"/>
        <v>0</v>
      </c>
      <c r="AE43" s="176">
        <f t="shared" si="750"/>
        <v>0</v>
      </c>
      <c r="AF43" s="175">
        <f t="shared" si="750"/>
        <v>0</v>
      </c>
      <c r="AG43" s="164">
        <f t="shared" si="750"/>
        <v>0</v>
      </c>
      <c r="AH43" s="164">
        <f t="shared" si="750"/>
        <v>0</v>
      </c>
      <c r="AI43" s="165" t="e">
        <f t="shared" si="750"/>
        <v>#DIV/0!</v>
      </c>
      <c r="AJ43" s="164">
        <f t="shared" si="750"/>
        <v>0</v>
      </c>
      <c r="AK43" s="176">
        <f t="shared" si="750"/>
        <v>0</v>
      </c>
      <c r="AL43" s="175">
        <f t="shared" si="52"/>
        <v>0</v>
      </c>
      <c r="AM43" s="164">
        <f t="shared" si="52"/>
        <v>0</v>
      </c>
      <c r="AN43" s="164">
        <f t="shared" si="52"/>
        <v>0</v>
      </c>
      <c r="AO43" s="165" t="e">
        <f t="shared" si="53"/>
        <v>#DIV/0!</v>
      </c>
      <c r="AP43" s="164">
        <f t="shared" si="54"/>
        <v>0</v>
      </c>
      <c r="AQ43" s="176">
        <f t="shared" si="54"/>
        <v>0</v>
      </c>
      <c r="AR43" s="175">
        <f t="shared" si="750"/>
        <v>0</v>
      </c>
      <c r="AS43" s="164">
        <f t="shared" si="750"/>
        <v>0</v>
      </c>
      <c r="AT43" s="164">
        <f t="shared" si="750"/>
        <v>0</v>
      </c>
      <c r="AU43" s="165" t="e">
        <f t="shared" si="750"/>
        <v>#DIV/0!</v>
      </c>
      <c r="AV43" s="164">
        <f t="shared" si="750"/>
        <v>0</v>
      </c>
      <c r="AW43" s="176">
        <f t="shared" si="750"/>
        <v>0</v>
      </c>
      <c r="AX43" s="175">
        <f t="shared" si="750"/>
        <v>0</v>
      </c>
      <c r="AY43" s="164">
        <f t="shared" si="750"/>
        <v>0</v>
      </c>
      <c r="AZ43" s="164">
        <f t="shared" si="750"/>
        <v>0</v>
      </c>
      <c r="BA43" s="165" t="e">
        <f t="shared" si="750"/>
        <v>#DIV/0!</v>
      </c>
      <c r="BB43" s="164">
        <f t="shared" si="750"/>
        <v>0</v>
      </c>
      <c r="BC43" s="176">
        <f t="shared" si="750"/>
        <v>0</v>
      </c>
      <c r="BD43" s="175">
        <f t="shared" si="750"/>
        <v>0</v>
      </c>
      <c r="BE43" s="164">
        <f t="shared" si="750"/>
        <v>0</v>
      </c>
      <c r="BF43" s="164">
        <f t="shared" si="750"/>
        <v>0</v>
      </c>
      <c r="BG43" s="165" t="e">
        <f t="shared" si="750"/>
        <v>#DIV/0!</v>
      </c>
      <c r="BH43" s="164">
        <f t="shared" si="750"/>
        <v>0</v>
      </c>
      <c r="BI43" s="176">
        <f t="shared" si="750"/>
        <v>0</v>
      </c>
      <c r="BJ43" s="175">
        <f t="shared" si="64"/>
        <v>7760</v>
      </c>
      <c r="BK43" s="164">
        <f t="shared" si="64"/>
        <v>0</v>
      </c>
      <c r="BL43" s="164">
        <f t="shared" si="64"/>
        <v>7760</v>
      </c>
      <c r="BM43" s="165">
        <f t="shared" si="65"/>
        <v>0</v>
      </c>
      <c r="BN43" s="164">
        <f t="shared" si="66"/>
        <v>7646</v>
      </c>
      <c r="BO43" s="176">
        <f t="shared" si="66"/>
        <v>114</v>
      </c>
      <c r="BP43" s="175">
        <f t="shared" si="750"/>
        <v>7760</v>
      </c>
      <c r="BQ43" s="164">
        <f t="shared" si="750"/>
        <v>0</v>
      </c>
      <c r="BR43" s="164">
        <f t="shared" si="750"/>
        <v>7760</v>
      </c>
      <c r="BS43" s="165" t="e">
        <f t="shared" si="750"/>
        <v>#DIV/0!</v>
      </c>
      <c r="BT43" s="164">
        <f t="shared" si="750"/>
        <v>7646</v>
      </c>
      <c r="BU43" s="176">
        <f t="shared" si="750"/>
        <v>114</v>
      </c>
      <c r="BV43" s="175">
        <f t="shared" si="750"/>
        <v>0</v>
      </c>
      <c r="BW43" s="164">
        <f t="shared" si="750"/>
        <v>0</v>
      </c>
      <c r="BX43" s="164">
        <f t="shared" si="750"/>
        <v>0</v>
      </c>
      <c r="BY43" s="165" t="e">
        <f t="shared" si="750"/>
        <v>#DIV/0!</v>
      </c>
      <c r="BZ43" s="164">
        <f t="shared" si="750"/>
        <v>0</v>
      </c>
      <c r="CA43" s="176">
        <f t="shared" si="750"/>
        <v>0</v>
      </c>
      <c r="CB43" s="175">
        <f t="shared" si="750"/>
        <v>0</v>
      </c>
      <c r="CC43" s="164">
        <f t="shared" si="750"/>
        <v>0</v>
      </c>
      <c r="CD43" s="164">
        <f t="shared" si="750"/>
        <v>0</v>
      </c>
      <c r="CE43" s="165" t="e">
        <f t="shared" si="750"/>
        <v>#DIV/0!</v>
      </c>
      <c r="CF43" s="164">
        <f t="shared" si="750"/>
        <v>0</v>
      </c>
      <c r="CG43" s="176">
        <f t="shared" si="750"/>
        <v>0</v>
      </c>
      <c r="CH43" s="175">
        <f t="shared" si="76"/>
        <v>0</v>
      </c>
      <c r="CI43" s="164">
        <f t="shared" si="76"/>
        <v>0</v>
      </c>
      <c r="CJ43" s="164">
        <f t="shared" si="76"/>
        <v>0</v>
      </c>
      <c r="CK43" s="165" t="e">
        <f t="shared" si="77"/>
        <v>#DIV/0!</v>
      </c>
      <c r="CL43" s="164">
        <f t="shared" si="78"/>
        <v>0</v>
      </c>
      <c r="CM43" s="176">
        <f t="shared" si="78"/>
        <v>0</v>
      </c>
      <c r="CN43" s="175">
        <f t="shared" si="750"/>
        <v>0</v>
      </c>
      <c r="CO43" s="164">
        <f t="shared" si="750"/>
        <v>0</v>
      </c>
      <c r="CP43" s="164">
        <f t="shared" si="750"/>
        <v>0</v>
      </c>
      <c r="CQ43" s="165" t="e">
        <f t="shared" si="750"/>
        <v>#DIV/0!</v>
      </c>
      <c r="CR43" s="164">
        <f t="shared" si="750"/>
        <v>0</v>
      </c>
      <c r="CS43" s="176">
        <f t="shared" si="750"/>
        <v>0</v>
      </c>
      <c r="CT43" s="175">
        <f t="shared" si="750"/>
        <v>0</v>
      </c>
      <c r="CU43" s="164">
        <f t="shared" si="750"/>
        <v>0</v>
      </c>
      <c r="CV43" s="164">
        <f t="shared" si="750"/>
        <v>0</v>
      </c>
      <c r="CW43" s="165" t="e">
        <f t="shared" si="750"/>
        <v>#DIV/0!</v>
      </c>
      <c r="CX43" s="164">
        <f t="shared" si="750"/>
        <v>0</v>
      </c>
      <c r="CY43" s="176">
        <f t="shared" ref="CY43:DW43" si="751">SUM(CY37:CY42)</f>
        <v>0</v>
      </c>
      <c r="CZ43" s="175">
        <f t="shared" si="751"/>
        <v>0</v>
      </c>
      <c r="DA43" s="164">
        <f t="shared" si="751"/>
        <v>0</v>
      </c>
      <c r="DB43" s="164">
        <f t="shared" si="751"/>
        <v>0</v>
      </c>
      <c r="DC43" s="165" t="e">
        <f t="shared" si="751"/>
        <v>#DIV/0!</v>
      </c>
      <c r="DD43" s="164">
        <f t="shared" si="751"/>
        <v>0</v>
      </c>
      <c r="DE43" s="176">
        <f t="shared" si="751"/>
        <v>0</v>
      </c>
      <c r="DF43" s="175">
        <f t="shared" si="88"/>
        <v>0</v>
      </c>
      <c r="DG43" s="164">
        <f t="shared" si="88"/>
        <v>0</v>
      </c>
      <c r="DH43" s="164">
        <f t="shared" si="88"/>
        <v>0</v>
      </c>
      <c r="DI43" s="165" t="e">
        <f t="shared" si="89"/>
        <v>#DIV/0!</v>
      </c>
      <c r="DJ43" s="164">
        <f t="shared" si="90"/>
        <v>0</v>
      </c>
      <c r="DK43" s="176">
        <f t="shared" si="90"/>
        <v>0</v>
      </c>
      <c r="DL43" s="175">
        <f t="shared" si="751"/>
        <v>0</v>
      </c>
      <c r="DM43" s="164">
        <f t="shared" si="751"/>
        <v>0</v>
      </c>
      <c r="DN43" s="164">
        <f t="shared" si="751"/>
        <v>0</v>
      </c>
      <c r="DO43" s="165" t="e">
        <f t="shared" si="751"/>
        <v>#DIV/0!</v>
      </c>
      <c r="DP43" s="164">
        <f t="shared" si="751"/>
        <v>0</v>
      </c>
      <c r="DQ43" s="176">
        <f t="shared" si="751"/>
        <v>0</v>
      </c>
      <c r="DR43" s="175">
        <f t="shared" si="751"/>
        <v>0</v>
      </c>
      <c r="DS43" s="164">
        <f t="shared" si="751"/>
        <v>0</v>
      </c>
      <c r="DT43" s="164">
        <f t="shared" si="751"/>
        <v>0</v>
      </c>
      <c r="DU43" s="165" t="e">
        <f t="shared" si="751"/>
        <v>#DIV/0!</v>
      </c>
      <c r="DV43" s="164">
        <f t="shared" si="751"/>
        <v>0</v>
      </c>
      <c r="DW43" s="176">
        <f t="shared" si="751"/>
        <v>0</v>
      </c>
      <c r="DX43" s="175">
        <f>SUM(DX37:DX42)</f>
        <v>0</v>
      </c>
      <c r="DY43" s="164">
        <f t="shared" ref="DY43:EC43" si="752">SUM(DY37:DY42)</f>
        <v>0</v>
      </c>
      <c r="DZ43" s="164">
        <f t="shared" si="752"/>
        <v>0</v>
      </c>
      <c r="EA43" s="165" t="e">
        <f t="shared" si="752"/>
        <v>#DIV/0!</v>
      </c>
      <c r="EB43" s="164">
        <f t="shared" si="752"/>
        <v>0</v>
      </c>
      <c r="EC43" s="176">
        <f t="shared" si="752"/>
        <v>0</v>
      </c>
      <c r="ED43" s="175">
        <f t="shared" si="100"/>
        <v>0</v>
      </c>
      <c r="EE43" s="164">
        <f t="shared" si="100"/>
        <v>0</v>
      </c>
      <c r="EF43" s="164">
        <f t="shared" si="100"/>
        <v>0</v>
      </c>
      <c r="EG43" s="165" t="e">
        <f t="shared" si="101"/>
        <v>#DIV/0!</v>
      </c>
      <c r="EH43" s="164">
        <f t="shared" si="102"/>
        <v>0</v>
      </c>
      <c r="EI43" s="176">
        <f t="shared" si="102"/>
        <v>0</v>
      </c>
      <c r="EJ43" s="175">
        <f t="shared" ref="EJ43:FM43" si="753">SUM(EJ37:EJ42)</f>
        <v>0</v>
      </c>
      <c r="EK43" s="164">
        <f t="shared" si="753"/>
        <v>0</v>
      </c>
      <c r="EL43" s="164">
        <f t="shared" si="753"/>
        <v>0</v>
      </c>
      <c r="EM43" s="165" t="e">
        <f t="shared" si="753"/>
        <v>#DIV/0!</v>
      </c>
      <c r="EN43" s="164">
        <f t="shared" si="753"/>
        <v>0</v>
      </c>
      <c r="EO43" s="176">
        <f t="shared" si="753"/>
        <v>0</v>
      </c>
      <c r="EP43" s="175">
        <f t="shared" si="753"/>
        <v>0</v>
      </c>
      <c r="EQ43" s="164">
        <f t="shared" si="753"/>
        <v>0</v>
      </c>
      <c r="ER43" s="164">
        <f t="shared" si="753"/>
        <v>0</v>
      </c>
      <c r="ES43" s="165" t="e">
        <f t="shared" si="753"/>
        <v>#DIV/0!</v>
      </c>
      <c r="ET43" s="164">
        <f t="shared" si="753"/>
        <v>0</v>
      </c>
      <c r="EU43" s="176">
        <f t="shared" si="753"/>
        <v>0</v>
      </c>
      <c r="EV43" s="175">
        <f t="shared" si="753"/>
        <v>0</v>
      </c>
      <c r="EW43" s="164">
        <f t="shared" si="753"/>
        <v>0</v>
      </c>
      <c r="EX43" s="164">
        <f t="shared" si="753"/>
        <v>0</v>
      </c>
      <c r="EY43" s="165" t="e">
        <f t="shared" si="753"/>
        <v>#DIV/0!</v>
      </c>
      <c r="EZ43" s="164">
        <f t="shared" si="753"/>
        <v>0</v>
      </c>
      <c r="FA43" s="176">
        <f t="shared" si="753"/>
        <v>0</v>
      </c>
      <c r="FB43" s="175">
        <f t="shared" si="753"/>
        <v>0</v>
      </c>
      <c r="FC43" s="164">
        <f t="shared" si="753"/>
        <v>0</v>
      </c>
      <c r="FD43" s="164">
        <f t="shared" si="753"/>
        <v>0</v>
      </c>
      <c r="FE43" s="165" t="e">
        <f t="shared" si="753"/>
        <v>#DIV/0!</v>
      </c>
      <c r="FF43" s="164">
        <f t="shared" si="753"/>
        <v>0</v>
      </c>
      <c r="FG43" s="176">
        <f t="shared" si="753"/>
        <v>0</v>
      </c>
      <c r="FH43" s="175">
        <f t="shared" si="753"/>
        <v>0</v>
      </c>
      <c r="FI43" s="164">
        <f t="shared" si="753"/>
        <v>0</v>
      </c>
      <c r="FJ43" s="164">
        <f t="shared" si="753"/>
        <v>0</v>
      </c>
      <c r="FK43" s="165" t="e">
        <f t="shared" si="753"/>
        <v>#DIV/0!</v>
      </c>
      <c r="FL43" s="164">
        <f t="shared" si="753"/>
        <v>0</v>
      </c>
      <c r="FM43" s="176">
        <f t="shared" si="753"/>
        <v>0</v>
      </c>
      <c r="FN43" s="175">
        <f t="shared" si="118"/>
        <v>0</v>
      </c>
      <c r="FO43" s="164">
        <f t="shared" si="118"/>
        <v>0</v>
      </c>
      <c r="FP43" s="164">
        <f t="shared" si="118"/>
        <v>0</v>
      </c>
      <c r="FQ43" s="165" t="e">
        <f t="shared" si="119"/>
        <v>#DIV/0!</v>
      </c>
      <c r="FR43" s="164">
        <f t="shared" si="120"/>
        <v>0</v>
      </c>
      <c r="FS43" s="176">
        <f t="shared" si="120"/>
        <v>0</v>
      </c>
      <c r="FT43" s="175">
        <f t="shared" ref="FT43:GG43" si="754">SUM(FT37:FT42)</f>
        <v>0</v>
      </c>
      <c r="FU43" s="164">
        <f t="shared" si="754"/>
        <v>0</v>
      </c>
      <c r="FV43" s="164">
        <f t="shared" si="754"/>
        <v>0</v>
      </c>
      <c r="FW43" s="165" t="e">
        <f t="shared" si="754"/>
        <v>#DIV/0!</v>
      </c>
      <c r="FX43" s="164">
        <f t="shared" si="754"/>
        <v>0</v>
      </c>
      <c r="FY43" s="176">
        <f t="shared" si="754"/>
        <v>0</v>
      </c>
      <c r="FZ43" s="175">
        <f t="shared" si="754"/>
        <v>0</v>
      </c>
      <c r="GA43" s="164">
        <f t="shared" si="754"/>
        <v>0</v>
      </c>
      <c r="GB43" s="164">
        <f t="shared" si="754"/>
        <v>0</v>
      </c>
      <c r="GC43" s="165" t="e">
        <f t="shared" si="754"/>
        <v>#DIV/0!</v>
      </c>
      <c r="GD43" s="164">
        <f t="shared" si="754"/>
        <v>0</v>
      </c>
      <c r="GE43" s="176">
        <f t="shared" si="754"/>
        <v>0</v>
      </c>
      <c r="GF43" s="175">
        <f t="shared" si="754"/>
        <v>0</v>
      </c>
      <c r="GG43" s="164">
        <f t="shared" si="754"/>
        <v>0</v>
      </c>
      <c r="GH43" s="164">
        <f t="shared" ref="GH43" si="755">SUM(GH37:GH42)</f>
        <v>0</v>
      </c>
      <c r="GI43" s="165" t="e">
        <f t="shared" ref="GI43:GK43" si="756">SUM(GI37:GI42)</f>
        <v>#DIV/0!</v>
      </c>
      <c r="GJ43" s="164">
        <f t="shared" si="756"/>
        <v>0</v>
      </c>
      <c r="GK43" s="176">
        <f t="shared" si="756"/>
        <v>0</v>
      </c>
      <c r="GL43" s="175">
        <f t="shared" si="130"/>
        <v>0</v>
      </c>
      <c r="GM43" s="164">
        <f t="shared" si="130"/>
        <v>0</v>
      </c>
      <c r="GN43" s="164">
        <f t="shared" si="130"/>
        <v>0</v>
      </c>
      <c r="GO43" s="165" t="e">
        <f t="shared" si="131"/>
        <v>#DIV/0!</v>
      </c>
      <c r="GP43" s="164">
        <f t="shared" si="132"/>
        <v>0</v>
      </c>
      <c r="GQ43" s="176">
        <f t="shared" si="132"/>
        <v>0</v>
      </c>
      <c r="GR43" s="175">
        <f t="shared" ref="GR43:HU43" si="757">SUM(GR37:GR42)</f>
        <v>0</v>
      </c>
      <c r="GS43" s="164">
        <f t="shared" si="757"/>
        <v>0</v>
      </c>
      <c r="GT43" s="164">
        <f t="shared" si="757"/>
        <v>0</v>
      </c>
      <c r="GU43" s="165" t="e">
        <f t="shared" si="757"/>
        <v>#DIV/0!</v>
      </c>
      <c r="GV43" s="164">
        <f t="shared" si="757"/>
        <v>0</v>
      </c>
      <c r="GW43" s="176">
        <f t="shared" si="757"/>
        <v>0</v>
      </c>
      <c r="GX43" s="175">
        <f t="shared" si="757"/>
        <v>0</v>
      </c>
      <c r="GY43" s="164">
        <f t="shared" si="757"/>
        <v>0</v>
      </c>
      <c r="GZ43" s="164">
        <f t="shared" si="757"/>
        <v>0</v>
      </c>
      <c r="HA43" s="165" t="e">
        <f t="shared" si="757"/>
        <v>#DIV/0!</v>
      </c>
      <c r="HB43" s="164">
        <f t="shared" si="757"/>
        <v>0</v>
      </c>
      <c r="HC43" s="176">
        <f t="shared" si="757"/>
        <v>0</v>
      </c>
      <c r="HD43" s="175">
        <f t="shared" si="757"/>
        <v>0</v>
      </c>
      <c r="HE43" s="164">
        <f t="shared" si="757"/>
        <v>0</v>
      </c>
      <c r="HF43" s="164">
        <f t="shared" si="757"/>
        <v>0</v>
      </c>
      <c r="HG43" s="165" t="e">
        <f t="shared" si="757"/>
        <v>#DIV/0!</v>
      </c>
      <c r="HH43" s="164">
        <f t="shared" si="757"/>
        <v>0</v>
      </c>
      <c r="HI43" s="176">
        <f t="shared" si="757"/>
        <v>0</v>
      </c>
      <c r="HJ43" s="175">
        <f t="shared" si="757"/>
        <v>0</v>
      </c>
      <c r="HK43" s="164">
        <f t="shared" si="757"/>
        <v>0</v>
      </c>
      <c r="HL43" s="164">
        <f t="shared" si="757"/>
        <v>0</v>
      </c>
      <c r="HM43" s="165" t="e">
        <f t="shared" si="757"/>
        <v>#DIV/0!</v>
      </c>
      <c r="HN43" s="164">
        <f t="shared" si="757"/>
        <v>0</v>
      </c>
      <c r="HO43" s="176">
        <f t="shared" si="757"/>
        <v>0</v>
      </c>
      <c r="HP43" s="175">
        <f t="shared" si="757"/>
        <v>0</v>
      </c>
      <c r="HQ43" s="164">
        <f t="shared" si="757"/>
        <v>0</v>
      </c>
      <c r="HR43" s="164">
        <f t="shared" si="757"/>
        <v>0</v>
      </c>
      <c r="HS43" s="165" t="e">
        <f t="shared" si="757"/>
        <v>#DIV/0!</v>
      </c>
      <c r="HT43" s="164">
        <f t="shared" si="757"/>
        <v>0</v>
      </c>
      <c r="HU43" s="176">
        <f t="shared" si="757"/>
        <v>0</v>
      </c>
      <c r="HV43" s="175">
        <f>SUM(HV37:HV42)</f>
        <v>0</v>
      </c>
      <c r="HW43" s="164">
        <f t="shared" ref="HW43:IA43" si="758">SUM(HW37:HW42)</f>
        <v>0</v>
      </c>
      <c r="HX43" s="164">
        <f t="shared" si="758"/>
        <v>0</v>
      </c>
      <c r="HY43" s="165" t="e">
        <f t="shared" si="758"/>
        <v>#DIV/0!</v>
      </c>
      <c r="HZ43" s="164">
        <f t="shared" si="758"/>
        <v>0</v>
      </c>
      <c r="IA43" s="176">
        <f t="shared" si="758"/>
        <v>0</v>
      </c>
      <c r="IB43" s="175">
        <f t="shared" si="151"/>
        <v>0</v>
      </c>
      <c r="IC43" s="164">
        <f t="shared" si="151"/>
        <v>0</v>
      </c>
      <c r="ID43" s="164">
        <f t="shared" si="151"/>
        <v>0</v>
      </c>
      <c r="IE43" s="165" t="e">
        <f t="shared" si="152"/>
        <v>#DIV/0!</v>
      </c>
      <c r="IF43" s="164">
        <f t="shared" si="153"/>
        <v>0</v>
      </c>
      <c r="IG43" s="176">
        <f t="shared" si="153"/>
        <v>0</v>
      </c>
      <c r="IH43" s="175">
        <f t="shared" ref="IH43:IY43" si="759">SUM(IH37:IH42)</f>
        <v>0</v>
      </c>
      <c r="II43" s="164">
        <f t="shared" si="759"/>
        <v>0</v>
      </c>
      <c r="IJ43" s="164">
        <f t="shared" si="759"/>
        <v>0</v>
      </c>
      <c r="IK43" s="165" t="e">
        <f t="shared" si="759"/>
        <v>#DIV/0!</v>
      </c>
      <c r="IL43" s="164">
        <f t="shared" si="759"/>
        <v>0</v>
      </c>
      <c r="IM43" s="176">
        <f t="shared" si="759"/>
        <v>0</v>
      </c>
      <c r="IN43" s="175">
        <f t="shared" si="759"/>
        <v>0</v>
      </c>
      <c r="IO43" s="164">
        <f t="shared" si="759"/>
        <v>0</v>
      </c>
      <c r="IP43" s="164">
        <f t="shared" si="759"/>
        <v>0</v>
      </c>
      <c r="IQ43" s="165" t="e">
        <f t="shared" si="759"/>
        <v>#DIV/0!</v>
      </c>
      <c r="IR43" s="164">
        <f t="shared" si="759"/>
        <v>0</v>
      </c>
      <c r="IS43" s="176">
        <f t="shared" si="759"/>
        <v>0</v>
      </c>
      <c r="IT43" s="175">
        <f t="shared" si="759"/>
        <v>0</v>
      </c>
      <c r="IU43" s="164">
        <f t="shared" si="759"/>
        <v>0</v>
      </c>
      <c r="IV43" s="164">
        <f t="shared" si="759"/>
        <v>0</v>
      </c>
      <c r="IW43" s="165" t="e">
        <f t="shared" si="759"/>
        <v>#DIV/0!</v>
      </c>
      <c r="IX43" s="164">
        <f t="shared" si="759"/>
        <v>0</v>
      </c>
      <c r="IY43" s="176">
        <f t="shared" si="759"/>
        <v>0</v>
      </c>
      <c r="IZ43" s="175">
        <f t="shared" si="163"/>
        <v>0</v>
      </c>
      <c r="JA43" s="164">
        <f t="shared" si="163"/>
        <v>0</v>
      </c>
      <c r="JB43" s="164">
        <f t="shared" si="163"/>
        <v>0</v>
      </c>
      <c r="JC43" s="165" t="e">
        <f t="shared" si="164"/>
        <v>#DIV/0!</v>
      </c>
      <c r="JD43" s="164">
        <f t="shared" si="165"/>
        <v>0</v>
      </c>
      <c r="JE43" s="176">
        <f t="shared" si="165"/>
        <v>0</v>
      </c>
      <c r="JF43" s="175">
        <f t="shared" ref="JF43:JL43" si="760">SUM(JF37:JF42)</f>
        <v>0</v>
      </c>
      <c r="JG43" s="164">
        <f t="shared" si="760"/>
        <v>0</v>
      </c>
      <c r="JH43" s="164">
        <f t="shared" si="760"/>
        <v>0</v>
      </c>
      <c r="JI43" s="165" t="e">
        <f t="shared" si="760"/>
        <v>#DIV/0!</v>
      </c>
      <c r="JJ43" s="164">
        <f t="shared" si="760"/>
        <v>0</v>
      </c>
      <c r="JK43" s="176">
        <f t="shared" si="760"/>
        <v>0</v>
      </c>
      <c r="JL43" s="175">
        <f t="shared" si="760"/>
        <v>0</v>
      </c>
      <c r="JM43" s="164">
        <f t="shared" ref="JM43" si="761">SUM(JM37:JM42)</f>
        <v>0</v>
      </c>
      <c r="JN43" s="164">
        <f t="shared" ref="JN43:KC43" si="762">SUM(JN37:JN42)</f>
        <v>0</v>
      </c>
      <c r="JO43" s="165" t="e">
        <f t="shared" si="762"/>
        <v>#DIV/0!</v>
      </c>
      <c r="JP43" s="164">
        <f t="shared" si="762"/>
        <v>0</v>
      </c>
      <c r="JQ43" s="176">
        <f t="shared" si="762"/>
        <v>0</v>
      </c>
      <c r="JR43" s="175">
        <f t="shared" si="762"/>
        <v>0</v>
      </c>
      <c r="JS43" s="164">
        <f t="shared" si="762"/>
        <v>0</v>
      </c>
      <c r="JT43" s="164">
        <f t="shared" si="762"/>
        <v>0</v>
      </c>
      <c r="JU43" s="165" t="e">
        <f t="shared" si="762"/>
        <v>#DIV/0!</v>
      </c>
      <c r="JV43" s="164">
        <f t="shared" si="762"/>
        <v>0</v>
      </c>
      <c r="JW43" s="176">
        <f t="shared" si="762"/>
        <v>0</v>
      </c>
      <c r="JX43" s="175">
        <f t="shared" si="762"/>
        <v>0</v>
      </c>
      <c r="JY43" s="164">
        <f t="shared" si="762"/>
        <v>0</v>
      </c>
      <c r="JZ43" s="164">
        <f t="shared" si="762"/>
        <v>0</v>
      </c>
      <c r="KA43" s="165" t="e">
        <f t="shared" si="762"/>
        <v>#DIV/0!</v>
      </c>
      <c r="KB43" s="164">
        <f t="shared" si="762"/>
        <v>0</v>
      </c>
      <c r="KC43" s="176">
        <f t="shared" si="762"/>
        <v>0</v>
      </c>
      <c r="KD43" s="175">
        <f t="shared" si="178"/>
        <v>0</v>
      </c>
      <c r="KE43" s="164">
        <f t="shared" si="178"/>
        <v>0</v>
      </c>
      <c r="KF43" s="164">
        <f t="shared" si="178"/>
        <v>0</v>
      </c>
      <c r="KG43" s="165" t="e">
        <f t="shared" si="179"/>
        <v>#DIV/0!</v>
      </c>
      <c r="KH43" s="164">
        <f t="shared" si="180"/>
        <v>0</v>
      </c>
      <c r="KI43" s="176">
        <f t="shared" si="180"/>
        <v>0</v>
      </c>
      <c r="KJ43" s="175">
        <f t="shared" ref="KJ43:KU43" si="763">SUM(KJ37:KJ42)</f>
        <v>0</v>
      </c>
      <c r="KK43" s="164">
        <f t="shared" si="763"/>
        <v>0</v>
      </c>
      <c r="KL43" s="164">
        <f t="shared" si="763"/>
        <v>0</v>
      </c>
      <c r="KM43" s="165" t="e">
        <f t="shared" si="763"/>
        <v>#DIV/0!</v>
      </c>
      <c r="KN43" s="164">
        <f t="shared" si="763"/>
        <v>0</v>
      </c>
      <c r="KO43" s="176">
        <f t="shared" si="763"/>
        <v>0</v>
      </c>
      <c r="KP43" s="175">
        <f t="shared" si="763"/>
        <v>0</v>
      </c>
      <c r="KQ43" s="164">
        <f t="shared" si="763"/>
        <v>0</v>
      </c>
      <c r="KR43" s="164">
        <f t="shared" si="763"/>
        <v>0</v>
      </c>
      <c r="KS43" s="165" t="e">
        <f t="shared" si="763"/>
        <v>#DIV/0!</v>
      </c>
      <c r="KT43" s="164">
        <f t="shared" si="763"/>
        <v>0</v>
      </c>
      <c r="KU43" s="176">
        <f t="shared" si="763"/>
        <v>0</v>
      </c>
      <c r="KV43" s="175">
        <f t="shared" si="187"/>
        <v>0</v>
      </c>
      <c r="KW43" s="164">
        <f t="shared" si="187"/>
        <v>0</v>
      </c>
      <c r="KX43" s="164">
        <f t="shared" si="187"/>
        <v>0</v>
      </c>
      <c r="KY43" s="165" t="e">
        <f t="shared" si="188"/>
        <v>#DIV/0!</v>
      </c>
      <c r="KZ43" s="164">
        <f t="shared" si="189"/>
        <v>0</v>
      </c>
      <c r="LA43" s="176">
        <f t="shared" si="189"/>
        <v>0</v>
      </c>
      <c r="LB43" s="175">
        <f t="shared" ref="LB43:LM43" si="764">SUM(LB37:LB42)</f>
        <v>0</v>
      </c>
      <c r="LC43" s="164">
        <f t="shared" si="764"/>
        <v>0</v>
      </c>
      <c r="LD43" s="164">
        <f t="shared" si="764"/>
        <v>0</v>
      </c>
      <c r="LE43" s="165" t="e">
        <f t="shared" si="764"/>
        <v>#DIV/0!</v>
      </c>
      <c r="LF43" s="164">
        <f t="shared" si="764"/>
        <v>0</v>
      </c>
      <c r="LG43" s="176">
        <f t="shared" si="764"/>
        <v>0</v>
      </c>
      <c r="LH43" s="175">
        <f t="shared" si="764"/>
        <v>0</v>
      </c>
      <c r="LI43" s="164">
        <f t="shared" si="764"/>
        <v>0</v>
      </c>
      <c r="LJ43" s="164">
        <f t="shared" si="764"/>
        <v>0</v>
      </c>
      <c r="LK43" s="165" t="e">
        <f t="shared" si="764"/>
        <v>#DIV/0!</v>
      </c>
      <c r="LL43" s="164">
        <f t="shared" si="764"/>
        <v>0</v>
      </c>
      <c r="LM43" s="176">
        <f t="shared" si="764"/>
        <v>0</v>
      </c>
      <c r="LN43" s="175">
        <f t="shared" si="196"/>
        <v>0</v>
      </c>
      <c r="LO43" s="164">
        <f t="shared" si="196"/>
        <v>0</v>
      </c>
      <c r="LP43" s="164">
        <f t="shared" si="196"/>
        <v>0</v>
      </c>
      <c r="LQ43" s="165" t="e">
        <f t="shared" si="197"/>
        <v>#DIV/0!</v>
      </c>
      <c r="LR43" s="164">
        <f t="shared" si="198"/>
        <v>0</v>
      </c>
      <c r="LS43" s="176">
        <f t="shared" si="198"/>
        <v>0</v>
      </c>
      <c r="LT43" s="175">
        <f t="shared" ref="LT43:ME43" si="765">SUM(LT37:LT42)</f>
        <v>0</v>
      </c>
      <c r="LU43" s="164">
        <f t="shared" si="765"/>
        <v>0</v>
      </c>
      <c r="LV43" s="164">
        <f t="shared" si="765"/>
        <v>0</v>
      </c>
      <c r="LW43" s="165" t="e">
        <f t="shared" si="765"/>
        <v>#DIV/0!</v>
      </c>
      <c r="LX43" s="164">
        <f t="shared" si="765"/>
        <v>0</v>
      </c>
      <c r="LY43" s="176">
        <f t="shared" si="765"/>
        <v>0</v>
      </c>
      <c r="LZ43" s="175">
        <f t="shared" si="765"/>
        <v>0</v>
      </c>
      <c r="MA43" s="164">
        <f t="shared" si="765"/>
        <v>0</v>
      </c>
      <c r="MB43" s="164">
        <f t="shared" si="765"/>
        <v>0</v>
      </c>
      <c r="MC43" s="165" t="e">
        <f t="shared" si="765"/>
        <v>#DIV/0!</v>
      </c>
      <c r="MD43" s="164">
        <f t="shared" si="765"/>
        <v>0</v>
      </c>
      <c r="ME43" s="176">
        <f t="shared" si="765"/>
        <v>0</v>
      </c>
      <c r="MF43" s="175">
        <f t="shared" si="205"/>
        <v>0</v>
      </c>
      <c r="MG43" s="164">
        <f t="shared" si="205"/>
        <v>0</v>
      </c>
      <c r="MH43" s="164">
        <f t="shared" si="205"/>
        <v>0</v>
      </c>
      <c r="MI43" s="165" t="e">
        <f t="shared" si="206"/>
        <v>#DIV/0!</v>
      </c>
      <c r="MJ43" s="164">
        <f t="shared" si="207"/>
        <v>0</v>
      </c>
      <c r="MK43" s="176">
        <f t="shared" si="207"/>
        <v>0</v>
      </c>
      <c r="ML43" s="175">
        <f>SUM(ML37:ML42)</f>
        <v>0</v>
      </c>
      <c r="MM43" s="164">
        <f t="shared" ref="MM43:MW43" si="766">SUM(MM37:MM42)</f>
        <v>0</v>
      </c>
      <c r="MN43" s="164">
        <f t="shared" si="766"/>
        <v>0</v>
      </c>
      <c r="MO43" s="165" t="e">
        <f t="shared" si="766"/>
        <v>#DIV/0!</v>
      </c>
      <c r="MP43" s="164">
        <f t="shared" si="766"/>
        <v>0</v>
      </c>
      <c r="MQ43" s="176">
        <f t="shared" si="766"/>
        <v>0</v>
      </c>
      <c r="MR43" s="175">
        <f t="shared" si="766"/>
        <v>0</v>
      </c>
      <c r="MS43" s="164">
        <f t="shared" si="766"/>
        <v>0</v>
      </c>
      <c r="MT43" s="164">
        <f t="shared" si="766"/>
        <v>0</v>
      </c>
      <c r="MU43" s="165" t="e">
        <f t="shared" si="766"/>
        <v>#DIV/0!</v>
      </c>
      <c r="MV43" s="164">
        <f t="shared" si="766"/>
        <v>0</v>
      </c>
      <c r="MW43" s="176">
        <f t="shared" si="766"/>
        <v>0</v>
      </c>
      <c r="MX43" s="175">
        <f t="shared" si="214"/>
        <v>0</v>
      </c>
      <c r="MY43" s="164">
        <f t="shared" si="214"/>
        <v>0</v>
      </c>
      <c r="MZ43" s="164">
        <f t="shared" si="214"/>
        <v>0</v>
      </c>
      <c r="NA43" s="165" t="e">
        <f t="shared" si="215"/>
        <v>#DIV/0!</v>
      </c>
      <c r="NB43" s="164">
        <f t="shared" si="216"/>
        <v>0</v>
      </c>
      <c r="NC43" s="176">
        <f t="shared" si="216"/>
        <v>0</v>
      </c>
      <c r="ND43" s="175">
        <f t="shared" ref="ND43" si="767">SUM(ND37:ND42)</f>
        <v>0</v>
      </c>
      <c r="NE43" s="164">
        <f t="shared" ref="NE43:NO43" si="768">SUM(NE37:NE42)</f>
        <v>0</v>
      </c>
      <c r="NF43" s="164">
        <f t="shared" si="768"/>
        <v>0</v>
      </c>
      <c r="NG43" s="165" t="e">
        <f t="shared" si="768"/>
        <v>#DIV/0!</v>
      </c>
      <c r="NH43" s="164">
        <f t="shared" si="768"/>
        <v>0</v>
      </c>
      <c r="NI43" s="176">
        <f t="shared" si="768"/>
        <v>0</v>
      </c>
      <c r="NJ43" s="175">
        <f t="shared" si="768"/>
        <v>0</v>
      </c>
      <c r="NK43" s="164">
        <f t="shared" si="768"/>
        <v>0</v>
      </c>
      <c r="NL43" s="164">
        <f t="shared" si="768"/>
        <v>0</v>
      </c>
      <c r="NM43" s="165" t="e">
        <f t="shared" si="768"/>
        <v>#DIV/0!</v>
      </c>
      <c r="NN43" s="164">
        <f t="shared" si="768"/>
        <v>0</v>
      </c>
      <c r="NO43" s="176">
        <f t="shared" si="768"/>
        <v>0</v>
      </c>
      <c r="NP43" s="175">
        <f t="shared" si="223"/>
        <v>0</v>
      </c>
      <c r="NQ43" s="164">
        <f t="shared" si="223"/>
        <v>0</v>
      </c>
      <c r="NR43" s="164">
        <f t="shared" si="223"/>
        <v>0</v>
      </c>
      <c r="NS43" s="165" t="e">
        <f t="shared" si="224"/>
        <v>#DIV/0!</v>
      </c>
      <c r="NT43" s="164">
        <f t="shared" si="225"/>
        <v>0</v>
      </c>
      <c r="NU43" s="176">
        <f t="shared" si="225"/>
        <v>0</v>
      </c>
      <c r="NV43" s="175">
        <f t="shared" ref="NV43:OM43" si="769">SUM(NV37:NV42)</f>
        <v>0</v>
      </c>
      <c r="NW43" s="164">
        <f t="shared" si="769"/>
        <v>0</v>
      </c>
      <c r="NX43" s="164">
        <f t="shared" si="769"/>
        <v>0</v>
      </c>
      <c r="NY43" s="165" t="e">
        <f t="shared" si="769"/>
        <v>#DIV/0!</v>
      </c>
      <c r="NZ43" s="164">
        <f t="shared" si="769"/>
        <v>0</v>
      </c>
      <c r="OA43" s="176">
        <f t="shared" si="769"/>
        <v>0</v>
      </c>
      <c r="OB43" s="175">
        <f t="shared" si="769"/>
        <v>0</v>
      </c>
      <c r="OC43" s="164">
        <f t="shared" si="769"/>
        <v>0</v>
      </c>
      <c r="OD43" s="164">
        <f t="shared" si="769"/>
        <v>0</v>
      </c>
      <c r="OE43" s="165" t="e">
        <f t="shared" si="769"/>
        <v>#DIV/0!</v>
      </c>
      <c r="OF43" s="164">
        <f t="shared" si="769"/>
        <v>0</v>
      </c>
      <c r="OG43" s="176">
        <f t="shared" si="769"/>
        <v>0</v>
      </c>
      <c r="OH43" s="175">
        <f t="shared" si="769"/>
        <v>0</v>
      </c>
      <c r="OI43" s="164">
        <f t="shared" si="769"/>
        <v>0</v>
      </c>
      <c r="OJ43" s="164">
        <f t="shared" si="769"/>
        <v>0</v>
      </c>
      <c r="OK43" s="165" t="e">
        <f t="shared" si="769"/>
        <v>#DIV/0!</v>
      </c>
      <c r="OL43" s="164">
        <f t="shared" si="769"/>
        <v>0</v>
      </c>
      <c r="OM43" s="176">
        <f t="shared" si="769"/>
        <v>0</v>
      </c>
      <c r="ON43" s="175">
        <f t="shared" si="235"/>
        <v>0</v>
      </c>
      <c r="OO43" s="164">
        <f t="shared" si="235"/>
        <v>0</v>
      </c>
      <c r="OP43" s="164">
        <f t="shared" si="235"/>
        <v>0</v>
      </c>
      <c r="OQ43" s="165" t="e">
        <f t="shared" si="236"/>
        <v>#DIV/0!</v>
      </c>
      <c r="OR43" s="164">
        <f t="shared" si="237"/>
        <v>0</v>
      </c>
      <c r="OS43" s="176">
        <f t="shared" si="237"/>
        <v>0</v>
      </c>
      <c r="OT43" s="175">
        <f t="shared" ref="OT43:PE43" si="770">SUM(OT37:OT42)</f>
        <v>0</v>
      </c>
      <c r="OU43" s="164">
        <f t="shared" si="770"/>
        <v>0</v>
      </c>
      <c r="OV43" s="164">
        <f t="shared" si="770"/>
        <v>0</v>
      </c>
      <c r="OW43" s="165" t="e">
        <f t="shared" si="770"/>
        <v>#DIV/0!</v>
      </c>
      <c r="OX43" s="164">
        <f t="shared" si="770"/>
        <v>0</v>
      </c>
      <c r="OY43" s="176">
        <f t="shared" si="770"/>
        <v>0</v>
      </c>
      <c r="OZ43" s="175">
        <f t="shared" si="770"/>
        <v>0</v>
      </c>
      <c r="PA43" s="164">
        <f t="shared" si="770"/>
        <v>0</v>
      </c>
      <c r="PB43" s="164">
        <f t="shared" si="770"/>
        <v>0</v>
      </c>
      <c r="PC43" s="165" t="e">
        <f t="shared" si="770"/>
        <v>#DIV/0!</v>
      </c>
      <c r="PD43" s="164">
        <f t="shared" si="770"/>
        <v>0</v>
      </c>
      <c r="PE43" s="176">
        <f t="shared" si="770"/>
        <v>0</v>
      </c>
      <c r="PF43" s="175">
        <f t="shared" si="244"/>
        <v>0</v>
      </c>
      <c r="PG43" s="164">
        <f t="shared" si="244"/>
        <v>0</v>
      </c>
      <c r="PH43" s="164">
        <f t="shared" si="244"/>
        <v>0</v>
      </c>
      <c r="PI43" s="165" t="e">
        <f t="shared" si="245"/>
        <v>#DIV/0!</v>
      </c>
      <c r="PJ43" s="164">
        <f t="shared" si="246"/>
        <v>0</v>
      </c>
      <c r="PK43" s="176">
        <f t="shared" si="246"/>
        <v>0</v>
      </c>
      <c r="PL43" s="175">
        <f t="shared" ref="PL43:PW43" si="771">SUM(PL37:PL42)</f>
        <v>0</v>
      </c>
      <c r="PM43" s="164">
        <f t="shared" si="771"/>
        <v>0</v>
      </c>
      <c r="PN43" s="164">
        <f t="shared" si="771"/>
        <v>0</v>
      </c>
      <c r="PO43" s="165" t="e">
        <f t="shared" si="771"/>
        <v>#DIV/0!</v>
      </c>
      <c r="PP43" s="164">
        <f t="shared" si="771"/>
        <v>0</v>
      </c>
      <c r="PQ43" s="176">
        <f t="shared" si="771"/>
        <v>0</v>
      </c>
      <c r="PR43" s="175">
        <f t="shared" si="771"/>
        <v>0</v>
      </c>
      <c r="PS43" s="164">
        <f t="shared" si="771"/>
        <v>0</v>
      </c>
      <c r="PT43" s="164">
        <f t="shared" si="771"/>
        <v>0</v>
      </c>
      <c r="PU43" s="165" t="e">
        <f t="shared" si="771"/>
        <v>#DIV/0!</v>
      </c>
      <c r="PV43" s="164">
        <f t="shared" si="771"/>
        <v>0</v>
      </c>
      <c r="PW43" s="176">
        <f t="shared" si="771"/>
        <v>0</v>
      </c>
    </row>
    <row r="44" spans="1:439" s="98" customFormat="1" ht="18.75" customHeight="1">
      <c r="A44" s="108">
        <v>6</v>
      </c>
      <c r="B44" s="187" t="s">
        <v>713</v>
      </c>
      <c r="C44" s="187"/>
      <c r="D44" s="133"/>
      <c r="E44" s="133"/>
      <c r="F44" s="133"/>
      <c r="G44" s="133"/>
      <c r="H44" s="133"/>
      <c r="I44" s="147"/>
      <c r="J44" s="133"/>
      <c r="K44" s="188" t="e">
        <f t="shared" si="36"/>
        <v>#DIV/0!</v>
      </c>
      <c r="L44" s="133"/>
      <c r="M44" s="135"/>
      <c r="N44" s="136"/>
      <c r="O44" s="148"/>
      <c r="P44" s="137"/>
      <c r="Q44" s="189"/>
      <c r="R44" s="137"/>
      <c r="S44" s="139"/>
      <c r="T44" s="140"/>
      <c r="U44" s="149"/>
      <c r="V44" s="141"/>
      <c r="W44" s="190"/>
      <c r="X44" s="141"/>
      <c r="Y44" s="143"/>
      <c r="Z44" s="144"/>
      <c r="AA44" s="147"/>
      <c r="AB44" s="133"/>
      <c r="AC44" s="188"/>
      <c r="AD44" s="133"/>
      <c r="AE44" s="145"/>
      <c r="AF44" s="144"/>
      <c r="AG44" s="147"/>
      <c r="AH44" s="133"/>
      <c r="AI44" s="188"/>
      <c r="AJ44" s="133"/>
      <c r="AK44" s="145"/>
      <c r="AL44" s="144"/>
      <c r="AM44" s="147"/>
      <c r="AN44" s="133"/>
      <c r="AO44" s="188"/>
      <c r="AP44" s="133"/>
      <c r="AQ44" s="145"/>
      <c r="AR44" s="144"/>
      <c r="AS44" s="147"/>
      <c r="AT44" s="133"/>
      <c r="AU44" s="188"/>
      <c r="AV44" s="133"/>
      <c r="AW44" s="145"/>
      <c r="AX44" s="144"/>
      <c r="AY44" s="147"/>
      <c r="AZ44" s="133"/>
      <c r="BA44" s="188"/>
      <c r="BB44" s="133"/>
      <c r="BC44" s="145"/>
      <c r="BD44" s="144"/>
      <c r="BE44" s="147"/>
      <c r="BF44" s="133"/>
      <c r="BG44" s="188"/>
      <c r="BH44" s="133"/>
      <c r="BI44" s="145"/>
      <c r="BJ44" s="144"/>
      <c r="BK44" s="147"/>
      <c r="BL44" s="133"/>
      <c r="BM44" s="188"/>
      <c r="BN44" s="133"/>
      <c r="BO44" s="145"/>
      <c r="BP44" s="144"/>
      <c r="BQ44" s="147"/>
      <c r="BR44" s="133"/>
      <c r="BS44" s="188"/>
      <c r="BT44" s="133"/>
      <c r="BU44" s="145"/>
      <c r="BV44" s="144"/>
      <c r="BW44" s="147"/>
      <c r="BX44" s="133"/>
      <c r="BY44" s="188"/>
      <c r="BZ44" s="133"/>
      <c r="CA44" s="145"/>
      <c r="CB44" s="144"/>
      <c r="CC44" s="147"/>
      <c r="CD44" s="133"/>
      <c r="CE44" s="188"/>
      <c r="CF44" s="133"/>
      <c r="CG44" s="145"/>
      <c r="CH44" s="144"/>
      <c r="CI44" s="147"/>
      <c r="CJ44" s="133"/>
      <c r="CK44" s="188"/>
      <c r="CL44" s="133"/>
      <c r="CM44" s="145"/>
      <c r="CN44" s="144"/>
      <c r="CO44" s="147"/>
      <c r="CP44" s="133"/>
      <c r="CQ44" s="188"/>
      <c r="CR44" s="133"/>
      <c r="CS44" s="145"/>
      <c r="CT44" s="144"/>
      <c r="CU44" s="147"/>
      <c r="CV44" s="133"/>
      <c r="CW44" s="188"/>
      <c r="CX44" s="133"/>
      <c r="CY44" s="145"/>
      <c r="CZ44" s="144"/>
      <c r="DA44" s="147"/>
      <c r="DB44" s="133"/>
      <c r="DC44" s="188"/>
      <c r="DD44" s="133"/>
      <c r="DE44" s="145"/>
      <c r="DF44" s="144"/>
      <c r="DG44" s="147"/>
      <c r="DH44" s="133"/>
      <c r="DI44" s="188"/>
      <c r="DJ44" s="133"/>
      <c r="DK44" s="145"/>
      <c r="DL44" s="144"/>
      <c r="DM44" s="147"/>
      <c r="DN44" s="133"/>
      <c r="DO44" s="188"/>
      <c r="DP44" s="133"/>
      <c r="DQ44" s="145"/>
      <c r="DR44" s="144"/>
      <c r="DS44" s="147"/>
      <c r="DT44" s="133"/>
      <c r="DU44" s="188"/>
      <c r="DV44" s="133"/>
      <c r="DW44" s="145"/>
      <c r="DX44" s="144"/>
      <c r="DY44" s="147"/>
      <c r="DZ44" s="133"/>
      <c r="EA44" s="188"/>
      <c r="EB44" s="133"/>
      <c r="EC44" s="145"/>
      <c r="ED44" s="144"/>
      <c r="EE44" s="147"/>
      <c r="EF44" s="133"/>
      <c r="EG44" s="188"/>
      <c r="EH44" s="133"/>
      <c r="EI44" s="145"/>
      <c r="EJ44" s="144"/>
      <c r="EK44" s="147"/>
      <c r="EL44" s="133"/>
      <c r="EM44" s="188"/>
      <c r="EN44" s="133"/>
      <c r="EO44" s="145"/>
      <c r="EP44" s="144"/>
      <c r="EQ44" s="147"/>
      <c r="ER44" s="133"/>
      <c r="ES44" s="188"/>
      <c r="ET44" s="133"/>
      <c r="EU44" s="145"/>
      <c r="EV44" s="144"/>
      <c r="EW44" s="147"/>
      <c r="EX44" s="133"/>
      <c r="EY44" s="188"/>
      <c r="EZ44" s="133"/>
      <c r="FA44" s="145"/>
      <c r="FB44" s="144"/>
      <c r="FC44" s="147"/>
      <c r="FD44" s="133"/>
      <c r="FE44" s="188"/>
      <c r="FF44" s="133"/>
      <c r="FG44" s="145"/>
      <c r="FH44" s="144"/>
      <c r="FI44" s="147"/>
      <c r="FJ44" s="133"/>
      <c r="FK44" s="188"/>
      <c r="FL44" s="133"/>
      <c r="FM44" s="145"/>
      <c r="FN44" s="144"/>
      <c r="FO44" s="147"/>
      <c r="FP44" s="133"/>
      <c r="FQ44" s="188"/>
      <c r="FR44" s="133"/>
      <c r="FS44" s="145"/>
      <c r="FT44" s="144"/>
      <c r="FU44" s="147"/>
      <c r="FV44" s="133"/>
      <c r="FW44" s="188"/>
      <c r="FX44" s="133"/>
      <c r="FY44" s="145"/>
      <c r="FZ44" s="144"/>
      <c r="GA44" s="147"/>
      <c r="GB44" s="133"/>
      <c r="GC44" s="188"/>
      <c r="GD44" s="133"/>
      <c r="GE44" s="145"/>
      <c r="GF44" s="144"/>
      <c r="GG44" s="147"/>
      <c r="GH44" s="133"/>
      <c r="GI44" s="188"/>
      <c r="GJ44" s="133"/>
      <c r="GK44" s="145"/>
      <c r="GL44" s="144"/>
      <c r="GM44" s="147"/>
      <c r="GN44" s="133"/>
      <c r="GO44" s="188"/>
      <c r="GP44" s="133"/>
      <c r="GQ44" s="145"/>
      <c r="GR44" s="144"/>
      <c r="GS44" s="147"/>
      <c r="GT44" s="133"/>
      <c r="GU44" s="188"/>
      <c r="GV44" s="133"/>
      <c r="GW44" s="145"/>
      <c r="GX44" s="144"/>
      <c r="GY44" s="147"/>
      <c r="GZ44" s="133"/>
      <c r="HA44" s="188"/>
      <c r="HB44" s="133"/>
      <c r="HC44" s="145"/>
      <c r="HD44" s="144"/>
      <c r="HE44" s="147"/>
      <c r="HF44" s="133"/>
      <c r="HG44" s="188"/>
      <c r="HH44" s="133"/>
      <c r="HI44" s="145"/>
      <c r="HJ44" s="144"/>
      <c r="HK44" s="147"/>
      <c r="HL44" s="133"/>
      <c r="HM44" s="188"/>
      <c r="HN44" s="133"/>
      <c r="HO44" s="145"/>
      <c r="HP44" s="144"/>
      <c r="HQ44" s="147"/>
      <c r="HR44" s="133"/>
      <c r="HS44" s="188"/>
      <c r="HT44" s="133"/>
      <c r="HU44" s="145"/>
      <c r="HV44" s="144"/>
      <c r="HW44" s="147"/>
      <c r="HX44" s="133"/>
      <c r="HY44" s="188"/>
      <c r="HZ44" s="133"/>
      <c r="IA44" s="145"/>
      <c r="IB44" s="144"/>
      <c r="IC44" s="147"/>
      <c r="ID44" s="133"/>
      <c r="IE44" s="188"/>
      <c r="IF44" s="133"/>
      <c r="IG44" s="145"/>
      <c r="IH44" s="144"/>
      <c r="II44" s="147"/>
      <c r="IJ44" s="133"/>
      <c r="IK44" s="188"/>
      <c r="IL44" s="133"/>
      <c r="IM44" s="145"/>
      <c r="IN44" s="144"/>
      <c r="IO44" s="147"/>
      <c r="IP44" s="133"/>
      <c r="IQ44" s="188"/>
      <c r="IR44" s="133"/>
      <c r="IS44" s="145"/>
      <c r="IT44" s="144"/>
      <c r="IU44" s="147"/>
      <c r="IV44" s="133"/>
      <c r="IW44" s="188"/>
      <c r="IX44" s="133"/>
      <c r="IY44" s="145"/>
      <c r="IZ44" s="144"/>
      <c r="JA44" s="147"/>
      <c r="JB44" s="133"/>
      <c r="JC44" s="188"/>
      <c r="JD44" s="133"/>
      <c r="JE44" s="145"/>
      <c r="JF44" s="144"/>
      <c r="JG44" s="147"/>
      <c r="JH44" s="133"/>
      <c r="JI44" s="188"/>
      <c r="JJ44" s="133"/>
      <c r="JK44" s="145"/>
      <c r="JL44" s="144"/>
      <c r="JM44" s="147"/>
      <c r="JN44" s="133"/>
      <c r="JO44" s="188"/>
      <c r="JP44" s="133"/>
      <c r="JQ44" s="145"/>
      <c r="JR44" s="144"/>
      <c r="JS44" s="147"/>
      <c r="JT44" s="133"/>
      <c r="JU44" s="188"/>
      <c r="JV44" s="133"/>
      <c r="JW44" s="145"/>
      <c r="JX44" s="144"/>
      <c r="JY44" s="147"/>
      <c r="JZ44" s="133"/>
      <c r="KA44" s="188"/>
      <c r="KB44" s="133"/>
      <c r="KC44" s="145"/>
      <c r="KD44" s="144"/>
      <c r="KE44" s="147"/>
      <c r="KF44" s="133"/>
      <c r="KG44" s="188"/>
      <c r="KH44" s="133"/>
      <c r="KI44" s="145"/>
      <c r="KJ44" s="144"/>
      <c r="KK44" s="147"/>
      <c r="KL44" s="133"/>
      <c r="KM44" s="188"/>
      <c r="KN44" s="133"/>
      <c r="KO44" s="145"/>
      <c r="KP44" s="144"/>
      <c r="KQ44" s="147"/>
      <c r="KR44" s="133"/>
      <c r="KS44" s="188"/>
      <c r="KT44" s="133"/>
      <c r="KU44" s="145"/>
      <c r="KV44" s="144"/>
      <c r="KW44" s="147"/>
      <c r="KX44" s="133"/>
      <c r="KY44" s="188"/>
      <c r="KZ44" s="133"/>
      <c r="LA44" s="145"/>
      <c r="LB44" s="144"/>
      <c r="LC44" s="147"/>
      <c r="LD44" s="133"/>
      <c r="LE44" s="188"/>
      <c r="LF44" s="133"/>
      <c r="LG44" s="145"/>
      <c r="LH44" s="144"/>
      <c r="LI44" s="147"/>
      <c r="LJ44" s="133"/>
      <c r="LK44" s="188"/>
      <c r="LL44" s="133"/>
      <c r="LM44" s="145"/>
      <c r="LN44" s="144"/>
      <c r="LO44" s="147"/>
      <c r="LP44" s="133"/>
      <c r="LQ44" s="188"/>
      <c r="LR44" s="133"/>
      <c r="LS44" s="145"/>
      <c r="LT44" s="144"/>
      <c r="LU44" s="147"/>
      <c r="LV44" s="133"/>
      <c r="LW44" s="188"/>
      <c r="LX44" s="133"/>
      <c r="LY44" s="145"/>
      <c r="LZ44" s="144"/>
      <c r="MA44" s="147"/>
      <c r="MB44" s="133"/>
      <c r="MC44" s="188"/>
      <c r="MD44" s="133"/>
      <c r="ME44" s="145"/>
      <c r="MF44" s="144"/>
      <c r="MG44" s="147"/>
      <c r="MH44" s="133"/>
      <c r="MI44" s="188"/>
      <c r="MJ44" s="133"/>
      <c r="MK44" s="145"/>
      <c r="ML44" s="144"/>
      <c r="MM44" s="147"/>
      <c r="MN44" s="133"/>
      <c r="MO44" s="188"/>
      <c r="MP44" s="133"/>
      <c r="MQ44" s="145"/>
      <c r="MR44" s="144"/>
      <c r="MS44" s="147"/>
      <c r="MT44" s="133"/>
      <c r="MU44" s="188"/>
      <c r="MV44" s="133"/>
      <c r="MW44" s="145"/>
      <c r="MX44" s="144"/>
      <c r="MY44" s="147"/>
      <c r="MZ44" s="133"/>
      <c r="NA44" s="188"/>
      <c r="NB44" s="133"/>
      <c r="NC44" s="145"/>
      <c r="ND44" s="144"/>
      <c r="NE44" s="147"/>
      <c r="NF44" s="133"/>
      <c r="NG44" s="188"/>
      <c r="NH44" s="133"/>
      <c r="NI44" s="145"/>
      <c r="NJ44" s="144"/>
      <c r="NK44" s="147"/>
      <c r="NL44" s="133"/>
      <c r="NM44" s="188"/>
      <c r="NN44" s="133"/>
      <c r="NO44" s="145"/>
      <c r="NP44" s="144"/>
      <c r="NQ44" s="147"/>
      <c r="NR44" s="133"/>
      <c r="NS44" s="188"/>
      <c r="NT44" s="133"/>
      <c r="NU44" s="145"/>
      <c r="NV44" s="144"/>
      <c r="NW44" s="147"/>
      <c r="NX44" s="133"/>
      <c r="NY44" s="188"/>
      <c r="NZ44" s="133"/>
      <c r="OA44" s="145"/>
      <c r="OB44" s="144"/>
      <c r="OC44" s="147"/>
      <c r="OD44" s="133"/>
      <c r="OE44" s="188"/>
      <c r="OF44" s="133"/>
      <c r="OG44" s="145"/>
      <c r="OH44" s="144"/>
      <c r="OI44" s="147"/>
      <c r="OJ44" s="133"/>
      <c r="OK44" s="188"/>
      <c r="OL44" s="133"/>
      <c r="OM44" s="145"/>
      <c r="ON44" s="144"/>
      <c r="OO44" s="147"/>
      <c r="OP44" s="133"/>
      <c r="OQ44" s="188"/>
      <c r="OR44" s="133"/>
      <c r="OS44" s="145"/>
      <c r="OT44" s="144"/>
      <c r="OU44" s="147"/>
      <c r="OV44" s="133"/>
      <c r="OW44" s="188"/>
      <c r="OX44" s="133"/>
      <c r="OY44" s="145"/>
      <c r="OZ44" s="144"/>
      <c r="PA44" s="147"/>
      <c r="PB44" s="133"/>
      <c r="PC44" s="188"/>
      <c r="PD44" s="133"/>
      <c r="PE44" s="145"/>
      <c r="PF44" s="144"/>
      <c r="PG44" s="147"/>
      <c r="PH44" s="133"/>
      <c r="PI44" s="188"/>
      <c r="PJ44" s="133"/>
      <c r="PK44" s="145"/>
      <c r="PL44" s="144"/>
      <c r="PM44" s="147"/>
      <c r="PN44" s="133"/>
      <c r="PO44" s="188"/>
      <c r="PP44" s="133"/>
      <c r="PQ44" s="145"/>
      <c r="PR44" s="144"/>
      <c r="PS44" s="147"/>
      <c r="PT44" s="133"/>
      <c r="PU44" s="188"/>
      <c r="PV44" s="133"/>
      <c r="PW44" s="145"/>
    </row>
    <row r="45" spans="1:439" s="98" customFormat="1" ht="18.75" customHeight="1">
      <c r="A45" s="150"/>
      <c r="B45" s="185" t="s">
        <v>714</v>
      </c>
      <c r="C45" s="185" t="s">
        <v>703</v>
      </c>
      <c r="D45" s="133">
        <f>+'[10]คชจ.หน้างานงบ (I)'!D36</f>
        <v>0</v>
      </c>
      <c r="E45" s="133">
        <f>+'[10]คชจ.หน้างานงบ (I)'!E36</f>
        <v>0</v>
      </c>
      <c r="F45" s="133">
        <f t="shared" si="37"/>
        <v>0</v>
      </c>
      <c r="G45" s="133">
        <f>+'[10]คชจ.หน้างานงบ (I)'!F36</f>
        <v>0</v>
      </c>
      <c r="H45" s="133">
        <f t="shared" ref="H45:H49" si="772">+F45-G45</f>
        <v>0</v>
      </c>
      <c r="I45" s="147">
        <f>+'[10]คชจ.หน้างานงบ (I)'!I36</f>
        <v>0</v>
      </c>
      <c r="J45" s="133">
        <f t="shared" si="38"/>
        <v>0</v>
      </c>
      <c r="K45" s="134" t="e">
        <f t="shared" si="36"/>
        <v>#DIV/0!</v>
      </c>
      <c r="L45" s="133">
        <f>+'[10]คชจ.หน้างานงบ (I)'!L36</f>
        <v>0</v>
      </c>
      <c r="M45" s="135">
        <f t="shared" si="39"/>
        <v>0</v>
      </c>
      <c r="N45" s="136">
        <f t="shared" si="40"/>
        <v>0</v>
      </c>
      <c r="O45" s="148">
        <f t="shared" si="40"/>
        <v>0</v>
      </c>
      <c r="P45" s="137">
        <f t="shared" si="40"/>
        <v>0</v>
      </c>
      <c r="Q45" s="138" t="e">
        <f t="shared" si="41"/>
        <v>#DIV/0!</v>
      </c>
      <c r="R45" s="137">
        <f t="shared" si="42"/>
        <v>0</v>
      </c>
      <c r="S45" s="139">
        <f t="shared" si="42"/>
        <v>0</v>
      </c>
      <c r="T45" s="140">
        <f t="shared" ref="T45:U49" si="773">+Z45+AF45+AL45+BJ45+CH45+DF45+ED45+FN45+GL45+IB45+IZ45+KD45+KV45+LN45+MF45+MX45+NP45+ON45+PF45</f>
        <v>0</v>
      </c>
      <c r="U45" s="149">
        <f t="shared" si="773"/>
        <v>0</v>
      </c>
      <c r="V45" s="141">
        <f t="shared" ref="V45:V49" si="774">+T45-U45</f>
        <v>0</v>
      </c>
      <c r="W45" s="142" t="e">
        <f t="shared" ref="W45:W49" si="775">+U45/T45*100</f>
        <v>#DIV/0!</v>
      </c>
      <c r="X45" s="141">
        <f t="shared" ref="X45:X49" si="776">+AD45+AJ45+AP45+BN45+CL45+DJ45+EH45+FR45+GP45+IF45+JD45+KH45+KZ45+LR45+MJ45+NB45+NT45+OR45+PJ45</f>
        <v>0</v>
      </c>
      <c r="Y45" s="143">
        <f t="shared" ref="Y45:Y49" si="777">+V45-X45</f>
        <v>0</v>
      </c>
      <c r="Z45" s="144">
        <v>0</v>
      </c>
      <c r="AA45" s="147">
        <v>0</v>
      </c>
      <c r="AB45" s="133">
        <f t="shared" ref="AB45:AB49" si="778">+Z45-AA45</f>
        <v>0</v>
      </c>
      <c r="AC45" s="134" t="e">
        <f t="shared" ref="AC45:AC49" si="779">AA45/Z45*100</f>
        <v>#DIV/0!</v>
      </c>
      <c r="AD45" s="133">
        <v>0</v>
      </c>
      <c r="AE45" s="145">
        <f t="shared" ref="AE45:AE49" si="780">+AB45-AD45</f>
        <v>0</v>
      </c>
      <c r="AF45" s="144">
        <v>0</v>
      </c>
      <c r="AG45" s="147">
        <v>0</v>
      </c>
      <c r="AH45" s="133">
        <f t="shared" ref="AH45:AH49" si="781">+AF45-AG45</f>
        <v>0</v>
      </c>
      <c r="AI45" s="134" t="e">
        <f t="shared" ref="AI45:AI49" si="782">AG45/AF45*100</f>
        <v>#DIV/0!</v>
      </c>
      <c r="AJ45" s="133">
        <v>0</v>
      </c>
      <c r="AK45" s="145">
        <f t="shared" ref="AK45:AK49" si="783">+AH45-AJ45</f>
        <v>0</v>
      </c>
      <c r="AL45" s="144">
        <f t="shared" si="52"/>
        <v>0</v>
      </c>
      <c r="AM45" s="147">
        <f t="shared" si="52"/>
        <v>0</v>
      </c>
      <c r="AN45" s="133">
        <f t="shared" si="52"/>
        <v>0</v>
      </c>
      <c r="AO45" s="134" t="e">
        <f t="shared" si="53"/>
        <v>#DIV/0!</v>
      </c>
      <c r="AP45" s="133">
        <f t="shared" si="54"/>
        <v>0</v>
      </c>
      <c r="AQ45" s="145">
        <f t="shared" si="54"/>
        <v>0</v>
      </c>
      <c r="AR45" s="144"/>
      <c r="AS45" s="147"/>
      <c r="AT45" s="133">
        <f t="shared" si="55"/>
        <v>0</v>
      </c>
      <c r="AU45" s="134" t="e">
        <f t="shared" si="56"/>
        <v>#DIV/0!</v>
      </c>
      <c r="AV45" s="133"/>
      <c r="AW45" s="145">
        <f t="shared" si="57"/>
        <v>0</v>
      </c>
      <c r="AX45" s="144"/>
      <c r="AY45" s="147"/>
      <c r="AZ45" s="133">
        <f t="shared" si="58"/>
        <v>0</v>
      </c>
      <c r="BA45" s="134" t="e">
        <f t="shared" si="59"/>
        <v>#DIV/0!</v>
      </c>
      <c r="BB45" s="133"/>
      <c r="BC45" s="145">
        <f t="shared" si="60"/>
        <v>0</v>
      </c>
      <c r="BD45" s="144"/>
      <c r="BE45" s="147"/>
      <c r="BF45" s="133">
        <f t="shared" si="61"/>
        <v>0</v>
      </c>
      <c r="BG45" s="134" t="e">
        <f t="shared" si="62"/>
        <v>#DIV/0!</v>
      </c>
      <c r="BH45" s="133"/>
      <c r="BI45" s="145">
        <f t="shared" si="63"/>
        <v>0</v>
      </c>
      <c r="BJ45" s="144">
        <f t="shared" si="64"/>
        <v>0</v>
      </c>
      <c r="BK45" s="147">
        <f t="shared" si="64"/>
        <v>0</v>
      </c>
      <c r="BL45" s="133">
        <f t="shared" si="64"/>
        <v>0</v>
      </c>
      <c r="BM45" s="134" t="e">
        <f t="shared" si="65"/>
        <v>#DIV/0!</v>
      </c>
      <c r="BN45" s="133">
        <f t="shared" si="66"/>
        <v>0</v>
      </c>
      <c r="BO45" s="145">
        <f t="shared" si="66"/>
        <v>0</v>
      </c>
      <c r="BP45" s="144"/>
      <c r="BQ45" s="147"/>
      <c r="BR45" s="133">
        <f t="shared" si="67"/>
        <v>0</v>
      </c>
      <c r="BS45" s="134" t="e">
        <f t="shared" si="68"/>
        <v>#DIV/0!</v>
      </c>
      <c r="BT45" s="133"/>
      <c r="BU45" s="145">
        <f t="shared" si="69"/>
        <v>0</v>
      </c>
      <c r="BV45" s="144"/>
      <c r="BW45" s="147"/>
      <c r="BX45" s="133">
        <f t="shared" si="70"/>
        <v>0</v>
      </c>
      <c r="BY45" s="134" t="e">
        <f t="shared" si="71"/>
        <v>#DIV/0!</v>
      </c>
      <c r="BZ45" s="133"/>
      <c r="CA45" s="145">
        <f t="shared" si="72"/>
        <v>0</v>
      </c>
      <c r="CB45" s="144"/>
      <c r="CC45" s="147"/>
      <c r="CD45" s="133">
        <f t="shared" si="73"/>
        <v>0</v>
      </c>
      <c r="CE45" s="134" t="e">
        <f t="shared" si="74"/>
        <v>#DIV/0!</v>
      </c>
      <c r="CF45" s="133"/>
      <c r="CG45" s="145">
        <f t="shared" si="75"/>
        <v>0</v>
      </c>
      <c r="CH45" s="144">
        <f t="shared" si="76"/>
        <v>0</v>
      </c>
      <c r="CI45" s="147">
        <f t="shared" si="76"/>
        <v>0</v>
      </c>
      <c r="CJ45" s="133">
        <f t="shared" si="76"/>
        <v>0</v>
      </c>
      <c r="CK45" s="134" t="e">
        <f t="shared" si="77"/>
        <v>#DIV/0!</v>
      </c>
      <c r="CL45" s="133">
        <f t="shared" si="78"/>
        <v>0</v>
      </c>
      <c r="CM45" s="145">
        <f t="shared" si="78"/>
        <v>0</v>
      </c>
      <c r="CN45" s="144"/>
      <c r="CO45" s="147"/>
      <c r="CP45" s="133">
        <f t="shared" si="79"/>
        <v>0</v>
      </c>
      <c r="CQ45" s="134" t="e">
        <f t="shared" si="80"/>
        <v>#DIV/0!</v>
      </c>
      <c r="CR45" s="133"/>
      <c r="CS45" s="145">
        <f t="shared" si="81"/>
        <v>0</v>
      </c>
      <c r="CT45" s="144"/>
      <c r="CU45" s="147"/>
      <c r="CV45" s="133">
        <f t="shared" si="82"/>
        <v>0</v>
      </c>
      <c r="CW45" s="134" t="e">
        <f t="shared" si="83"/>
        <v>#DIV/0!</v>
      </c>
      <c r="CX45" s="133"/>
      <c r="CY45" s="145">
        <f t="shared" si="84"/>
        <v>0</v>
      </c>
      <c r="CZ45" s="144"/>
      <c r="DA45" s="147"/>
      <c r="DB45" s="133">
        <f t="shared" si="85"/>
        <v>0</v>
      </c>
      <c r="DC45" s="134" t="e">
        <f t="shared" si="86"/>
        <v>#DIV/0!</v>
      </c>
      <c r="DD45" s="133"/>
      <c r="DE45" s="145">
        <f t="shared" si="87"/>
        <v>0</v>
      </c>
      <c r="DF45" s="144">
        <f t="shared" si="88"/>
        <v>0</v>
      </c>
      <c r="DG45" s="147">
        <f t="shared" si="88"/>
        <v>0</v>
      </c>
      <c r="DH45" s="133">
        <f t="shared" si="88"/>
        <v>0</v>
      </c>
      <c r="DI45" s="134" t="e">
        <f t="shared" si="89"/>
        <v>#DIV/0!</v>
      </c>
      <c r="DJ45" s="133">
        <f t="shared" si="90"/>
        <v>0</v>
      </c>
      <c r="DK45" s="145">
        <f t="shared" si="90"/>
        <v>0</v>
      </c>
      <c r="DL45" s="144"/>
      <c r="DM45" s="147"/>
      <c r="DN45" s="133">
        <f t="shared" si="91"/>
        <v>0</v>
      </c>
      <c r="DO45" s="134" t="e">
        <f t="shared" si="92"/>
        <v>#DIV/0!</v>
      </c>
      <c r="DP45" s="133"/>
      <c r="DQ45" s="145">
        <f t="shared" si="93"/>
        <v>0</v>
      </c>
      <c r="DR45" s="144"/>
      <c r="DS45" s="147"/>
      <c r="DT45" s="133">
        <f t="shared" si="94"/>
        <v>0</v>
      </c>
      <c r="DU45" s="134" t="e">
        <f t="shared" si="95"/>
        <v>#DIV/0!</v>
      </c>
      <c r="DV45" s="133"/>
      <c r="DW45" s="145">
        <f t="shared" si="96"/>
        <v>0</v>
      </c>
      <c r="DX45" s="144"/>
      <c r="DY45" s="147"/>
      <c r="DZ45" s="133">
        <f t="shared" ref="DZ45:DZ49" si="784">+DX45-DY45</f>
        <v>0</v>
      </c>
      <c r="EA45" s="134" t="e">
        <f t="shared" ref="EA45:EA49" si="785">DY45/DX45*100</f>
        <v>#DIV/0!</v>
      </c>
      <c r="EB45" s="133"/>
      <c r="EC45" s="145">
        <f t="shared" ref="EC45:EC49" si="786">+DZ45-EB45</f>
        <v>0</v>
      </c>
      <c r="ED45" s="144">
        <f t="shared" si="100"/>
        <v>0</v>
      </c>
      <c r="EE45" s="147">
        <f t="shared" si="100"/>
        <v>0</v>
      </c>
      <c r="EF45" s="133">
        <f t="shared" si="100"/>
        <v>0</v>
      </c>
      <c r="EG45" s="134" t="e">
        <f t="shared" si="101"/>
        <v>#DIV/0!</v>
      </c>
      <c r="EH45" s="133">
        <f t="shared" si="102"/>
        <v>0</v>
      </c>
      <c r="EI45" s="145">
        <f t="shared" si="102"/>
        <v>0</v>
      </c>
      <c r="EJ45" s="144"/>
      <c r="EK45" s="147"/>
      <c r="EL45" s="133">
        <f t="shared" ref="EL45:EL49" si="787">+EJ45-EK45</f>
        <v>0</v>
      </c>
      <c r="EM45" s="134" t="e">
        <f t="shared" ref="EM45:EM49" si="788">EK45/EJ45*100</f>
        <v>#DIV/0!</v>
      </c>
      <c r="EN45" s="133"/>
      <c r="EO45" s="145">
        <f t="shared" ref="EO45:EO49" si="789">+EL45-EN45</f>
        <v>0</v>
      </c>
      <c r="EP45" s="144"/>
      <c r="EQ45" s="147"/>
      <c r="ER45" s="133">
        <f t="shared" ref="ER45:ER49" si="790">+EP45-EQ45</f>
        <v>0</v>
      </c>
      <c r="ES45" s="134" t="e">
        <f t="shared" ref="ES45:ES49" si="791">EQ45/EP45*100</f>
        <v>#DIV/0!</v>
      </c>
      <c r="ET45" s="133"/>
      <c r="EU45" s="145">
        <f t="shared" ref="EU45:EU49" si="792">+ER45-ET45</f>
        <v>0</v>
      </c>
      <c r="EV45" s="144"/>
      <c r="EW45" s="147"/>
      <c r="EX45" s="133">
        <f t="shared" ref="EX45:EX49" si="793">+EV45-EW45</f>
        <v>0</v>
      </c>
      <c r="EY45" s="134" t="e">
        <f t="shared" ref="EY45:EY49" si="794">EW45/EV45*100</f>
        <v>#DIV/0!</v>
      </c>
      <c r="EZ45" s="133"/>
      <c r="FA45" s="145">
        <f t="shared" ref="FA45:FA49" si="795">+EX45-EZ45</f>
        <v>0</v>
      </c>
      <c r="FB45" s="144"/>
      <c r="FC45" s="147"/>
      <c r="FD45" s="133">
        <f t="shared" ref="FD45:FD49" si="796">+FB45-FC45</f>
        <v>0</v>
      </c>
      <c r="FE45" s="134" t="e">
        <f t="shared" ref="FE45:FE49" si="797">FC45/FB45*100</f>
        <v>#DIV/0!</v>
      </c>
      <c r="FF45" s="133"/>
      <c r="FG45" s="145">
        <f t="shared" ref="FG45:FG49" si="798">+FD45-FF45</f>
        <v>0</v>
      </c>
      <c r="FH45" s="144"/>
      <c r="FI45" s="147"/>
      <c r="FJ45" s="133">
        <f t="shared" ref="FJ45:FJ49" si="799">+FH45-FI45</f>
        <v>0</v>
      </c>
      <c r="FK45" s="134" t="e">
        <f t="shared" ref="FK45:FK49" si="800">FI45/FH45*100</f>
        <v>#DIV/0!</v>
      </c>
      <c r="FL45" s="133"/>
      <c r="FM45" s="145">
        <f t="shared" ref="FM45:FM49" si="801">+FJ45-FL45</f>
        <v>0</v>
      </c>
      <c r="FN45" s="144">
        <f t="shared" si="118"/>
        <v>0</v>
      </c>
      <c r="FO45" s="147">
        <f t="shared" si="118"/>
        <v>0</v>
      </c>
      <c r="FP45" s="133">
        <f t="shared" si="118"/>
        <v>0</v>
      </c>
      <c r="FQ45" s="134" t="e">
        <f t="shared" si="119"/>
        <v>#DIV/0!</v>
      </c>
      <c r="FR45" s="133">
        <f t="shared" si="120"/>
        <v>0</v>
      </c>
      <c r="FS45" s="145">
        <f t="shared" si="120"/>
        <v>0</v>
      </c>
      <c r="FT45" s="144"/>
      <c r="FU45" s="147"/>
      <c r="FV45" s="133">
        <f t="shared" ref="FV45:FV49" si="802">+FT45-FU45</f>
        <v>0</v>
      </c>
      <c r="FW45" s="134" t="e">
        <f t="shared" ref="FW45:FW49" si="803">FU45/FT45*100</f>
        <v>#DIV/0!</v>
      </c>
      <c r="FX45" s="133"/>
      <c r="FY45" s="145">
        <f t="shared" ref="FY45:FY49" si="804">+FV45-FX45</f>
        <v>0</v>
      </c>
      <c r="FZ45" s="144"/>
      <c r="GA45" s="147"/>
      <c r="GB45" s="133">
        <f t="shared" ref="GB45:GB49" si="805">+FZ45-GA45</f>
        <v>0</v>
      </c>
      <c r="GC45" s="134" t="e">
        <f t="shared" ref="GC45:GC49" si="806">GA45/FZ45*100</f>
        <v>#DIV/0!</v>
      </c>
      <c r="GD45" s="133"/>
      <c r="GE45" s="145">
        <f t="shared" ref="GE45:GE49" si="807">+GB45-GD45</f>
        <v>0</v>
      </c>
      <c r="GF45" s="144"/>
      <c r="GG45" s="147"/>
      <c r="GH45" s="133">
        <f t="shared" ref="GH45:GH49" si="808">+GF45-GG45</f>
        <v>0</v>
      </c>
      <c r="GI45" s="134" t="e">
        <f t="shared" ref="GI45:GI49" si="809">GG45/GF45*100</f>
        <v>#DIV/0!</v>
      </c>
      <c r="GJ45" s="133"/>
      <c r="GK45" s="145">
        <f t="shared" ref="GK45:GK49" si="810">+GH45-GJ45</f>
        <v>0</v>
      </c>
      <c r="GL45" s="144">
        <f t="shared" si="130"/>
        <v>0</v>
      </c>
      <c r="GM45" s="147">
        <f t="shared" si="130"/>
        <v>0</v>
      </c>
      <c r="GN45" s="133">
        <f t="shared" si="130"/>
        <v>0</v>
      </c>
      <c r="GO45" s="134" t="e">
        <f t="shared" si="131"/>
        <v>#DIV/0!</v>
      </c>
      <c r="GP45" s="133">
        <f t="shared" si="132"/>
        <v>0</v>
      </c>
      <c r="GQ45" s="145">
        <f t="shared" si="132"/>
        <v>0</v>
      </c>
      <c r="GR45" s="144"/>
      <c r="GS45" s="147"/>
      <c r="GT45" s="133">
        <f t="shared" ref="GT45:GT49" si="811">+GR45-GS45</f>
        <v>0</v>
      </c>
      <c r="GU45" s="134" t="e">
        <f t="shared" ref="GU45:GU49" si="812">GS45/GR45*100</f>
        <v>#DIV/0!</v>
      </c>
      <c r="GV45" s="133"/>
      <c r="GW45" s="145">
        <f t="shared" ref="GW45:GW49" si="813">+GT45-GV45</f>
        <v>0</v>
      </c>
      <c r="GX45" s="144"/>
      <c r="GY45" s="147"/>
      <c r="GZ45" s="133">
        <f t="shared" ref="GZ45:GZ49" si="814">+GX45-GY45</f>
        <v>0</v>
      </c>
      <c r="HA45" s="134" t="e">
        <f t="shared" ref="HA45:HA49" si="815">GY45/GX45*100</f>
        <v>#DIV/0!</v>
      </c>
      <c r="HB45" s="133"/>
      <c r="HC45" s="145">
        <f t="shared" ref="HC45:HC49" si="816">+GZ45-HB45</f>
        <v>0</v>
      </c>
      <c r="HD45" s="144"/>
      <c r="HE45" s="147"/>
      <c r="HF45" s="133">
        <f t="shared" ref="HF45:HF49" si="817">+HD45-HE45</f>
        <v>0</v>
      </c>
      <c r="HG45" s="134" t="e">
        <f t="shared" ref="HG45:HG49" si="818">HE45/HD45*100</f>
        <v>#DIV/0!</v>
      </c>
      <c r="HH45" s="133"/>
      <c r="HI45" s="145">
        <f t="shared" ref="HI45:HI49" si="819">+HF45-HH45</f>
        <v>0</v>
      </c>
      <c r="HJ45" s="144"/>
      <c r="HK45" s="147"/>
      <c r="HL45" s="133">
        <f t="shared" ref="HL45:HL49" si="820">+HJ45-HK45</f>
        <v>0</v>
      </c>
      <c r="HM45" s="134" t="e">
        <f t="shared" ref="HM45:HM49" si="821">HK45/HJ45*100</f>
        <v>#DIV/0!</v>
      </c>
      <c r="HN45" s="133"/>
      <c r="HO45" s="145">
        <f t="shared" ref="HO45:HO49" si="822">+HL45-HN45</f>
        <v>0</v>
      </c>
      <c r="HP45" s="144"/>
      <c r="HQ45" s="147"/>
      <c r="HR45" s="133">
        <f t="shared" ref="HR45:HR49" si="823">+HP45-HQ45</f>
        <v>0</v>
      </c>
      <c r="HS45" s="134" t="e">
        <f t="shared" ref="HS45:HS49" si="824">HQ45/HP45*100</f>
        <v>#DIV/0!</v>
      </c>
      <c r="HT45" s="133"/>
      <c r="HU45" s="145">
        <f t="shared" ref="HU45:HU49" si="825">+HR45-HT45</f>
        <v>0</v>
      </c>
      <c r="HV45" s="144"/>
      <c r="HW45" s="147"/>
      <c r="HX45" s="133">
        <f t="shared" ref="HX45:HX49" si="826">+HV45-HW45</f>
        <v>0</v>
      </c>
      <c r="HY45" s="134" t="e">
        <f t="shared" ref="HY45:HY49" si="827">HW45/HV45*100</f>
        <v>#DIV/0!</v>
      </c>
      <c r="HZ45" s="133"/>
      <c r="IA45" s="145">
        <f t="shared" ref="IA45:IA49" si="828">+HX45-HZ45</f>
        <v>0</v>
      </c>
      <c r="IB45" s="144">
        <f t="shared" si="151"/>
        <v>0</v>
      </c>
      <c r="IC45" s="147">
        <f t="shared" si="151"/>
        <v>0</v>
      </c>
      <c r="ID45" s="133">
        <f t="shared" si="151"/>
        <v>0</v>
      </c>
      <c r="IE45" s="134" t="e">
        <f t="shared" si="152"/>
        <v>#DIV/0!</v>
      </c>
      <c r="IF45" s="133">
        <f t="shared" si="153"/>
        <v>0</v>
      </c>
      <c r="IG45" s="145">
        <f t="shared" si="153"/>
        <v>0</v>
      </c>
      <c r="IH45" s="144"/>
      <c r="II45" s="147"/>
      <c r="IJ45" s="133">
        <f t="shared" ref="IJ45:IJ49" si="829">+IH45-II45</f>
        <v>0</v>
      </c>
      <c r="IK45" s="134" t="e">
        <f t="shared" ref="IK45:IK49" si="830">II45/IH45*100</f>
        <v>#DIV/0!</v>
      </c>
      <c r="IL45" s="133"/>
      <c r="IM45" s="145">
        <f t="shared" ref="IM45:IM49" si="831">+IJ45-IL45</f>
        <v>0</v>
      </c>
      <c r="IN45" s="144"/>
      <c r="IO45" s="147"/>
      <c r="IP45" s="133">
        <f t="shared" ref="IP45:IP49" si="832">+IN45-IO45</f>
        <v>0</v>
      </c>
      <c r="IQ45" s="134" t="e">
        <f t="shared" ref="IQ45:IQ49" si="833">IO45/IN45*100</f>
        <v>#DIV/0!</v>
      </c>
      <c r="IR45" s="133"/>
      <c r="IS45" s="145">
        <f t="shared" ref="IS45:IS49" si="834">+IP45-IR45</f>
        <v>0</v>
      </c>
      <c r="IT45" s="144"/>
      <c r="IU45" s="147"/>
      <c r="IV45" s="133">
        <f t="shared" ref="IV45:IV49" si="835">+IT45-IU45</f>
        <v>0</v>
      </c>
      <c r="IW45" s="134" t="e">
        <f t="shared" ref="IW45:IW49" si="836">IU45/IT45*100</f>
        <v>#DIV/0!</v>
      </c>
      <c r="IX45" s="133"/>
      <c r="IY45" s="145">
        <f t="shared" ref="IY45:IY49" si="837">+IV45-IX45</f>
        <v>0</v>
      </c>
      <c r="IZ45" s="144">
        <f t="shared" si="163"/>
        <v>0</v>
      </c>
      <c r="JA45" s="147">
        <f t="shared" si="163"/>
        <v>0</v>
      </c>
      <c r="JB45" s="133">
        <f t="shared" si="163"/>
        <v>0</v>
      </c>
      <c r="JC45" s="134" t="e">
        <f t="shared" si="164"/>
        <v>#DIV/0!</v>
      </c>
      <c r="JD45" s="133">
        <f t="shared" si="165"/>
        <v>0</v>
      </c>
      <c r="JE45" s="145">
        <f t="shared" si="165"/>
        <v>0</v>
      </c>
      <c r="JF45" s="144"/>
      <c r="JG45" s="147"/>
      <c r="JH45" s="133">
        <f t="shared" ref="JH45:JH49" si="838">+JF45-JG45</f>
        <v>0</v>
      </c>
      <c r="JI45" s="134" t="e">
        <f t="shared" ref="JI45:JI49" si="839">JG45/JF45*100</f>
        <v>#DIV/0!</v>
      </c>
      <c r="JJ45" s="133"/>
      <c r="JK45" s="145">
        <f t="shared" ref="JK45:JK49" si="840">+JH45-JJ45</f>
        <v>0</v>
      </c>
      <c r="JL45" s="144"/>
      <c r="JM45" s="147"/>
      <c r="JN45" s="133">
        <f t="shared" ref="JN45:JN49" si="841">+JL45-JM45</f>
        <v>0</v>
      </c>
      <c r="JO45" s="134" t="e">
        <f t="shared" ref="JO45:JO49" si="842">JM45/JL45*100</f>
        <v>#DIV/0!</v>
      </c>
      <c r="JP45" s="133"/>
      <c r="JQ45" s="145">
        <f t="shared" ref="JQ45:JQ49" si="843">+JN45-JP45</f>
        <v>0</v>
      </c>
      <c r="JR45" s="144"/>
      <c r="JS45" s="147"/>
      <c r="JT45" s="133">
        <f t="shared" ref="JT45:JT49" si="844">+JR45-JS45</f>
        <v>0</v>
      </c>
      <c r="JU45" s="134" t="e">
        <f t="shared" ref="JU45:JU49" si="845">JS45/JR45*100</f>
        <v>#DIV/0!</v>
      </c>
      <c r="JV45" s="133"/>
      <c r="JW45" s="145">
        <f t="shared" ref="JW45:JW49" si="846">+JT45-JV45</f>
        <v>0</v>
      </c>
      <c r="JX45" s="144"/>
      <c r="JY45" s="147"/>
      <c r="JZ45" s="133">
        <f t="shared" ref="JZ45:JZ49" si="847">+JX45-JY45</f>
        <v>0</v>
      </c>
      <c r="KA45" s="134" t="e">
        <f t="shared" ref="KA45:KA49" si="848">JY45/JX45*100</f>
        <v>#DIV/0!</v>
      </c>
      <c r="KB45" s="133"/>
      <c r="KC45" s="145">
        <f t="shared" ref="KC45:KC49" si="849">+JZ45-KB45</f>
        <v>0</v>
      </c>
      <c r="KD45" s="144">
        <f t="shared" si="178"/>
        <v>0</v>
      </c>
      <c r="KE45" s="147">
        <f t="shared" si="178"/>
        <v>0</v>
      </c>
      <c r="KF45" s="133">
        <f t="shared" si="178"/>
        <v>0</v>
      </c>
      <c r="KG45" s="134" t="e">
        <f t="shared" si="179"/>
        <v>#DIV/0!</v>
      </c>
      <c r="KH45" s="133">
        <f t="shared" si="180"/>
        <v>0</v>
      </c>
      <c r="KI45" s="145">
        <f t="shared" si="180"/>
        <v>0</v>
      </c>
      <c r="KJ45" s="144"/>
      <c r="KK45" s="147"/>
      <c r="KL45" s="133">
        <f t="shared" ref="KL45:KL49" si="850">+KJ45-KK45</f>
        <v>0</v>
      </c>
      <c r="KM45" s="134" t="e">
        <f t="shared" ref="KM45:KM49" si="851">KK45/KJ45*100</f>
        <v>#DIV/0!</v>
      </c>
      <c r="KN45" s="133"/>
      <c r="KO45" s="145">
        <f t="shared" ref="KO45:KO49" si="852">+KL45-KN45</f>
        <v>0</v>
      </c>
      <c r="KP45" s="144"/>
      <c r="KQ45" s="147"/>
      <c r="KR45" s="133">
        <f t="shared" ref="KR45:KR49" si="853">+KP45-KQ45</f>
        <v>0</v>
      </c>
      <c r="KS45" s="134" t="e">
        <f t="shared" ref="KS45:KS49" si="854">KQ45/KP45*100</f>
        <v>#DIV/0!</v>
      </c>
      <c r="KT45" s="133"/>
      <c r="KU45" s="145">
        <f t="shared" ref="KU45:KU49" si="855">+KR45-KT45</f>
        <v>0</v>
      </c>
      <c r="KV45" s="144">
        <f t="shared" si="187"/>
        <v>0</v>
      </c>
      <c r="KW45" s="147">
        <f t="shared" si="187"/>
        <v>0</v>
      </c>
      <c r="KX45" s="133">
        <f t="shared" si="187"/>
        <v>0</v>
      </c>
      <c r="KY45" s="134" t="e">
        <f t="shared" si="188"/>
        <v>#DIV/0!</v>
      </c>
      <c r="KZ45" s="133">
        <f t="shared" si="189"/>
        <v>0</v>
      </c>
      <c r="LA45" s="145">
        <f t="shared" si="189"/>
        <v>0</v>
      </c>
      <c r="LB45" s="144"/>
      <c r="LC45" s="147"/>
      <c r="LD45" s="133">
        <f t="shared" ref="LD45:LD49" si="856">+LB45-LC45</f>
        <v>0</v>
      </c>
      <c r="LE45" s="134" t="e">
        <f t="shared" ref="LE45:LE49" si="857">LC45/LB45*100</f>
        <v>#DIV/0!</v>
      </c>
      <c r="LF45" s="133"/>
      <c r="LG45" s="145">
        <f t="shared" ref="LG45:LG49" si="858">+LD45-LF45</f>
        <v>0</v>
      </c>
      <c r="LH45" s="144"/>
      <c r="LI45" s="147"/>
      <c r="LJ45" s="133">
        <f t="shared" ref="LJ45:LJ49" si="859">+LH45-LI45</f>
        <v>0</v>
      </c>
      <c r="LK45" s="134" t="e">
        <f t="shared" ref="LK45:LK49" si="860">LI45/LH45*100</f>
        <v>#DIV/0!</v>
      </c>
      <c r="LL45" s="133"/>
      <c r="LM45" s="145">
        <f t="shared" ref="LM45:LM49" si="861">+LJ45-LL45</f>
        <v>0</v>
      </c>
      <c r="LN45" s="144">
        <f t="shared" si="196"/>
        <v>0</v>
      </c>
      <c r="LO45" s="147">
        <f t="shared" si="196"/>
        <v>0</v>
      </c>
      <c r="LP45" s="133">
        <f t="shared" si="196"/>
        <v>0</v>
      </c>
      <c r="LQ45" s="134" t="e">
        <f t="shared" si="197"/>
        <v>#DIV/0!</v>
      </c>
      <c r="LR45" s="133">
        <f t="shared" si="198"/>
        <v>0</v>
      </c>
      <c r="LS45" s="145">
        <f t="shared" si="198"/>
        <v>0</v>
      </c>
      <c r="LT45" s="144"/>
      <c r="LU45" s="147"/>
      <c r="LV45" s="133">
        <f t="shared" ref="LV45:LV49" si="862">+LT45-LU45</f>
        <v>0</v>
      </c>
      <c r="LW45" s="134" t="e">
        <f t="shared" ref="LW45:LW49" si="863">LU45/LT45*100</f>
        <v>#DIV/0!</v>
      </c>
      <c r="LX45" s="133"/>
      <c r="LY45" s="145">
        <f t="shared" ref="LY45:LY49" si="864">+LV45-LX45</f>
        <v>0</v>
      </c>
      <c r="LZ45" s="144"/>
      <c r="MA45" s="147"/>
      <c r="MB45" s="133">
        <f t="shared" ref="MB45:MB49" si="865">+LZ45-MA45</f>
        <v>0</v>
      </c>
      <c r="MC45" s="134" t="e">
        <f t="shared" ref="MC45:MC49" si="866">MA45/LZ45*100</f>
        <v>#DIV/0!</v>
      </c>
      <c r="MD45" s="133"/>
      <c r="ME45" s="145">
        <f t="shared" ref="ME45:ME49" si="867">+MB45-MD45</f>
        <v>0</v>
      </c>
      <c r="MF45" s="144">
        <f t="shared" si="205"/>
        <v>0</v>
      </c>
      <c r="MG45" s="147">
        <f t="shared" si="205"/>
        <v>0</v>
      </c>
      <c r="MH45" s="133">
        <f t="shared" si="205"/>
        <v>0</v>
      </c>
      <c r="MI45" s="134" t="e">
        <f t="shared" si="206"/>
        <v>#DIV/0!</v>
      </c>
      <c r="MJ45" s="133">
        <f t="shared" si="207"/>
        <v>0</v>
      </c>
      <c r="MK45" s="145">
        <f t="shared" si="207"/>
        <v>0</v>
      </c>
      <c r="ML45" s="144"/>
      <c r="MM45" s="147"/>
      <c r="MN45" s="133">
        <f t="shared" ref="MN45:MN49" si="868">+ML45-MM45</f>
        <v>0</v>
      </c>
      <c r="MO45" s="134" t="e">
        <f t="shared" ref="MO45:MO49" si="869">MM45/ML45*100</f>
        <v>#DIV/0!</v>
      </c>
      <c r="MP45" s="133"/>
      <c r="MQ45" s="145">
        <f t="shared" ref="MQ45:MQ49" si="870">+MN45-MP45</f>
        <v>0</v>
      </c>
      <c r="MR45" s="144"/>
      <c r="MS45" s="147"/>
      <c r="MT45" s="133">
        <f t="shared" ref="MT45:MT49" si="871">+MR45-MS45</f>
        <v>0</v>
      </c>
      <c r="MU45" s="134" t="e">
        <f t="shared" ref="MU45:MU49" si="872">MS45/MR45*100</f>
        <v>#DIV/0!</v>
      </c>
      <c r="MV45" s="133"/>
      <c r="MW45" s="145">
        <f t="shared" ref="MW45:MW49" si="873">+MT45-MV45</f>
        <v>0</v>
      </c>
      <c r="MX45" s="144">
        <f t="shared" si="214"/>
        <v>0</v>
      </c>
      <c r="MY45" s="147">
        <f t="shared" si="214"/>
        <v>0</v>
      </c>
      <c r="MZ45" s="133">
        <f t="shared" si="214"/>
        <v>0</v>
      </c>
      <c r="NA45" s="134" t="e">
        <f t="shared" si="215"/>
        <v>#DIV/0!</v>
      </c>
      <c r="NB45" s="133">
        <f t="shared" si="216"/>
        <v>0</v>
      </c>
      <c r="NC45" s="145">
        <f t="shared" si="216"/>
        <v>0</v>
      </c>
      <c r="ND45" s="144"/>
      <c r="NE45" s="147"/>
      <c r="NF45" s="133">
        <f t="shared" ref="NF45:NF49" si="874">+ND45-NE45</f>
        <v>0</v>
      </c>
      <c r="NG45" s="134" t="e">
        <f t="shared" ref="NG45:NG49" si="875">NE45/ND45*100</f>
        <v>#DIV/0!</v>
      </c>
      <c r="NH45" s="133"/>
      <c r="NI45" s="145">
        <f t="shared" ref="NI45:NI49" si="876">+NF45-NH45</f>
        <v>0</v>
      </c>
      <c r="NJ45" s="144"/>
      <c r="NK45" s="147"/>
      <c r="NL45" s="133">
        <f t="shared" ref="NL45:NL49" si="877">+NJ45-NK45</f>
        <v>0</v>
      </c>
      <c r="NM45" s="134" t="e">
        <f t="shared" ref="NM45:NM49" si="878">NK45/NJ45*100</f>
        <v>#DIV/0!</v>
      </c>
      <c r="NN45" s="133"/>
      <c r="NO45" s="145">
        <f t="shared" ref="NO45:NO49" si="879">+NL45-NN45</f>
        <v>0</v>
      </c>
      <c r="NP45" s="144">
        <f t="shared" si="223"/>
        <v>0</v>
      </c>
      <c r="NQ45" s="147">
        <f t="shared" si="223"/>
        <v>0</v>
      </c>
      <c r="NR45" s="133">
        <f t="shared" si="223"/>
        <v>0</v>
      </c>
      <c r="NS45" s="134" t="e">
        <f t="shared" si="224"/>
        <v>#DIV/0!</v>
      </c>
      <c r="NT45" s="133">
        <f t="shared" si="225"/>
        <v>0</v>
      </c>
      <c r="NU45" s="145">
        <f t="shared" si="225"/>
        <v>0</v>
      </c>
      <c r="NV45" s="144"/>
      <c r="NW45" s="147"/>
      <c r="NX45" s="133">
        <f t="shared" ref="NX45:NX49" si="880">+NV45-NW45</f>
        <v>0</v>
      </c>
      <c r="NY45" s="134" t="e">
        <f t="shared" ref="NY45:NY49" si="881">NW45/NV45*100</f>
        <v>#DIV/0!</v>
      </c>
      <c r="NZ45" s="133"/>
      <c r="OA45" s="145">
        <f t="shared" ref="OA45:OA49" si="882">+NX45-NZ45</f>
        <v>0</v>
      </c>
      <c r="OB45" s="144"/>
      <c r="OC45" s="147"/>
      <c r="OD45" s="133">
        <f t="shared" ref="OD45:OD49" si="883">+OB45-OC45</f>
        <v>0</v>
      </c>
      <c r="OE45" s="134" t="e">
        <f t="shared" ref="OE45:OE49" si="884">OC45/OB45*100</f>
        <v>#DIV/0!</v>
      </c>
      <c r="OF45" s="133"/>
      <c r="OG45" s="145">
        <f t="shared" ref="OG45:OG49" si="885">+OD45-OF45</f>
        <v>0</v>
      </c>
      <c r="OH45" s="144"/>
      <c r="OI45" s="147"/>
      <c r="OJ45" s="133">
        <f t="shared" ref="OJ45:OJ49" si="886">+OH45-OI45</f>
        <v>0</v>
      </c>
      <c r="OK45" s="134" t="e">
        <f t="shared" ref="OK45:OK49" si="887">OI45/OH45*100</f>
        <v>#DIV/0!</v>
      </c>
      <c r="OL45" s="133"/>
      <c r="OM45" s="145">
        <f t="shared" ref="OM45:OM49" si="888">+OJ45-OL45</f>
        <v>0</v>
      </c>
      <c r="ON45" s="144">
        <f t="shared" si="235"/>
        <v>0</v>
      </c>
      <c r="OO45" s="147">
        <f t="shared" si="235"/>
        <v>0</v>
      </c>
      <c r="OP45" s="133">
        <f t="shared" si="235"/>
        <v>0</v>
      </c>
      <c r="OQ45" s="134" t="e">
        <f t="shared" si="236"/>
        <v>#DIV/0!</v>
      </c>
      <c r="OR45" s="133">
        <f t="shared" si="237"/>
        <v>0</v>
      </c>
      <c r="OS45" s="145">
        <f t="shared" si="237"/>
        <v>0</v>
      </c>
      <c r="OT45" s="144"/>
      <c r="OU45" s="147"/>
      <c r="OV45" s="133">
        <f t="shared" ref="OV45:OV49" si="889">+OT45-OU45</f>
        <v>0</v>
      </c>
      <c r="OW45" s="134" t="e">
        <f t="shared" ref="OW45:OW49" si="890">OU45/OT45*100</f>
        <v>#DIV/0!</v>
      </c>
      <c r="OX45" s="133"/>
      <c r="OY45" s="145">
        <f t="shared" ref="OY45:OY49" si="891">+OV45-OX45</f>
        <v>0</v>
      </c>
      <c r="OZ45" s="144"/>
      <c r="PA45" s="147"/>
      <c r="PB45" s="133">
        <f t="shared" ref="PB45:PB49" si="892">+OZ45-PA45</f>
        <v>0</v>
      </c>
      <c r="PC45" s="134" t="e">
        <f t="shared" ref="PC45:PC49" si="893">PA45/OZ45*100</f>
        <v>#DIV/0!</v>
      </c>
      <c r="PD45" s="133"/>
      <c r="PE45" s="145">
        <f t="shared" ref="PE45:PE49" si="894">+PB45-PD45</f>
        <v>0</v>
      </c>
      <c r="PF45" s="144">
        <f t="shared" si="244"/>
        <v>0</v>
      </c>
      <c r="PG45" s="147">
        <f t="shared" si="244"/>
        <v>0</v>
      </c>
      <c r="PH45" s="133">
        <f t="shared" si="244"/>
        <v>0</v>
      </c>
      <c r="PI45" s="134" t="e">
        <f t="shared" si="245"/>
        <v>#DIV/0!</v>
      </c>
      <c r="PJ45" s="133">
        <f t="shared" si="246"/>
        <v>0</v>
      </c>
      <c r="PK45" s="145">
        <f t="shared" si="246"/>
        <v>0</v>
      </c>
      <c r="PL45" s="144"/>
      <c r="PM45" s="147"/>
      <c r="PN45" s="133">
        <f t="shared" ref="PN45:PN49" si="895">+PL45-PM45</f>
        <v>0</v>
      </c>
      <c r="PO45" s="134" t="e">
        <f t="shared" ref="PO45:PO49" si="896">PM45/PL45*100</f>
        <v>#DIV/0!</v>
      </c>
      <c r="PP45" s="133"/>
      <c r="PQ45" s="145">
        <f t="shared" ref="PQ45:PQ49" si="897">+PN45-PP45</f>
        <v>0</v>
      </c>
      <c r="PR45" s="144"/>
      <c r="PS45" s="147"/>
      <c r="PT45" s="133">
        <f t="shared" ref="PT45:PT49" si="898">+PR45-PS45</f>
        <v>0</v>
      </c>
      <c r="PU45" s="134" t="e">
        <f t="shared" ref="PU45:PU49" si="899">PS45/PR45*100</f>
        <v>#DIV/0!</v>
      </c>
      <c r="PV45" s="133"/>
      <c r="PW45" s="145">
        <f t="shared" ref="PW45:PW49" si="900">+PT45-PV45</f>
        <v>0</v>
      </c>
    </row>
    <row r="46" spans="1:439" s="98" customFormat="1" ht="18.75" customHeight="1">
      <c r="A46" s="150"/>
      <c r="B46" s="157" t="s">
        <v>715</v>
      </c>
      <c r="C46" s="157" t="s">
        <v>716</v>
      </c>
      <c r="D46" s="158">
        <f>+'[10]รายงานจัดซื้องบ I '!D41</f>
        <v>35873</v>
      </c>
      <c r="E46" s="158">
        <f>+'[10]รายงานจัดซื้องบ I '!E41</f>
        <v>0</v>
      </c>
      <c r="F46" s="158">
        <f t="shared" si="37"/>
        <v>35873</v>
      </c>
      <c r="G46" s="158">
        <f>+'[10]รายงานจัดซื้องบ I '!G41</f>
        <v>35873</v>
      </c>
      <c r="H46" s="158">
        <f t="shared" si="772"/>
        <v>0</v>
      </c>
      <c r="I46" s="159">
        <f>+'[10]รายงานจัดซื้องบ I '!I41+'[10]รายงานจัดซื้องบ I '!L41+'[10]รายงานจัดซื้องบ I '!M41</f>
        <v>0</v>
      </c>
      <c r="J46" s="158">
        <f t="shared" si="38"/>
        <v>0</v>
      </c>
      <c r="K46" s="160" t="e">
        <f t="shared" si="36"/>
        <v>#DIV/0!</v>
      </c>
      <c r="L46" s="158">
        <f>+'[10]รายงานจัดซื้องบ I '!O41</f>
        <v>0</v>
      </c>
      <c r="M46" s="161">
        <f t="shared" si="39"/>
        <v>0</v>
      </c>
      <c r="N46" s="136">
        <f t="shared" si="40"/>
        <v>0</v>
      </c>
      <c r="O46" s="148">
        <f t="shared" si="40"/>
        <v>0</v>
      </c>
      <c r="P46" s="137">
        <f t="shared" si="40"/>
        <v>0</v>
      </c>
      <c r="Q46" s="138" t="e">
        <f t="shared" si="41"/>
        <v>#DIV/0!</v>
      </c>
      <c r="R46" s="137">
        <f t="shared" si="42"/>
        <v>0</v>
      </c>
      <c r="S46" s="139">
        <f t="shared" si="42"/>
        <v>0</v>
      </c>
      <c r="T46" s="140">
        <f t="shared" si="773"/>
        <v>0</v>
      </c>
      <c r="U46" s="149">
        <f t="shared" si="773"/>
        <v>0</v>
      </c>
      <c r="V46" s="141">
        <f t="shared" si="774"/>
        <v>0</v>
      </c>
      <c r="W46" s="142" t="e">
        <f t="shared" si="775"/>
        <v>#DIV/0!</v>
      </c>
      <c r="X46" s="141">
        <f t="shared" si="776"/>
        <v>0</v>
      </c>
      <c r="Y46" s="143">
        <f t="shared" si="777"/>
        <v>0</v>
      </c>
      <c r="Z46" s="144">
        <v>0</v>
      </c>
      <c r="AA46" s="147">
        <v>0</v>
      </c>
      <c r="AB46" s="133">
        <f t="shared" si="778"/>
        <v>0</v>
      </c>
      <c r="AC46" s="134" t="e">
        <f t="shared" si="779"/>
        <v>#DIV/0!</v>
      </c>
      <c r="AD46" s="133">
        <v>0</v>
      </c>
      <c r="AE46" s="145">
        <f t="shared" si="780"/>
        <v>0</v>
      </c>
      <c r="AF46" s="144">
        <v>0</v>
      </c>
      <c r="AG46" s="147">
        <v>0</v>
      </c>
      <c r="AH46" s="133">
        <f t="shared" si="781"/>
        <v>0</v>
      </c>
      <c r="AI46" s="134" t="e">
        <f t="shared" si="782"/>
        <v>#DIV/0!</v>
      </c>
      <c r="AJ46" s="133">
        <v>0</v>
      </c>
      <c r="AK46" s="145">
        <f t="shared" si="783"/>
        <v>0</v>
      </c>
      <c r="AL46" s="144">
        <f t="shared" si="52"/>
        <v>0</v>
      </c>
      <c r="AM46" s="147">
        <f t="shared" si="52"/>
        <v>0</v>
      </c>
      <c r="AN46" s="133">
        <f t="shared" si="52"/>
        <v>0</v>
      </c>
      <c r="AO46" s="134" t="e">
        <f t="shared" si="53"/>
        <v>#DIV/0!</v>
      </c>
      <c r="AP46" s="133">
        <f t="shared" si="54"/>
        <v>0</v>
      </c>
      <c r="AQ46" s="145">
        <f t="shared" si="54"/>
        <v>0</v>
      </c>
      <c r="AR46" s="144"/>
      <c r="AS46" s="147"/>
      <c r="AT46" s="133">
        <f t="shared" si="55"/>
        <v>0</v>
      </c>
      <c r="AU46" s="134" t="e">
        <f t="shared" si="56"/>
        <v>#DIV/0!</v>
      </c>
      <c r="AV46" s="133"/>
      <c r="AW46" s="145">
        <f t="shared" si="57"/>
        <v>0</v>
      </c>
      <c r="AX46" s="144"/>
      <c r="AY46" s="147"/>
      <c r="AZ46" s="133">
        <f t="shared" si="58"/>
        <v>0</v>
      </c>
      <c r="BA46" s="134" t="e">
        <f t="shared" si="59"/>
        <v>#DIV/0!</v>
      </c>
      <c r="BB46" s="133"/>
      <c r="BC46" s="145">
        <f t="shared" si="60"/>
        <v>0</v>
      </c>
      <c r="BD46" s="144"/>
      <c r="BE46" s="147"/>
      <c r="BF46" s="133">
        <f t="shared" si="61"/>
        <v>0</v>
      </c>
      <c r="BG46" s="134" t="e">
        <f t="shared" si="62"/>
        <v>#DIV/0!</v>
      </c>
      <c r="BH46" s="133"/>
      <c r="BI46" s="145">
        <f t="shared" si="63"/>
        <v>0</v>
      </c>
      <c r="BJ46" s="144">
        <f t="shared" si="64"/>
        <v>0</v>
      </c>
      <c r="BK46" s="147">
        <f t="shared" si="64"/>
        <v>0</v>
      </c>
      <c r="BL46" s="133">
        <f t="shared" si="64"/>
        <v>0</v>
      </c>
      <c r="BM46" s="134" t="e">
        <f t="shared" si="65"/>
        <v>#DIV/0!</v>
      </c>
      <c r="BN46" s="133">
        <f t="shared" si="66"/>
        <v>0</v>
      </c>
      <c r="BO46" s="145">
        <f t="shared" si="66"/>
        <v>0</v>
      </c>
      <c r="BP46" s="144"/>
      <c r="BQ46" s="147"/>
      <c r="BR46" s="133">
        <f t="shared" si="67"/>
        <v>0</v>
      </c>
      <c r="BS46" s="134" t="e">
        <f t="shared" si="68"/>
        <v>#DIV/0!</v>
      </c>
      <c r="BT46" s="133"/>
      <c r="BU46" s="145">
        <f t="shared" si="69"/>
        <v>0</v>
      </c>
      <c r="BV46" s="144"/>
      <c r="BW46" s="147"/>
      <c r="BX46" s="133">
        <f t="shared" si="70"/>
        <v>0</v>
      </c>
      <c r="BY46" s="134" t="e">
        <f t="shared" si="71"/>
        <v>#DIV/0!</v>
      </c>
      <c r="BZ46" s="133"/>
      <c r="CA46" s="145">
        <f t="shared" si="72"/>
        <v>0</v>
      </c>
      <c r="CB46" s="144"/>
      <c r="CC46" s="147"/>
      <c r="CD46" s="133">
        <f t="shared" si="73"/>
        <v>0</v>
      </c>
      <c r="CE46" s="134" t="e">
        <f t="shared" si="74"/>
        <v>#DIV/0!</v>
      </c>
      <c r="CF46" s="133"/>
      <c r="CG46" s="145">
        <f t="shared" si="75"/>
        <v>0</v>
      </c>
      <c r="CH46" s="144">
        <f t="shared" si="76"/>
        <v>0</v>
      </c>
      <c r="CI46" s="147">
        <f t="shared" si="76"/>
        <v>0</v>
      </c>
      <c r="CJ46" s="133">
        <f t="shared" si="76"/>
        <v>0</v>
      </c>
      <c r="CK46" s="134" t="e">
        <f t="shared" si="77"/>
        <v>#DIV/0!</v>
      </c>
      <c r="CL46" s="133">
        <f t="shared" si="78"/>
        <v>0</v>
      </c>
      <c r="CM46" s="145">
        <f t="shared" si="78"/>
        <v>0</v>
      </c>
      <c r="CN46" s="144"/>
      <c r="CO46" s="147"/>
      <c r="CP46" s="133">
        <f t="shared" si="79"/>
        <v>0</v>
      </c>
      <c r="CQ46" s="134" t="e">
        <f t="shared" si="80"/>
        <v>#DIV/0!</v>
      </c>
      <c r="CR46" s="133"/>
      <c r="CS46" s="145">
        <f t="shared" si="81"/>
        <v>0</v>
      </c>
      <c r="CT46" s="144"/>
      <c r="CU46" s="147"/>
      <c r="CV46" s="133">
        <f t="shared" si="82"/>
        <v>0</v>
      </c>
      <c r="CW46" s="134" t="e">
        <f t="shared" si="83"/>
        <v>#DIV/0!</v>
      </c>
      <c r="CX46" s="133"/>
      <c r="CY46" s="145">
        <f t="shared" si="84"/>
        <v>0</v>
      </c>
      <c r="CZ46" s="144"/>
      <c r="DA46" s="147"/>
      <c r="DB46" s="133">
        <f t="shared" si="85"/>
        <v>0</v>
      </c>
      <c r="DC46" s="134" t="e">
        <f t="shared" si="86"/>
        <v>#DIV/0!</v>
      </c>
      <c r="DD46" s="133"/>
      <c r="DE46" s="145">
        <f t="shared" si="87"/>
        <v>0</v>
      </c>
      <c r="DF46" s="144">
        <f t="shared" si="88"/>
        <v>0</v>
      </c>
      <c r="DG46" s="147">
        <f t="shared" si="88"/>
        <v>0</v>
      </c>
      <c r="DH46" s="133">
        <f t="shared" si="88"/>
        <v>0</v>
      </c>
      <c r="DI46" s="134" t="e">
        <f t="shared" si="89"/>
        <v>#DIV/0!</v>
      </c>
      <c r="DJ46" s="133">
        <f t="shared" si="90"/>
        <v>0</v>
      </c>
      <c r="DK46" s="145">
        <f t="shared" si="90"/>
        <v>0</v>
      </c>
      <c r="DL46" s="144"/>
      <c r="DM46" s="147"/>
      <c r="DN46" s="133">
        <f t="shared" si="91"/>
        <v>0</v>
      </c>
      <c r="DO46" s="134" t="e">
        <f t="shared" si="92"/>
        <v>#DIV/0!</v>
      </c>
      <c r="DP46" s="133"/>
      <c r="DQ46" s="145">
        <f t="shared" si="93"/>
        <v>0</v>
      </c>
      <c r="DR46" s="144"/>
      <c r="DS46" s="147"/>
      <c r="DT46" s="133">
        <f t="shared" si="94"/>
        <v>0</v>
      </c>
      <c r="DU46" s="134" t="e">
        <f t="shared" si="95"/>
        <v>#DIV/0!</v>
      </c>
      <c r="DV46" s="133"/>
      <c r="DW46" s="145">
        <f t="shared" si="96"/>
        <v>0</v>
      </c>
      <c r="DX46" s="144"/>
      <c r="DY46" s="147"/>
      <c r="DZ46" s="133">
        <f t="shared" si="784"/>
        <v>0</v>
      </c>
      <c r="EA46" s="134" t="e">
        <f t="shared" si="785"/>
        <v>#DIV/0!</v>
      </c>
      <c r="EB46" s="133"/>
      <c r="EC46" s="145">
        <f t="shared" si="786"/>
        <v>0</v>
      </c>
      <c r="ED46" s="144">
        <f t="shared" si="100"/>
        <v>0</v>
      </c>
      <c r="EE46" s="147">
        <f t="shared" si="100"/>
        <v>0</v>
      </c>
      <c r="EF46" s="133">
        <f t="shared" si="100"/>
        <v>0</v>
      </c>
      <c r="EG46" s="134" t="e">
        <f t="shared" si="101"/>
        <v>#DIV/0!</v>
      </c>
      <c r="EH46" s="133">
        <f t="shared" si="102"/>
        <v>0</v>
      </c>
      <c r="EI46" s="145">
        <f t="shared" si="102"/>
        <v>0</v>
      </c>
      <c r="EJ46" s="144"/>
      <c r="EK46" s="147"/>
      <c r="EL46" s="133">
        <f t="shared" si="787"/>
        <v>0</v>
      </c>
      <c r="EM46" s="134" t="e">
        <f t="shared" si="788"/>
        <v>#DIV/0!</v>
      </c>
      <c r="EN46" s="133"/>
      <c r="EO46" s="145">
        <f t="shared" si="789"/>
        <v>0</v>
      </c>
      <c r="EP46" s="144"/>
      <c r="EQ46" s="147"/>
      <c r="ER46" s="133">
        <f t="shared" si="790"/>
        <v>0</v>
      </c>
      <c r="ES46" s="134" t="e">
        <f t="shared" si="791"/>
        <v>#DIV/0!</v>
      </c>
      <c r="ET46" s="133"/>
      <c r="EU46" s="145">
        <f t="shared" si="792"/>
        <v>0</v>
      </c>
      <c r="EV46" s="144"/>
      <c r="EW46" s="147"/>
      <c r="EX46" s="133">
        <f t="shared" si="793"/>
        <v>0</v>
      </c>
      <c r="EY46" s="134" t="e">
        <f t="shared" si="794"/>
        <v>#DIV/0!</v>
      </c>
      <c r="EZ46" s="133"/>
      <c r="FA46" s="145">
        <f t="shared" si="795"/>
        <v>0</v>
      </c>
      <c r="FB46" s="144"/>
      <c r="FC46" s="147"/>
      <c r="FD46" s="133">
        <f t="shared" si="796"/>
        <v>0</v>
      </c>
      <c r="FE46" s="134" t="e">
        <f t="shared" si="797"/>
        <v>#DIV/0!</v>
      </c>
      <c r="FF46" s="133"/>
      <c r="FG46" s="145">
        <f t="shared" si="798"/>
        <v>0</v>
      </c>
      <c r="FH46" s="144"/>
      <c r="FI46" s="147"/>
      <c r="FJ46" s="133">
        <f t="shared" si="799"/>
        <v>0</v>
      </c>
      <c r="FK46" s="134" t="e">
        <f t="shared" si="800"/>
        <v>#DIV/0!</v>
      </c>
      <c r="FL46" s="133"/>
      <c r="FM46" s="145">
        <f t="shared" si="801"/>
        <v>0</v>
      </c>
      <c r="FN46" s="144">
        <f t="shared" si="118"/>
        <v>0</v>
      </c>
      <c r="FO46" s="147">
        <f t="shared" si="118"/>
        <v>0</v>
      </c>
      <c r="FP46" s="133">
        <f t="shared" si="118"/>
        <v>0</v>
      </c>
      <c r="FQ46" s="134" t="e">
        <f t="shared" si="119"/>
        <v>#DIV/0!</v>
      </c>
      <c r="FR46" s="133">
        <f t="shared" si="120"/>
        <v>0</v>
      </c>
      <c r="FS46" s="145">
        <f t="shared" si="120"/>
        <v>0</v>
      </c>
      <c r="FT46" s="144"/>
      <c r="FU46" s="147"/>
      <c r="FV46" s="133">
        <f t="shared" si="802"/>
        <v>0</v>
      </c>
      <c r="FW46" s="134" t="e">
        <f t="shared" si="803"/>
        <v>#DIV/0!</v>
      </c>
      <c r="FX46" s="133"/>
      <c r="FY46" s="145">
        <f t="shared" si="804"/>
        <v>0</v>
      </c>
      <c r="FZ46" s="144"/>
      <c r="GA46" s="147"/>
      <c r="GB46" s="133">
        <f t="shared" si="805"/>
        <v>0</v>
      </c>
      <c r="GC46" s="134" t="e">
        <f t="shared" si="806"/>
        <v>#DIV/0!</v>
      </c>
      <c r="GD46" s="133"/>
      <c r="GE46" s="145">
        <f t="shared" si="807"/>
        <v>0</v>
      </c>
      <c r="GF46" s="144"/>
      <c r="GG46" s="147"/>
      <c r="GH46" s="133">
        <f t="shared" si="808"/>
        <v>0</v>
      </c>
      <c r="GI46" s="134" t="e">
        <f t="shared" si="809"/>
        <v>#DIV/0!</v>
      </c>
      <c r="GJ46" s="133"/>
      <c r="GK46" s="145">
        <f t="shared" si="810"/>
        <v>0</v>
      </c>
      <c r="GL46" s="144">
        <f t="shared" si="130"/>
        <v>0</v>
      </c>
      <c r="GM46" s="147">
        <f t="shared" si="130"/>
        <v>0</v>
      </c>
      <c r="GN46" s="133">
        <f t="shared" si="130"/>
        <v>0</v>
      </c>
      <c r="GO46" s="134" t="e">
        <f t="shared" si="131"/>
        <v>#DIV/0!</v>
      </c>
      <c r="GP46" s="133">
        <f t="shared" si="132"/>
        <v>0</v>
      </c>
      <c r="GQ46" s="145">
        <f t="shared" si="132"/>
        <v>0</v>
      </c>
      <c r="GR46" s="144"/>
      <c r="GS46" s="147"/>
      <c r="GT46" s="133">
        <f t="shared" si="811"/>
        <v>0</v>
      </c>
      <c r="GU46" s="134" t="e">
        <f t="shared" si="812"/>
        <v>#DIV/0!</v>
      </c>
      <c r="GV46" s="133"/>
      <c r="GW46" s="145">
        <f t="shared" si="813"/>
        <v>0</v>
      </c>
      <c r="GX46" s="144"/>
      <c r="GY46" s="147"/>
      <c r="GZ46" s="133">
        <f t="shared" si="814"/>
        <v>0</v>
      </c>
      <c r="HA46" s="134" t="e">
        <f t="shared" si="815"/>
        <v>#DIV/0!</v>
      </c>
      <c r="HB46" s="133"/>
      <c r="HC46" s="145">
        <f t="shared" si="816"/>
        <v>0</v>
      </c>
      <c r="HD46" s="144"/>
      <c r="HE46" s="147"/>
      <c r="HF46" s="133">
        <f t="shared" si="817"/>
        <v>0</v>
      </c>
      <c r="HG46" s="134" t="e">
        <f t="shared" si="818"/>
        <v>#DIV/0!</v>
      </c>
      <c r="HH46" s="133"/>
      <c r="HI46" s="145">
        <f t="shared" si="819"/>
        <v>0</v>
      </c>
      <c r="HJ46" s="144"/>
      <c r="HK46" s="147"/>
      <c r="HL46" s="133">
        <f t="shared" si="820"/>
        <v>0</v>
      </c>
      <c r="HM46" s="134" t="e">
        <f t="shared" si="821"/>
        <v>#DIV/0!</v>
      </c>
      <c r="HN46" s="133"/>
      <c r="HO46" s="145">
        <f t="shared" si="822"/>
        <v>0</v>
      </c>
      <c r="HP46" s="144"/>
      <c r="HQ46" s="147"/>
      <c r="HR46" s="133">
        <f t="shared" si="823"/>
        <v>0</v>
      </c>
      <c r="HS46" s="134" t="e">
        <f t="shared" si="824"/>
        <v>#DIV/0!</v>
      </c>
      <c r="HT46" s="133"/>
      <c r="HU46" s="145">
        <f t="shared" si="825"/>
        <v>0</v>
      </c>
      <c r="HV46" s="144"/>
      <c r="HW46" s="147"/>
      <c r="HX46" s="133">
        <f t="shared" si="826"/>
        <v>0</v>
      </c>
      <c r="HY46" s="134" t="e">
        <f t="shared" si="827"/>
        <v>#DIV/0!</v>
      </c>
      <c r="HZ46" s="133"/>
      <c r="IA46" s="145">
        <f t="shared" si="828"/>
        <v>0</v>
      </c>
      <c r="IB46" s="144">
        <f t="shared" si="151"/>
        <v>0</v>
      </c>
      <c r="IC46" s="147">
        <f t="shared" si="151"/>
        <v>0</v>
      </c>
      <c r="ID46" s="133">
        <f t="shared" si="151"/>
        <v>0</v>
      </c>
      <c r="IE46" s="134" t="e">
        <f t="shared" si="152"/>
        <v>#DIV/0!</v>
      </c>
      <c r="IF46" s="133">
        <f t="shared" si="153"/>
        <v>0</v>
      </c>
      <c r="IG46" s="145">
        <f t="shared" si="153"/>
        <v>0</v>
      </c>
      <c r="IH46" s="144"/>
      <c r="II46" s="147"/>
      <c r="IJ46" s="133">
        <f t="shared" si="829"/>
        <v>0</v>
      </c>
      <c r="IK46" s="134" t="e">
        <f t="shared" si="830"/>
        <v>#DIV/0!</v>
      </c>
      <c r="IL46" s="133"/>
      <c r="IM46" s="145">
        <f t="shared" si="831"/>
        <v>0</v>
      </c>
      <c r="IN46" s="144"/>
      <c r="IO46" s="147"/>
      <c r="IP46" s="133">
        <f t="shared" si="832"/>
        <v>0</v>
      </c>
      <c r="IQ46" s="134" t="e">
        <f t="shared" si="833"/>
        <v>#DIV/0!</v>
      </c>
      <c r="IR46" s="133"/>
      <c r="IS46" s="145">
        <f t="shared" si="834"/>
        <v>0</v>
      </c>
      <c r="IT46" s="144"/>
      <c r="IU46" s="147"/>
      <c r="IV46" s="133">
        <f t="shared" si="835"/>
        <v>0</v>
      </c>
      <c r="IW46" s="134" t="e">
        <f t="shared" si="836"/>
        <v>#DIV/0!</v>
      </c>
      <c r="IX46" s="133"/>
      <c r="IY46" s="145">
        <f t="shared" si="837"/>
        <v>0</v>
      </c>
      <c r="IZ46" s="144">
        <f t="shared" si="163"/>
        <v>0</v>
      </c>
      <c r="JA46" s="147">
        <f t="shared" si="163"/>
        <v>0</v>
      </c>
      <c r="JB46" s="133">
        <f t="shared" si="163"/>
        <v>0</v>
      </c>
      <c r="JC46" s="134" t="e">
        <f t="shared" si="164"/>
        <v>#DIV/0!</v>
      </c>
      <c r="JD46" s="133">
        <f t="shared" si="165"/>
        <v>0</v>
      </c>
      <c r="JE46" s="145">
        <f t="shared" si="165"/>
        <v>0</v>
      </c>
      <c r="JF46" s="144"/>
      <c r="JG46" s="147"/>
      <c r="JH46" s="133">
        <f t="shared" si="838"/>
        <v>0</v>
      </c>
      <c r="JI46" s="134" t="e">
        <f t="shared" si="839"/>
        <v>#DIV/0!</v>
      </c>
      <c r="JJ46" s="133"/>
      <c r="JK46" s="145">
        <f t="shared" si="840"/>
        <v>0</v>
      </c>
      <c r="JL46" s="144"/>
      <c r="JM46" s="147"/>
      <c r="JN46" s="133">
        <f t="shared" si="841"/>
        <v>0</v>
      </c>
      <c r="JO46" s="134" t="e">
        <f t="shared" si="842"/>
        <v>#DIV/0!</v>
      </c>
      <c r="JP46" s="133"/>
      <c r="JQ46" s="145">
        <f t="shared" si="843"/>
        <v>0</v>
      </c>
      <c r="JR46" s="144"/>
      <c r="JS46" s="147"/>
      <c r="JT46" s="133">
        <f t="shared" si="844"/>
        <v>0</v>
      </c>
      <c r="JU46" s="134" t="e">
        <f t="shared" si="845"/>
        <v>#DIV/0!</v>
      </c>
      <c r="JV46" s="133"/>
      <c r="JW46" s="145">
        <f t="shared" si="846"/>
        <v>0</v>
      </c>
      <c r="JX46" s="144"/>
      <c r="JY46" s="147"/>
      <c r="JZ46" s="133">
        <f t="shared" si="847"/>
        <v>0</v>
      </c>
      <c r="KA46" s="134" t="e">
        <f t="shared" si="848"/>
        <v>#DIV/0!</v>
      </c>
      <c r="KB46" s="133"/>
      <c r="KC46" s="145">
        <f t="shared" si="849"/>
        <v>0</v>
      </c>
      <c r="KD46" s="144">
        <f t="shared" si="178"/>
        <v>0</v>
      </c>
      <c r="KE46" s="147">
        <f t="shared" si="178"/>
        <v>0</v>
      </c>
      <c r="KF46" s="133">
        <f t="shared" si="178"/>
        <v>0</v>
      </c>
      <c r="KG46" s="134" t="e">
        <f t="shared" si="179"/>
        <v>#DIV/0!</v>
      </c>
      <c r="KH46" s="133">
        <f t="shared" si="180"/>
        <v>0</v>
      </c>
      <c r="KI46" s="145">
        <f t="shared" si="180"/>
        <v>0</v>
      </c>
      <c r="KJ46" s="144"/>
      <c r="KK46" s="147"/>
      <c r="KL46" s="133">
        <f t="shared" si="850"/>
        <v>0</v>
      </c>
      <c r="KM46" s="134" t="e">
        <f t="shared" si="851"/>
        <v>#DIV/0!</v>
      </c>
      <c r="KN46" s="133"/>
      <c r="KO46" s="145">
        <f t="shared" si="852"/>
        <v>0</v>
      </c>
      <c r="KP46" s="144"/>
      <c r="KQ46" s="147"/>
      <c r="KR46" s="133">
        <f t="shared" si="853"/>
        <v>0</v>
      </c>
      <c r="KS46" s="134" t="e">
        <f t="shared" si="854"/>
        <v>#DIV/0!</v>
      </c>
      <c r="KT46" s="133"/>
      <c r="KU46" s="145">
        <f t="shared" si="855"/>
        <v>0</v>
      </c>
      <c r="KV46" s="144">
        <f t="shared" si="187"/>
        <v>0</v>
      </c>
      <c r="KW46" s="147">
        <f t="shared" si="187"/>
        <v>0</v>
      </c>
      <c r="KX46" s="133">
        <f t="shared" si="187"/>
        <v>0</v>
      </c>
      <c r="KY46" s="134" t="e">
        <f t="shared" si="188"/>
        <v>#DIV/0!</v>
      </c>
      <c r="KZ46" s="133">
        <f t="shared" si="189"/>
        <v>0</v>
      </c>
      <c r="LA46" s="145">
        <f t="shared" si="189"/>
        <v>0</v>
      </c>
      <c r="LB46" s="144"/>
      <c r="LC46" s="147"/>
      <c r="LD46" s="133">
        <f t="shared" si="856"/>
        <v>0</v>
      </c>
      <c r="LE46" s="134" t="e">
        <f t="shared" si="857"/>
        <v>#DIV/0!</v>
      </c>
      <c r="LF46" s="133"/>
      <c r="LG46" s="145">
        <f t="shared" si="858"/>
        <v>0</v>
      </c>
      <c r="LH46" s="144"/>
      <c r="LI46" s="147"/>
      <c r="LJ46" s="133">
        <f t="shared" si="859"/>
        <v>0</v>
      </c>
      <c r="LK46" s="134" t="e">
        <f t="shared" si="860"/>
        <v>#DIV/0!</v>
      </c>
      <c r="LL46" s="133"/>
      <c r="LM46" s="145">
        <f t="shared" si="861"/>
        <v>0</v>
      </c>
      <c r="LN46" s="144">
        <f t="shared" si="196"/>
        <v>0</v>
      </c>
      <c r="LO46" s="147">
        <f t="shared" si="196"/>
        <v>0</v>
      </c>
      <c r="LP46" s="133">
        <f t="shared" si="196"/>
        <v>0</v>
      </c>
      <c r="LQ46" s="134" t="e">
        <f t="shared" si="197"/>
        <v>#DIV/0!</v>
      </c>
      <c r="LR46" s="133">
        <f t="shared" si="198"/>
        <v>0</v>
      </c>
      <c r="LS46" s="145">
        <f t="shared" si="198"/>
        <v>0</v>
      </c>
      <c r="LT46" s="144"/>
      <c r="LU46" s="147"/>
      <c r="LV46" s="133">
        <f t="shared" si="862"/>
        <v>0</v>
      </c>
      <c r="LW46" s="134" t="e">
        <f t="shared" si="863"/>
        <v>#DIV/0!</v>
      </c>
      <c r="LX46" s="133"/>
      <c r="LY46" s="145">
        <f t="shared" si="864"/>
        <v>0</v>
      </c>
      <c r="LZ46" s="144"/>
      <c r="MA46" s="147"/>
      <c r="MB46" s="133">
        <f t="shared" si="865"/>
        <v>0</v>
      </c>
      <c r="MC46" s="134" t="e">
        <f t="shared" si="866"/>
        <v>#DIV/0!</v>
      </c>
      <c r="MD46" s="133"/>
      <c r="ME46" s="145">
        <f t="shared" si="867"/>
        <v>0</v>
      </c>
      <c r="MF46" s="144">
        <f t="shared" si="205"/>
        <v>0</v>
      </c>
      <c r="MG46" s="147">
        <f t="shared" si="205"/>
        <v>0</v>
      </c>
      <c r="MH46" s="133">
        <f t="shared" si="205"/>
        <v>0</v>
      </c>
      <c r="MI46" s="134" t="e">
        <f t="shared" si="206"/>
        <v>#DIV/0!</v>
      </c>
      <c r="MJ46" s="133">
        <f t="shared" si="207"/>
        <v>0</v>
      </c>
      <c r="MK46" s="145">
        <f t="shared" si="207"/>
        <v>0</v>
      </c>
      <c r="ML46" s="144"/>
      <c r="MM46" s="147"/>
      <c r="MN46" s="133">
        <f t="shared" si="868"/>
        <v>0</v>
      </c>
      <c r="MO46" s="134" t="e">
        <f t="shared" si="869"/>
        <v>#DIV/0!</v>
      </c>
      <c r="MP46" s="133"/>
      <c r="MQ46" s="145">
        <f t="shared" si="870"/>
        <v>0</v>
      </c>
      <c r="MR46" s="144"/>
      <c r="MS46" s="147"/>
      <c r="MT46" s="133">
        <f t="shared" si="871"/>
        <v>0</v>
      </c>
      <c r="MU46" s="134" t="e">
        <f t="shared" si="872"/>
        <v>#DIV/0!</v>
      </c>
      <c r="MV46" s="133"/>
      <c r="MW46" s="145">
        <f t="shared" si="873"/>
        <v>0</v>
      </c>
      <c r="MX46" s="144">
        <f t="shared" si="214"/>
        <v>0</v>
      </c>
      <c r="MY46" s="147">
        <f t="shared" si="214"/>
        <v>0</v>
      </c>
      <c r="MZ46" s="133">
        <f t="shared" si="214"/>
        <v>0</v>
      </c>
      <c r="NA46" s="134" t="e">
        <f t="shared" si="215"/>
        <v>#DIV/0!</v>
      </c>
      <c r="NB46" s="133">
        <f t="shared" si="216"/>
        <v>0</v>
      </c>
      <c r="NC46" s="145">
        <f t="shared" si="216"/>
        <v>0</v>
      </c>
      <c r="ND46" s="144"/>
      <c r="NE46" s="147"/>
      <c r="NF46" s="133">
        <f t="shared" si="874"/>
        <v>0</v>
      </c>
      <c r="NG46" s="134" t="e">
        <f t="shared" si="875"/>
        <v>#DIV/0!</v>
      </c>
      <c r="NH46" s="133"/>
      <c r="NI46" s="145">
        <f t="shared" si="876"/>
        <v>0</v>
      </c>
      <c r="NJ46" s="144"/>
      <c r="NK46" s="147"/>
      <c r="NL46" s="133">
        <f t="shared" si="877"/>
        <v>0</v>
      </c>
      <c r="NM46" s="134" t="e">
        <f t="shared" si="878"/>
        <v>#DIV/0!</v>
      </c>
      <c r="NN46" s="133"/>
      <c r="NO46" s="145">
        <f t="shared" si="879"/>
        <v>0</v>
      </c>
      <c r="NP46" s="144">
        <f t="shared" si="223"/>
        <v>0</v>
      </c>
      <c r="NQ46" s="147">
        <f t="shared" si="223"/>
        <v>0</v>
      </c>
      <c r="NR46" s="133">
        <f t="shared" si="223"/>
        <v>0</v>
      </c>
      <c r="NS46" s="134" t="e">
        <f t="shared" si="224"/>
        <v>#DIV/0!</v>
      </c>
      <c r="NT46" s="133">
        <f t="shared" si="225"/>
        <v>0</v>
      </c>
      <c r="NU46" s="145">
        <f t="shared" si="225"/>
        <v>0</v>
      </c>
      <c r="NV46" s="144"/>
      <c r="NW46" s="147"/>
      <c r="NX46" s="133">
        <f t="shared" si="880"/>
        <v>0</v>
      </c>
      <c r="NY46" s="134" t="e">
        <f t="shared" si="881"/>
        <v>#DIV/0!</v>
      </c>
      <c r="NZ46" s="133"/>
      <c r="OA46" s="145">
        <f t="shared" si="882"/>
        <v>0</v>
      </c>
      <c r="OB46" s="144"/>
      <c r="OC46" s="147"/>
      <c r="OD46" s="133">
        <f t="shared" si="883"/>
        <v>0</v>
      </c>
      <c r="OE46" s="134" t="e">
        <f t="shared" si="884"/>
        <v>#DIV/0!</v>
      </c>
      <c r="OF46" s="133"/>
      <c r="OG46" s="145">
        <f t="shared" si="885"/>
        <v>0</v>
      </c>
      <c r="OH46" s="144"/>
      <c r="OI46" s="147"/>
      <c r="OJ46" s="133">
        <f t="shared" si="886"/>
        <v>0</v>
      </c>
      <c r="OK46" s="134" t="e">
        <f t="shared" si="887"/>
        <v>#DIV/0!</v>
      </c>
      <c r="OL46" s="133"/>
      <c r="OM46" s="145">
        <f t="shared" si="888"/>
        <v>0</v>
      </c>
      <c r="ON46" s="144">
        <f t="shared" si="235"/>
        <v>0</v>
      </c>
      <c r="OO46" s="147">
        <f t="shared" si="235"/>
        <v>0</v>
      </c>
      <c r="OP46" s="133">
        <f t="shared" si="235"/>
        <v>0</v>
      </c>
      <c r="OQ46" s="134" t="e">
        <f t="shared" si="236"/>
        <v>#DIV/0!</v>
      </c>
      <c r="OR46" s="133">
        <f t="shared" si="237"/>
        <v>0</v>
      </c>
      <c r="OS46" s="145">
        <f t="shared" si="237"/>
        <v>0</v>
      </c>
      <c r="OT46" s="144"/>
      <c r="OU46" s="147"/>
      <c r="OV46" s="133">
        <f t="shared" si="889"/>
        <v>0</v>
      </c>
      <c r="OW46" s="134" t="e">
        <f t="shared" si="890"/>
        <v>#DIV/0!</v>
      </c>
      <c r="OX46" s="133"/>
      <c r="OY46" s="145">
        <f t="shared" si="891"/>
        <v>0</v>
      </c>
      <c r="OZ46" s="144"/>
      <c r="PA46" s="147"/>
      <c r="PB46" s="133">
        <f t="shared" si="892"/>
        <v>0</v>
      </c>
      <c r="PC46" s="134" t="e">
        <f t="shared" si="893"/>
        <v>#DIV/0!</v>
      </c>
      <c r="PD46" s="133"/>
      <c r="PE46" s="145">
        <f t="shared" si="894"/>
        <v>0</v>
      </c>
      <c r="PF46" s="144">
        <f t="shared" si="244"/>
        <v>0</v>
      </c>
      <c r="PG46" s="147">
        <f t="shared" si="244"/>
        <v>0</v>
      </c>
      <c r="PH46" s="133">
        <f t="shared" si="244"/>
        <v>0</v>
      </c>
      <c r="PI46" s="134" t="e">
        <f t="shared" si="245"/>
        <v>#DIV/0!</v>
      </c>
      <c r="PJ46" s="133">
        <f t="shared" si="246"/>
        <v>0</v>
      </c>
      <c r="PK46" s="145">
        <f t="shared" si="246"/>
        <v>0</v>
      </c>
      <c r="PL46" s="144"/>
      <c r="PM46" s="147"/>
      <c r="PN46" s="133">
        <f t="shared" si="895"/>
        <v>0</v>
      </c>
      <c r="PO46" s="134" t="e">
        <f t="shared" si="896"/>
        <v>#DIV/0!</v>
      </c>
      <c r="PP46" s="133"/>
      <c r="PQ46" s="145">
        <f t="shared" si="897"/>
        <v>0</v>
      </c>
      <c r="PR46" s="144"/>
      <c r="PS46" s="147"/>
      <c r="PT46" s="133">
        <f t="shared" si="898"/>
        <v>0</v>
      </c>
      <c r="PU46" s="134" t="e">
        <f t="shared" si="899"/>
        <v>#DIV/0!</v>
      </c>
      <c r="PV46" s="133"/>
      <c r="PW46" s="145">
        <f t="shared" si="900"/>
        <v>0</v>
      </c>
    </row>
    <row r="47" spans="1:439" s="98" customFormat="1" ht="18.75" customHeight="1">
      <c r="A47" s="150"/>
      <c r="B47" s="157" t="s">
        <v>717</v>
      </c>
      <c r="C47" s="157" t="s">
        <v>718</v>
      </c>
      <c r="D47" s="158">
        <f>+'[10]รายงานจัดซื้องบ I '!D42</f>
        <v>17480</v>
      </c>
      <c r="E47" s="158">
        <f>+'[10]รายงานจัดซื้องบ I '!E42</f>
        <v>0</v>
      </c>
      <c r="F47" s="158">
        <f t="shared" si="37"/>
        <v>17480</v>
      </c>
      <c r="G47" s="158">
        <f>+'[10]รายงานจัดซื้องบ I '!G42</f>
        <v>17480</v>
      </c>
      <c r="H47" s="158">
        <f t="shared" si="772"/>
        <v>0</v>
      </c>
      <c r="I47" s="159">
        <f>+'[10]รายงานจัดซื้องบ I '!I42+'[10]รายงานจัดซื้องบ I '!L42+'[10]รายงานจัดซื้องบ I '!M42</f>
        <v>0</v>
      </c>
      <c r="J47" s="158">
        <f t="shared" si="38"/>
        <v>0</v>
      </c>
      <c r="K47" s="160" t="e">
        <f t="shared" si="36"/>
        <v>#DIV/0!</v>
      </c>
      <c r="L47" s="158">
        <f>+'[10]รายงานจัดซื้องบ I '!O42</f>
        <v>0</v>
      </c>
      <c r="M47" s="161">
        <f t="shared" si="39"/>
        <v>0</v>
      </c>
      <c r="N47" s="136">
        <f t="shared" si="40"/>
        <v>0</v>
      </c>
      <c r="O47" s="148">
        <f t="shared" si="40"/>
        <v>0</v>
      </c>
      <c r="P47" s="137">
        <f t="shared" si="40"/>
        <v>0</v>
      </c>
      <c r="Q47" s="138" t="e">
        <f t="shared" si="41"/>
        <v>#DIV/0!</v>
      </c>
      <c r="R47" s="137">
        <f t="shared" si="42"/>
        <v>0</v>
      </c>
      <c r="S47" s="139">
        <f t="shared" si="42"/>
        <v>0</v>
      </c>
      <c r="T47" s="140">
        <f t="shared" si="773"/>
        <v>0</v>
      </c>
      <c r="U47" s="149">
        <f t="shared" si="773"/>
        <v>0</v>
      </c>
      <c r="V47" s="141">
        <f t="shared" si="774"/>
        <v>0</v>
      </c>
      <c r="W47" s="142" t="e">
        <f t="shared" si="775"/>
        <v>#DIV/0!</v>
      </c>
      <c r="X47" s="141">
        <f t="shared" si="776"/>
        <v>0</v>
      </c>
      <c r="Y47" s="143">
        <f t="shared" si="777"/>
        <v>0</v>
      </c>
      <c r="Z47" s="144">
        <v>0</v>
      </c>
      <c r="AA47" s="147">
        <v>0</v>
      </c>
      <c r="AB47" s="133">
        <f t="shared" si="778"/>
        <v>0</v>
      </c>
      <c r="AC47" s="134" t="e">
        <f t="shared" si="779"/>
        <v>#DIV/0!</v>
      </c>
      <c r="AD47" s="133">
        <v>0</v>
      </c>
      <c r="AE47" s="145">
        <f t="shared" si="780"/>
        <v>0</v>
      </c>
      <c r="AF47" s="144">
        <v>0</v>
      </c>
      <c r="AG47" s="147">
        <v>0</v>
      </c>
      <c r="AH47" s="133">
        <f t="shared" si="781"/>
        <v>0</v>
      </c>
      <c r="AI47" s="134" t="e">
        <f t="shared" si="782"/>
        <v>#DIV/0!</v>
      </c>
      <c r="AJ47" s="133">
        <v>0</v>
      </c>
      <c r="AK47" s="145">
        <f t="shared" si="783"/>
        <v>0</v>
      </c>
      <c r="AL47" s="144">
        <f t="shared" si="52"/>
        <v>0</v>
      </c>
      <c r="AM47" s="147">
        <f t="shared" si="52"/>
        <v>0</v>
      </c>
      <c r="AN47" s="133">
        <f t="shared" si="52"/>
        <v>0</v>
      </c>
      <c r="AO47" s="134" t="e">
        <f t="shared" si="53"/>
        <v>#DIV/0!</v>
      </c>
      <c r="AP47" s="133">
        <f t="shared" si="54"/>
        <v>0</v>
      </c>
      <c r="AQ47" s="145">
        <f t="shared" si="54"/>
        <v>0</v>
      </c>
      <c r="AR47" s="144"/>
      <c r="AS47" s="147"/>
      <c r="AT47" s="133">
        <f t="shared" si="55"/>
        <v>0</v>
      </c>
      <c r="AU47" s="134" t="e">
        <f t="shared" si="56"/>
        <v>#DIV/0!</v>
      </c>
      <c r="AV47" s="133"/>
      <c r="AW47" s="145">
        <f t="shared" si="57"/>
        <v>0</v>
      </c>
      <c r="AX47" s="144"/>
      <c r="AY47" s="147"/>
      <c r="AZ47" s="133">
        <f t="shared" si="58"/>
        <v>0</v>
      </c>
      <c r="BA47" s="134" t="e">
        <f t="shared" si="59"/>
        <v>#DIV/0!</v>
      </c>
      <c r="BB47" s="133"/>
      <c r="BC47" s="145">
        <f t="shared" si="60"/>
        <v>0</v>
      </c>
      <c r="BD47" s="144"/>
      <c r="BE47" s="147"/>
      <c r="BF47" s="133">
        <f t="shared" si="61"/>
        <v>0</v>
      </c>
      <c r="BG47" s="134" t="e">
        <f t="shared" si="62"/>
        <v>#DIV/0!</v>
      </c>
      <c r="BH47" s="133"/>
      <c r="BI47" s="145">
        <f t="shared" si="63"/>
        <v>0</v>
      </c>
      <c r="BJ47" s="144">
        <f t="shared" si="64"/>
        <v>0</v>
      </c>
      <c r="BK47" s="147">
        <f t="shared" si="64"/>
        <v>0</v>
      </c>
      <c r="BL47" s="133">
        <f t="shared" si="64"/>
        <v>0</v>
      </c>
      <c r="BM47" s="134" t="e">
        <f t="shared" si="65"/>
        <v>#DIV/0!</v>
      </c>
      <c r="BN47" s="133">
        <f t="shared" si="66"/>
        <v>0</v>
      </c>
      <c r="BO47" s="145">
        <f t="shared" si="66"/>
        <v>0</v>
      </c>
      <c r="BP47" s="144"/>
      <c r="BQ47" s="147"/>
      <c r="BR47" s="133">
        <f t="shared" si="67"/>
        <v>0</v>
      </c>
      <c r="BS47" s="134" t="e">
        <f t="shared" si="68"/>
        <v>#DIV/0!</v>
      </c>
      <c r="BT47" s="133"/>
      <c r="BU47" s="145">
        <f t="shared" si="69"/>
        <v>0</v>
      </c>
      <c r="BV47" s="144"/>
      <c r="BW47" s="147"/>
      <c r="BX47" s="133">
        <f t="shared" si="70"/>
        <v>0</v>
      </c>
      <c r="BY47" s="134" t="e">
        <f t="shared" si="71"/>
        <v>#DIV/0!</v>
      </c>
      <c r="BZ47" s="133"/>
      <c r="CA47" s="145">
        <f t="shared" si="72"/>
        <v>0</v>
      </c>
      <c r="CB47" s="144"/>
      <c r="CC47" s="147"/>
      <c r="CD47" s="133">
        <f t="shared" si="73"/>
        <v>0</v>
      </c>
      <c r="CE47" s="134" t="e">
        <f t="shared" si="74"/>
        <v>#DIV/0!</v>
      </c>
      <c r="CF47" s="133"/>
      <c r="CG47" s="145">
        <f t="shared" si="75"/>
        <v>0</v>
      </c>
      <c r="CH47" s="144">
        <f t="shared" si="76"/>
        <v>0</v>
      </c>
      <c r="CI47" s="147">
        <f t="shared" si="76"/>
        <v>0</v>
      </c>
      <c r="CJ47" s="133">
        <f t="shared" si="76"/>
        <v>0</v>
      </c>
      <c r="CK47" s="134" t="e">
        <f t="shared" si="77"/>
        <v>#DIV/0!</v>
      </c>
      <c r="CL47" s="133">
        <f t="shared" si="78"/>
        <v>0</v>
      </c>
      <c r="CM47" s="145">
        <f t="shared" si="78"/>
        <v>0</v>
      </c>
      <c r="CN47" s="144"/>
      <c r="CO47" s="147"/>
      <c r="CP47" s="133">
        <f t="shared" si="79"/>
        <v>0</v>
      </c>
      <c r="CQ47" s="134" t="e">
        <f t="shared" si="80"/>
        <v>#DIV/0!</v>
      </c>
      <c r="CR47" s="133"/>
      <c r="CS47" s="145">
        <f t="shared" si="81"/>
        <v>0</v>
      </c>
      <c r="CT47" s="144"/>
      <c r="CU47" s="147"/>
      <c r="CV47" s="133">
        <f t="shared" si="82"/>
        <v>0</v>
      </c>
      <c r="CW47" s="134" t="e">
        <f t="shared" si="83"/>
        <v>#DIV/0!</v>
      </c>
      <c r="CX47" s="133"/>
      <c r="CY47" s="145">
        <f t="shared" si="84"/>
        <v>0</v>
      </c>
      <c r="CZ47" s="144"/>
      <c r="DA47" s="147"/>
      <c r="DB47" s="133">
        <f t="shared" si="85"/>
        <v>0</v>
      </c>
      <c r="DC47" s="134" t="e">
        <f t="shared" si="86"/>
        <v>#DIV/0!</v>
      </c>
      <c r="DD47" s="133"/>
      <c r="DE47" s="145">
        <f t="shared" si="87"/>
        <v>0</v>
      </c>
      <c r="DF47" s="144">
        <f t="shared" si="88"/>
        <v>0</v>
      </c>
      <c r="DG47" s="147">
        <f t="shared" si="88"/>
        <v>0</v>
      </c>
      <c r="DH47" s="133">
        <f t="shared" si="88"/>
        <v>0</v>
      </c>
      <c r="DI47" s="134" t="e">
        <f t="shared" si="89"/>
        <v>#DIV/0!</v>
      </c>
      <c r="DJ47" s="133">
        <f t="shared" si="90"/>
        <v>0</v>
      </c>
      <c r="DK47" s="145">
        <f t="shared" si="90"/>
        <v>0</v>
      </c>
      <c r="DL47" s="144"/>
      <c r="DM47" s="147"/>
      <c r="DN47" s="133">
        <f t="shared" si="91"/>
        <v>0</v>
      </c>
      <c r="DO47" s="134" t="e">
        <f t="shared" si="92"/>
        <v>#DIV/0!</v>
      </c>
      <c r="DP47" s="133"/>
      <c r="DQ47" s="145">
        <f t="shared" si="93"/>
        <v>0</v>
      </c>
      <c r="DR47" s="144"/>
      <c r="DS47" s="147"/>
      <c r="DT47" s="133">
        <f t="shared" si="94"/>
        <v>0</v>
      </c>
      <c r="DU47" s="134" t="e">
        <f t="shared" si="95"/>
        <v>#DIV/0!</v>
      </c>
      <c r="DV47" s="133"/>
      <c r="DW47" s="145">
        <f t="shared" si="96"/>
        <v>0</v>
      </c>
      <c r="DX47" s="144"/>
      <c r="DY47" s="147"/>
      <c r="DZ47" s="133">
        <f t="shared" si="784"/>
        <v>0</v>
      </c>
      <c r="EA47" s="134" t="e">
        <f t="shared" si="785"/>
        <v>#DIV/0!</v>
      </c>
      <c r="EB47" s="133"/>
      <c r="EC47" s="145">
        <f t="shared" si="786"/>
        <v>0</v>
      </c>
      <c r="ED47" s="144">
        <f t="shared" si="100"/>
        <v>0</v>
      </c>
      <c r="EE47" s="147">
        <f t="shared" si="100"/>
        <v>0</v>
      </c>
      <c r="EF47" s="133">
        <f t="shared" si="100"/>
        <v>0</v>
      </c>
      <c r="EG47" s="134" t="e">
        <f t="shared" si="101"/>
        <v>#DIV/0!</v>
      </c>
      <c r="EH47" s="133">
        <f t="shared" si="102"/>
        <v>0</v>
      </c>
      <c r="EI47" s="145">
        <f t="shared" si="102"/>
        <v>0</v>
      </c>
      <c r="EJ47" s="144"/>
      <c r="EK47" s="147"/>
      <c r="EL47" s="133">
        <f t="shared" si="787"/>
        <v>0</v>
      </c>
      <c r="EM47" s="134" t="e">
        <f t="shared" si="788"/>
        <v>#DIV/0!</v>
      </c>
      <c r="EN47" s="133"/>
      <c r="EO47" s="145">
        <f t="shared" si="789"/>
        <v>0</v>
      </c>
      <c r="EP47" s="144"/>
      <c r="EQ47" s="147"/>
      <c r="ER47" s="133">
        <f t="shared" si="790"/>
        <v>0</v>
      </c>
      <c r="ES47" s="134" t="e">
        <f t="shared" si="791"/>
        <v>#DIV/0!</v>
      </c>
      <c r="ET47" s="133"/>
      <c r="EU47" s="145">
        <f t="shared" si="792"/>
        <v>0</v>
      </c>
      <c r="EV47" s="144"/>
      <c r="EW47" s="147"/>
      <c r="EX47" s="133">
        <f t="shared" si="793"/>
        <v>0</v>
      </c>
      <c r="EY47" s="134" t="e">
        <f t="shared" si="794"/>
        <v>#DIV/0!</v>
      </c>
      <c r="EZ47" s="133"/>
      <c r="FA47" s="145">
        <f t="shared" si="795"/>
        <v>0</v>
      </c>
      <c r="FB47" s="144"/>
      <c r="FC47" s="147"/>
      <c r="FD47" s="133">
        <f t="shared" si="796"/>
        <v>0</v>
      </c>
      <c r="FE47" s="134" t="e">
        <f t="shared" si="797"/>
        <v>#DIV/0!</v>
      </c>
      <c r="FF47" s="133"/>
      <c r="FG47" s="145">
        <f t="shared" si="798"/>
        <v>0</v>
      </c>
      <c r="FH47" s="144"/>
      <c r="FI47" s="147"/>
      <c r="FJ47" s="133">
        <f t="shared" si="799"/>
        <v>0</v>
      </c>
      <c r="FK47" s="134" t="e">
        <f t="shared" si="800"/>
        <v>#DIV/0!</v>
      </c>
      <c r="FL47" s="133"/>
      <c r="FM47" s="145">
        <f t="shared" si="801"/>
        <v>0</v>
      </c>
      <c r="FN47" s="144">
        <f t="shared" si="118"/>
        <v>0</v>
      </c>
      <c r="FO47" s="147">
        <f t="shared" si="118"/>
        <v>0</v>
      </c>
      <c r="FP47" s="133">
        <f t="shared" si="118"/>
        <v>0</v>
      </c>
      <c r="FQ47" s="134" t="e">
        <f t="shared" si="119"/>
        <v>#DIV/0!</v>
      </c>
      <c r="FR47" s="133">
        <f t="shared" si="120"/>
        <v>0</v>
      </c>
      <c r="FS47" s="145">
        <f t="shared" si="120"/>
        <v>0</v>
      </c>
      <c r="FT47" s="144"/>
      <c r="FU47" s="147"/>
      <c r="FV47" s="133">
        <f t="shared" si="802"/>
        <v>0</v>
      </c>
      <c r="FW47" s="134" t="e">
        <f t="shared" si="803"/>
        <v>#DIV/0!</v>
      </c>
      <c r="FX47" s="133"/>
      <c r="FY47" s="145">
        <f t="shared" si="804"/>
        <v>0</v>
      </c>
      <c r="FZ47" s="144"/>
      <c r="GA47" s="147"/>
      <c r="GB47" s="133">
        <f t="shared" si="805"/>
        <v>0</v>
      </c>
      <c r="GC47" s="134" t="e">
        <f t="shared" si="806"/>
        <v>#DIV/0!</v>
      </c>
      <c r="GD47" s="133"/>
      <c r="GE47" s="145">
        <f t="shared" si="807"/>
        <v>0</v>
      </c>
      <c r="GF47" s="144"/>
      <c r="GG47" s="147"/>
      <c r="GH47" s="133">
        <f t="shared" si="808"/>
        <v>0</v>
      </c>
      <c r="GI47" s="134" t="e">
        <f t="shared" si="809"/>
        <v>#DIV/0!</v>
      </c>
      <c r="GJ47" s="133"/>
      <c r="GK47" s="145">
        <f t="shared" si="810"/>
        <v>0</v>
      </c>
      <c r="GL47" s="144">
        <f t="shared" si="130"/>
        <v>0</v>
      </c>
      <c r="GM47" s="147">
        <f t="shared" si="130"/>
        <v>0</v>
      </c>
      <c r="GN47" s="133">
        <f t="shared" si="130"/>
        <v>0</v>
      </c>
      <c r="GO47" s="134" t="e">
        <f t="shared" si="131"/>
        <v>#DIV/0!</v>
      </c>
      <c r="GP47" s="133">
        <f t="shared" si="132"/>
        <v>0</v>
      </c>
      <c r="GQ47" s="145">
        <f t="shared" si="132"/>
        <v>0</v>
      </c>
      <c r="GR47" s="144"/>
      <c r="GS47" s="147"/>
      <c r="GT47" s="133">
        <f t="shared" si="811"/>
        <v>0</v>
      </c>
      <c r="GU47" s="134" t="e">
        <f t="shared" si="812"/>
        <v>#DIV/0!</v>
      </c>
      <c r="GV47" s="133"/>
      <c r="GW47" s="145">
        <f t="shared" si="813"/>
        <v>0</v>
      </c>
      <c r="GX47" s="144"/>
      <c r="GY47" s="147"/>
      <c r="GZ47" s="133">
        <f t="shared" si="814"/>
        <v>0</v>
      </c>
      <c r="HA47" s="134" t="e">
        <f t="shared" si="815"/>
        <v>#DIV/0!</v>
      </c>
      <c r="HB47" s="133"/>
      <c r="HC47" s="145">
        <f t="shared" si="816"/>
        <v>0</v>
      </c>
      <c r="HD47" s="144"/>
      <c r="HE47" s="147"/>
      <c r="HF47" s="133">
        <f t="shared" si="817"/>
        <v>0</v>
      </c>
      <c r="HG47" s="134" t="e">
        <f t="shared" si="818"/>
        <v>#DIV/0!</v>
      </c>
      <c r="HH47" s="133"/>
      <c r="HI47" s="145">
        <f t="shared" si="819"/>
        <v>0</v>
      </c>
      <c r="HJ47" s="144"/>
      <c r="HK47" s="147"/>
      <c r="HL47" s="133">
        <f t="shared" si="820"/>
        <v>0</v>
      </c>
      <c r="HM47" s="134" t="e">
        <f t="shared" si="821"/>
        <v>#DIV/0!</v>
      </c>
      <c r="HN47" s="133"/>
      <c r="HO47" s="145">
        <f t="shared" si="822"/>
        <v>0</v>
      </c>
      <c r="HP47" s="144"/>
      <c r="HQ47" s="147"/>
      <c r="HR47" s="133">
        <f t="shared" si="823"/>
        <v>0</v>
      </c>
      <c r="HS47" s="134" t="e">
        <f t="shared" si="824"/>
        <v>#DIV/0!</v>
      </c>
      <c r="HT47" s="133"/>
      <c r="HU47" s="145">
        <f t="shared" si="825"/>
        <v>0</v>
      </c>
      <c r="HV47" s="144"/>
      <c r="HW47" s="147"/>
      <c r="HX47" s="133">
        <f t="shared" si="826"/>
        <v>0</v>
      </c>
      <c r="HY47" s="134" t="e">
        <f t="shared" si="827"/>
        <v>#DIV/0!</v>
      </c>
      <c r="HZ47" s="133"/>
      <c r="IA47" s="145">
        <f t="shared" si="828"/>
        <v>0</v>
      </c>
      <c r="IB47" s="144">
        <f t="shared" si="151"/>
        <v>0</v>
      </c>
      <c r="IC47" s="147">
        <f t="shared" si="151"/>
        <v>0</v>
      </c>
      <c r="ID47" s="133">
        <f t="shared" si="151"/>
        <v>0</v>
      </c>
      <c r="IE47" s="134" t="e">
        <f t="shared" si="152"/>
        <v>#DIV/0!</v>
      </c>
      <c r="IF47" s="133">
        <f t="shared" si="153"/>
        <v>0</v>
      </c>
      <c r="IG47" s="145">
        <f t="shared" si="153"/>
        <v>0</v>
      </c>
      <c r="IH47" s="144"/>
      <c r="II47" s="147"/>
      <c r="IJ47" s="133">
        <f t="shared" si="829"/>
        <v>0</v>
      </c>
      <c r="IK47" s="134" t="e">
        <f t="shared" si="830"/>
        <v>#DIV/0!</v>
      </c>
      <c r="IL47" s="133"/>
      <c r="IM47" s="145">
        <f t="shared" si="831"/>
        <v>0</v>
      </c>
      <c r="IN47" s="144"/>
      <c r="IO47" s="147"/>
      <c r="IP47" s="133">
        <f t="shared" si="832"/>
        <v>0</v>
      </c>
      <c r="IQ47" s="134" t="e">
        <f t="shared" si="833"/>
        <v>#DIV/0!</v>
      </c>
      <c r="IR47" s="133"/>
      <c r="IS47" s="145">
        <f t="shared" si="834"/>
        <v>0</v>
      </c>
      <c r="IT47" s="144"/>
      <c r="IU47" s="147"/>
      <c r="IV47" s="133">
        <f t="shared" si="835"/>
        <v>0</v>
      </c>
      <c r="IW47" s="134" t="e">
        <f t="shared" si="836"/>
        <v>#DIV/0!</v>
      </c>
      <c r="IX47" s="133"/>
      <c r="IY47" s="145">
        <f t="shared" si="837"/>
        <v>0</v>
      </c>
      <c r="IZ47" s="144">
        <f t="shared" si="163"/>
        <v>0</v>
      </c>
      <c r="JA47" s="147">
        <f t="shared" si="163"/>
        <v>0</v>
      </c>
      <c r="JB47" s="133">
        <f t="shared" si="163"/>
        <v>0</v>
      </c>
      <c r="JC47" s="134" t="e">
        <f t="shared" si="164"/>
        <v>#DIV/0!</v>
      </c>
      <c r="JD47" s="133">
        <f t="shared" si="165"/>
        <v>0</v>
      </c>
      <c r="JE47" s="145">
        <f t="shared" si="165"/>
        <v>0</v>
      </c>
      <c r="JF47" s="144"/>
      <c r="JG47" s="147"/>
      <c r="JH47" s="133">
        <f t="shared" si="838"/>
        <v>0</v>
      </c>
      <c r="JI47" s="134" t="e">
        <f t="shared" si="839"/>
        <v>#DIV/0!</v>
      </c>
      <c r="JJ47" s="133"/>
      <c r="JK47" s="145">
        <f t="shared" si="840"/>
        <v>0</v>
      </c>
      <c r="JL47" s="144"/>
      <c r="JM47" s="147"/>
      <c r="JN47" s="133">
        <f t="shared" si="841"/>
        <v>0</v>
      </c>
      <c r="JO47" s="134" t="e">
        <f t="shared" si="842"/>
        <v>#DIV/0!</v>
      </c>
      <c r="JP47" s="133"/>
      <c r="JQ47" s="145">
        <f t="shared" si="843"/>
        <v>0</v>
      </c>
      <c r="JR47" s="144"/>
      <c r="JS47" s="147"/>
      <c r="JT47" s="133">
        <f t="shared" si="844"/>
        <v>0</v>
      </c>
      <c r="JU47" s="134" t="e">
        <f t="shared" si="845"/>
        <v>#DIV/0!</v>
      </c>
      <c r="JV47" s="133"/>
      <c r="JW47" s="145">
        <f t="shared" si="846"/>
        <v>0</v>
      </c>
      <c r="JX47" s="144"/>
      <c r="JY47" s="147"/>
      <c r="JZ47" s="133">
        <f t="shared" si="847"/>
        <v>0</v>
      </c>
      <c r="KA47" s="134" t="e">
        <f t="shared" si="848"/>
        <v>#DIV/0!</v>
      </c>
      <c r="KB47" s="133"/>
      <c r="KC47" s="145">
        <f t="shared" si="849"/>
        <v>0</v>
      </c>
      <c r="KD47" s="144">
        <f t="shared" si="178"/>
        <v>0</v>
      </c>
      <c r="KE47" s="147">
        <f t="shared" si="178"/>
        <v>0</v>
      </c>
      <c r="KF47" s="133">
        <f t="shared" si="178"/>
        <v>0</v>
      </c>
      <c r="KG47" s="134" t="e">
        <f t="shared" si="179"/>
        <v>#DIV/0!</v>
      </c>
      <c r="KH47" s="133">
        <f t="shared" si="180"/>
        <v>0</v>
      </c>
      <c r="KI47" s="145">
        <f t="shared" si="180"/>
        <v>0</v>
      </c>
      <c r="KJ47" s="144"/>
      <c r="KK47" s="147"/>
      <c r="KL47" s="133">
        <f t="shared" si="850"/>
        <v>0</v>
      </c>
      <c r="KM47" s="134" t="e">
        <f t="shared" si="851"/>
        <v>#DIV/0!</v>
      </c>
      <c r="KN47" s="133"/>
      <c r="KO47" s="145">
        <f t="shared" si="852"/>
        <v>0</v>
      </c>
      <c r="KP47" s="144"/>
      <c r="KQ47" s="147"/>
      <c r="KR47" s="133">
        <f t="shared" si="853"/>
        <v>0</v>
      </c>
      <c r="KS47" s="134" t="e">
        <f t="shared" si="854"/>
        <v>#DIV/0!</v>
      </c>
      <c r="KT47" s="133"/>
      <c r="KU47" s="145">
        <f t="shared" si="855"/>
        <v>0</v>
      </c>
      <c r="KV47" s="144">
        <f t="shared" si="187"/>
        <v>0</v>
      </c>
      <c r="KW47" s="147">
        <f t="shared" si="187"/>
        <v>0</v>
      </c>
      <c r="KX47" s="133">
        <f t="shared" si="187"/>
        <v>0</v>
      </c>
      <c r="KY47" s="134" t="e">
        <f t="shared" si="188"/>
        <v>#DIV/0!</v>
      </c>
      <c r="KZ47" s="133">
        <f t="shared" si="189"/>
        <v>0</v>
      </c>
      <c r="LA47" s="145">
        <f t="shared" si="189"/>
        <v>0</v>
      </c>
      <c r="LB47" s="144"/>
      <c r="LC47" s="147"/>
      <c r="LD47" s="133">
        <f t="shared" si="856"/>
        <v>0</v>
      </c>
      <c r="LE47" s="134" t="e">
        <f t="shared" si="857"/>
        <v>#DIV/0!</v>
      </c>
      <c r="LF47" s="133"/>
      <c r="LG47" s="145">
        <f t="shared" si="858"/>
        <v>0</v>
      </c>
      <c r="LH47" s="144"/>
      <c r="LI47" s="147"/>
      <c r="LJ47" s="133">
        <f t="shared" si="859"/>
        <v>0</v>
      </c>
      <c r="LK47" s="134" t="e">
        <f t="shared" si="860"/>
        <v>#DIV/0!</v>
      </c>
      <c r="LL47" s="133"/>
      <c r="LM47" s="145">
        <f t="shared" si="861"/>
        <v>0</v>
      </c>
      <c r="LN47" s="144">
        <f t="shared" si="196"/>
        <v>0</v>
      </c>
      <c r="LO47" s="147">
        <f t="shared" si="196"/>
        <v>0</v>
      </c>
      <c r="LP47" s="133">
        <f t="shared" si="196"/>
        <v>0</v>
      </c>
      <c r="LQ47" s="134" t="e">
        <f t="shared" si="197"/>
        <v>#DIV/0!</v>
      </c>
      <c r="LR47" s="133">
        <f t="shared" si="198"/>
        <v>0</v>
      </c>
      <c r="LS47" s="145">
        <f t="shared" si="198"/>
        <v>0</v>
      </c>
      <c r="LT47" s="144"/>
      <c r="LU47" s="147"/>
      <c r="LV47" s="133">
        <f t="shared" si="862"/>
        <v>0</v>
      </c>
      <c r="LW47" s="134" t="e">
        <f t="shared" si="863"/>
        <v>#DIV/0!</v>
      </c>
      <c r="LX47" s="133"/>
      <c r="LY47" s="145">
        <f t="shared" si="864"/>
        <v>0</v>
      </c>
      <c r="LZ47" s="144"/>
      <c r="MA47" s="147"/>
      <c r="MB47" s="133">
        <f t="shared" si="865"/>
        <v>0</v>
      </c>
      <c r="MC47" s="134" t="e">
        <f t="shared" si="866"/>
        <v>#DIV/0!</v>
      </c>
      <c r="MD47" s="133"/>
      <c r="ME47" s="145">
        <f t="shared" si="867"/>
        <v>0</v>
      </c>
      <c r="MF47" s="144">
        <f t="shared" si="205"/>
        <v>0</v>
      </c>
      <c r="MG47" s="147">
        <f t="shared" si="205"/>
        <v>0</v>
      </c>
      <c r="MH47" s="133">
        <f t="shared" si="205"/>
        <v>0</v>
      </c>
      <c r="MI47" s="134" t="e">
        <f t="shared" si="206"/>
        <v>#DIV/0!</v>
      </c>
      <c r="MJ47" s="133">
        <f t="shared" si="207"/>
        <v>0</v>
      </c>
      <c r="MK47" s="145">
        <f t="shared" si="207"/>
        <v>0</v>
      </c>
      <c r="ML47" s="144"/>
      <c r="MM47" s="147"/>
      <c r="MN47" s="133">
        <f t="shared" si="868"/>
        <v>0</v>
      </c>
      <c r="MO47" s="134" t="e">
        <f t="shared" si="869"/>
        <v>#DIV/0!</v>
      </c>
      <c r="MP47" s="133"/>
      <c r="MQ47" s="145">
        <f t="shared" si="870"/>
        <v>0</v>
      </c>
      <c r="MR47" s="144"/>
      <c r="MS47" s="147"/>
      <c r="MT47" s="133">
        <f t="shared" si="871"/>
        <v>0</v>
      </c>
      <c r="MU47" s="134" t="e">
        <f t="shared" si="872"/>
        <v>#DIV/0!</v>
      </c>
      <c r="MV47" s="133"/>
      <c r="MW47" s="145">
        <f t="shared" si="873"/>
        <v>0</v>
      </c>
      <c r="MX47" s="144">
        <f t="shared" si="214"/>
        <v>0</v>
      </c>
      <c r="MY47" s="147">
        <f t="shared" si="214"/>
        <v>0</v>
      </c>
      <c r="MZ47" s="133">
        <f t="shared" si="214"/>
        <v>0</v>
      </c>
      <c r="NA47" s="134" t="e">
        <f t="shared" si="215"/>
        <v>#DIV/0!</v>
      </c>
      <c r="NB47" s="133">
        <f t="shared" si="216"/>
        <v>0</v>
      </c>
      <c r="NC47" s="145">
        <f t="shared" si="216"/>
        <v>0</v>
      </c>
      <c r="ND47" s="144"/>
      <c r="NE47" s="147"/>
      <c r="NF47" s="133">
        <f t="shared" si="874"/>
        <v>0</v>
      </c>
      <c r="NG47" s="134" t="e">
        <f t="shared" si="875"/>
        <v>#DIV/0!</v>
      </c>
      <c r="NH47" s="133"/>
      <c r="NI47" s="145">
        <f t="shared" si="876"/>
        <v>0</v>
      </c>
      <c r="NJ47" s="144"/>
      <c r="NK47" s="147"/>
      <c r="NL47" s="133">
        <f t="shared" si="877"/>
        <v>0</v>
      </c>
      <c r="NM47" s="134" t="e">
        <f t="shared" si="878"/>
        <v>#DIV/0!</v>
      </c>
      <c r="NN47" s="133"/>
      <c r="NO47" s="145">
        <f t="shared" si="879"/>
        <v>0</v>
      </c>
      <c r="NP47" s="144">
        <f t="shared" si="223"/>
        <v>0</v>
      </c>
      <c r="NQ47" s="147">
        <f t="shared" si="223"/>
        <v>0</v>
      </c>
      <c r="NR47" s="133">
        <f t="shared" si="223"/>
        <v>0</v>
      </c>
      <c r="NS47" s="134" t="e">
        <f t="shared" si="224"/>
        <v>#DIV/0!</v>
      </c>
      <c r="NT47" s="133">
        <f t="shared" si="225"/>
        <v>0</v>
      </c>
      <c r="NU47" s="145">
        <f t="shared" si="225"/>
        <v>0</v>
      </c>
      <c r="NV47" s="144"/>
      <c r="NW47" s="147"/>
      <c r="NX47" s="133">
        <f t="shared" si="880"/>
        <v>0</v>
      </c>
      <c r="NY47" s="134" t="e">
        <f t="shared" si="881"/>
        <v>#DIV/0!</v>
      </c>
      <c r="NZ47" s="133"/>
      <c r="OA47" s="145">
        <f t="shared" si="882"/>
        <v>0</v>
      </c>
      <c r="OB47" s="144"/>
      <c r="OC47" s="147"/>
      <c r="OD47" s="133">
        <f t="shared" si="883"/>
        <v>0</v>
      </c>
      <c r="OE47" s="134" t="e">
        <f t="shared" si="884"/>
        <v>#DIV/0!</v>
      </c>
      <c r="OF47" s="133"/>
      <c r="OG47" s="145">
        <f t="shared" si="885"/>
        <v>0</v>
      </c>
      <c r="OH47" s="144"/>
      <c r="OI47" s="147"/>
      <c r="OJ47" s="133">
        <f t="shared" si="886"/>
        <v>0</v>
      </c>
      <c r="OK47" s="134" t="e">
        <f t="shared" si="887"/>
        <v>#DIV/0!</v>
      </c>
      <c r="OL47" s="133"/>
      <c r="OM47" s="145">
        <f t="shared" si="888"/>
        <v>0</v>
      </c>
      <c r="ON47" s="144">
        <f t="shared" si="235"/>
        <v>0</v>
      </c>
      <c r="OO47" s="147">
        <f t="shared" si="235"/>
        <v>0</v>
      </c>
      <c r="OP47" s="133">
        <f t="shared" si="235"/>
        <v>0</v>
      </c>
      <c r="OQ47" s="134" t="e">
        <f t="shared" si="236"/>
        <v>#DIV/0!</v>
      </c>
      <c r="OR47" s="133">
        <f t="shared" si="237"/>
        <v>0</v>
      </c>
      <c r="OS47" s="145">
        <f t="shared" si="237"/>
        <v>0</v>
      </c>
      <c r="OT47" s="144"/>
      <c r="OU47" s="147"/>
      <c r="OV47" s="133">
        <f t="shared" si="889"/>
        <v>0</v>
      </c>
      <c r="OW47" s="134" t="e">
        <f t="shared" si="890"/>
        <v>#DIV/0!</v>
      </c>
      <c r="OX47" s="133"/>
      <c r="OY47" s="145">
        <f t="shared" si="891"/>
        <v>0</v>
      </c>
      <c r="OZ47" s="144"/>
      <c r="PA47" s="147"/>
      <c r="PB47" s="133">
        <f t="shared" si="892"/>
        <v>0</v>
      </c>
      <c r="PC47" s="134" t="e">
        <f t="shared" si="893"/>
        <v>#DIV/0!</v>
      </c>
      <c r="PD47" s="133"/>
      <c r="PE47" s="145">
        <f t="shared" si="894"/>
        <v>0</v>
      </c>
      <c r="PF47" s="144">
        <f t="shared" si="244"/>
        <v>0</v>
      </c>
      <c r="PG47" s="147">
        <f t="shared" si="244"/>
        <v>0</v>
      </c>
      <c r="PH47" s="133">
        <f t="shared" si="244"/>
        <v>0</v>
      </c>
      <c r="PI47" s="134" t="e">
        <f t="shared" si="245"/>
        <v>#DIV/0!</v>
      </c>
      <c r="PJ47" s="133">
        <f t="shared" si="246"/>
        <v>0</v>
      </c>
      <c r="PK47" s="145">
        <f t="shared" si="246"/>
        <v>0</v>
      </c>
      <c r="PL47" s="144"/>
      <c r="PM47" s="147"/>
      <c r="PN47" s="133">
        <f t="shared" si="895"/>
        <v>0</v>
      </c>
      <c r="PO47" s="134" t="e">
        <f t="shared" si="896"/>
        <v>#DIV/0!</v>
      </c>
      <c r="PP47" s="133"/>
      <c r="PQ47" s="145">
        <f t="shared" si="897"/>
        <v>0</v>
      </c>
      <c r="PR47" s="144"/>
      <c r="PS47" s="147"/>
      <c r="PT47" s="133">
        <f t="shared" si="898"/>
        <v>0</v>
      </c>
      <c r="PU47" s="134" t="e">
        <f t="shared" si="899"/>
        <v>#DIV/0!</v>
      </c>
      <c r="PV47" s="133"/>
      <c r="PW47" s="145">
        <f t="shared" si="900"/>
        <v>0</v>
      </c>
    </row>
    <row r="48" spans="1:439" s="98" customFormat="1" ht="18.75" customHeight="1">
      <c r="A48" s="150"/>
      <c r="B48" s="185" t="s">
        <v>719</v>
      </c>
      <c r="C48" s="185" t="s">
        <v>720</v>
      </c>
      <c r="D48" s="133">
        <f>+'[10]รายงานจัดซื้องบ I '!D43</f>
        <v>0</v>
      </c>
      <c r="E48" s="133">
        <f>+'[10]รายงานจัดซื้องบ I '!E43</f>
        <v>198980</v>
      </c>
      <c r="F48" s="133">
        <f t="shared" si="37"/>
        <v>198980</v>
      </c>
      <c r="G48" s="133">
        <f>+'[10]รายงานจัดซื้องบ I '!G43</f>
        <v>0</v>
      </c>
      <c r="H48" s="133">
        <f t="shared" si="772"/>
        <v>198980</v>
      </c>
      <c r="I48" s="147">
        <f>+'[10]รายงานจัดซื้องบ I '!I43+'[10]รายงานจัดซื้องบ I '!L43+'[10]รายงานจัดซื้องบ I '!M43</f>
        <v>0</v>
      </c>
      <c r="J48" s="133">
        <f t="shared" si="38"/>
        <v>198980</v>
      </c>
      <c r="K48" s="134">
        <f t="shared" si="36"/>
        <v>0</v>
      </c>
      <c r="L48" s="133">
        <f>+'[10]รายงานจัดซื้องบ I '!O43</f>
        <v>198980</v>
      </c>
      <c r="M48" s="135">
        <f t="shared" si="39"/>
        <v>0</v>
      </c>
      <c r="N48" s="136">
        <f t="shared" si="40"/>
        <v>0</v>
      </c>
      <c r="O48" s="148">
        <f t="shared" si="40"/>
        <v>0</v>
      </c>
      <c r="P48" s="137">
        <f t="shared" si="40"/>
        <v>0</v>
      </c>
      <c r="Q48" s="138" t="e">
        <f t="shared" si="41"/>
        <v>#DIV/0!</v>
      </c>
      <c r="R48" s="137">
        <f t="shared" si="42"/>
        <v>0</v>
      </c>
      <c r="S48" s="139">
        <f t="shared" si="42"/>
        <v>0</v>
      </c>
      <c r="T48" s="140">
        <f t="shared" si="773"/>
        <v>198980</v>
      </c>
      <c r="U48" s="149">
        <f t="shared" si="773"/>
        <v>0</v>
      </c>
      <c r="V48" s="141">
        <f t="shared" si="774"/>
        <v>198980</v>
      </c>
      <c r="W48" s="142">
        <f t="shared" si="775"/>
        <v>0</v>
      </c>
      <c r="X48" s="141">
        <f t="shared" si="776"/>
        <v>198980</v>
      </c>
      <c r="Y48" s="143">
        <f t="shared" si="777"/>
        <v>0</v>
      </c>
      <c r="Z48" s="144">
        <v>0</v>
      </c>
      <c r="AA48" s="147">
        <v>0</v>
      </c>
      <c r="AB48" s="133">
        <f t="shared" si="778"/>
        <v>0</v>
      </c>
      <c r="AC48" s="134" t="e">
        <f t="shared" si="779"/>
        <v>#DIV/0!</v>
      </c>
      <c r="AD48" s="133">
        <v>0</v>
      </c>
      <c r="AE48" s="145">
        <f t="shared" si="780"/>
        <v>0</v>
      </c>
      <c r="AF48" s="144">
        <v>0</v>
      </c>
      <c r="AG48" s="147">
        <v>0</v>
      </c>
      <c r="AH48" s="133">
        <f t="shared" si="781"/>
        <v>0</v>
      </c>
      <c r="AI48" s="134" t="e">
        <f t="shared" si="782"/>
        <v>#DIV/0!</v>
      </c>
      <c r="AJ48" s="133">
        <v>0</v>
      </c>
      <c r="AK48" s="145">
        <f t="shared" si="783"/>
        <v>0</v>
      </c>
      <c r="AL48" s="144">
        <f t="shared" si="52"/>
        <v>0</v>
      </c>
      <c r="AM48" s="147">
        <f t="shared" si="52"/>
        <v>0</v>
      </c>
      <c r="AN48" s="133">
        <f t="shared" si="52"/>
        <v>0</v>
      </c>
      <c r="AO48" s="134" t="e">
        <f t="shared" si="53"/>
        <v>#DIV/0!</v>
      </c>
      <c r="AP48" s="133">
        <f t="shared" si="54"/>
        <v>0</v>
      </c>
      <c r="AQ48" s="145">
        <f t="shared" si="54"/>
        <v>0</v>
      </c>
      <c r="AR48" s="144"/>
      <c r="AS48" s="147"/>
      <c r="AT48" s="133">
        <f t="shared" si="55"/>
        <v>0</v>
      </c>
      <c r="AU48" s="134" t="e">
        <f t="shared" si="56"/>
        <v>#DIV/0!</v>
      </c>
      <c r="AV48" s="133"/>
      <c r="AW48" s="145">
        <f t="shared" si="57"/>
        <v>0</v>
      </c>
      <c r="AX48" s="144"/>
      <c r="AY48" s="147"/>
      <c r="AZ48" s="133">
        <f t="shared" si="58"/>
        <v>0</v>
      </c>
      <c r="BA48" s="134" t="e">
        <f t="shared" si="59"/>
        <v>#DIV/0!</v>
      </c>
      <c r="BB48" s="133"/>
      <c r="BC48" s="145">
        <f t="shared" si="60"/>
        <v>0</v>
      </c>
      <c r="BD48" s="144"/>
      <c r="BE48" s="147"/>
      <c r="BF48" s="133">
        <f t="shared" si="61"/>
        <v>0</v>
      </c>
      <c r="BG48" s="134" t="e">
        <f t="shared" si="62"/>
        <v>#DIV/0!</v>
      </c>
      <c r="BH48" s="133"/>
      <c r="BI48" s="145">
        <f t="shared" si="63"/>
        <v>0</v>
      </c>
      <c r="BJ48" s="144">
        <f t="shared" si="64"/>
        <v>198980</v>
      </c>
      <c r="BK48" s="147">
        <f t="shared" si="64"/>
        <v>0</v>
      </c>
      <c r="BL48" s="133">
        <f t="shared" si="64"/>
        <v>198980</v>
      </c>
      <c r="BM48" s="134">
        <f t="shared" si="65"/>
        <v>0</v>
      </c>
      <c r="BN48" s="133">
        <f t="shared" si="66"/>
        <v>198980</v>
      </c>
      <c r="BO48" s="145">
        <f t="shared" si="66"/>
        <v>0</v>
      </c>
      <c r="BP48" s="144">
        <f>+'[10]รายละเอียดซื้อ I'!F157</f>
        <v>198980</v>
      </c>
      <c r="BQ48" s="147">
        <f>+'[10]รายละเอียดซื้อ I'!G157+'[10]รายละเอียดซื้อ I'!J157+'[10]รายละเอียดซื้อ I'!K157</f>
        <v>0</v>
      </c>
      <c r="BR48" s="133">
        <f t="shared" si="67"/>
        <v>198980</v>
      </c>
      <c r="BS48" s="134">
        <f t="shared" si="68"/>
        <v>0</v>
      </c>
      <c r="BT48" s="133">
        <f>+'[10]รายละเอียดซื้อ I'!N157</f>
        <v>198980</v>
      </c>
      <c r="BU48" s="145">
        <f t="shared" si="69"/>
        <v>0</v>
      </c>
      <c r="BV48" s="144"/>
      <c r="BW48" s="147"/>
      <c r="BX48" s="133">
        <f t="shared" si="70"/>
        <v>0</v>
      </c>
      <c r="BY48" s="134" t="e">
        <f t="shared" si="71"/>
        <v>#DIV/0!</v>
      </c>
      <c r="BZ48" s="133"/>
      <c r="CA48" s="145">
        <f t="shared" si="72"/>
        <v>0</v>
      </c>
      <c r="CB48" s="144"/>
      <c r="CC48" s="147"/>
      <c r="CD48" s="133">
        <f t="shared" si="73"/>
        <v>0</v>
      </c>
      <c r="CE48" s="134" t="e">
        <f t="shared" si="74"/>
        <v>#DIV/0!</v>
      </c>
      <c r="CF48" s="133"/>
      <c r="CG48" s="145">
        <f t="shared" si="75"/>
        <v>0</v>
      </c>
      <c r="CH48" s="144">
        <f t="shared" si="76"/>
        <v>0</v>
      </c>
      <c r="CI48" s="147">
        <f t="shared" si="76"/>
        <v>0</v>
      </c>
      <c r="CJ48" s="133">
        <f t="shared" si="76"/>
        <v>0</v>
      </c>
      <c r="CK48" s="134" t="e">
        <f t="shared" si="77"/>
        <v>#DIV/0!</v>
      </c>
      <c r="CL48" s="133">
        <f t="shared" si="78"/>
        <v>0</v>
      </c>
      <c r="CM48" s="145">
        <f t="shared" si="78"/>
        <v>0</v>
      </c>
      <c r="CN48" s="144"/>
      <c r="CO48" s="147"/>
      <c r="CP48" s="133">
        <f t="shared" si="79"/>
        <v>0</v>
      </c>
      <c r="CQ48" s="134" t="e">
        <f t="shared" si="80"/>
        <v>#DIV/0!</v>
      </c>
      <c r="CR48" s="133"/>
      <c r="CS48" s="145">
        <f t="shared" si="81"/>
        <v>0</v>
      </c>
      <c r="CT48" s="144"/>
      <c r="CU48" s="147"/>
      <c r="CV48" s="133">
        <f t="shared" si="82"/>
        <v>0</v>
      </c>
      <c r="CW48" s="134" t="e">
        <f t="shared" si="83"/>
        <v>#DIV/0!</v>
      </c>
      <c r="CX48" s="133"/>
      <c r="CY48" s="145">
        <f t="shared" si="84"/>
        <v>0</v>
      </c>
      <c r="CZ48" s="144"/>
      <c r="DA48" s="147"/>
      <c r="DB48" s="133">
        <f t="shared" si="85"/>
        <v>0</v>
      </c>
      <c r="DC48" s="134" t="e">
        <f t="shared" si="86"/>
        <v>#DIV/0!</v>
      </c>
      <c r="DD48" s="133"/>
      <c r="DE48" s="145">
        <f t="shared" si="87"/>
        <v>0</v>
      </c>
      <c r="DF48" s="144">
        <f t="shared" si="88"/>
        <v>0</v>
      </c>
      <c r="DG48" s="147">
        <f t="shared" si="88"/>
        <v>0</v>
      </c>
      <c r="DH48" s="133">
        <f t="shared" si="88"/>
        <v>0</v>
      </c>
      <c r="DI48" s="134" t="e">
        <f t="shared" si="89"/>
        <v>#DIV/0!</v>
      </c>
      <c r="DJ48" s="133">
        <f t="shared" si="90"/>
        <v>0</v>
      </c>
      <c r="DK48" s="145">
        <f t="shared" si="90"/>
        <v>0</v>
      </c>
      <c r="DL48" s="144"/>
      <c r="DM48" s="147"/>
      <c r="DN48" s="133">
        <f t="shared" si="91"/>
        <v>0</v>
      </c>
      <c r="DO48" s="134" t="e">
        <f t="shared" si="92"/>
        <v>#DIV/0!</v>
      </c>
      <c r="DP48" s="133"/>
      <c r="DQ48" s="145">
        <f t="shared" si="93"/>
        <v>0</v>
      </c>
      <c r="DR48" s="144"/>
      <c r="DS48" s="147"/>
      <c r="DT48" s="133">
        <f t="shared" si="94"/>
        <v>0</v>
      </c>
      <c r="DU48" s="134" t="e">
        <f t="shared" si="95"/>
        <v>#DIV/0!</v>
      </c>
      <c r="DV48" s="133"/>
      <c r="DW48" s="145">
        <f t="shared" si="96"/>
        <v>0</v>
      </c>
      <c r="DX48" s="144"/>
      <c r="DY48" s="147"/>
      <c r="DZ48" s="133">
        <f t="shared" si="784"/>
        <v>0</v>
      </c>
      <c r="EA48" s="134" t="e">
        <f t="shared" si="785"/>
        <v>#DIV/0!</v>
      </c>
      <c r="EB48" s="133"/>
      <c r="EC48" s="145">
        <f t="shared" si="786"/>
        <v>0</v>
      </c>
      <c r="ED48" s="144">
        <f t="shared" si="100"/>
        <v>0</v>
      </c>
      <c r="EE48" s="147">
        <f t="shared" si="100"/>
        <v>0</v>
      </c>
      <c r="EF48" s="133">
        <f t="shared" si="100"/>
        <v>0</v>
      </c>
      <c r="EG48" s="134" t="e">
        <f t="shared" si="101"/>
        <v>#DIV/0!</v>
      </c>
      <c r="EH48" s="133">
        <f t="shared" si="102"/>
        <v>0</v>
      </c>
      <c r="EI48" s="145">
        <f t="shared" si="102"/>
        <v>0</v>
      </c>
      <c r="EJ48" s="144"/>
      <c r="EK48" s="147"/>
      <c r="EL48" s="133">
        <f t="shared" si="787"/>
        <v>0</v>
      </c>
      <c r="EM48" s="134" t="e">
        <f t="shared" si="788"/>
        <v>#DIV/0!</v>
      </c>
      <c r="EN48" s="133"/>
      <c r="EO48" s="145">
        <f t="shared" si="789"/>
        <v>0</v>
      </c>
      <c r="EP48" s="144"/>
      <c r="EQ48" s="147"/>
      <c r="ER48" s="133">
        <f t="shared" si="790"/>
        <v>0</v>
      </c>
      <c r="ES48" s="134" t="e">
        <f t="shared" si="791"/>
        <v>#DIV/0!</v>
      </c>
      <c r="ET48" s="133"/>
      <c r="EU48" s="145">
        <f t="shared" si="792"/>
        <v>0</v>
      </c>
      <c r="EV48" s="144"/>
      <c r="EW48" s="147"/>
      <c r="EX48" s="133">
        <f t="shared" si="793"/>
        <v>0</v>
      </c>
      <c r="EY48" s="134" t="e">
        <f t="shared" si="794"/>
        <v>#DIV/0!</v>
      </c>
      <c r="EZ48" s="133"/>
      <c r="FA48" s="145">
        <f t="shared" si="795"/>
        <v>0</v>
      </c>
      <c r="FB48" s="144"/>
      <c r="FC48" s="147"/>
      <c r="FD48" s="133">
        <f t="shared" si="796"/>
        <v>0</v>
      </c>
      <c r="FE48" s="134" t="e">
        <f t="shared" si="797"/>
        <v>#DIV/0!</v>
      </c>
      <c r="FF48" s="133"/>
      <c r="FG48" s="145">
        <f t="shared" si="798"/>
        <v>0</v>
      </c>
      <c r="FH48" s="144"/>
      <c r="FI48" s="147"/>
      <c r="FJ48" s="133">
        <f t="shared" si="799"/>
        <v>0</v>
      </c>
      <c r="FK48" s="134" t="e">
        <f t="shared" si="800"/>
        <v>#DIV/0!</v>
      </c>
      <c r="FL48" s="133"/>
      <c r="FM48" s="145">
        <f t="shared" si="801"/>
        <v>0</v>
      </c>
      <c r="FN48" s="144">
        <f t="shared" si="118"/>
        <v>0</v>
      </c>
      <c r="FO48" s="147">
        <f t="shared" si="118"/>
        <v>0</v>
      </c>
      <c r="FP48" s="133">
        <f t="shared" si="118"/>
        <v>0</v>
      </c>
      <c r="FQ48" s="134" t="e">
        <f t="shared" si="119"/>
        <v>#DIV/0!</v>
      </c>
      <c r="FR48" s="133">
        <f t="shared" si="120"/>
        <v>0</v>
      </c>
      <c r="FS48" s="145">
        <f t="shared" si="120"/>
        <v>0</v>
      </c>
      <c r="FT48" s="144"/>
      <c r="FU48" s="147"/>
      <c r="FV48" s="133">
        <f t="shared" si="802"/>
        <v>0</v>
      </c>
      <c r="FW48" s="134" t="e">
        <f t="shared" si="803"/>
        <v>#DIV/0!</v>
      </c>
      <c r="FX48" s="133"/>
      <c r="FY48" s="145">
        <f t="shared" si="804"/>
        <v>0</v>
      </c>
      <c r="FZ48" s="144"/>
      <c r="GA48" s="147"/>
      <c r="GB48" s="133">
        <f t="shared" si="805"/>
        <v>0</v>
      </c>
      <c r="GC48" s="134" t="e">
        <f t="shared" si="806"/>
        <v>#DIV/0!</v>
      </c>
      <c r="GD48" s="133"/>
      <c r="GE48" s="145">
        <f t="shared" si="807"/>
        <v>0</v>
      </c>
      <c r="GF48" s="144"/>
      <c r="GG48" s="147"/>
      <c r="GH48" s="133">
        <f t="shared" si="808"/>
        <v>0</v>
      </c>
      <c r="GI48" s="134" t="e">
        <f t="shared" si="809"/>
        <v>#DIV/0!</v>
      </c>
      <c r="GJ48" s="133"/>
      <c r="GK48" s="145">
        <f t="shared" si="810"/>
        <v>0</v>
      </c>
      <c r="GL48" s="144">
        <f t="shared" si="130"/>
        <v>0</v>
      </c>
      <c r="GM48" s="147">
        <f t="shared" si="130"/>
        <v>0</v>
      </c>
      <c r="GN48" s="133">
        <f t="shared" si="130"/>
        <v>0</v>
      </c>
      <c r="GO48" s="134" t="e">
        <f t="shared" si="131"/>
        <v>#DIV/0!</v>
      </c>
      <c r="GP48" s="133">
        <f t="shared" si="132"/>
        <v>0</v>
      </c>
      <c r="GQ48" s="145">
        <f t="shared" si="132"/>
        <v>0</v>
      </c>
      <c r="GR48" s="144"/>
      <c r="GS48" s="147"/>
      <c r="GT48" s="133">
        <f t="shared" si="811"/>
        <v>0</v>
      </c>
      <c r="GU48" s="134" t="e">
        <f t="shared" si="812"/>
        <v>#DIV/0!</v>
      </c>
      <c r="GV48" s="133"/>
      <c r="GW48" s="145">
        <f t="shared" si="813"/>
        <v>0</v>
      </c>
      <c r="GX48" s="144"/>
      <c r="GY48" s="147"/>
      <c r="GZ48" s="133">
        <f t="shared" si="814"/>
        <v>0</v>
      </c>
      <c r="HA48" s="134" t="e">
        <f t="shared" si="815"/>
        <v>#DIV/0!</v>
      </c>
      <c r="HB48" s="133"/>
      <c r="HC48" s="145">
        <f t="shared" si="816"/>
        <v>0</v>
      </c>
      <c r="HD48" s="144"/>
      <c r="HE48" s="147"/>
      <c r="HF48" s="133">
        <f t="shared" si="817"/>
        <v>0</v>
      </c>
      <c r="HG48" s="134" t="e">
        <f t="shared" si="818"/>
        <v>#DIV/0!</v>
      </c>
      <c r="HH48" s="133"/>
      <c r="HI48" s="145">
        <f t="shared" si="819"/>
        <v>0</v>
      </c>
      <c r="HJ48" s="144"/>
      <c r="HK48" s="147"/>
      <c r="HL48" s="133">
        <f t="shared" si="820"/>
        <v>0</v>
      </c>
      <c r="HM48" s="134" t="e">
        <f t="shared" si="821"/>
        <v>#DIV/0!</v>
      </c>
      <c r="HN48" s="133"/>
      <c r="HO48" s="145">
        <f t="shared" si="822"/>
        <v>0</v>
      </c>
      <c r="HP48" s="144"/>
      <c r="HQ48" s="147"/>
      <c r="HR48" s="133">
        <f t="shared" si="823"/>
        <v>0</v>
      </c>
      <c r="HS48" s="134" t="e">
        <f t="shared" si="824"/>
        <v>#DIV/0!</v>
      </c>
      <c r="HT48" s="133"/>
      <c r="HU48" s="145">
        <f t="shared" si="825"/>
        <v>0</v>
      </c>
      <c r="HV48" s="144"/>
      <c r="HW48" s="147"/>
      <c r="HX48" s="133">
        <f t="shared" si="826"/>
        <v>0</v>
      </c>
      <c r="HY48" s="134" t="e">
        <f t="shared" si="827"/>
        <v>#DIV/0!</v>
      </c>
      <c r="HZ48" s="133"/>
      <c r="IA48" s="145">
        <f t="shared" si="828"/>
        <v>0</v>
      </c>
      <c r="IB48" s="144">
        <f t="shared" si="151"/>
        <v>0</v>
      </c>
      <c r="IC48" s="147">
        <f t="shared" si="151"/>
        <v>0</v>
      </c>
      <c r="ID48" s="133">
        <f t="shared" si="151"/>
        <v>0</v>
      </c>
      <c r="IE48" s="134" t="e">
        <f t="shared" si="152"/>
        <v>#DIV/0!</v>
      </c>
      <c r="IF48" s="133">
        <f t="shared" si="153"/>
        <v>0</v>
      </c>
      <c r="IG48" s="145">
        <f t="shared" si="153"/>
        <v>0</v>
      </c>
      <c r="IH48" s="144"/>
      <c r="II48" s="147"/>
      <c r="IJ48" s="133">
        <f t="shared" si="829"/>
        <v>0</v>
      </c>
      <c r="IK48" s="134" t="e">
        <f t="shared" si="830"/>
        <v>#DIV/0!</v>
      </c>
      <c r="IL48" s="133"/>
      <c r="IM48" s="145">
        <f t="shared" si="831"/>
        <v>0</v>
      </c>
      <c r="IN48" s="144"/>
      <c r="IO48" s="147"/>
      <c r="IP48" s="133">
        <f t="shared" si="832"/>
        <v>0</v>
      </c>
      <c r="IQ48" s="134" t="e">
        <f t="shared" si="833"/>
        <v>#DIV/0!</v>
      </c>
      <c r="IR48" s="133"/>
      <c r="IS48" s="145">
        <f t="shared" si="834"/>
        <v>0</v>
      </c>
      <c r="IT48" s="144"/>
      <c r="IU48" s="147"/>
      <c r="IV48" s="133">
        <f t="shared" si="835"/>
        <v>0</v>
      </c>
      <c r="IW48" s="134" t="e">
        <f t="shared" si="836"/>
        <v>#DIV/0!</v>
      </c>
      <c r="IX48" s="133"/>
      <c r="IY48" s="145">
        <f t="shared" si="837"/>
        <v>0</v>
      </c>
      <c r="IZ48" s="144">
        <f t="shared" si="163"/>
        <v>0</v>
      </c>
      <c r="JA48" s="147">
        <f t="shared" si="163"/>
        <v>0</v>
      </c>
      <c r="JB48" s="133">
        <f t="shared" si="163"/>
        <v>0</v>
      </c>
      <c r="JC48" s="134" t="e">
        <f t="shared" si="164"/>
        <v>#DIV/0!</v>
      </c>
      <c r="JD48" s="133">
        <f t="shared" si="165"/>
        <v>0</v>
      </c>
      <c r="JE48" s="145">
        <f t="shared" si="165"/>
        <v>0</v>
      </c>
      <c r="JF48" s="144"/>
      <c r="JG48" s="147"/>
      <c r="JH48" s="133">
        <f t="shared" si="838"/>
        <v>0</v>
      </c>
      <c r="JI48" s="134" t="e">
        <f t="shared" si="839"/>
        <v>#DIV/0!</v>
      </c>
      <c r="JJ48" s="133"/>
      <c r="JK48" s="145">
        <f t="shared" si="840"/>
        <v>0</v>
      </c>
      <c r="JL48" s="144"/>
      <c r="JM48" s="147"/>
      <c r="JN48" s="133">
        <f t="shared" si="841"/>
        <v>0</v>
      </c>
      <c r="JO48" s="134" t="e">
        <f t="shared" si="842"/>
        <v>#DIV/0!</v>
      </c>
      <c r="JP48" s="133"/>
      <c r="JQ48" s="145">
        <f t="shared" si="843"/>
        <v>0</v>
      </c>
      <c r="JR48" s="144"/>
      <c r="JS48" s="147"/>
      <c r="JT48" s="133">
        <f t="shared" si="844"/>
        <v>0</v>
      </c>
      <c r="JU48" s="134" t="e">
        <f t="shared" si="845"/>
        <v>#DIV/0!</v>
      </c>
      <c r="JV48" s="133"/>
      <c r="JW48" s="145">
        <f t="shared" si="846"/>
        <v>0</v>
      </c>
      <c r="JX48" s="144"/>
      <c r="JY48" s="147"/>
      <c r="JZ48" s="133">
        <f t="shared" si="847"/>
        <v>0</v>
      </c>
      <c r="KA48" s="134" t="e">
        <f t="shared" si="848"/>
        <v>#DIV/0!</v>
      </c>
      <c r="KB48" s="133"/>
      <c r="KC48" s="145">
        <f t="shared" si="849"/>
        <v>0</v>
      </c>
      <c r="KD48" s="144">
        <f t="shared" si="178"/>
        <v>0</v>
      </c>
      <c r="KE48" s="147">
        <f t="shared" si="178"/>
        <v>0</v>
      </c>
      <c r="KF48" s="133">
        <f t="shared" si="178"/>
        <v>0</v>
      </c>
      <c r="KG48" s="134" t="e">
        <f t="shared" si="179"/>
        <v>#DIV/0!</v>
      </c>
      <c r="KH48" s="133">
        <f t="shared" si="180"/>
        <v>0</v>
      </c>
      <c r="KI48" s="145">
        <f t="shared" si="180"/>
        <v>0</v>
      </c>
      <c r="KJ48" s="144"/>
      <c r="KK48" s="147"/>
      <c r="KL48" s="133">
        <f t="shared" si="850"/>
        <v>0</v>
      </c>
      <c r="KM48" s="134" t="e">
        <f t="shared" si="851"/>
        <v>#DIV/0!</v>
      </c>
      <c r="KN48" s="133"/>
      <c r="KO48" s="145">
        <f t="shared" si="852"/>
        <v>0</v>
      </c>
      <c r="KP48" s="144"/>
      <c r="KQ48" s="147"/>
      <c r="KR48" s="133">
        <f t="shared" si="853"/>
        <v>0</v>
      </c>
      <c r="KS48" s="134" t="e">
        <f t="shared" si="854"/>
        <v>#DIV/0!</v>
      </c>
      <c r="KT48" s="133"/>
      <c r="KU48" s="145">
        <f t="shared" si="855"/>
        <v>0</v>
      </c>
      <c r="KV48" s="144">
        <f t="shared" si="187"/>
        <v>0</v>
      </c>
      <c r="KW48" s="147">
        <f t="shared" si="187"/>
        <v>0</v>
      </c>
      <c r="KX48" s="133">
        <f t="shared" si="187"/>
        <v>0</v>
      </c>
      <c r="KY48" s="134" t="e">
        <f t="shared" si="188"/>
        <v>#DIV/0!</v>
      </c>
      <c r="KZ48" s="133">
        <f t="shared" si="189"/>
        <v>0</v>
      </c>
      <c r="LA48" s="145">
        <f t="shared" si="189"/>
        <v>0</v>
      </c>
      <c r="LB48" s="144"/>
      <c r="LC48" s="147"/>
      <c r="LD48" s="133">
        <f t="shared" si="856"/>
        <v>0</v>
      </c>
      <c r="LE48" s="134" t="e">
        <f t="shared" si="857"/>
        <v>#DIV/0!</v>
      </c>
      <c r="LF48" s="133"/>
      <c r="LG48" s="145">
        <f t="shared" si="858"/>
        <v>0</v>
      </c>
      <c r="LH48" s="144"/>
      <c r="LI48" s="147"/>
      <c r="LJ48" s="133">
        <f t="shared" si="859"/>
        <v>0</v>
      </c>
      <c r="LK48" s="134" t="e">
        <f t="shared" si="860"/>
        <v>#DIV/0!</v>
      </c>
      <c r="LL48" s="133"/>
      <c r="LM48" s="145">
        <f t="shared" si="861"/>
        <v>0</v>
      </c>
      <c r="LN48" s="144">
        <f t="shared" si="196"/>
        <v>0</v>
      </c>
      <c r="LO48" s="147">
        <f t="shared" si="196"/>
        <v>0</v>
      </c>
      <c r="LP48" s="133">
        <f t="shared" si="196"/>
        <v>0</v>
      </c>
      <c r="LQ48" s="134" t="e">
        <f t="shared" si="197"/>
        <v>#DIV/0!</v>
      </c>
      <c r="LR48" s="133">
        <f t="shared" si="198"/>
        <v>0</v>
      </c>
      <c r="LS48" s="145">
        <f t="shared" si="198"/>
        <v>0</v>
      </c>
      <c r="LT48" s="144"/>
      <c r="LU48" s="147"/>
      <c r="LV48" s="133">
        <f t="shared" si="862"/>
        <v>0</v>
      </c>
      <c r="LW48" s="134" t="e">
        <f t="shared" si="863"/>
        <v>#DIV/0!</v>
      </c>
      <c r="LX48" s="133"/>
      <c r="LY48" s="145">
        <f t="shared" si="864"/>
        <v>0</v>
      </c>
      <c r="LZ48" s="144"/>
      <c r="MA48" s="147"/>
      <c r="MB48" s="133">
        <f t="shared" si="865"/>
        <v>0</v>
      </c>
      <c r="MC48" s="134" t="e">
        <f t="shared" si="866"/>
        <v>#DIV/0!</v>
      </c>
      <c r="MD48" s="133"/>
      <c r="ME48" s="145">
        <f t="shared" si="867"/>
        <v>0</v>
      </c>
      <c r="MF48" s="144">
        <f t="shared" si="205"/>
        <v>0</v>
      </c>
      <c r="MG48" s="147">
        <f t="shared" si="205"/>
        <v>0</v>
      </c>
      <c r="MH48" s="133">
        <f t="shared" si="205"/>
        <v>0</v>
      </c>
      <c r="MI48" s="134" t="e">
        <f t="shared" si="206"/>
        <v>#DIV/0!</v>
      </c>
      <c r="MJ48" s="133">
        <f t="shared" si="207"/>
        <v>0</v>
      </c>
      <c r="MK48" s="145">
        <f t="shared" si="207"/>
        <v>0</v>
      </c>
      <c r="ML48" s="144"/>
      <c r="MM48" s="147"/>
      <c r="MN48" s="133">
        <f t="shared" si="868"/>
        <v>0</v>
      </c>
      <c r="MO48" s="134" t="e">
        <f t="shared" si="869"/>
        <v>#DIV/0!</v>
      </c>
      <c r="MP48" s="133"/>
      <c r="MQ48" s="145">
        <f t="shared" si="870"/>
        <v>0</v>
      </c>
      <c r="MR48" s="144"/>
      <c r="MS48" s="147"/>
      <c r="MT48" s="133">
        <f t="shared" si="871"/>
        <v>0</v>
      </c>
      <c r="MU48" s="134" t="e">
        <f t="shared" si="872"/>
        <v>#DIV/0!</v>
      </c>
      <c r="MV48" s="133"/>
      <c r="MW48" s="145">
        <f t="shared" si="873"/>
        <v>0</v>
      </c>
      <c r="MX48" s="144">
        <f t="shared" si="214"/>
        <v>0</v>
      </c>
      <c r="MY48" s="147">
        <f t="shared" si="214"/>
        <v>0</v>
      </c>
      <c r="MZ48" s="133">
        <f t="shared" si="214"/>
        <v>0</v>
      </c>
      <c r="NA48" s="134" t="e">
        <f t="shared" si="215"/>
        <v>#DIV/0!</v>
      </c>
      <c r="NB48" s="133">
        <f t="shared" si="216"/>
        <v>0</v>
      </c>
      <c r="NC48" s="145">
        <f t="shared" si="216"/>
        <v>0</v>
      </c>
      <c r="ND48" s="144"/>
      <c r="NE48" s="147"/>
      <c r="NF48" s="133">
        <f t="shared" si="874"/>
        <v>0</v>
      </c>
      <c r="NG48" s="134" t="e">
        <f t="shared" si="875"/>
        <v>#DIV/0!</v>
      </c>
      <c r="NH48" s="133"/>
      <c r="NI48" s="145">
        <f t="shared" si="876"/>
        <v>0</v>
      </c>
      <c r="NJ48" s="144"/>
      <c r="NK48" s="147"/>
      <c r="NL48" s="133">
        <f t="shared" si="877"/>
        <v>0</v>
      </c>
      <c r="NM48" s="134" t="e">
        <f t="shared" si="878"/>
        <v>#DIV/0!</v>
      </c>
      <c r="NN48" s="133"/>
      <c r="NO48" s="145">
        <f t="shared" si="879"/>
        <v>0</v>
      </c>
      <c r="NP48" s="144">
        <f t="shared" si="223"/>
        <v>0</v>
      </c>
      <c r="NQ48" s="147">
        <f t="shared" si="223"/>
        <v>0</v>
      </c>
      <c r="NR48" s="133">
        <f t="shared" si="223"/>
        <v>0</v>
      </c>
      <c r="NS48" s="134" t="e">
        <f t="shared" si="224"/>
        <v>#DIV/0!</v>
      </c>
      <c r="NT48" s="133">
        <f t="shared" si="225"/>
        <v>0</v>
      </c>
      <c r="NU48" s="145">
        <f t="shared" si="225"/>
        <v>0</v>
      </c>
      <c r="NV48" s="144"/>
      <c r="NW48" s="147"/>
      <c r="NX48" s="133">
        <f t="shared" si="880"/>
        <v>0</v>
      </c>
      <c r="NY48" s="134" t="e">
        <f t="shared" si="881"/>
        <v>#DIV/0!</v>
      </c>
      <c r="NZ48" s="133"/>
      <c r="OA48" s="145">
        <f t="shared" si="882"/>
        <v>0</v>
      </c>
      <c r="OB48" s="144"/>
      <c r="OC48" s="147"/>
      <c r="OD48" s="133">
        <f t="shared" si="883"/>
        <v>0</v>
      </c>
      <c r="OE48" s="134" t="e">
        <f t="shared" si="884"/>
        <v>#DIV/0!</v>
      </c>
      <c r="OF48" s="133"/>
      <c r="OG48" s="145">
        <f t="shared" si="885"/>
        <v>0</v>
      </c>
      <c r="OH48" s="144"/>
      <c r="OI48" s="147"/>
      <c r="OJ48" s="133">
        <f t="shared" si="886"/>
        <v>0</v>
      </c>
      <c r="OK48" s="134" t="e">
        <f t="shared" si="887"/>
        <v>#DIV/0!</v>
      </c>
      <c r="OL48" s="133"/>
      <c r="OM48" s="145">
        <f t="shared" si="888"/>
        <v>0</v>
      </c>
      <c r="ON48" s="144">
        <f t="shared" si="235"/>
        <v>0</v>
      </c>
      <c r="OO48" s="147">
        <f t="shared" si="235"/>
        <v>0</v>
      </c>
      <c r="OP48" s="133">
        <f t="shared" si="235"/>
        <v>0</v>
      </c>
      <c r="OQ48" s="134" t="e">
        <f t="shared" si="236"/>
        <v>#DIV/0!</v>
      </c>
      <c r="OR48" s="133">
        <f t="shared" si="237"/>
        <v>0</v>
      </c>
      <c r="OS48" s="145">
        <f t="shared" si="237"/>
        <v>0</v>
      </c>
      <c r="OT48" s="144"/>
      <c r="OU48" s="147"/>
      <c r="OV48" s="133">
        <f t="shared" si="889"/>
        <v>0</v>
      </c>
      <c r="OW48" s="134" t="e">
        <f t="shared" si="890"/>
        <v>#DIV/0!</v>
      </c>
      <c r="OX48" s="133"/>
      <c r="OY48" s="145">
        <f t="shared" si="891"/>
        <v>0</v>
      </c>
      <c r="OZ48" s="144"/>
      <c r="PA48" s="147"/>
      <c r="PB48" s="133">
        <f t="shared" si="892"/>
        <v>0</v>
      </c>
      <c r="PC48" s="134" t="e">
        <f t="shared" si="893"/>
        <v>#DIV/0!</v>
      </c>
      <c r="PD48" s="133"/>
      <c r="PE48" s="145">
        <f t="shared" si="894"/>
        <v>0</v>
      </c>
      <c r="PF48" s="144">
        <f t="shared" si="244"/>
        <v>0</v>
      </c>
      <c r="PG48" s="147">
        <f t="shared" si="244"/>
        <v>0</v>
      </c>
      <c r="PH48" s="133">
        <f t="shared" si="244"/>
        <v>0</v>
      </c>
      <c r="PI48" s="134" t="e">
        <f t="shared" si="245"/>
        <v>#DIV/0!</v>
      </c>
      <c r="PJ48" s="133">
        <f t="shared" si="246"/>
        <v>0</v>
      </c>
      <c r="PK48" s="145">
        <f t="shared" si="246"/>
        <v>0</v>
      </c>
      <c r="PL48" s="144"/>
      <c r="PM48" s="147"/>
      <c r="PN48" s="133">
        <f t="shared" si="895"/>
        <v>0</v>
      </c>
      <c r="PO48" s="134" t="e">
        <f t="shared" si="896"/>
        <v>#DIV/0!</v>
      </c>
      <c r="PP48" s="133"/>
      <c r="PQ48" s="145">
        <f t="shared" si="897"/>
        <v>0</v>
      </c>
      <c r="PR48" s="144"/>
      <c r="PS48" s="147"/>
      <c r="PT48" s="133">
        <f t="shared" si="898"/>
        <v>0</v>
      </c>
      <c r="PU48" s="134" t="e">
        <f t="shared" si="899"/>
        <v>#DIV/0!</v>
      </c>
      <c r="PV48" s="133"/>
      <c r="PW48" s="145">
        <f t="shared" si="900"/>
        <v>0</v>
      </c>
    </row>
    <row r="49" spans="1:439" s="98" customFormat="1" ht="18.75" customHeight="1">
      <c r="A49" s="150"/>
      <c r="B49" s="185" t="s">
        <v>721</v>
      </c>
      <c r="C49" s="185" t="s">
        <v>722</v>
      </c>
      <c r="D49" s="133">
        <f>+'[10]รายงานจัดซื้องบ I '!D44</f>
        <v>0</v>
      </c>
      <c r="E49" s="133">
        <f>+'[10]รายงานจัดซื้องบ I '!E44</f>
        <v>0</v>
      </c>
      <c r="F49" s="133">
        <f t="shared" si="37"/>
        <v>0</v>
      </c>
      <c r="G49" s="133">
        <f>+'[10]รายงานจัดซื้องบ I '!G44</f>
        <v>0</v>
      </c>
      <c r="H49" s="133">
        <f t="shared" si="772"/>
        <v>0</v>
      </c>
      <c r="I49" s="147">
        <f>+'[10]รายงานจัดซื้องบ I '!I44+'[10]รายงานจัดซื้องบ I '!L44+'[10]รายงานจัดซื้องบ I '!M44</f>
        <v>0</v>
      </c>
      <c r="J49" s="133">
        <f t="shared" si="38"/>
        <v>0</v>
      </c>
      <c r="K49" s="134" t="e">
        <f t="shared" si="36"/>
        <v>#DIV/0!</v>
      </c>
      <c r="L49" s="133">
        <f>+'[10]รายงานจัดซื้องบ I '!O44</f>
        <v>0</v>
      </c>
      <c r="M49" s="135">
        <f t="shared" si="39"/>
        <v>0</v>
      </c>
      <c r="N49" s="136">
        <f t="shared" si="40"/>
        <v>0</v>
      </c>
      <c r="O49" s="148">
        <f t="shared" si="40"/>
        <v>0</v>
      </c>
      <c r="P49" s="137">
        <f t="shared" si="40"/>
        <v>0</v>
      </c>
      <c r="Q49" s="138" t="e">
        <f t="shared" si="41"/>
        <v>#DIV/0!</v>
      </c>
      <c r="R49" s="137">
        <f t="shared" si="42"/>
        <v>0</v>
      </c>
      <c r="S49" s="139">
        <f t="shared" si="42"/>
        <v>0</v>
      </c>
      <c r="T49" s="140">
        <f t="shared" si="773"/>
        <v>0</v>
      </c>
      <c r="U49" s="149">
        <f t="shared" si="773"/>
        <v>0</v>
      </c>
      <c r="V49" s="141">
        <f t="shared" si="774"/>
        <v>0</v>
      </c>
      <c r="W49" s="142" t="e">
        <f t="shared" si="775"/>
        <v>#DIV/0!</v>
      </c>
      <c r="X49" s="141">
        <f t="shared" si="776"/>
        <v>0</v>
      </c>
      <c r="Y49" s="143">
        <f t="shared" si="777"/>
        <v>0</v>
      </c>
      <c r="Z49" s="144">
        <v>0</v>
      </c>
      <c r="AA49" s="147">
        <v>0</v>
      </c>
      <c r="AB49" s="133">
        <f t="shared" si="778"/>
        <v>0</v>
      </c>
      <c r="AC49" s="134" t="e">
        <f t="shared" si="779"/>
        <v>#DIV/0!</v>
      </c>
      <c r="AD49" s="133">
        <v>0</v>
      </c>
      <c r="AE49" s="145">
        <f t="shared" si="780"/>
        <v>0</v>
      </c>
      <c r="AF49" s="144">
        <v>0</v>
      </c>
      <c r="AG49" s="147">
        <v>0</v>
      </c>
      <c r="AH49" s="133">
        <f t="shared" si="781"/>
        <v>0</v>
      </c>
      <c r="AI49" s="134" t="e">
        <f t="shared" si="782"/>
        <v>#DIV/0!</v>
      </c>
      <c r="AJ49" s="133">
        <v>0</v>
      </c>
      <c r="AK49" s="145">
        <f t="shared" si="783"/>
        <v>0</v>
      </c>
      <c r="AL49" s="144">
        <f t="shared" si="52"/>
        <v>0</v>
      </c>
      <c r="AM49" s="147">
        <f t="shared" si="52"/>
        <v>0</v>
      </c>
      <c r="AN49" s="133">
        <f t="shared" si="52"/>
        <v>0</v>
      </c>
      <c r="AO49" s="134" t="e">
        <f t="shared" si="53"/>
        <v>#DIV/0!</v>
      </c>
      <c r="AP49" s="133">
        <f t="shared" si="54"/>
        <v>0</v>
      </c>
      <c r="AQ49" s="145">
        <f t="shared" si="54"/>
        <v>0</v>
      </c>
      <c r="AR49" s="144"/>
      <c r="AS49" s="147"/>
      <c r="AT49" s="133">
        <f t="shared" si="55"/>
        <v>0</v>
      </c>
      <c r="AU49" s="134" t="e">
        <f t="shared" si="56"/>
        <v>#DIV/0!</v>
      </c>
      <c r="AV49" s="133"/>
      <c r="AW49" s="145">
        <f t="shared" si="57"/>
        <v>0</v>
      </c>
      <c r="AX49" s="144"/>
      <c r="AY49" s="147"/>
      <c r="AZ49" s="133">
        <f t="shared" si="58"/>
        <v>0</v>
      </c>
      <c r="BA49" s="134" t="e">
        <f t="shared" si="59"/>
        <v>#DIV/0!</v>
      </c>
      <c r="BB49" s="133"/>
      <c r="BC49" s="145">
        <f t="shared" si="60"/>
        <v>0</v>
      </c>
      <c r="BD49" s="144"/>
      <c r="BE49" s="147"/>
      <c r="BF49" s="133">
        <f t="shared" si="61"/>
        <v>0</v>
      </c>
      <c r="BG49" s="134" t="e">
        <f t="shared" si="62"/>
        <v>#DIV/0!</v>
      </c>
      <c r="BH49" s="133"/>
      <c r="BI49" s="145">
        <f t="shared" si="63"/>
        <v>0</v>
      </c>
      <c r="BJ49" s="144">
        <f t="shared" si="64"/>
        <v>0</v>
      </c>
      <c r="BK49" s="147">
        <f t="shared" si="64"/>
        <v>0</v>
      </c>
      <c r="BL49" s="133">
        <f t="shared" si="64"/>
        <v>0</v>
      </c>
      <c r="BM49" s="134" t="e">
        <f t="shared" si="65"/>
        <v>#DIV/0!</v>
      </c>
      <c r="BN49" s="133">
        <f t="shared" si="66"/>
        <v>0</v>
      </c>
      <c r="BO49" s="145">
        <f t="shared" si="66"/>
        <v>0</v>
      </c>
      <c r="BP49" s="144"/>
      <c r="BQ49" s="147"/>
      <c r="BR49" s="133">
        <f t="shared" si="67"/>
        <v>0</v>
      </c>
      <c r="BS49" s="134" t="e">
        <f t="shared" si="68"/>
        <v>#DIV/0!</v>
      </c>
      <c r="BT49" s="133"/>
      <c r="BU49" s="145">
        <f t="shared" si="69"/>
        <v>0</v>
      </c>
      <c r="BV49" s="144"/>
      <c r="BW49" s="147"/>
      <c r="BX49" s="133">
        <f t="shared" si="70"/>
        <v>0</v>
      </c>
      <c r="BY49" s="134" t="e">
        <f t="shared" si="71"/>
        <v>#DIV/0!</v>
      </c>
      <c r="BZ49" s="133"/>
      <c r="CA49" s="145">
        <f t="shared" si="72"/>
        <v>0</v>
      </c>
      <c r="CB49" s="144"/>
      <c r="CC49" s="147"/>
      <c r="CD49" s="133">
        <f t="shared" si="73"/>
        <v>0</v>
      </c>
      <c r="CE49" s="134" t="e">
        <f t="shared" si="74"/>
        <v>#DIV/0!</v>
      </c>
      <c r="CF49" s="133"/>
      <c r="CG49" s="145">
        <f t="shared" si="75"/>
        <v>0</v>
      </c>
      <c r="CH49" s="144">
        <f t="shared" si="76"/>
        <v>0</v>
      </c>
      <c r="CI49" s="147">
        <f t="shared" si="76"/>
        <v>0</v>
      </c>
      <c r="CJ49" s="133">
        <f t="shared" si="76"/>
        <v>0</v>
      </c>
      <c r="CK49" s="134" t="e">
        <f t="shared" si="77"/>
        <v>#DIV/0!</v>
      </c>
      <c r="CL49" s="133">
        <f t="shared" si="78"/>
        <v>0</v>
      </c>
      <c r="CM49" s="145">
        <f t="shared" si="78"/>
        <v>0</v>
      </c>
      <c r="CN49" s="144"/>
      <c r="CO49" s="147"/>
      <c r="CP49" s="133">
        <f t="shared" si="79"/>
        <v>0</v>
      </c>
      <c r="CQ49" s="134" t="e">
        <f t="shared" si="80"/>
        <v>#DIV/0!</v>
      </c>
      <c r="CR49" s="133"/>
      <c r="CS49" s="145">
        <f t="shared" si="81"/>
        <v>0</v>
      </c>
      <c r="CT49" s="144"/>
      <c r="CU49" s="147"/>
      <c r="CV49" s="133">
        <f t="shared" si="82"/>
        <v>0</v>
      </c>
      <c r="CW49" s="134" t="e">
        <f t="shared" si="83"/>
        <v>#DIV/0!</v>
      </c>
      <c r="CX49" s="133"/>
      <c r="CY49" s="145">
        <f t="shared" si="84"/>
        <v>0</v>
      </c>
      <c r="CZ49" s="144"/>
      <c r="DA49" s="147"/>
      <c r="DB49" s="133">
        <f t="shared" si="85"/>
        <v>0</v>
      </c>
      <c r="DC49" s="134" t="e">
        <f t="shared" si="86"/>
        <v>#DIV/0!</v>
      </c>
      <c r="DD49" s="133"/>
      <c r="DE49" s="145">
        <f t="shared" si="87"/>
        <v>0</v>
      </c>
      <c r="DF49" s="144">
        <f t="shared" si="88"/>
        <v>0</v>
      </c>
      <c r="DG49" s="147">
        <f t="shared" si="88"/>
        <v>0</v>
      </c>
      <c r="DH49" s="133">
        <f t="shared" si="88"/>
        <v>0</v>
      </c>
      <c r="DI49" s="134" t="e">
        <f t="shared" si="89"/>
        <v>#DIV/0!</v>
      </c>
      <c r="DJ49" s="133">
        <f t="shared" si="90"/>
        <v>0</v>
      </c>
      <c r="DK49" s="145">
        <f t="shared" si="90"/>
        <v>0</v>
      </c>
      <c r="DL49" s="144"/>
      <c r="DM49" s="147"/>
      <c r="DN49" s="133">
        <f t="shared" si="91"/>
        <v>0</v>
      </c>
      <c r="DO49" s="134" t="e">
        <f t="shared" si="92"/>
        <v>#DIV/0!</v>
      </c>
      <c r="DP49" s="133"/>
      <c r="DQ49" s="145">
        <f t="shared" si="93"/>
        <v>0</v>
      </c>
      <c r="DR49" s="144"/>
      <c r="DS49" s="147"/>
      <c r="DT49" s="133">
        <f t="shared" si="94"/>
        <v>0</v>
      </c>
      <c r="DU49" s="134" t="e">
        <f t="shared" si="95"/>
        <v>#DIV/0!</v>
      </c>
      <c r="DV49" s="133"/>
      <c r="DW49" s="145">
        <f t="shared" si="96"/>
        <v>0</v>
      </c>
      <c r="DX49" s="144"/>
      <c r="DY49" s="147"/>
      <c r="DZ49" s="133">
        <f t="shared" si="784"/>
        <v>0</v>
      </c>
      <c r="EA49" s="134" t="e">
        <f t="shared" si="785"/>
        <v>#DIV/0!</v>
      </c>
      <c r="EB49" s="133"/>
      <c r="EC49" s="145">
        <f t="shared" si="786"/>
        <v>0</v>
      </c>
      <c r="ED49" s="144">
        <f t="shared" si="100"/>
        <v>0</v>
      </c>
      <c r="EE49" s="147">
        <f t="shared" si="100"/>
        <v>0</v>
      </c>
      <c r="EF49" s="133">
        <f t="shared" si="100"/>
        <v>0</v>
      </c>
      <c r="EG49" s="134" t="e">
        <f t="shared" si="101"/>
        <v>#DIV/0!</v>
      </c>
      <c r="EH49" s="133">
        <f t="shared" si="102"/>
        <v>0</v>
      </c>
      <c r="EI49" s="145">
        <f t="shared" si="102"/>
        <v>0</v>
      </c>
      <c r="EJ49" s="144"/>
      <c r="EK49" s="147"/>
      <c r="EL49" s="133">
        <f t="shared" si="787"/>
        <v>0</v>
      </c>
      <c r="EM49" s="134" t="e">
        <f t="shared" si="788"/>
        <v>#DIV/0!</v>
      </c>
      <c r="EN49" s="133"/>
      <c r="EO49" s="145">
        <f t="shared" si="789"/>
        <v>0</v>
      </c>
      <c r="EP49" s="144"/>
      <c r="EQ49" s="147"/>
      <c r="ER49" s="133">
        <f t="shared" si="790"/>
        <v>0</v>
      </c>
      <c r="ES49" s="134" t="e">
        <f t="shared" si="791"/>
        <v>#DIV/0!</v>
      </c>
      <c r="ET49" s="133"/>
      <c r="EU49" s="145">
        <f t="shared" si="792"/>
        <v>0</v>
      </c>
      <c r="EV49" s="144"/>
      <c r="EW49" s="147"/>
      <c r="EX49" s="133">
        <f t="shared" si="793"/>
        <v>0</v>
      </c>
      <c r="EY49" s="134" t="e">
        <f t="shared" si="794"/>
        <v>#DIV/0!</v>
      </c>
      <c r="EZ49" s="133"/>
      <c r="FA49" s="145">
        <f t="shared" si="795"/>
        <v>0</v>
      </c>
      <c r="FB49" s="144"/>
      <c r="FC49" s="147"/>
      <c r="FD49" s="133">
        <f t="shared" si="796"/>
        <v>0</v>
      </c>
      <c r="FE49" s="134" t="e">
        <f t="shared" si="797"/>
        <v>#DIV/0!</v>
      </c>
      <c r="FF49" s="133"/>
      <c r="FG49" s="145">
        <f t="shared" si="798"/>
        <v>0</v>
      </c>
      <c r="FH49" s="144"/>
      <c r="FI49" s="147"/>
      <c r="FJ49" s="133">
        <f t="shared" si="799"/>
        <v>0</v>
      </c>
      <c r="FK49" s="134" t="e">
        <f t="shared" si="800"/>
        <v>#DIV/0!</v>
      </c>
      <c r="FL49" s="133"/>
      <c r="FM49" s="145">
        <f t="shared" si="801"/>
        <v>0</v>
      </c>
      <c r="FN49" s="144">
        <f t="shared" si="118"/>
        <v>0</v>
      </c>
      <c r="FO49" s="147">
        <f t="shared" si="118"/>
        <v>0</v>
      </c>
      <c r="FP49" s="133">
        <f t="shared" si="118"/>
        <v>0</v>
      </c>
      <c r="FQ49" s="134" t="e">
        <f t="shared" si="119"/>
        <v>#DIV/0!</v>
      </c>
      <c r="FR49" s="133">
        <f t="shared" si="120"/>
        <v>0</v>
      </c>
      <c r="FS49" s="145">
        <f t="shared" si="120"/>
        <v>0</v>
      </c>
      <c r="FT49" s="144"/>
      <c r="FU49" s="147"/>
      <c r="FV49" s="133">
        <f t="shared" si="802"/>
        <v>0</v>
      </c>
      <c r="FW49" s="134" t="e">
        <f t="shared" si="803"/>
        <v>#DIV/0!</v>
      </c>
      <c r="FX49" s="133"/>
      <c r="FY49" s="145">
        <f t="shared" si="804"/>
        <v>0</v>
      </c>
      <c r="FZ49" s="144"/>
      <c r="GA49" s="147"/>
      <c r="GB49" s="133">
        <f t="shared" si="805"/>
        <v>0</v>
      </c>
      <c r="GC49" s="134" t="e">
        <f t="shared" si="806"/>
        <v>#DIV/0!</v>
      </c>
      <c r="GD49" s="133"/>
      <c r="GE49" s="145">
        <f t="shared" si="807"/>
        <v>0</v>
      </c>
      <c r="GF49" s="144"/>
      <c r="GG49" s="147"/>
      <c r="GH49" s="133">
        <f t="shared" si="808"/>
        <v>0</v>
      </c>
      <c r="GI49" s="134" t="e">
        <f t="shared" si="809"/>
        <v>#DIV/0!</v>
      </c>
      <c r="GJ49" s="133"/>
      <c r="GK49" s="145">
        <f t="shared" si="810"/>
        <v>0</v>
      </c>
      <c r="GL49" s="144">
        <f t="shared" si="130"/>
        <v>0</v>
      </c>
      <c r="GM49" s="147">
        <f t="shared" si="130"/>
        <v>0</v>
      </c>
      <c r="GN49" s="133">
        <f t="shared" si="130"/>
        <v>0</v>
      </c>
      <c r="GO49" s="134" t="e">
        <f t="shared" si="131"/>
        <v>#DIV/0!</v>
      </c>
      <c r="GP49" s="133">
        <f t="shared" si="132"/>
        <v>0</v>
      </c>
      <c r="GQ49" s="145">
        <f t="shared" si="132"/>
        <v>0</v>
      </c>
      <c r="GR49" s="144"/>
      <c r="GS49" s="147"/>
      <c r="GT49" s="133">
        <f t="shared" si="811"/>
        <v>0</v>
      </c>
      <c r="GU49" s="134" t="e">
        <f t="shared" si="812"/>
        <v>#DIV/0!</v>
      </c>
      <c r="GV49" s="133"/>
      <c r="GW49" s="145">
        <f t="shared" si="813"/>
        <v>0</v>
      </c>
      <c r="GX49" s="144"/>
      <c r="GY49" s="147"/>
      <c r="GZ49" s="133">
        <f t="shared" si="814"/>
        <v>0</v>
      </c>
      <c r="HA49" s="134" t="e">
        <f t="shared" si="815"/>
        <v>#DIV/0!</v>
      </c>
      <c r="HB49" s="133"/>
      <c r="HC49" s="145">
        <f t="shared" si="816"/>
        <v>0</v>
      </c>
      <c r="HD49" s="144"/>
      <c r="HE49" s="147"/>
      <c r="HF49" s="133">
        <f t="shared" si="817"/>
        <v>0</v>
      </c>
      <c r="HG49" s="134" t="e">
        <f t="shared" si="818"/>
        <v>#DIV/0!</v>
      </c>
      <c r="HH49" s="133"/>
      <c r="HI49" s="145">
        <f t="shared" si="819"/>
        <v>0</v>
      </c>
      <c r="HJ49" s="144"/>
      <c r="HK49" s="147"/>
      <c r="HL49" s="133">
        <f t="shared" si="820"/>
        <v>0</v>
      </c>
      <c r="HM49" s="134" t="e">
        <f t="shared" si="821"/>
        <v>#DIV/0!</v>
      </c>
      <c r="HN49" s="133"/>
      <c r="HO49" s="145">
        <f t="shared" si="822"/>
        <v>0</v>
      </c>
      <c r="HP49" s="144"/>
      <c r="HQ49" s="147"/>
      <c r="HR49" s="133">
        <f t="shared" si="823"/>
        <v>0</v>
      </c>
      <c r="HS49" s="134" t="e">
        <f t="shared" si="824"/>
        <v>#DIV/0!</v>
      </c>
      <c r="HT49" s="133"/>
      <c r="HU49" s="145">
        <f t="shared" si="825"/>
        <v>0</v>
      </c>
      <c r="HV49" s="144"/>
      <c r="HW49" s="147"/>
      <c r="HX49" s="133">
        <f t="shared" si="826"/>
        <v>0</v>
      </c>
      <c r="HY49" s="134" t="e">
        <f t="shared" si="827"/>
        <v>#DIV/0!</v>
      </c>
      <c r="HZ49" s="133"/>
      <c r="IA49" s="145">
        <f t="shared" si="828"/>
        <v>0</v>
      </c>
      <c r="IB49" s="144">
        <f t="shared" si="151"/>
        <v>0</v>
      </c>
      <c r="IC49" s="147">
        <f t="shared" si="151"/>
        <v>0</v>
      </c>
      <c r="ID49" s="133">
        <f t="shared" si="151"/>
        <v>0</v>
      </c>
      <c r="IE49" s="134" t="e">
        <f t="shared" si="152"/>
        <v>#DIV/0!</v>
      </c>
      <c r="IF49" s="133">
        <f t="shared" si="153"/>
        <v>0</v>
      </c>
      <c r="IG49" s="145">
        <f t="shared" si="153"/>
        <v>0</v>
      </c>
      <c r="IH49" s="144"/>
      <c r="II49" s="147"/>
      <c r="IJ49" s="133">
        <f t="shared" si="829"/>
        <v>0</v>
      </c>
      <c r="IK49" s="134" t="e">
        <f t="shared" si="830"/>
        <v>#DIV/0!</v>
      </c>
      <c r="IL49" s="133"/>
      <c r="IM49" s="145">
        <f t="shared" si="831"/>
        <v>0</v>
      </c>
      <c r="IN49" s="144"/>
      <c r="IO49" s="147"/>
      <c r="IP49" s="133">
        <f t="shared" si="832"/>
        <v>0</v>
      </c>
      <c r="IQ49" s="134" t="e">
        <f t="shared" si="833"/>
        <v>#DIV/0!</v>
      </c>
      <c r="IR49" s="133"/>
      <c r="IS49" s="145">
        <f t="shared" si="834"/>
        <v>0</v>
      </c>
      <c r="IT49" s="144"/>
      <c r="IU49" s="147"/>
      <c r="IV49" s="133">
        <f t="shared" si="835"/>
        <v>0</v>
      </c>
      <c r="IW49" s="134" t="e">
        <f t="shared" si="836"/>
        <v>#DIV/0!</v>
      </c>
      <c r="IX49" s="133"/>
      <c r="IY49" s="145">
        <f t="shared" si="837"/>
        <v>0</v>
      </c>
      <c r="IZ49" s="144">
        <f t="shared" si="163"/>
        <v>0</v>
      </c>
      <c r="JA49" s="147">
        <f t="shared" si="163"/>
        <v>0</v>
      </c>
      <c r="JB49" s="133">
        <f t="shared" si="163"/>
        <v>0</v>
      </c>
      <c r="JC49" s="134" t="e">
        <f t="shared" si="164"/>
        <v>#DIV/0!</v>
      </c>
      <c r="JD49" s="133">
        <f t="shared" si="165"/>
        <v>0</v>
      </c>
      <c r="JE49" s="145">
        <f t="shared" si="165"/>
        <v>0</v>
      </c>
      <c r="JF49" s="144"/>
      <c r="JG49" s="147"/>
      <c r="JH49" s="133">
        <f t="shared" si="838"/>
        <v>0</v>
      </c>
      <c r="JI49" s="134" t="e">
        <f t="shared" si="839"/>
        <v>#DIV/0!</v>
      </c>
      <c r="JJ49" s="133"/>
      <c r="JK49" s="145">
        <f t="shared" si="840"/>
        <v>0</v>
      </c>
      <c r="JL49" s="144"/>
      <c r="JM49" s="147"/>
      <c r="JN49" s="133">
        <f t="shared" si="841"/>
        <v>0</v>
      </c>
      <c r="JO49" s="134" t="e">
        <f t="shared" si="842"/>
        <v>#DIV/0!</v>
      </c>
      <c r="JP49" s="133"/>
      <c r="JQ49" s="145">
        <f t="shared" si="843"/>
        <v>0</v>
      </c>
      <c r="JR49" s="144"/>
      <c r="JS49" s="147"/>
      <c r="JT49" s="133">
        <f t="shared" si="844"/>
        <v>0</v>
      </c>
      <c r="JU49" s="134" t="e">
        <f t="shared" si="845"/>
        <v>#DIV/0!</v>
      </c>
      <c r="JV49" s="133"/>
      <c r="JW49" s="145">
        <f t="shared" si="846"/>
        <v>0</v>
      </c>
      <c r="JX49" s="144"/>
      <c r="JY49" s="147"/>
      <c r="JZ49" s="133">
        <f t="shared" si="847"/>
        <v>0</v>
      </c>
      <c r="KA49" s="134" t="e">
        <f t="shared" si="848"/>
        <v>#DIV/0!</v>
      </c>
      <c r="KB49" s="133"/>
      <c r="KC49" s="145">
        <f t="shared" si="849"/>
        <v>0</v>
      </c>
      <c r="KD49" s="144">
        <f t="shared" si="178"/>
        <v>0</v>
      </c>
      <c r="KE49" s="147">
        <f t="shared" si="178"/>
        <v>0</v>
      </c>
      <c r="KF49" s="133">
        <f t="shared" si="178"/>
        <v>0</v>
      </c>
      <c r="KG49" s="134" t="e">
        <f t="shared" si="179"/>
        <v>#DIV/0!</v>
      </c>
      <c r="KH49" s="133">
        <f t="shared" si="180"/>
        <v>0</v>
      </c>
      <c r="KI49" s="145">
        <f t="shared" si="180"/>
        <v>0</v>
      </c>
      <c r="KJ49" s="144"/>
      <c r="KK49" s="147"/>
      <c r="KL49" s="133">
        <f t="shared" si="850"/>
        <v>0</v>
      </c>
      <c r="KM49" s="134" t="e">
        <f t="shared" si="851"/>
        <v>#DIV/0!</v>
      </c>
      <c r="KN49" s="133"/>
      <c r="KO49" s="145">
        <f t="shared" si="852"/>
        <v>0</v>
      </c>
      <c r="KP49" s="144"/>
      <c r="KQ49" s="147"/>
      <c r="KR49" s="133">
        <f t="shared" si="853"/>
        <v>0</v>
      </c>
      <c r="KS49" s="134" t="e">
        <f t="shared" si="854"/>
        <v>#DIV/0!</v>
      </c>
      <c r="KT49" s="133"/>
      <c r="KU49" s="145">
        <f t="shared" si="855"/>
        <v>0</v>
      </c>
      <c r="KV49" s="144">
        <f t="shared" si="187"/>
        <v>0</v>
      </c>
      <c r="KW49" s="147">
        <f t="shared" si="187"/>
        <v>0</v>
      </c>
      <c r="KX49" s="133">
        <f t="shared" si="187"/>
        <v>0</v>
      </c>
      <c r="KY49" s="134" t="e">
        <f t="shared" si="188"/>
        <v>#DIV/0!</v>
      </c>
      <c r="KZ49" s="133">
        <f t="shared" si="189"/>
        <v>0</v>
      </c>
      <c r="LA49" s="145">
        <f t="shared" si="189"/>
        <v>0</v>
      </c>
      <c r="LB49" s="144"/>
      <c r="LC49" s="147"/>
      <c r="LD49" s="133">
        <f t="shared" si="856"/>
        <v>0</v>
      </c>
      <c r="LE49" s="134" t="e">
        <f t="shared" si="857"/>
        <v>#DIV/0!</v>
      </c>
      <c r="LF49" s="133"/>
      <c r="LG49" s="145">
        <f t="shared" si="858"/>
        <v>0</v>
      </c>
      <c r="LH49" s="144"/>
      <c r="LI49" s="147"/>
      <c r="LJ49" s="133">
        <f t="shared" si="859"/>
        <v>0</v>
      </c>
      <c r="LK49" s="134" t="e">
        <f t="shared" si="860"/>
        <v>#DIV/0!</v>
      </c>
      <c r="LL49" s="133"/>
      <c r="LM49" s="145">
        <f t="shared" si="861"/>
        <v>0</v>
      </c>
      <c r="LN49" s="144">
        <f t="shared" si="196"/>
        <v>0</v>
      </c>
      <c r="LO49" s="147">
        <f t="shared" si="196"/>
        <v>0</v>
      </c>
      <c r="LP49" s="133">
        <f t="shared" si="196"/>
        <v>0</v>
      </c>
      <c r="LQ49" s="134" t="e">
        <f t="shared" si="197"/>
        <v>#DIV/0!</v>
      </c>
      <c r="LR49" s="133">
        <f t="shared" si="198"/>
        <v>0</v>
      </c>
      <c r="LS49" s="145">
        <f t="shared" si="198"/>
        <v>0</v>
      </c>
      <c r="LT49" s="144"/>
      <c r="LU49" s="147"/>
      <c r="LV49" s="133">
        <f t="shared" si="862"/>
        <v>0</v>
      </c>
      <c r="LW49" s="134" t="e">
        <f t="shared" si="863"/>
        <v>#DIV/0!</v>
      </c>
      <c r="LX49" s="133"/>
      <c r="LY49" s="145">
        <f t="shared" si="864"/>
        <v>0</v>
      </c>
      <c r="LZ49" s="144"/>
      <c r="MA49" s="147"/>
      <c r="MB49" s="133">
        <f t="shared" si="865"/>
        <v>0</v>
      </c>
      <c r="MC49" s="134" t="e">
        <f t="shared" si="866"/>
        <v>#DIV/0!</v>
      </c>
      <c r="MD49" s="133"/>
      <c r="ME49" s="145">
        <f t="shared" si="867"/>
        <v>0</v>
      </c>
      <c r="MF49" s="144">
        <f t="shared" si="205"/>
        <v>0</v>
      </c>
      <c r="MG49" s="147">
        <f t="shared" si="205"/>
        <v>0</v>
      </c>
      <c r="MH49" s="133">
        <f t="shared" si="205"/>
        <v>0</v>
      </c>
      <c r="MI49" s="134" t="e">
        <f t="shared" si="206"/>
        <v>#DIV/0!</v>
      </c>
      <c r="MJ49" s="133">
        <f t="shared" si="207"/>
        <v>0</v>
      </c>
      <c r="MK49" s="145">
        <f t="shared" si="207"/>
        <v>0</v>
      </c>
      <c r="ML49" s="144"/>
      <c r="MM49" s="147"/>
      <c r="MN49" s="133">
        <f t="shared" si="868"/>
        <v>0</v>
      </c>
      <c r="MO49" s="134" t="e">
        <f t="shared" si="869"/>
        <v>#DIV/0!</v>
      </c>
      <c r="MP49" s="133"/>
      <c r="MQ49" s="145">
        <f t="shared" si="870"/>
        <v>0</v>
      </c>
      <c r="MR49" s="144"/>
      <c r="MS49" s="147"/>
      <c r="MT49" s="133">
        <f t="shared" si="871"/>
        <v>0</v>
      </c>
      <c r="MU49" s="134" t="e">
        <f t="shared" si="872"/>
        <v>#DIV/0!</v>
      </c>
      <c r="MV49" s="133"/>
      <c r="MW49" s="145">
        <f t="shared" si="873"/>
        <v>0</v>
      </c>
      <c r="MX49" s="144">
        <f t="shared" si="214"/>
        <v>0</v>
      </c>
      <c r="MY49" s="147">
        <f t="shared" si="214"/>
        <v>0</v>
      </c>
      <c r="MZ49" s="133">
        <f t="shared" si="214"/>
        <v>0</v>
      </c>
      <c r="NA49" s="134" t="e">
        <f t="shared" si="215"/>
        <v>#DIV/0!</v>
      </c>
      <c r="NB49" s="133">
        <f t="shared" si="216"/>
        <v>0</v>
      </c>
      <c r="NC49" s="145">
        <f t="shared" si="216"/>
        <v>0</v>
      </c>
      <c r="ND49" s="144"/>
      <c r="NE49" s="147"/>
      <c r="NF49" s="133">
        <f t="shared" si="874"/>
        <v>0</v>
      </c>
      <c r="NG49" s="134" t="e">
        <f t="shared" si="875"/>
        <v>#DIV/0!</v>
      </c>
      <c r="NH49" s="133"/>
      <c r="NI49" s="145">
        <f t="shared" si="876"/>
        <v>0</v>
      </c>
      <c r="NJ49" s="144"/>
      <c r="NK49" s="147"/>
      <c r="NL49" s="133">
        <f t="shared" si="877"/>
        <v>0</v>
      </c>
      <c r="NM49" s="134" t="e">
        <f t="shared" si="878"/>
        <v>#DIV/0!</v>
      </c>
      <c r="NN49" s="133"/>
      <c r="NO49" s="145">
        <f t="shared" si="879"/>
        <v>0</v>
      </c>
      <c r="NP49" s="144">
        <f t="shared" si="223"/>
        <v>0</v>
      </c>
      <c r="NQ49" s="147">
        <f t="shared" si="223"/>
        <v>0</v>
      </c>
      <c r="NR49" s="133">
        <f t="shared" si="223"/>
        <v>0</v>
      </c>
      <c r="NS49" s="134" t="e">
        <f t="shared" si="224"/>
        <v>#DIV/0!</v>
      </c>
      <c r="NT49" s="133">
        <f t="shared" si="225"/>
        <v>0</v>
      </c>
      <c r="NU49" s="145">
        <f t="shared" si="225"/>
        <v>0</v>
      </c>
      <c r="NV49" s="144"/>
      <c r="NW49" s="147"/>
      <c r="NX49" s="133">
        <f t="shared" si="880"/>
        <v>0</v>
      </c>
      <c r="NY49" s="134" t="e">
        <f t="shared" si="881"/>
        <v>#DIV/0!</v>
      </c>
      <c r="NZ49" s="133"/>
      <c r="OA49" s="145">
        <f t="shared" si="882"/>
        <v>0</v>
      </c>
      <c r="OB49" s="144"/>
      <c r="OC49" s="147"/>
      <c r="OD49" s="133">
        <f t="shared" si="883"/>
        <v>0</v>
      </c>
      <c r="OE49" s="134" t="e">
        <f t="shared" si="884"/>
        <v>#DIV/0!</v>
      </c>
      <c r="OF49" s="133"/>
      <c r="OG49" s="145">
        <f t="shared" si="885"/>
        <v>0</v>
      </c>
      <c r="OH49" s="144"/>
      <c r="OI49" s="147"/>
      <c r="OJ49" s="133">
        <f t="shared" si="886"/>
        <v>0</v>
      </c>
      <c r="OK49" s="134" t="e">
        <f t="shared" si="887"/>
        <v>#DIV/0!</v>
      </c>
      <c r="OL49" s="133"/>
      <c r="OM49" s="145">
        <f t="shared" si="888"/>
        <v>0</v>
      </c>
      <c r="ON49" s="144">
        <f t="shared" si="235"/>
        <v>0</v>
      </c>
      <c r="OO49" s="147">
        <f t="shared" si="235"/>
        <v>0</v>
      </c>
      <c r="OP49" s="133">
        <f t="shared" si="235"/>
        <v>0</v>
      </c>
      <c r="OQ49" s="134" t="e">
        <f t="shared" si="236"/>
        <v>#DIV/0!</v>
      </c>
      <c r="OR49" s="133">
        <f t="shared" si="237"/>
        <v>0</v>
      </c>
      <c r="OS49" s="145">
        <f t="shared" si="237"/>
        <v>0</v>
      </c>
      <c r="OT49" s="144"/>
      <c r="OU49" s="147"/>
      <c r="OV49" s="133">
        <f t="shared" si="889"/>
        <v>0</v>
      </c>
      <c r="OW49" s="134" t="e">
        <f t="shared" si="890"/>
        <v>#DIV/0!</v>
      </c>
      <c r="OX49" s="133"/>
      <c r="OY49" s="145">
        <f t="shared" si="891"/>
        <v>0</v>
      </c>
      <c r="OZ49" s="144"/>
      <c r="PA49" s="147"/>
      <c r="PB49" s="133">
        <f t="shared" si="892"/>
        <v>0</v>
      </c>
      <c r="PC49" s="134" t="e">
        <f t="shared" si="893"/>
        <v>#DIV/0!</v>
      </c>
      <c r="PD49" s="133"/>
      <c r="PE49" s="145">
        <f t="shared" si="894"/>
        <v>0</v>
      </c>
      <c r="PF49" s="144">
        <f t="shared" si="244"/>
        <v>0</v>
      </c>
      <c r="PG49" s="147">
        <f t="shared" si="244"/>
        <v>0</v>
      </c>
      <c r="PH49" s="133">
        <f t="shared" si="244"/>
        <v>0</v>
      </c>
      <c r="PI49" s="134" t="e">
        <f t="shared" si="245"/>
        <v>#DIV/0!</v>
      </c>
      <c r="PJ49" s="133">
        <f t="shared" si="246"/>
        <v>0</v>
      </c>
      <c r="PK49" s="145">
        <f t="shared" si="246"/>
        <v>0</v>
      </c>
      <c r="PL49" s="144"/>
      <c r="PM49" s="147"/>
      <c r="PN49" s="133">
        <f t="shared" si="895"/>
        <v>0</v>
      </c>
      <c r="PO49" s="134" t="e">
        <f t="shared" si="896"/>
        <v>#DIV/0!</v>
      </c>
      <c r="PP49" s="133"/>
      <c r="PQ49" s="145">
        <f t="shared" si="897"/>
        <v>0</v>
      </c>
      <c r="PR49" s="144"/>
      <c r="PS49" s="147"/>
      <c r="PT49" s="133">
        <f t="shared" si="898"/>
        <v>0</v>
      </c>
      <c r="PU49" s="134" t="e">
        <f t="shared" si="899"/>
        <v>#DIV/0!</v>
      </c>
      <c r="PV49" s="133"/>
      <c r="PW49" s="145">
        <f t="shared" si="900"/>
        <v>0</v>
      </c>
    </row>
    <row r="50" spans="1:439" s="98" customFormat="1" ht="18.75" customHeight="1">
      <c r="A50" s="191"/>
      <c r="B50" s="192" t="s">
        <v>723</v>
      </c>
      <c r="C50" s="163"/>
      <c r="D50" s="164">
        <f>SUM(D45:D49)</f>
        <v>53353</v>
      </c>
      <c r="E50" s="164">
        <f t="shared" ref="E50:J50" si="901">SUM(E45:E49)</f>
        <v>198980</v>
      </c>
      <c r="F50" s="164">
        <f t="shared" si="901"/>
        <v>252333</v>
      </c>
      <c r="G50" s="164">
        <f t="shared" si="901"/>
        <v>53353</v>
      </c>
      <c r="H50" s="164">
        <f t="shared" si="901"/>
        <v>198980</v>
      </c>
      <c r="I50" s="164">
        <f t="shared" si="901"/>
        <v>0</v>
      </c>
      <c r="J50" s="164">
        <f t="shared" si="901"/>
        <v>198980</v>
      </c>
      <c r="K50" s="165">
        <f t="shared" si="36"/>
        <v>0</v>
      </c>
      <c r="L50" s="164">
        <f t="shared" ref="L50:M50" si="902">SUM(L45:L49)</f>
        <v>198980</v>
      </c>
      <c r="M50" s="166">
        <f t="shared" si="902"/>
        <v>0</v>
      </c>
      <c r="N50" s="167">
        <f t="shared" si="40"/>
        <v>0</v>
      </c>
      <c r="O50" s="168">
        <f t="shared" si="40"/>
        <v>0</v>
      </c>
      <c r="P50" s="168">
        <f t="shared" si="40"/>
        <v>0</v>
      </c>
      <c r="Q50" s="169" t="e">
        <f t="shared" si="41"/>
        <v>#DIV/0!</v>
      </c>
      <c r="R50" s="168">
        <f t="shared" si="42"/>
        <v>0</v>
      </c>
      <c r="S50" s="170">
        <f t="shared" si="42"/>
        <v>0</v>
      </c>
      <c r="T50" s="171">
        <f>SUM(T45:T49)</f>
        <v>198980</v>
      </c>
      <c r="U50" s="172">
        <f t="shared" ref="U50:V50" si="903">SUM(U45:U49)</f>
        <v>0</v>
      </c>
      <c r="V50" s="172">
        <f t="shared" si="903"/>
        <v>198980</v>
      </c>
      <c r="W50" s="173">
        <f t="shared" si="44"/>
        <v>0</v>
      </c>
      <c r="X50" s="172">
        <f t="shared" ref="X50:Y50" si="904">SUM(X45:X49)</f>
        <v>198980</v>
      </c>
      <c r="Y50" s="174">
        <f t="shared" si="904"/>
        <v>0</v>
      </c>
      <c r="Z50" s="175">
        <f>SUM(Z44:Z49)</f>
        <v>0</v>
      </c>
      <c r="AA50" s="164">
        <f t="shared" ref="AA50:CX50" si="905">SUM(AA44:AA49)</f>
        <v>0</v>
      </c>
      <c r="AB50" s="164">
        <f t="shared" si="905"/>
        <v>0</v>
      </c>
      <c r="AC50" s="165" t="e">
        <f t="shared" si="905"/>
        <v>#DIV/0!</v>
      </c>
      <c r="AD50" s="164">
        <f t="shared" si="905"/>
        <v>0</v>
      </c>
      <c r="AE50" s="176">
        <f t="shared" si="905"/>
        <v>0</v>
      </c>
      <c r="AF50" s="175">
        <f t="shared" si="905"/>
        <v>0</v>
      </c>
      <c r="AG50" s="164">
        <f t="shared" si="905"/>
        <v>0</v>
      </c>
      <c r="AH50" s="164">
        <f t="shared" si="905"/>
        <v>0</v>
      </c>
      <c r="AI50" s="165" t="e">
        <f t="shared" si="905"/>
        <v>#DIV/0!</v>
      </c>
      <c r="AJ50" s="164">
        <f t="shared" si="905"/>
        <v>0</v>
      </c>
      <c r="AK50" s="176">
        <f t="shared" si="905"/>
        <v>0</v>
      </c>
      <c r="AL50" s="175">
        <f t="shared" si="52"/>
        <v>0</v>
      </c>
      <c r="AM50" s="164">
        <f t="shared" si="52"/>
        <v>0</v>
      </c>
      <c r="AN50" s="164">
        <f t="shared" si="52"/>
        <v>0</v>
      </c>
      <c r="AO50" s="165" t="e">
        <f t="shared" si="53"/>
        <v>#DIV/0!</v>
      </c>
      <c r="AP50" s="164">
        <f t="shared" si="54"/>
        <v>0</v>
      </c>
      <c r="AQ50" s="176">
        <f t="shared" si="54"/>
        <v>0</v>
      </c>
      <c r="AR50" s="175">
        <f t="shared" si="905"/>
        <v>0</v>
      </c>
      <c r="AS50" s="164">
        <f t="shared" si="905"/>
        <v>0</v>
      </c>
      <c r="AT50" s="164">
        <f t="shared" si="905"/>
        <v>0</v>
      </c>
      <c r="AU50" s="165" t="e">
        <f t="shared" si="905"/>
        <v>#DIV/0!</v>
      </c>
      <c r="AV50" s="164">
        <f t="shared" si="905"/>
        <v>0</v>
      </c>
      <c r="AW50" s="176">
        <f t="shared" si="905"/>
        <v>0</v>
      </c>
      <c r="AX50" s="175">
        <f t="shared" si="905"/>
        <v>0</v>
      </c>
      <c r="AY50" s="164">
        <f t="shared" si="905"/>
        <v>0</v>
      </c>
      <c r="AZ50" s="164">
        <f t="shared" si="905"/>
        <v>0</v>
      </c>
      <c r="BA50" s="165" t="e">
        <f t="shared" si="905"/>
        <v>#DIV/0!</v>
      </c>
      <c r="BB50" s="164">
        <f t="shared" si="905"/>
        <v>0</v>
      </c>
      <c r="BC50" s="176">
        <f t="shared" si="905"/>
        <v>0</v>
      </c>
      <c r="BD50" s="175">
        <f t="shared" si="905"/>
        <v>0</v>
      </c>
      <c r="BE50" s="164">
        <f t="shared" si="905"/>
        <v>0</v>
      </c>
      <c r="BF50" s="164">
        <f t="shared" si="905"/>
        <v>0</v>
      </c>
      <c r="BG50" s="165" t="e">
        <f t="shared" si="905"/>
        <v>#DIV/0!</v>
      </c>
      <c r="BH50" s="164">
        <f t="shared" si="905"/>
        <v>0</v>
      </c>
      <c r="BI50" s="176">
        <f t="shared" si="905"/>
        <v>0</v>
      </c>
      <c r="BJ50" s="175">
        <f t="shared" si="64"/>
        <v>198980</v>
      </c>
      <c r="BK50" s="164">
        <f t="shared" si="64"/>
        <v>0</v>
      </c>
      <c r="BL50" s="164">
        <f t="shared" si="64"/>
        <v>198980</v>
      </c>
      <c r="BM50" s="165">
        <f t="shared" si="65"/>
        <v>0</v>
      </c>
      <c r="BN50" s="164">
        <f t="shared" si="66"/>
        <v>198980</v>
      </c>
      <c r="BO50" s="176">
        <f t="shared" si="66"/>
        <v>0</v>
      </c>
      <c r="BP50" s="175">
        <f t="shared" si="905"/>
        <v>198980</v>
      </c>
      <c r="BQ50" s="164">
        <f t="shared" si="905"/>
        <v>0</v>
      </c>
      <c r="BR50" s="164">
        <f t="shared" si="905"/>
        <v>198980</v>
      </c>
      <c r="BS50" s="165" t="e">
        <f t="shared" si="905"/>
        <v>#DIV/0!</v>
      </c>
      <c r="BT50" s="164">
        <f t="shared" si="905"/>
        <v>198980</v>
      </c>
      <c r="BU50" s="176">
        <f t="shared" si="905"/>
        <v>0</v>
      </c>
      <c r="BV50" s="175">
        <f t="shared" si="905"/>
        <v>0</v>
      </c>
      <c r="BW50" s="164">
        <f t="shared" si="905"/>
        <v>0</v>
      </c>
      <c r="BX50" s="164">
        <f t="shared" si="905"/>
        <v>0</v>
      </c>
      <c r="BY50" s="165" t="e">
        <f t="shared" si="905"/>
        <v>#DIV/0!</v>
      </c>
      <c r="BZ50" s="164">
        <f t="shared" si="905"/>
        <v>0</v>
      </c>
      <c r="CA50" s="176">
        <f t="shared" si="905"/>
        <v>0</v>
      </c>
      <c r="CB50" s="175">
        <f t="shared" si="905"/>
        <v>0</v>
      </c>
      <c r="CC50" s="164">
        <f t="shared" si="905"/>
        <v>0</v>
      </c>
      <c r="CD50" s="164">
        <f t="shared" si="905"/>
        <v>0</v>
      </c>
      <c r="CE50" s="165" t="e">
        <f t="shared" si="905"/>
        <v>#DIV/0!</v>
      </c>
      <c r="CF50" s="164">
        <f t="shared" si="905"/>
        <v>0</v>
      </c>
      <c r="CG50" s="176">
        <f t="shared" si="905"/>
        <v>0</v>
      </c>
      <c r="CH50" s="175">
        <f t="shared" si="76"/>
        <v>0</v>
      </c>
      <c r="CI50" s="164">
        <f t="shared" si="76"/>
        <v>0</v>
      </c>
      <c r="CJ50" s="164">
        <f t="shared" si="76"/>
        <v>0</v>
      </c>
      <c r="CK50" s="165" t="e">
        <f t="shared" si="77"/>
        <v>#DIV/0!</v>
      </c>
      <c r="CL50" s="164">
        <f t="shared" si="78"/>
        <v>0</v>
      </c>
      <c r="CM50" s="176">
        <f t="shared" si="78"/>
        <v>0</v>
      </c>
      <c r="CN50" s="175">
        <f t="shared" si="905"/>
        <v>0</v>
      </c>
      <c r="CO50" s="164">
        <f t="shared" si="905"/>
        <v>0</v>
      </c>
      <c r="CP50" s="164">
        <f t="shared" si="905"/>
        <v>0</v>
      </c>
      <c r="CQ50" s="165" t="e">
        <f t="shared" si="905"/>
        <v>#DIV/0!</v>
      </c>
      <c r="CR50" s="164">
        <f t="shared" si="905"/>
        <v>0</v>
      </c>
      <c r="CS50" s="176">
        <f t="shared" si="905"/>
        <v>0</v>
      </c>
      <c r="CT50" s="175">
        <f t="shared" si="905"/>
        <v>0</v>
      </c>
      <c r="CU50" s="164">
        <f t="shared" si="905"/>
        <v>0</v>
      </c>
      <c r="CV50" s="164">
        <f t="shared" si="905"/>
        <v>0</v>
      </c>
      <c r="CW50" s="165" t="e">
        <f t="shared" si="905"/>
        <v>#DIV/0!</v>
      </c>
      <c r="CX50" s="164">
        <f t="shared" si="905"/>
        <v>0</v>
      </c>
      <c r="CY50" s="176">
        <f t="shared" ref="CY50:DW50" si="906">SUM(CY44:CY49)</f>
        <v>0</v>
      </c>
      <c r="CZ50" s="175">
        <f t="shared" si="906"/>
        <v>0</v>
      </c>
      <c r="DA50" s="164">
        <f t="shared" si="906"/>
        <v>0</v>
      </c>
      <c r="DB50" s="164">
        <f t="shared" si="906"/>
        <v>0</v>
      </c>
      <c r="DC50" s="165" t="e">
        <f t="shared" si="906"/>
        <v>#DIV/0!</v>
      </c>
      <c r="DD50" s="164">
        <f t="shared" si="906"/>
        <v>0</v>
      </c>
      <c r="DE50" s="176">
        <f t="shared" si="906"/>
        <v>0</v>
      </c>
      <c r="DF50" s="175">
        <f t="shared" si="88"/>
        <v>0</v>
      </c>
      <c r="DG50" s="164">
        <f t="shared" si="88"/>
        <v>0</v>
      </c>
      <c r="DH50" s="164">
        <f t="shared" si="88"/>
        <v>0</v>
      </c>
      <c r="DI50" s="165" t="e">
        <f t="shared" si="89"/>
        <v>#DIV/0!</v>
      </c>
      <c r="DJ50" s="164">
        <f t="shared" si="90"/>
        <v>0</v>
      </c>
      <c r="DK50" s="176">
        <f t="shared" si="90"/>
        <v>0</v>
      </c>
      <c r="DL50" s="175">
        <f t="shared" si="906"/>
        <v>0</v>
      </c>
      <c r="DM50" s="164">
        <f t="shared" si="906"/>
        <v>0</v>
      </c>
      <c r="DN50" s="164">
        <f t="shared" si="906"/>
        <v>0</v>
      </c>
      <c r="DO50" s="165" t="e">
        <f t="shared" si="906"/>
        <v>#DIV/0!</v>
      </c>
      <c r="DP50" s="164">
        <f t="shared" si="906"/>
        <v>0</v>
      </c>
      <c r="DQ50" s="176">
        <f t="shared" si="906"/>
        <v>0</v>
      </c>
      <c r="DR50" s="175">
        <f t="shared" si="906"/>
        <v>0</v>
      </c>
      <c r="DS50" s="164">
        <f t="shared" si="906"/>
        <v>0</v>
      </c>
      <c r="DT50" s="164">
        <f t="shared" si="906"/>
        <v>0</v>
      </c>
      <c r="DU50" s="165" t="e">
        <f t="shared" si="906"/>
        <v>#DIV/0!</v>
      </c>
      <c r="DV50" s="164">
        <f t="shared" si="906"/>
        <v>0</v>
      </c>
      <c r="DW50" s="176">
        <f t="shared" si="906"/>
        <v>0</v>
      </c>
      <c r="DX50" s="175">
        <f>SUM(DX44:DX49)</f>
        <v>0</v>
      </c>
      <c r="DY50" s="164">
        <f t="shared" ref="DY50:DZ50" si="907">SUM(DY44:DY49)</f>
        <v>0</v>
      </c>
      <c r="DZ50" s="164">
        <f t="shared" si="907"/>
        <v>0</v>
      </c>
      <c r="EA50" s="165" t="e">
        <f t="shared" ref="EA50" si="908">SUM(EA44:EA49)</f>
        <v>#DIV/0!</v>
      </c>
      <c r="EB50" s="164">
        <f t="shared" ref="EB50:EC50" si="909">SUM(EB44:EB49)</f>
        <v>0</v>
      </c>
      <c r="EC50" s="176">
        <f t="shared" si="909"/>
        <v>0</v>
      </c>
      <c r="ED50" s="175">
        <f t="shared" si="100"/>
        <v>0</v>
      </c>
      <c r="EE50" s="164">
        <f t="shared" si="100"/>
        <v>0</v>
      </c>
      <c r="EF50" s="164">
        <f t="shared" si="100"/>
        <v>0</v>
      </c>
      <c r="EG50" s="165" t="e">
        <f t="shared" si="101"/>
        <v>#DIV/0!</v>
      </c>
      <c r="EH50" s="164">
        <f t="shared" si="102"/>
        <v>0</v>
      </c>
      <c r="EI50" s="176">
        <f t="shared" si="102"/>
        <v>0</v>
      </c>
      <c r="EJ50" s="175">
        <f t="shared" ref="EJ50:FM50" si="910">SUM(EJ44:EJ49)</f>
        <v>0</v>
      </c>
      <c r="EK50" s="164">
        <f t="shared" si="910"/>
        <v>0</v>
      </c>
      <c r="EL50" s="164">
        <f t="shared" si="910"/>
        <v>0</v>
      </c>
      <c r="EM50" s="165" t="e">
        <f t="shared" si="910"/>
        <v>#DIV/0!</v>
      </c>
      <c r="EN50" s="164">
        <f t="shared" si="910"/>
        <v>0</v>
      </c>
      <c r="EO50" s="176">
        <f t="shared" si="910"/>
        <v>0</v>
      </c>
      <c r="EP50" s="175">
        <f t="shared" si="910"/>
        <v>0</v>
      </c>
      <c r="EQ50" s="164">
        <f t="shared" si="910"/>
        <v>0</v>
      </c>
      <c r="ER50" s="164">
        <f t="shared" si="910"/>
        <v>0</v>
      </c>
      <c r="ES50" s="165" t="e">
        <f t="shared" si="910"/>
        <v>#DIV/0!</v>
      </c>
      <c r="ET50" s="164">
        <f t="shared" si="910"/>
        <v>0</v>
      </c>
      <c r="EU50" s="176">
        <f t="shared" si="910"/>
        <v>0</v>
      </c>
      <c r="EV50" s="175">
        <f t="shared" si="910"/>
        <v>0</v>
      </c>
      <c r="EW50" s="164">
        <f t="shared" si="910"/>
        <v>0</v>
      </c>
      <c r="EX50" s="164">
        <f t="shared" si="910"/>
        <v>0</v>
      </c>
      <c r="EY50" s="165" t="e">
        <f t="shared" si="910"/>
        <v>#DIV/0!</v>
      </c>
      <c r="EZ50" s="164">
        <f t="shared" si="910"/>
        <v>0</v>
      </c>
      <c r="FA50" s="176">
        <f t="shared" si="910"/>
        <v>0</v>
      </c>
      <c r="FB50" s="175">
        <f t="shared" si="910"/>
        <v>0</v>
      </c>
      <c r="FC50" s="164">
        <f t="shared" si="910"/>
        <v>0</v>
      </c>
      <c r="FD50" s="164">
        <f t="shared" si="910"/>
        <v>0</v>
      </c>
      <c r="FE50" s="165" t="e">
        <f t="shared" si="910"/>
        <v>#DIV/0!</v>
      </c>
      <c r="FF50" s="164">
        <f t="shared" si="910"/>
        <v>0</v>
      </c>
      <c r="FG50" s="176">
        <f t="shared" si="910"/>
        <v>0</v>
      </c>
      <c r="FH50" s="175">
        <f t="shared" si="910"/>
        <v>0</v>
      </c>
      <c r="FI50" s="164">
        <f t="shared" si="910"/>
        <v>0</v>
      </c>
      <c r="FJ50" s="164">
        <f t="shared" si="910"/>
        <v>0</v>
      </c>
      <c r="FK50" s="165" t="e">
        <f t="shared" si="910"/>
        <v>#DIV/0!</v>
      </c>
      <c r="FL50" s="164">
        <f t="shared" si="910"/>
        <v>0</v>
      </c>
      <c r="FM50" s="176">
        <f t="shared" si="910"/>
        <v>0</v>
      </c>
      <c r="FN50" s="175">
        <f t="shared" si="118"/>
        <v>0</v>
      </c>
      <c r="FO50" s="164">
        <f t="shared" si="118"/>
        <v>0</v>
      </c>
      <c r="FP50" s="164">
        <f t="shared" si="118"/>
        <v>0</v>
      </c>
      <c r="FQ50" s="165" t="e">
        <f t="shared" si="119"/>
        <v>#DIV/0!</v>
      </c>
      <c r="FR50" s="164">
        <f t="shared" si="120"/>
        <v>0</v>
      </c>
      <c r="FS50" s="176">
        <f t="shared" si="120"/>
        <v>0</v>
      </c>
      <c r="FT50" s="175">
        <f t="shared" ref="FT50:GK50" si="911">SUM(FT44:FT49)</f>
        <v>0</v>
      </c>
      <c r="FU50" s="164">
        <f t="shared" si="911"/>
        <v>0</v>
      </c>
      <c r="FV50" s="164">
        <f t="shared" si="911"/>
        <v>0</v>
      </c>
      <c r="FW50" s="165" t="e">
        <f t="shared" si="911"/>
        <v>#DIV/0!</v>
      </c>
      <c r="FX50" s="164">
        <f t="shared" si="911"/>
        <v>0</v>
      </c>
      <c r="FY50" s="176">
        <f t="shared" si="911"/>
        <v>0</v>
      </c>
      <c r="FZ50" s="175">
        <f t="shared" si="911"/>
        <v>0</v>
      </c>
      <c r="GA50" s="164">
        <f t="shared" si="911"/>
        <v>0</v>
      </c>
      <c r="GB50" s="164">
        <f t="shared" si="911"/>
        <v>0</v>
      </c>
      <c r="GC50" s="165" t="e">
        <f t="shared" si="911"/>
        <v>#DIV/0!</v>
      </c>
      <c r="GD50" s="164">
        <f t="shared" si="911"/>
        <v>0</v>
      </c>
      <c r="GE50" s="176">
        <f t="shared" si="911"/>
        <v>0</v>
      </c>
      <c r="GF50" s="175">
        <f t="shared" si="911"/>
        <v>0</v>
      </c>
      <c r="GG50" s="164">
        <f t="shared" si="911"/>
        <v>0</v>
      </c>
      <c r="GH50" s="164">
        <f t="shared" si="911"/>
        <v>0</v>
      </c>
      <c r="GI50" s="165" t="e">
        <f t="shared" si="911"/>
        <v>#DIV/0!</v>
      </c>
      <c r="GJ50" s="164">
        <f t="shared" si="911"/>
        <v>0</v>
      </c>
      <c r="GK50" s="176">
        <f t="shared" si="911"/>
        <v>0</v>
      </c>
      <c r="GL50" s="175">
        <f t="shared" si="130"/>
        <v>0</v>
      </c>
      <c r="GM50" s="164">
        <f t="shared" si="130"/>
        <v>0</v>
      </c>
      <c r="GN50" s="164">
        <f t="shared" si="130"/>
        <v>0</v>
      </c>
      <c r="GO50" s="165" t="e">
        <f t="shared" si="131"/>
        <v>#DIV/0!</v>
      </c>
      <c r="GP50" s="164">
        <f t="shared" si="132"/>
        <v>0</v>
      </c>
      <c r="GQ50" s="176">
        <f t="shared" si="132"/>
        <v>0</v>
      </c>
      <c r="GR50" s="175">
        <f t="shared" ref="GR50:HD50" si="912">SUM(GR44:GR49)</f>
        <v>0</v>
      </c>
      <c r="GS50" s="164">
        <f t="shared" si="912"/>
        <v>0</v>
      </c>
      <c r="GT50" s="164">
        <f t="shared" si="912"/>
        <v>0</v>
      </c>
      <c r="GU50" s="165" t="e">
        <f t="shared" si="912"/>
        <v>#DIV/0!</v>
      </c>
      <c r="GV50" s="164">
        <f t="shared" si="912"/>
        <v>0</v>
      </c>
      <c r="GW50" s="176">
        <f t="shared" si="912"/>
        <v>0</v>
      </c>
      <c r="GX50" s="175">
        <f t="shared" si="912"/>
        <v>0</v>
      </c>
      <c r="GY50" s="164">
        <f t="shared" si="912"/>
        <v>0</v>
      </c>
      <c r="GZ50" s="164">
        <f t="shared" si="912"/>
        <v>0</v>
      </c>
      <c r="HA50" s="165" t="e">
        <f t="shared" si="912"/>
        <v>#DIV/0!</v>
      </c>
      <c r="HB50" s="164">
        <f t="shared" si="912"/>
        <v>0</v>
      </c>
      <c r="HC50" s="176">
        <f t="shared" si="912"/>
        <v>0</v>
      </c>
      <c r="HD50" s="175">
        <f t="shared" si="912"/>
        <v>0</v>
      </c>
      <c r="HE50" s="164">
        <f t="shared" ref="HE50:HU50" si="913">SUM(HE44:HE49)</f>
        <v>0</v>
      </c>
      <c r="HF50" s="164">
        <f t="shared" si="913"/>
        <v>0</v>
      </c>
      <c r="HG50" s="165" t="e">
        <f t="shared" si="913"/>
        <v>#DIV/0!</v>
      </c>
      <c r="HH50" s="164">
        <f t="shared" si="913"/>
        <v>0</v>
      </c>
      <c r="HI50" s="176">
        <f t="shared" si="913"/>
        <v>0</v>
      </c>
      <c r="HJ50" s="175">
        <f t="shared" si="913"/>
        <v>0</v>
      </c>
      <c r="HK50" s="164">
        <f t="shared" si="913"/>
        <v>0</v>
      </c>
      <c r="HL50" s="164">
        <f t="shared" si="913"/>
        <v>0</v>
      </c>
      <c r="HM50" s="165" t="e">
        <f t="shared" si="913"/>
        <v>#DIV/0!</v>
      </c>
      <c r="HN50" s="164">
        <f t="shared" si="913"/>
        <v>0</v>
      </c>
      <c r="HO50" s="176">
        <f t="shared" si="913"/>
        <v>0</v>
      </c>
      <c r="HP50" s="175">
        <f t="shared" si="913"/>
        <v>0</v>
      </c>
      <c r="HQ50" s="164">
        <f t="shared" si="913"/>
        <v>0</v>
      </c>
      <c r="HR50" s="164">
        <f t="shared" si="913"/>
        <v>0</v>
      </c>
      <c r="HS50" s="165" t="e">
        <f t="shared" si="913"/>
        <v>#DIV/0!</v>
      </c>
      <c r="HT50" s="164">
        <f t="shared" si="913"/>
        <v>0</v>
      </c>
      <c r="HU50" s="176">
        <f t="shared" si="913"/>
        <v>0</v>
      </c>
      <c r="HV50" s="175">
        <f>SUM(HV44:HV49)</f>
        <v>0</v>
      </c>
      <c r="HW50" s="164">
        <f t="shared" ref="HW50:IA50" si="914">SUM(HW44:HW49)</f>
        <v>0</v>
      </c>
      <c r="HX50" s="164">
        <f t="shared" si="914"/>
        <v>0</v>
      </c>
      <c r="HY50" s="165" t="e">
        <f t="shared" si="914"/>
        <v>#DIV/0!</v>
      </c>
      <c r="HZ50" s="164">
        <f t="shared" si="914"/>
        <v>0</v>
      </c>
      <c r="IA50" s="176">
        <f t="shared" si="914"/>
        <v>0</v>
      </c>
      <c r="IB50" s="175">
        <f t="shared" si="151"/>
        <v>0</v>
      </c>
      <c r="IC50" s="164">
        <f t="shared" si="151"/>
        <v>0</v>
      </c>
      <c r="ID50" s="164">
        <f t="shared" si="151"/>
        <v>0</v>
      </c>
      <c r="IE50" s="165" t="e">
        <f t="shared" si="152"/>
        <v>#DIV/0!</v>
      </c>
      <c r="IF50" s="164">
        <f t="shared" si="153"/>
        <v>0</v>
      </c>
      <c r="IG50" s="176">
        <f t="shared" si="153"/>
        <v>0</v>
      </c>
      <c r="IH50" s="175">
        <f t="shared" ref="IH50:IY50" si="915">SUM(IH44:IH49)</f>
        <v>0</v>
      </c>
      <c r="II50" s="164">
        <f t="shared" si="915"/>
        <v>0</v>
      </c>
      <c r="IJ50" s="164">
        <f t="shared" si="915"/>
        <v>0</v>
      </c>
      <c r="IK50" s="165" t="e">
        <f t="shared" si="915"/>
        <v>#DIV/0!</v>
      </c>
      <c r="IL50" s="164">
        <f t="shared" si="915"/>
        <v>0</v>
      </c>
      <c r="IM50" s="176">
        <f t="shared" si="915"/>
        <v>0</v>
      </c>
      <c r="IN50" s="175">
        <f t="shared" si="915"/>
        <v>0</v>
      </c>
      <c r="IO50" s="164">
        <f t="shared" si="915"/>
        <v>0</v>
      </c>
      <c r="IP50" s="164">
        <f t="shared" si="915"/>
        <v>0</v>
      </c>
      <c r="IQ50" s="165" t="e">
        <f t="shared" si="915"/>
        <v>#DIV/0!</v>
      </c>
      <c r="IR50" s="164">
        <f t="shared" si="915"/>
        <v>0</v>
      </c>
      <c r="IS50" s="176">
        <f t="shared" si="915"/>
        <v>0</v>
      </c>
      <c r="IT50" s="175">
        <f t="shared" si="915"/>
        <v>0</v>
      </c>
      <c r="IU50" s="164">
        <f t="shared" si="915"/>
        <v>0</v>
      </c>
      <c r="IV50" s="164">
        <f t="shared" si="915"/>
        <v>0</v>
      </c>
      <c r="IW50" s="165" t="e">
        <f t="shared" si="915"/>
        <v>#DIV/0!</v>
      </c>
      <c r="IX50" s="164">
        <f t="shared" si="915"/>
        <v>0</v>
      </c>
      <c r="IY50" s="176">
        <f t="shared" si="915"/>
        <v>0</v>
      </c>
      <c r="IZ50" s="175">
        <f t="shared" si="163"/>
        <v>0</v>
      </c>
      <c r="JA50" s="164">
        <f t="shared" si="163"/>
        <v>0</v>
      </c>
      <c r="JB50" s="164">
        <f t="shared" si="163"/>
        <v>0</v>
      </c>
      <c r="JC50" s="165" t="e">
        <f t="shared" si="164"/>
        <v>#DIV/0!</v>
      </c>
      <c r="JD50" s="164">
        <f t="shared" si="165"/>
        <v>0</v>
      </c>
      <c r="JE50" s="176">
        <f t="shared" si="165"/>
        <v>0</v>
      </c>
      <c r="JF50" s="175">
        <f t="shared" ref="JF50:KC50" si="916">SUM(JF44:JF49)</f>
        <v>0</v>
      </c>
      <c r="JG50" s="164">
        <f t="shared" si="916"/>
        <v>0</v>
      </c>
      <c r="JH50" s="164">
        <f t="shared" si="916"/>
        <v>0</v>
      </c>
      <c r="JI50" s="165" t="e">
        <f t="shared" si="916"/>
        <v>#DIV/0!</v>
      </c>
      <c r="JJ50" s="164">
        <f t="shared" si="916"/>
        <v>0</v>
      </c>
      <c r="JK50" s="176">
        <f t="shared" si="916"/>
        <v>0</v>
      </c>
      <c r="JL50" s="175">
        <f t="shared" si="916"/>
        <v>0</v>
      </c>
      <c r="JM50" s="164">
        <f t="shared" si="916"/>
        <v>0</v>
      </c>
      <c r="JN50" s="164">
        <f t="shared" si="916"/>
        <v>0</v>
      </c>
      <c r="JO50" s="165" t="e">
        <f t="shared" si="916"/>
        <v>#DIV/0!</v>
      </c>
      <c r="JP50" s="164">
        <f t="shared" si="916"/>
        <v>0</v>
      </c>
      <c r="JQ50" s="176">
        <f t="shared" si="916"/>
        <v>0</v>
      </c>
      <c r="JR50" s="175">
        <f t="shared" si="916"/>
        <v>0</v>
      </c>
      <c r="JS50" s="164">
        <f t="shared" si="916"/>
        <v>0</v>
      </c>
      <c r="JT50" s="164">
        <f t="shared" si="916"/>
        <v>0</v>
      </c>
      <c r="JU50" s="165" t="e">
        <f t="shared" si="916"/>
        <v>#DIV/0!</v>
      </c>
      <c r="JV50" s="164">
        <f t="shared" si="916"/>
        <v>0</v>
      </c>
      <c r="JW50" s="176">
        <f t="shared" si="916"/>
        <v>0</v>
      </c>
      <c r="JX50" s="175">
        <f t="shared" si="916"/>
        <v>0</v>
      </c>
      <c r="JY50" s="164">
        <f t="shared" si="916"/>
        <v>0</v>
      </c>
      <c r="JZ50" s="164">
        <f t="shared" si="916"/>
        <v>0</v>
      </c>
      <c r="KA50" s="165" t="e">
        <f t="shared" si="916"/>
        <v>#DIV/0!</v>
      </c>
      <c r="KB50" s="164">
        <f t="shared" si="916"/>
        <v>0</v>
      </c>
      <c r="KC50" s="176">
        <f t="shared" si="916"/>
        <v>0</v>
      </c>
      <c r="KD50" s="175">
        <f t="shared" si="178"/>
        <v>0</v>
      </c>
      <c r="KE50" s="164">
        <f t="shared" si="178"/>
        <v>0</v>
      </c>
      <c r="KF50" s="164">
        <f t="shared" si="178"/>
        <v>0</v>
      </c>
      <c r="KG50" s="165" t="e">
        <f t="shared" si="179"/>
        <v>#DIV/0!</v>
      </c>
      <c r="KH50" s="164">
        <f t="shared" si="180"/>
        <v>0</v>
      </c>
      <c r="KI50" s="176">
        <f t="shared" si="180"/>
        <v>0</v>
      </c>
      <c r="KJ50" s="175">
        <f t="shared" ref="KJ50" si="917">SUM(KJ44:KJ49)</f>
        <v>0</v>
      </c>
      <c r="KK50" s="164">
        <f t="shared" ref="KK50:KU50" si="918">SUM(KK44:KK49)</f>
        <v>0</v>
      </c>
      <c r="KL50" s="164">
        <f t="shared" si="918"/>
        <v>0</v>
      </c>
      <c r="KM50" s="165" t="e">
        <f t="shared" si="918"/>
        <v>#DIV/0!</v>
      </c>
      <c r="KN50" s="164">
        <f t="shared" si="918"/>
        <v>0</v>
      </c>
      <c r="KO50" s="176">
        <f t="shared" si="918"/>
        <v>0</v>
      </c>
      <c r="KP50" s="175">
        <f t="shared" si="918"/>
        <v>0</v>
      </c>
      <c r="KQ50" s="164">
        <f t="shared" si="918"/>
        <v>0</v>
      </c>
      <c r="KR50" s="164">
        <f t="shared" si="918"/>
        <v>0</v>
      </c>
      <c r="KS50" s="165" t="e">
        <f t="shared" si="918"/>
        <v>#DIV/0!</v>
      </c>
      <c r="KT50" s="164">
        <f t="shared" si="918"/>
        <v>0</v>
      </c>
      <c r="KU50" s="176">
        <f t="shared" si="918"/>
        <v>0</v>
      </c>
      <c r="KV50" s="175">
        <f t="shared" si="187"/>
        <v>0</v>
      </c>
      <c r="KW50" s="164">
        <f t="shared" si="187"/>
        <v>0</v>
      </c>
      <c r="KX50" s="164">
        <f t="shared" si="187"/>
        <v>0</v>
      </c>
      <c r="KY50" s="165" t="e">
        <f t="shared" si="188"/>
        <v>#DIV/0!</v>
      </c>
      <c r="KZ50" s="164">
        <f t="shared" si="189"/>
        <v>0</v>
      </c>
      <c r="LA50" s="176">
        <f t="shared" si="189"/>
        <v>0</v>
      </c>
      <c r="LB50" s="175">
        <f t="shared" ref="LB50:LM50" si="919">SUM(LB44:LB49)</f>
        <v>0</v>
      </c>
      <c r="LC50" s="164">
        <f t="shared" si="919"/>
        <v>0</v>
      </c>
      <c r="LD50" s="164">
        <f t="shared" si="919"/>
        <v>0</v>
      </c>
      <c r="LE50" s="165" t="e">
        <f t="shared" si="919"/>
        <v>#DIV/0!</v>
      </c>
      <c r="LF50" s="164">
        <f t="shared" si="919"/>
        <v>0</v>
      </c>
      <c r="LG50" s="176">
        <f t="shared" si="919"/>
        <v>0</v>
      </c>
      <c r="LH50" s="175">
        <f t="shared" si="919"/>
        <v>0</v>
      </c>
      <c r="LI50" s="164">
        <f t="shared" si="919"/>
        <v>0</v>
      </c>
      <c r="LJ50" s="164">
        <f t="shared" si="919"/>
        <v>0</v>
      </c>
      <c r="LK50" s="165" t="e">
        <f t="shared" si="919"/>
        <v>#DIV/0!</v>
      </c>
      <c r="LL50" s="164">
        <f t="shared" si="919"/>
        <v>0</v>
      </c>
      <c r="LM50" s="176">
        <f t="shared" si="919"/>
        <v>0</v>
      </c>
      <c r="LN50" s="175">
        <f t="shared" si="196"/>
        <v>0</v>
      </c>
      <c r="LO50" s="164">
        <f t="shared" si="196"/>
        <v>0</v>
      </c>
      <c r="LP50" s="164">
        <f t="shared" si="196"/>
        <v>0</v>
      </c>
      <c r="LQ50" s="165" t="e">
        <f t="shared" si="197"/>
        <v>#DIV/0!</v>
      </c>
      <c r="LR50" s="164">
        <f t="shared" si="198"/>
        <v>0</v>
      </c>
      <c r="LS50" s="176">
        <f t="shared" si="198"/>
        <v>0</v>
      </c>
      <c r="LT50" s="175">
        <f t="shared" ref="LT50:ME50" si="920">SUM(LT44:LT49)</f>
        <v>0</v>
      </c>
      <c r="LU50" s="164">
        <f t="shared" si="920"/>
        <v>0</v>
      </c>
      <c r="LV50" s="164">
        <f t="shared" si="920"/>
        <v>0</v>
      </c>
      <c r="LW50" s="165" t="e">
        <f t="shared" si="920"/>
        <v>#DIV/0!</v>
      </c>
      <c r="LX50" s="164">
        <f t="shared" si="920"/>
        <v>0</v>
      </c>
      <c r="LY50" s="176">
        <f t="shared" si="920"/>
        <v>0</v>
      </c>
      <c r="LZ50" s="175">
        <f t="shared" si="920"/>
        <v>0</v>
      </c>
      <c r="MA50" s="164">
        <f t="shared" si="920"/>
        <v>0</v>
      </c>
      <c r="MB50" s="164">
        <f t="shared" si="920"/>
        <v>0</v>
      </c>
      <c r="MC50" s="165" t="e">
        <f t="shared" si="920"/>
        <v>#DIV/0!</v>
      </c>
      <c r="MD50" s="164">
        <f t="shared" si="920"/>
        <v>0</v>
      </c>
      <c r="ME50" s="176">
        <f t="shared" si="920"/>
        <v>0</v>
      </c>
      <c r="MF50" s="175">
        <f t="shared" si="205"/>
        <v>0</v>
      </c>
      <c r="MG50" s="164">
        <f t="shared" si="205"/>
        <v>0</v>
      </c>
      <c r="MH50" s="164">
        <f t="shared" si="205"/>
        <v>0</v>
      </c>
      <c r="MI50" s="165" t="e">
        <f t="shared" si="206"/>
        <v>#DIV/0!</v>
      </c>
      <c r="MJ50" s="164">
        <f t="shared" si="207"/>
        <v>0</v>
      </c>
      <c r="MK50" s="176">
        <f t="shared" si="207"/>
        <v>0</v>
      </c>
      <c r="ML50" s="175">
        <f>SUM(ML44:ML49)</f>
        <v>0</v>
      </c>
      <c r="MM50" s="164">
        <f t="shared" ref="MM50:MW50" si="921">SUM(MM44:MM49)</f>
        <v>0</v>
      </c>
      <c r="MN50" s="164">
        <f t="shared" si="921"/>
        <v>0</v>
      </c>
      <c r="MO50" s="165" t="e">
        <f t="shared" si="921"/>
        <v>#DIV/0!</v>
      </c>
      <c r="MP50" s="164">
        <f t="shared" si="921"/>
        <v>0</v>
      </c>
      <c r="MQ50" s="176">
        <f t="shared" si="921"/>
        <v>0</v>
      </c>
      <c r="MR50" s="175">
        <f t="shared" si="921"/>
        <v>0</v>
      </c>
      <c r="MS50" s="164">
        <f t="shared" si="921"/>
        <v>0</v>
      </c>
      <c r="MT50" s="164">
        <f t="shared" si="921"/>
        <v>0</v>
      </c>
      <c r="MU50" s="165" t="e">
        <f t="shared" si="921"/>
        <v>#DIV/0!</v>
      </c>
      <c r="MV50" s="164">
        <f t="shared" si="921"/>
        <v>0</v>
      </c>
      <c r="MW50" s="176">
        <f t="shared" si="921"/>
        <v>0</v>
      </c>
      <c r="MX50" s="175">
        <f t="shared" si="214"/>
        <v>0</v>
      </c>
      <c r="MY50" s="164">
        <f t="shared" si="214"/>
        <v>0</v>
      </c>
      <c r="MZ50" s="164">
        <f t="shared" si="214"/>
        <v>0</v>
      </c>
      <c r="NA50" s="165" t="e">
        <f t="shared" si="215"/>
        <v>#DIV/0!</v>
      </c>
      <c r="NB50" s="164">
        <f t="shared" si="216"/>
        <v>0</v>
      </c>
      <c r="NC50" s="176">
        <f t="shared" si="216"/>
        <v>0</v>
      </c>
      <c r="ND50" s="175">
        <f t="shared" ref="ND50:NO50" si="922">SUM(ND44:ND49)</f>
        <v>0</v>
      </c>
      <c r="NE50" s="164">
        <f t="shared" si="922"/>
        <v>0</v>
      </c>
      <c r="NF50" s="164">
        <f t="shared" si="922"/>
        <v>0</v>
      </c>
      <c r="NG50" s="165" t="e">
        <f t="shared" si="922"/>
        <v>#DIV/0!</v>
      </c>
      <c r="NH50" s="164">
        <f t="shared" si="922"/>
        <v>0</v>
      </c>
      <c r="NI50" s="176">
        <f t="shared" si="922"/>
        <v>0</v>
      </c>
      <c r="NJ50" s="175">
        <f t="shared" si="922"/>
        <v>0</v>
      </c>
      <c r="NK50" s="164">
        <f t="shared" si="922"/>
        <v>0</v>
      </c>
      <c r="NL50" s="164">
        <f t="shared" si="922"/>
        <v>0</v>
      </c>
      <c r="NM50" s="165" t="e">
        <f t="shared" si="922"/>
        <v>#DIV/0!</v>
      </c>
      <c r="NN50" s="164">
        <f t="shared" si="922"/>
        <v>0</v>
      </c>
      <c r="NO50" s="176">
        <f t="shared" si="922"/>
        <v>0</v>
      </c>
      <c r="NP50" s="175">
        <f t="shared" si="223"/>
        <v>0</v>
      </c>
      <c r="NQ50" s="164">
        <f t="shared" si="223"/>
        <v>0</v>
      </c>
      <c r="NR50" s="164">
        <f t="shared" si="223"/>
        <v>0</v>
      </c>
      <c r="NS50" s="165" t="e">
        <f t="shared" si="224"/>
        <v>#DIV/0!</v>
      </c>
      <c r="NT50" s="164">
        <f t="shared" si="225"/>
        <v>0</v>
      </c>
      <c r="NU50" s="176">
        <f t="shared" si="225"/>
        <v>0</v>
      </c>
      <c r="NV50" s="175">
        <f t="shared" ref="NV50:NZ50" si="923">SUM(NV44:NV49)</f>
        <v>0</v>
      </c>
      <c r="NW50" s="164">
        <f t="shared" si="923"/>
        <v>0</v>
      </c>
      <c r="NX50" s="164">
        <f t="shared" si="923"/>
        <v>0</v>
      </c>
      <c r="NY50" s="165" t="e">
        <f t="shared" si="923"/>
        <v>#DIV/0!</v>
      </c>
      <c r="NZ50" s="164">
        <f t="shared" si="923"/>
        <v>0</v>
      </c>
      <c r="OA50" s="176">
        <f t="shared" ref="OA50:OM50" si="924">SUM(OA44:OA49)</f>
        <v>0</v>
      </c>
      <c r="OB50" s="175">
        <f t="shared" si="924"/>
        <v>0</v>
      </c>
      <c r="OC50" s="164">
        <f t="shared" si="924"/>
        <v>0</v>
      </c>
      <c r="OD50" s="164">
        <f t="shared" si="924"/>
        <v>0</v>
      </c>
      <c r="OE50" s="165" t="e">
        <f t="shared" si="924"/>
        <v>#DIV/0!</v>
      </c>
      <c r="OF50" s="164">
        <f t="shared" si="924"/>
        <v>0</v>
      </c>
      <c r="OG50" s="176">
        <f t="shared" si="924"/>
        <v>0</v>
      </c>
      <c r="OH50" s="175">
        <f t="shared" si="924"/>
        <v>0</v>
      </c>
      <c r="OI50" s="164">
        <f t="shared" si="924"/>
        <v>0</v>
      </c>
      <c r="OJ50" s="164">
        <f t="shared" si="924"/>
        <v>0</v>
      </c>
      <c r="OK50" s="165" t="e">
        <f t="shared" si="924"/>
        <v>#DIV/0!</v>
      </c>
      <c r="OL50" s="164">
        <f t="shared" si="924"/>
        <v>0</v>
      </c>
      <c r="OM50" s="176">
        <f t="shared" si="924"/>
        <v>0</v>
      </c>
      <c r="ON50" s="175">
        <f t="shared" si="235"/>
        <v>0</v>
      </c>
      <c r="OO50" s="164">
        <f t="shared" si="235"/>
        <v>0</v>
      </c>
      <c r="OP50" s="164">
        <f t="shared" si="235"/>
        <v>0</v>
      </c>
      <c r="OQ50" s="165" t="e">
        <f t="shared" si="236"/>
        <v>#DIV/0!</v>
      </c>
      <c r="OR50" s="164">
        <f t="shared" si="237"/>
        <v>0</v>
      </c>
      <c r="OS50" s="176">
        <f t="shared" si="237"/>
        <v>0</v>
      </c>
      <c r="OT50" s="175">
        <f t="shared" ref="OT50:PE50" si="925">SUM(OT44:OT49)</f>
        <v>0</v>
      </c>
      <c r="OU50" s="164">
        <f t="shared" si="925"/>
        <v>0</v>
      </c>
      <c r="OV50" s="164">
        <f t="shared" si="925"/>
        <v>0</v>
      </c>
      <c r="OW50" s="165" t="e">
        <f t="shared" si="925"/>
        <v>#DIV/0!</v>
      </c>
      <c r="OX50" s="164">
        <f t="shared" si="925"/>
        <v>0</v>
      </c>
      <c r="OY50" s="176">
        <f t="shared" si="925"/>
        <v>0</v>
      </c>
      <c r="OZ50" s="175">
        <f t="shared" si="925"/>
        <v>0</v>
      </c>
      <c r="PA50" s="164">
        <f t="shared" si="925"/>
        <v>0</v>
      </c>
      <c r="PB50" s="164">
        <f t="shared" si="925"/>
        <v>0</v>
      </c>
      <c r="PC50" s="165" t="e">
        <f t="shared" si="925"/>
        <v>#DIV/0!</v>
      </c>
      <c r="PD50" s="164">
        <f t="shared" si="925"/>
        <v>0</v>
      </c>
      <c r="PE50" s="176">
        <f t="shared" si="925"/>
        <v>0</v>
      </c>
      <c r="PF50" s="175">
        <f t="shared" si="244"/>
        <v>0</v>
      </c>
      <c r="PG50" s="164">
        <f t="shared" si="244"/>
        <v>0</v>
      </c>
      <c r="PH50" s="164">
        <f t="shared" si="244"/>
        <v>0</v>
      </c>
      <c r="PI50" s="165" t="e">
        <f t="shared" si="245"/>
        <v>#DIV/0!</v>
      </c>
      <c r="PJ50" s="164">
        <f t="shared" si="246"/>
        <v>0</v>
      </c>
      <c r="PK50" s="176">
        <f t="shared" si="246"/>
        <v>0</v>
      </c>
      <c r="PL50" s="175">
        <f t="shared" ref="PL50:PW50" si="926">SUM(PL44:PL49)</f>
        <v>0</v>
      </c>
      <c r="PM50" s="164">
        <f t="shared" si="926"/>
        <v>0</v>
      </c>
      <c r="PN50" s="164">
        <f t="shared" si="926"/>
        <v>0</v>
      </c>
      <c r="PO50" s="165" t="e">
        <f t="shared" si="926"/>
        <v>#DIV/0!</v>
      </c>
      <c r="PP50" s="164">
        <f t="shared" si="926"/>
        <v>0</v>
      </c>
      <c r="PQ50" s="176">
        <f t="shared" si="926"/>
        <v>0</v>
      </c>
      <c r="PR50" s="175">
        <f t="shared" si="926"/>
        <v>0</v>
      </c>
      <c r="PS50" s="164">
        <f t="shared" si="926"/>
        <v>0</v>
      </c>
      <c r="PT50" s="164">
        <f t="shared" si="926"/>
        <v>0</v>
      </c>
      <c r="PU50" s="165" t="e">
        <f t="shared" si="926"/>
        <v>#DIV/0!</v>
      </c>
      <c r="PV50" s="164">
        <f t="shared" si="926"/>
        <v>0</v>
      </c>
      <c r="PW50" s="176">
        <f t="shared" si="926"/>
        <v>0</v>
      </c>
    </row>
    <row r="51" spans="1:439" s="98" customFormat="1" ht="18.75" customHeight="1">
      <c r="A51" s="108">
        <v>7</v>
      </c>
      <c r="B51" s="193" t="s">
        <v>724</v>
      </c>
      <c r="C51" s="193"/>
      <c r="D51" s="194"/>
      <c r="E51" s="194"/>
      <c r="F51" s="133"/>
      <c r="G51" s="133"/>
      <c r="H51" s="133"/>
      <c r="I51" s="147"/>
      <c r="J51" s="133"/>
      <c r="K51" s="134" t="e">
        <f t="shared" si="36"/>
        <v>#DIV/0!</v>
      </c>
      <c r="L51" s="133"/>
      <c r="M51" s="135"/>
      <c r="N51" s="136"/>
      <c r="O51" s="148"/>
      <c r="P51" s="137"/>
      <c r="Q51" s="138"/>
      <c r="R51" s="137"/>
      <c r="S51" s="139"/>
      <c r="T51" s="140"/>
      <c r="U51" s="149"/>
      <c r="V51" s="141"/>
      <c r="W51" s="142"/>
      <c r="X51" s="141"/>
      <c r="Y51" s="143"/>
      <c r="Z51" s="144"/>
      <c r="AA51" s="147"/>
      <c r="AB51" s="133"/>
      <c r="AC51" s="134"/>
      <c r="AD51" s="133"/>
      <c r="AE51" s="145"/>
      <c r="AF51" s="144"/>
      <c r="AG51" s="147"/>
      <c r="AH51" s="133"/>
      <c r="AI51" s="134"/>
      <c r="AJ51" s="133"/>
      <c r="AK51" s="145"/>
      <c r="AL51" s="144"/>
      <c r="AM51" s="147"/>
      <c r="AN51" s="133"/>
      <c r="AO51" s="134"/>
      <c r="AP51" s="133"/>
      <c r="AQ51" s="145"/>
      <c r="AR51" s="144"/>
      <c r="AS51" s="147"/>
      <c r="AT51" s="133"/>
      <c r="AU51" s="134"/>
      <c r="AV51" s="133"/>
      <c r="AW51" s="145"/>
      <c r="AX51" s="144"/>
      <c r="AY51" s="147"/>
      <c r="AZ51" s="133"/>
      <c r="BA51" s="134"/>
      <c r="BB51" s="133"/>
      <c r="BC51" s="145"/>
      <c r="BD51" s="144"/>
      <c r="BE51" s="147"/>
      <c r="BF51" s="133"/>
      <c r="BG51" s="134"/>
      <c r="BH51" s="133"/>
      <c r="BI51" s="145"/>
      <c r="BJ51" s="144"/>
      <c r="BK51" s="147"/>
      <c r="BL51" s="133"/>
      <c r="BM51" s="134"/>
      <c r="BN51" s="133"/>
      <c r="BO51" s="145"/>
      <c r="BP51" s="144"/>
      <c r="BQ51" s="147"/>
      <c r="BR51" s="133"/>
      <c r="BS51" s="134"/>
      <c r="BT51" s="133"/>
      <c r="BU51" s="145"/>
      <c r="BV51" s="144"/>
      <c r="BW51" s="147"/>
      <c r="BX51" s="133"/>
      <c r="BY51" s="134"/>
      <c r="BZ51" s="133"/>
      <c r="CA51" s="145"/>
      <c r="CB51" s="144"/>
      <c r="CC51" s="147"/>
      <c r="CD51" s="133"/>
      <c r="CE51" s="134"/>
      <c r="CF51" s="133"/>
      <c r="CG51" s="145"/>
      <c r="CH51" s="144"/>
      <c r="CI51" s="147"/>
      <c r="CJ51" s="133"/>
      <c r="CK51" s="134"/>
      <c r="CL51" s="133"/>
      <c r="CM51" s="145"/>
      <c r="CN51" s="144"/>
      <c r="CO51" s="147"/>
      <c r="CP51" s="133"/>
      <c r="CQ51" s="134"/>
      <c r="CR51" s="133"/>
      <c r="CS51" s="145"/>
      <c r="CT51" s="144"/>
      <c r="CU51" s="147"/>
      <c r="CV51" s="133"/>
      <c r="CW51" s="134"/>
      <c r="CX51" s="133"/>
      <c r="CY51" s="145"/>
      <c r="CZ51" s="144"/>
      <c r="DA51" s="147"/>
      <c r="DB51" s="133"/>
      <c r="DC51" s="134"/>
      <c r="DD51" s="133"/>
      <c r="DE51" s="145"/>
      <c r="DF51" s="144"/>
      <c r="DG51" s="147"/>
      <c r="DH51" s="133"/>
      <c r="DI51" s="134"/>
      <c r="DJ51" s="133"/>
      <c r="DK51" s="145"/>
      <c r="DL51" s="144"/>
      <c r="DM51" s="147"/>
      <c r="DN51" s="133"/>
      <c r="DO51" s="134"/>
      <c r="DP51" s="133"/>
      <c r="DQ51" s="145"/>
      <c r="DR51" s="144"/>
      <c r="DS51" s="147"/>
      <c r="DT51" s="133"/>
      <c r="DU51" s="134"/>
      <c r="DV51" s="133"/>
      <c r="DW51" s="145"/>
      <c r="DX51" s="144"/>
      <c r="DY51" s="147"/>
      <c r="DZ51" s="133"/>
      <c r="EA51" s="134"/>
      <c r="EB51" s="133"/>
      <c r="EC51" s="145"/>
      <c r="ED51" s="144"/>
      <c r="EE51" s="147"/>
      <c r="EF51" s="133"/>
      <c r="EG51" s="134"/>
      <c r="EH51" s="133"/>
      <c r="EI51" s="145"/>
      <c r="EJ51" s="144"/>
      <c r="EK51" s="147"/>
      <c r="EL51" s="133"/>
      <c r="EM51" s="134"/>
      <c r="EN51" s="133"/>
      <c r="EO51" s="145"/>
      <c r="EP51" s="144"/>
      <c r="EQ51" s="147"/>
      <c r="ER51" s="133"/>
      <c r="ES51" s="134"/>
      <c r="ET51" s="133"/>
      <c r="EU51" s="145"/>
      <c r="EV51" s="144"/>
      <c r="EW51" s="147"/>
      <c r="EX51" s="133"/>
      <c r="EY51" s="134"/>
      <c r="EZ51" s="133"/>
      <c r="FA51" s="145"/>
      <c r="FB51" s="144"/>
      <c r="FC51" s="147"/>
      <c r="FD51" s="133"/>
      <c r="FE51" s="134"/>
      <c r="FF51" s="133"/>
      <c r="FG51" s="145"/>
      <c r="FH51" s="144"/>
      <c r="FI51" s="147"/>
      <c r="FJ51" s="133"/>
      <c r="FK51" s="134"/>
      <c r="FL51" s="133"/>
      <c r="FM51" s="145"/>
      <c r="FN51" s="144"/>
      <c r="FO51" s="147"/>
      <c r="FP51" s="133"/>
      <c r="FQ51" s="134"/>
      <c r="FR51" s="133"/>
      <c r="FS51" s="145"/>
      <c r="FT51" s="144"/>
      <c r="FU51" s="147"/>
      <c r="FV51" s="133"/>
      <c r="FW51" s="134"/>
      <c r="FX51" s="133"/>
      <c r="FY51" s="145"/>
      <c r="FZ51" s="144"/>
      <c r="GA51" s="147"/>
      <c r="GB51" s="133"/>
      <c r="GC51" s="134"/>
      <c r="GD51" s="133"/>
      <c r="GE51" s="145"/>
      <c r="GF51" s="144"/>
      <c r="GG51" s="147"/>
      <c r="GH51" s="133"/>
      <c r="GI51" s="134"/>
      <c r="GJ51" s="133"/>
      <c r="GK51" s="145"/>
      <c r="GL51" s="144"/>
      <c r="GM51" s="147"/>
      <c r="GN51" s="133"/>
      <c r="GO51" s="134"/>
      <c r="GP51" s="133"/>
      <c r="GQ51" s="145"/>
      <c r="GR51" s="144"/>
      <c r="GS51" s="147"/>
      <c r="GT51" s="133"/>
      <c r="GU51" s="134"/>
      <c r="GV51" s="133"/>
      <c r="GW51" s="145"/>
      <c r="GX51" s="144"/>
      <c r="GY51" s="147"/>
      <c r="GZ51" s="133"/>
      <c r="HA51" s="134"/>
      <c r="HB51" s="133"/>
      <c r="HC51" s="145"/>
      <c r="HD51" s="144"/>
      <c r="HE51" s="147"/>
      <c r="HF51" s="133"/>
      <c r="HG51" s="134"/>
      <c r="HH51" s="133"/>
      <c r="HI51" s="145"/>
      <c r="HJ51" s="144"/>
      <c r="HK51" s="147"/>
      <c r="HL51" s="133"/>
      <c r="HM51" s="134"/>
      <c r="HN51" s="133"/>
      <c r="HO51" s="145"/>
      <c r="HP51" s="144"/>
      <c r="HQ51" s="147"/>
      <c r="HR51" s="133"/>
      <c r="HS51" s="134"/>
      <c r="HT51" s="133"/>
      <c r="HU51" s="145"/>
      <c r="HV51" s="144"/>
      <c r="HW51" s="147"/>
      <c r="HX51" s="133"/>
      <c r="HY51" s="134"/>
      <c r="HZ51" s="133"/>
      <c r="IA51" s="145"/>
      <c r="IB51" s="144"/>
      <c r="IC51" s="147"/>
      <c r="ID51" s="133"/>
      <c r="IE51" s="134"/>
      <c r="IF51" s="133"/>
      <c r="IG51" s="145"/>
      <c r="IH51" s="144"/>
      <c r="II51" s="147"/>
      <c r="IJ51" s="133"/>
      <c r="IK51" s="134"/>
      <c r="IL51" s="133"/>
      <c r="IM51" s="145"/>
      <c r="IN51" s="144"/>
      <c r="IO51" s="147"/>
      <c r="IP51" s="133"/>
      <c r="IQ51" s="134"/>
      <c r="IR51" s="133"/>
      <c r="IS51" s="145"/>
      <c r="IT51" s="144"/>
      <c r="IU51" s="147"/>
      <c r="IV51" s="133"/>
      <c r="IW51" s="134"/>
      <c r="IX51" s="133"/>
      <c r="IY51" s="145"/>
      <c r="IZ51" s="144"/>
      <c r="JA51" s="147"/>
      <c r="JB51" s="133"/>
      <c r="JC51" s="134"/>
      <c r="JD51" s="133"/>
      <c r="JE51" s="145"/>
      <c r="JF51" s="144"/>
      <c r="JG51" s="147"/>
      <c r="JH51" s="133"/>
      <c r="JI51" s="134"/>
      <c r="JJ51" s="133"/>
      <c r="JK51" s="145"/>
      <c r="JL51" s="144"/>
      <c r="JM51" s="147"/>
      <c r="JN51" s="133"/>
      <c r="JO51" s="134"/>
      <c r="JP51" s="133"/>
      <c r="JQ51" s="145"/>
      <c r="JR51" s="144"/>
      <c r="JS51" s="147"/>
      <c r="JT51" s="133"/>
      <c r="JU51" s="134"/>
      <c r="JV51" s="133"/>
      <c r="JW51" s="145"/>
      <c r="JX51" s="144"/>
      <c r="JY51" s="147"/>
      <c r="JZ51" s="133"/>
      <c r="KA51" s="134"/>
      <c r="KB51" s="133"/>
      <c r="KC51" s="145"/>
      <c r="KD51" s="144"/>
      <c r="KE51" s="147"/>
      <c r="KF51" s="133"/>
      <c r="KG51" s="134"/>
      <c r="KH51" s="133"/>
      <c r="KI51" s="145"/>
      <c r="KJ51" s="144"/>
      <c r="KK51" s="147"/>
      <c r="KL51" s="133"/>
      <c r="KM51" s="134"/>
      <c r="KN51" s="133"/>
      <c r="KO51" s="145"/>
      <c r="KP51" s="144"/>
      <c r="KQ51" s="147"/>
      <c r="KR51" s="133"/>
      <c r="KS51" s="134"/>
      <c r="KT51" s="133"/>
      <c r="KU51" s="145"/>
      <c r="KV51" s="144"/>
      <c r="KW51" s="147"/>
      <c r="KX51" s="133"/>
      <c r="KY51" s="134"/>
      <c r="KZ51" s="133"/>
      <c r="LA51" s="145"/>
      <c r="LB51" s="144"/>
      <c r="LC51" s="147"/>
      <c r="LD51" s="133"/>
      <c r="LE51" s="134"/>
      <c r="LF51" s="133"/>
      <c r="LG51" s="145"/>
      <c r="LH51" s="144"/>
      <c r="LI51" s="147"/>
      <c r="LJ51" s="133"/>
      <c r="LK51" s="134"/>
      <c r="LL51" s="133"/>
      <c r="LM51" s="145"/>
      <c r="LN51" s="144"/>
      <c r="LO51" s="147"/>
      <c r="LP51" s="133"/>
      <c r="LQ51" s="134"/>
      <c r="LR51" s="133"/>
      <c r="LS51" s="145"/>
      <c r="LT51" s="144"/>
      <c r="LU51" s="147"/>
      <c r="LV51" s="133"/>
      <c r="LW51" s="134"/>
      <c r="LX51" s="133"/>
      <c r="LY51" s="145"/>
      <c r="LZ51" s="144"/>
      <c r="MA51" s="147"/>
      <c r="MB51" s="133"/>
      <c r="MC51" s="134"/>
      <c r="MD51" s="133"/>
      <c r="ME51" s="145"/>
      <c r="MF51" s="144"/>
      <c r="MG51" s="147"/>
      <c r="MH51" s="133"/>
      <c r="MI51" s="134"/>
      <c r="MJ51" s="133"/>
      <c r="MK51" s="145"/>
      <c r="ML51" s="144"/>
      <c r="MM51" s="147"/>
      <c r="MN51" s="133"/>
      <c r="MO51" s="134"/>
      <c r="MP51" s="133"/>
      <c r="MQ51" s="145"/>
      <c r="MR51" s="144"/>
      <c r="MS51" s="147"/>
      <c r="MT51" s="133"/>
      <c r="MU51" s="134"/>
      <c r="MV51" s="133"/>
      <c r="MW51" s="145"/>
      <c r="MX51" s="144"/>
      <c r="MY51" s="147"/>
      <c r="MZ51" s="133"/>
      <c r="NA51" s="134"/>
      <c r="NB51" s="133"/>
      <c r="NC51" s="145"/>
      <c r="ND51" s="144"/>
      <c r="NE51" s="147"/>
      <c r="NF51" s="133"/>
      <c r="NG51" s="134"/>
      <c r="NH51" s="133"/>
      <c r="NI51" s="145"/>
      <c r="NJ51" s="144"/>
      <c r="NK51" s="147"/>
      <c r="NL51" s="133"/>
      <c r="NM51" s="134"/>
      <c r="NN51" s="133"/>
      <c r="NO51" s="145"/>
      <c r="NP51" s="144"/>
      <c r="NQ51" s="147"/>
      <c r="NR51" s="133"/>
      <c r="NS51" s="134"/>
      <c r="NT51" s="133"/>
      <c r="NU51" s="145"/>
      <c r="NV51" s="144"/>
      <c r="NW51" s="147"/>
      <c r="NX51" s="133"/>
      <c r="NY51" s="134"/>
      <c r="NZ51" s="133"/>
      <c r="OA51" s="145"/>
      <c r="OB51" s="144"/>
      <c r="OC51" s="147"/>
      <c r="OD51" s="133"/>
      <c r="OE51" s="134"/>
      <c r="OF51" s="133"/>
      <c r="OG51" s="145"/>
      <c r="OH51" s="144"/>
      <c r="OI51" s="147"/>
      <c r="OJ51" s="133"/>
      <c r="OK51" s="134"/>
      <c r="OL51" s="133"/>
      <c r="OM51" s="145"/>
      <c r="ON51" s="144"/>
      <c r="OO51" s="147"/>
      <c r="OP51" s="133"/>
      <c r="OQ51" s="134"/>
      <c r="OR51" s="133"/>
      <c r="OS51" s="145"/>
      <c r="OT51" s="144"/>
      <c r="OU51" s="147"/>
      <c r="OV51" s="133"/>
      <c r="OW51" s="134"/>
      <c r="OX51" s="133"/>
      <c r="OY51" s="145"/>
      <c r="OZ51" s="144"/>
      <c r="PA51" s="147"/>
      <c r="PB51" s="133"/>
      <c r="PC51" s="134"/>
      <c r="PD51" s="133"/>
      <c r="PE51" s="145"/>
      <c r="PF51" s="144"/>
      <c r="PG51" s="147"/>
      <c r="PH51" s="133"/>
      <c r="PI51" s="134"/>
      <c r="PJ51" s="133"/>
      <c r="PK51" s="145"/>
      <c r="PL51" s="144"/>
      <c r="PM51" s="147"/>
      <c r="PN51" s="133"/>
      <c r="PO51" s="134"/>
      <c r="PP51" s="133"/>
      <c r="PQ51" s="145"/>
      <c r="PR51" s="144"/>
      <c r="PS51" s="147"/>
      <c r="PT51" s="133"/>
      <c r="PU51" s="134"/>
      <c r="PV51" s="133"/>
      <c r="PW51" s="145"/>
    </row>
    <row r="52" spans="1:439" s="98" customFormat="1" ht="18.75" customHeight="1">
      <c r="A52" s="150"/>
      <c r="B52" s="195" t="s">
        <v>725</v>
      </c>
      <c r="C52" s="195" t="s">
        <v>726</v>
      </c>
      <c r="D52" s="152">
        <f>+'[10]คชจ.หน้างานงบ (I)'!D40</f>
        <v>697130.92</v>
      </c>
      <c r="E52" s="152">
        <f>+'[10]คชจ.หน้างานงบ (I)'!E40</f>
        <v>0</v>
      </c>
      <c r="F52" s="152">
        <f t="shared" ref="F52:F54" si="927">+D52+E52</f>
        <v>697130.92</v>
      </c>
      <c r="G52" s="152">
        <f>+'[10]คชจ.หน้างานงบ (I)'!F40</f>
        <v>0</v>
      </c>
      <c r="H52" s="152">
        <f t="shared" ref="H52:H54" si="928">+F52-G52</f>
        <v>697130.92</v>
      </c>
      <c r="I52" s="153">
        <f>+'[10]คชจ.หน้างานงบ (I)'!I40</f>
        <v>29000</v>
      </c>
      <c r="J52" s="152">
        <f t="shared" ref="J52:J54" si="929">+H52-I52</f>
        <v>668130.92000000004</v>
      </c>
      <c r="K52" s="154">
        <f t="shared" si="36"/>
        <v>4.1599072954618048</v>
      </c>
      <c r="L52" s="152">
        <f>+'[10]คชจ.หน้างานงบ (I)'!L40</f>
        <v>272992</v>
      </c>
      <c r="M52" s="155">
        <f t="shared" ref="M52:M54" si="930">+J52-L52</f>
        <v>395138.92000000004</v>
      </c>
      <c r="N52" s="136">
        <f t="shared" si="40"/>
        <v>0</v>
      </c>
      <c r="O52" s="148">
        <f t="shared" si="40"/>
        <v>0</v>
      </c>
      <c r="P52" s="137">
        <f t="shared" si="40"/>
        <v>0</v>
      </c>
      <c r="Q52" s="138" t="e">
        <f t="shared" si="41"/>
        <v>#DIV/0!</v>
      </c>
      <c r="R52" s="137">
        <f t="shared" si="42"/>
        <v>0</v>
      </c>
      <c r="S52" s="139">
        <f t="shared" si="42"/>
        <v>0</v>
      </c>
      <c r="T52" s="140">
        <f t="shared" ref="T52:U54" si="931">+Z52+AF52+AL52+BJ52+CH52+DF52+ED52+FN52+GL52+IB52+IZ52+KD52+KV52+LN52+MF52+MX52+NP52+ON52+PF52</f>
        <v>697130.92</v>
      </c>
      <c r="U52" s="149">
        <f t="shared" si="931"/>
        <v>29000</v>
      </c>
      <c r="V52" s="141">
        <f t="shared" ref="V52:V54" si="932">+T52-U52</f>
        <v>668130.92000000004</v>
      </c>
      <c r="W52" s="142">
        <f t="shared" ref="W52:W54" si="933">+U52/T52*100</f>
        <v>4.1599072954618048</v>
      </c>
      <c r="X52" s="141">
        <f t="shared" ref="X52:X54" si="934">+AD52+AJ52+AP52+BN52+CL52+DJ52+EH52+FR52+GP52+IF52+JD52+KH52+KZ52+LR52+MJ52+NB52+NT52+OR52+PJ52</f>
        <v>272992</v>
      </c>
      <c r="Y52" s="143">
        <f t="shared" ref="Y52:Y54" si="935">+V52-X52</f>
        <v>395138.92000000004</v>
      </c>
      <c r="Z52" s="144">
        <v>0</v>
      </c>
      <c r="AA52" s="147">
        <v>0</v>
      </c>
      <c r="AB52" s="133">
        <f t="shared" ref="AB52:AB54" si="936">+Z52-AA52</f>
        <v>0</v>
      </c>
      <c r="AC52" s="134" t="e">
        <f t="shared" ref="AC52:AC54" si="937">AA52/Z52*100</f>
        <v>#DIV/0!</v>
      </c>
      <c r="AD52" s="133">
        <v>0</v>
      </c>
      <c r="AE52" s="145">
        <f t="shared" ref="AE52:AE54" si="938">+AB52-AD52</f>
        <v>0</v>
      </c>
      <c r="AF52" s="144">
        <v>0</v>
      </c>
      <c r="AG52" s="147">
        <v>0</v>
      </c>
      <c r="AH52" s="133">
        <f t="shared" ref="AH52:AH54" si="939">+AF52-AG52</f>
        <v>0</v>
      </c>
      <c r="AI52" s="134" t="e">
        <f t="shared" ref="AI52:AI54" si="940">AG52/AF52*100</f>
        <v>#DIV/0!</v>
      </c>
      <c r="AJ52" s="133">
        <v>0</v>
      </c>
      <c r="AK52" s="145">
        <f t="shared" ref="AK52:AK54" si="941">+AH52-AJ52</f>
        <v>0</v>
      </c>
      <c r="AL52" s="144">
        <f t="shared" si="52"/>
        <v>138642.46000000008</v>
      </c>
      <c r="AM52" s="147">
        <f t="shared" si="52"/>
        <v>0</v>
      </c>
      <c r="AN52" s="133">
        <f t="shared" si="52"/>
        <v>138642.46000000008</v>
      </c>
      <c r="AO52" s="134">
        <f t="shared" si="53"/>
        <v>0</v>
      </c>
      <c r="AP52" s="133">
        <f t="shared" si="54"/>
        <v>0</v>
      </c>
      <c r="AQ52" s="145">
        <f t="shared" si="54"/>
        <v>138642.46000000008</v>
      </c>
      <c r="AR52" s="144">
        <v>0</v>
      </c>
      <c r="AS52" s="147">
        <v>0</v>
      </c>
      <c r="AT52" s="133">
        <f t="shared" si="55"/>
        <v>0</v>
      </c>
      <c r="AU52" s="134" t="e">
        <f t="shared" si="56"/>
        <v>#DIV/0!</v>
      </c>
      <c r="AV52" s="133">
        <v>0</v>
      </c>
      <c r="AW52" s="145">
        <f t="shared" si="57"/>
        <v>0</v>
      </c>
      <c r="AX52" s="144">
        <v>0</v>
      </c>
      <c r="AY52" s="147">
        <v>0</v>
      </c>
      <c r="AZ52" s="133">
        <f t="shared" si="58"/>
        <v>0</v>
      </c>
      <c r="BA52" s="134" t="e">
        <f t="shared" si="59"/>
        <v>#DIV/0!</v>
      </c>
      <c r="BB52" s="133">
        <v>0</v>
      </c>
      <c r="BC52" s="145">
        <f t="shared" si="60"/>
        <v>0</v>
      </c>
      <c r="BD52" s="144">
        <f>+'[10]I-58-E-POPXX.27'!F48</f>
        <v>138642.46000000008</v>
      </c>
      <c r="BE52" s="147">
        <f>+'[10]I-58-E-POPXX.27'!G48</f>
        <v>0</v>
      </c>
      <c r="BF52" s="133">
        <f t="shared" si="61"/>
        <v>138642.46000000008</v>
      </c>
      <c r="BG52" s="134">
        <f t="shared" si="62"/>
        <v>0</v>
      </c>
      <c r="BH52" s="133">
        <f>+'[10]I-58-E-POPXX.27'!H48</f>
        <v>0</v>
      </c>
      <c r="BI52" s="145">
        <f t="shared" si="63"/>
        <v>138642.46000000008</v>
      </c>
      <c r="BJ52" s="144">
        <f t="shared" si="64"/>
        <v>0</v>
      </c>
      <c r="BK52" s="147">
        <f t="shared" si="64"/>
        <v>0</v>
      </c>
      <c r="BL52" s="133">
        <f t="shared" si="64"/>
        <v>0</v>
      </c>
      <c r="BM52" s="134" t="e">
        <f t="shared" si="65"/>
        <v>#DIV/0!</v>
      </c>
      <c r="BN52" s="133">
        <f t="shared" si="66"/>
        <v>0</v>
      </c>
      <c r="BO52" s="145">
        <f t="shared" si="66"/>
        <v>0</v>
      </c>
      <c r="BP52" s="144">
        <v>0</v>
      </c>
      <c r="BQ52" s="147">
        <v>0</v>
      </c>
      <c r="BR52" s="133">
        <f t="shared" si="67"/>
        <v>0</v>
      </c>
      <c r="BS52" s="134" t="e">
        <f t="shared" si="68"/>
        <v>#DIV/0!</v>
      </c>
      <c r="BT52" s="133">
        <v>0</v>
      </c>
      <c r="BU52" s="145">
        <f t="shared" si="69"/>
        <v>0</v>
      </c>
      <c r="BV52" s="144">
        <v>0</v>
      </c>
      <c r="BW52" s="147">
        <v>0</v>
      </c>
      <c r="BX52" s="133">
        <f t="shared" si="70"/>
        <v>0</v>
      </c>
      <c r="BY52" s="134" t="e">
        <f t="shared" si="71"/>
        <v>#DIV/0!</v>
      </c>
      <c r="BZ52" s="133">
        <v>0</v>
      </c>
      <c r="CA52" s="145">
        <f t="shared" si="72"/>
        <v>0</v>
      </c>
      <c r="CB52" s="144">
        <v>0</v>
      </c>
      <c r="CC52" s="147">
        <v>0</v>
      </c>
      <c r="CD52" s="133">
        <f t="shared" si="73"/>
        <v>0</v>
      </c>
      <c r="CE52" s="134" t="e">
        <f t="shared" si="74"/>
        <v>#DIV/0!</v>
      </c>
      <c r="CF52" s="133">
        <v>0</v>
      </c>
      <c r="CG52" s="145">
        <f t="shared" si="75"/>
        <v>0</v>
      </c>
      <c r="CH52" s="144">
        <f t="shared" si="76"/>
        <v>0</v>
      </c>
      <c r="CI52" s="147">
        <f t="shared" si="76"/>
        <v>0</v>
      </c>
      <c r="CJ52" s="133">
        <f t="shared" si="76"/>
        <v>0</v>
      </c>
      <c r="CK52" s="134" t="e">
        <f t="shared" si="77"/>
        <v>#DIV/0!</v>
      </c>
      <c r="CL52" s="133">
        <f t="shared" si="78"/>
        <v>0</v>
      </c>
      <c r="CM52" s="145">
        <f t="shared" si="78"/>
        <v>0</v>
      </c>
      <c r="CN52" s="144">
        <v>0</v>
      </c>
      <c r="CO52" s="147">
        <v>0</v>
      </c>
      <c r="CP52" s="133">
        <f t="shared" si="79"/>
        <v>0</v>
      </c>
      <c r="CQ52" s="134" t="e">
        <f t="shared" si="80"/>
        <v>#DIV/0!</v>
      </c>
      <c r="CR52" s="133">
        <v>0</v>
      </c>
      <c r="CS52" s="145">
        <f t="shared" si="81"/>
        <v>0</v>
      </c>
      <c r="CT52" s="144">
        <v>0</v>
      </c>
      <c r="CU52" s="147">
        <v>0</v>
      </c>
      <c r="CV52" s="133">
        <f t="shared" si="82"/>
        <v>0</v>
      </c>
      <c r="CW52" s="134" t="e">
        <f t="shared" si="83"/>
        <v>#DIV/0!</v>
      </c>
      <c r="CX52" s="133">
        <v>0</v>
      </c>
      <c r="CY52" s="145">
        <f t="shared" si="84"/>
        <v>0</v>
      </c>
      <c r="CZ52" s="144">
        <v>0</v>
      </c>
      <c r="DA52" s="147">
        <v>0</v>
      </c>
      <c r="DB52" s="133">
        <f t="shared" si="85"/>
        <v>0</v>
      </c>
      <c r="DC52" s="134" t="e">
        <f t="shared" si="86"/>
        <v>#DIV/0!</v>
      </c>
      <c r="DD52" s="133">
        <v>0</v>
      </c>
      <c r="DE52" s="145">
        <f t="shared" si="87"/>
        <v>0</v>
      </c>
      <c r="DF52" s="144">
        <f t="shared" si="88"/>
        <v>0</v>
      </c>
      <c r="DG52" s="147">
        <f t="shared" si="88"/>
        <v>0</v>
      </c>
      <c r="DH52" s="133">
        <f t="shared" si="88"/>
        <v>0</v>
      </c>
      <c r="DI52" s="134" t="e">
        <f t="shared" si="89"/>
        <v>#DIV/0!</v>
      </c>
      <c r="DJ52" s="133">
        <f t="shared" si="90"/>
        <v>0</v>
      </c>
      <c r="DK52" s="145">
        <f t="shared" si="90"/>
        <v>0</v>
      </c>
      <c r="DL52" s="144">
        <f>+'[10]I-58-E-POPXX.27'!F6</f>
        <v>0</v>
      </c>
      <c r="DM52" s="147">
        <f>+'[10]I-58-E-POPXX.27'!G6</f>
        <v>0</v>
      </c>
      <c r="DN52" s="133">
        <f t="shared" si="91"/>
        <v>0</v>
      </c>
      <c r="DO52" s="134" t="e">
        <f t="shared" si="92"/>
        <v>#DIV/0!</v>
      </c>
      <c r="DP52" s="133">
        <f>+'[10]I-58-E-POPXX.27'!H6</f>
        <v>0</v>
      </c>
      <c r="DQ52" s="145">
        <f t="shared" si="93"/>
        <v>0</v>
      </c>
      <c r="DR52" s="144">
        <f>+'[10]I-58-E-POPXX.27'!F7</f>
        <v>0</v>
      </c>
      <c r="DS52" s="147">
        <f>+'[10]I-58-E-POPXX.27'!G7</f>
        <v>0</v>
      </c>
      <c r="DT52" s="133">
        <f t="shared" si="94"/>
        <v>0</v>
      </c>
      <c r="DU52" s="134" t="e">
        <f t="shared" si="95"/>
        <v>#DIV/0!</v>
      </c>
      <c r="DV52" s="133">
        <f>+'[10]I-58-E-POPXX.27'!H7</f>
        <v>0</v>
      </c>
      <c r="DW52" s="145">
        <f t="shared" si="96"/>
        <v>0</v>
      </c>
      <c r="DX52" s="144">
        <f>+'[10]I-58-E-POPXX.27'!F8</f>
        <v>0</v>
      </c>
      <c r="DY52" s="147">
        <f>+'[10]I-58-E-POPXX.27'!G8</f>
        <v>0</v>
      </c>
      <c r="DZ52" s="133">
        <f t="shared" ref="DZ52:DZ54" si="942">+DX52-DY52</f>
        <v>0</v>
      </c>
      <c r="EA52" s="134" t="e">
        <f t="shared" ref="EA52:EA54" si="943">DY52/DX52*100</f>
        <v>#DIV/0!</v>
      </c>
      <c r="EB52" s="133">
        <f>+'[10]I-58-E-POPXX.27'!H8</f>
        <v>0</v>
      </c>
      <c r="EC52" s="145">
        <f t="shared" ref="EC52:EC54" si="944">+DZ52-EB52</f>
        <v>0</v>
      </c>
      <c r="ED52" s="144">
        <f t="shared" si="100"/>
        <v>0</v>
      </c>
      <c r="EE52" s="147">
        <f t="shared" si="100"/>
        <v>0</v>
      </c>
      <c r="EF52" s="133">
        <f t="shared" si="100"/>
        <v>0</v>
      </c>
      <c r="EG52" s="134" t="e">
        <f t="shared" si="101"/>
        <v>#DIV/0!</v>
      </c>
      <c r="EH52" s="133">
        <f t="shared" si="102"/>
        <v>0</v>
      </c>
      <c r="EI52" s="145">
        <f t="shared" si="102"/>
        <v>0</v>
      </c>
      <c r="EJ52" s="144">
        <f>+'[10]I-58-E-POPXX.27'!F9</f>
        <v>0</v>
      </c>
      <c r="EK52" s="147">
        <f>+'[10]I-58-E-POPXX.27'!G9</f>
        <v>0</v>
      </c>
      <c r="EL52" s="133">
        <f t="shared" ref="EL52:EL54" si="945">+EJ52-EK52</f>
        <v>0</v>
      </c>
      <c r="EM52" s="134" t="e">
        <f t="shared" ref="EM52:EM54" si="946">EK52/EJ52*100</f>
        <v>#DIV/0!</v>
      </c>
      <c r="EN52" s="133">
        <f>+'[10]I-58-E-POPXX.27'!H9</f>
        <v>0</v>
      </c>
      <c r="EO52" s="145">
        <f t="shared" ref="EO52:EO54" si="947">+EL52-EN52</f>
        <v>0</v>
      </c>
      <c r="EP52" s="144">
        <f>+'[10]I-58-E-POPXX.27'!F10</f>
        <v>0</v>
      </c>
      <c r="EQ52" s="147">
        <f>+'[10]I-58-E-POPXX.27'!G10</f>
        <v>0</v>
      </c>
      <c r="ER52" s="133">
        <f t="shared" ref="ER52:ER54" si="948">+EP52-EQ52</f>
        <v>0</v>
      </c>
      <c r="ES52" s="134" t="e">
        <f t="shared" ref="ES52:ES54" si="949">EQ52/EP52*100</f>
        <v>#DIV/0!</v>
      </c>
      <c r="ET52" s="133">
        <f>+'[10]I-58-E-POPXX.27'!H10</f>
        <v>0</v>
      </c>
      <c r="EU52" s="145">
        <f t="shared" ref="EU52:EU54" si="950">+ER52-ET52</f>
        <v>0</v>
      </c>
      <c r="EV52" s="144">
        <f>+'[10]I-58-E-POPXX.27'!F11</f>
        <v>0</v>
      </c>
      <c r="EW52" s="147">
        <f>+'[10]I-58-E-POPXX.27'!G11</f>
        <v>0</v>
      </c>
      <c r="EX52" s="133">
        <f t="shared" ref="EX52:EX54" si="951">+EV52-EW52</f>
        <v>0</v>
      </c>
      <c r="EY52" s="134" t="e">
        <f t="shared" ref="EY52:EY54" si="952">EW52/EV52*100</f>
        <v>#DIV/0!</v>
      </c>
      <c r="EZ52" s="133">
        <f>+'[10]I-58-E-POPXX.27'!H11</f>
        <v>0</v>
      </c>
      <c r="FA52" s="145">
        <f t="shared" ref="FA52:FA54" si="953">+EX52-EZ52</f>
        <v>0</v>
      </c>
      <c r="FB52" s="144">
        <f>+'[10]I-58-E-POPXX.27'!F12</f>
        <v>0</v>
      </c>
      <c r="FC52" s="147">
        <f>+'[10]I-58-E-POPXX.27'!G12</f>
        <v>0</v>
      </c>
      <c r="FD52" s="133">
        <f t="shared" ref="FD52:FD54" si="954">+FB52-FC52</f>
        <v>0</v>
      </c>
      <c r="FE52" s="134" t="e">
        <f t="shared" ref="FE52:FE54" si="955">FC52/FB52*100</f>
        <v>#DIV/0!</v>
      </c>
      <c r="FF52" s="133">
        <f>+'[10]I-58-E-POPXX.27'!H12</f>
        <v>0</v>
      </c>
      <c r="FG52" s="145">
        <f t="shared" ref="FG52:FG54" si="956">+FD52-FF52</f>
        <v>0</v>
      </c>
      <c r="FH52" s="144">
        <f>+'[10]I-58-E-POPXX.27'!F13</f>
        <v>0</v>
      </c>
      <c r="FI52" s="147">
        <f>+'[10]I-58-E-POPXX.27'!G13</f>
        <v>0</v>
      </c>
      <c r="FJ52" s="133">
        <f t="shared" ref="FJ52:FJ54" si="957">+FH52-FI52</f>
        <v>0</v>
      </c>
      <c r="FK52" s="134" t="e">
        <f t="shared" ref="FK52:FK54" si="958">FI52/FH52*100</f>
        <v>#DIV/0!</v>
      </c>
      <c r="FL52" s="133">
        <f>+'[10]I-58-E-POPXX.27'!H13</f>
        <v>0</v>
      </c>
      <c r="FM52" s="145">
        <f t="shared" ref="FM52:FM54" si="959">+FJ52-FL52</f>
        <v>0</v>
      </c>
      <c r="FN52" s="144">
        <f t="shared" si="118"/>
        <v>0</v>
      </c>
      <c r="FO52" s="147">
        <f t="shared" si="118"/>
        <v>0</v>
      </c>
      <c r="FP52" s="133">
        <f t="shared" si="118"/>
        <v>0</v>
      </c>
      <c r="FQ52" s="134" t="e">
        <f t="shared" si="119"/>
        <v>#DIV/0!</v>
      </c>
      <c r="FR52" s="133">
        <f t="shared" si="120"/>
        <v>0</v>
      </c>
      <c r="FS52" s="145">
        <f t="shared" si="120"/>
        <v>0</v>
      </c>
      <c r="FT52" s="144">
        <f>+'[10]I-58-E-POPXX.27'!F14</f>
        <v>0</v>
      </c>
      <c r="FU52" s="147">
        <f>+'[10]I-58-E-POPXX.27'!G14</f>
        <v>0</v>
      </c>
      <c r="FV52" s="133">
        <f t="shared" ref="FV52:FV54" si="960">+FT52-FU52</f>
        <v>0</v>
      </c>
      <c r="FW52" s="134" t="e">
        <f t="shared" ref="FW52:FW54" si="961">FU52/FT52*100</f>
        <v>#DIV/0!</v>
      </c>
      <c r="FX52" s="133">
        <f>+'[10]I-58-E-POPXX.27'!H14</f>
        <v>0</v>
      </c>
      <c r="FY52" s="145">
        <f t="shared" ref="FY52:FY54" si="962">+FV52-FX52</f>
        <v>0</v>
      </c>
      <c r="FZ52" s="144">
        <f>+'[10]I-58-E-POPXX.27'!F15</f>
        <v>0</v>
      </c>
      <c r="GA52" s="147">
        <f>+'[10]I-58-E-POPXX.27'!G15</f>
        <v>0</v>
      </c>
      <c r="GB52" s="133">
        <f t="shared" ref="GB52:GB54" si="963">+FZ52-GA52</f>
        <v>0</v>
      </c>
      <c r="GC52" s="134" t="e">
        <f t="shared" ref="GC52:GC54" si="964">GA52/FZ52*100</f>
        <v>#DIV/0!</v>
      </c>
      <c r="GD52" s="133">
        <f>+'[10]I-58-E-POPXX.27'!H15</f>
        <v>0</v>
      </c>
      <c r="GE52" s="145">
        <f t="shared" ref="GE52:GE54" si="965">+GB52-GD52</f>
        <v>0</v>
      </c>
      <c r="GF52" s="144">
        <f>+'[10]I-58-E-POPXX.27'!F16</f>
        <v>0</v>
      </c>
      <c r="GG52" s="147">
        <f>+'[10]I-58-E-POPXX.27'!G16</f>
        <v>0</v>
      </c>
      <c r="GH52" s="133">
        <f t="shared" ref="GH52:GH54" si="966">+GF52-GG52</f>
        <v>0</v>
      </c>
      <c r="GI52" s="134" t="e">
        <f t="shared" ref="GI52:GI54" si="967">GG52/GF52*100</f>
        <v>#DIV/0!</v>
      </c>
      <c r="GJ52" s="133">
        <f>+'[10]I-58-E-POPXX.27'!H16</f>
        <v>0</v>
      </c>
      <c r="GK52" s="145">
        <f t="shared" ref="GK52:GK54" si="968">+GH52-GJ52</f>
        <v>0</v>
      </c>
      <c r="GL52" s="144">
        <f t="shared" si="130"/>
        <v>0</v>
      </c>
      <c r="GM52" s="147">
        <f t="shared" si="130"/>
        <v>0</v>
      </c>
      <c r="GN52" s="133">
        <f t="shared" si="130"/>
        <v>0</v>
      </c>
      <c r="GO52" s="134" t="e">
        <f t="shared" si="131"/>
        <v>#DIV/0!</v>
      </c>
      <c r="GP52" s="133">
        <f t="shared" si="132"/>
        <v>0</v>
      </c>
      <c r="GQ52" s="145">
        <f t="shared" si="132"/>
        <v>0</v>
      </c>
      <c r="GR52" s="144">
        <f>+'[10]I-58-E-POPXX.27'!F17</f>
        <v>0</v>
      </c>
      <c r="GS52" s="147">
        <f>+'[10]I-58-E-POPXX.27'!G17</f>
        <v>0</v>
      </c>
      <c r="GT52" s="133">
        <f t="shared" ref="GT52:GT54" si="969">+GR52-GS52</f>
        <v>0</v>
      </c>
      <c r="GU52" s="134" t="e">
        <f t="shared" ref="GU52:GU54" si="970">GS52/GR52*100</f>
        <v>#DIV/0!</v>
      </c>
      <c r="GV52" s="133">
        <f>+'[10]I-58-E-POPXX.27'!H17</f>
        <v>0</v>
      </c>
      <c r="GW52" s="145">
        <f t="shared" ref="GW52:GW54" si="971">+GT52-GV52</f>
        <v>0</v>
      </c>
      <c r="GX52" s="144">
        <f>+'[10]I-58-E-POPXX.27'!F18</f>
        <v>0</v>
      </c>
      <c r="GY52" s="147">
        <f>+'[10]I-58-E-POPXX.27'!G18</f>
        <v>0</v>
      </c>
      <c r="GZ52" s="133">
        <f t="shared" ref="GZ52:GZ54" si="972">+GX52-GY52</f>
        <v>0</v>
      </c>
      <c r="HA52" s="134" t="e">
        <f t="shared" ref="HA52:HA54" si="973">GY52/GX52*100</f>
        <v>#DIV/0!</v>
      </c>
      <c r="HB52" s="133">
        <f>+'[10]I-58-E-POPXX.27'!H18</f>
        <v>0</v>
      </c>
      <c r="HC52" s="145">
        <f t="shared" ref="HC52:HC54" si="974">+GZ52-HB52</f>
        <v>0</v>
      </c>
      <c r="HD52" s="144">
        <f>+'[10]I-58-E-POPXX.27'!F19</f>
        <v>0</v>
      </c>
      <c r="HE52" s="147">
        <f>+'[10]I-58-E-POPXX.27'!G19</f>
        <v>0</v>
      </c>
      <c r="HF52" s="133">
        <f t="shared" ref="HF52:HF54" si="975">+HD52-HE52</f>
        <v>0</v>
      </c>
      <c r="HG52" s="134" t="e">
        <f t="shared" ref="HG52:HG54" si="976">HE52/HD52*100</f>
        <v>#DIV/0!</v>
      </c>
      <c r="HH52" s="133">
        <f>+'[10]I-58-E-POPXX.27'!H19</f>
        <v>0</v>
      </c>
      <c r="HI52" s="145">
        <f t="shared" ref="HI52:HI54" si="977">+HF52-HH52</f>
        <v>0</v>
      </c>
      <c r="HJ52" s="144">
        <f>+'[10]I-58-E-POPXX.27'!F20</f>
        <v>0</v>
      </c>
      <c r="HK52" s="147">
        <f>+'[10]I-58-E-POPXX.27'!G20</f>
        <v>0</v>
      </c>
      <c r="HL52" s="133">
        <f t="shared" ref="HL52:HL54" si="978">+HJ52-HK52</f>
        <v>0</v>
      </c>
      <c r="HM52" s="134" t="e">
        <f t="shared" ref="HM52:HM54" si="979">HK52/HJ52*100</f>
        <v>#DIV/0!</v>
      </c>
      <c r="HN52" s="133">
        <f>+'[10]I-58-E-POPXX.27'!H20</f>
        <v>0</v>
      </c>
      <c r="HO52" s="145">
        <f t="shared" ref="HO52:HO54" si="980">+HL52-HN52</f>
        <v>0</v>
      </c>
      <c r="HP52" s="144">
        <f>+'[10]I-58-E-POPXX.27'!F21</f>
        <v>0</v>
      </c>
      <c r="HQ52" s="147">
        <f>+'[10]I-58-E-POPXX.27'!G21</f>
        <v>0</v>
      </c>
      <c r="HR52" s="133">
        <f t="shared" ref="HR52:HR54" si="981">+HP52-HQ52</f>
        <v>0</v>
      </c>
      <c r="HS52" s="134" t="e">
        <f t="shared" ref="HS52:HS54" si="982">HQ52/HP52*100</f>
        <v>#DIV/0!</v>
      </c>
      <c r="HT52" s="133">
        <f>+'[10]I-58-E-POPXX.27'!H21</f>
        <v>0</v>
      </c>
      <c r="HU52" s="145">
        <f t="shared" ref="HU52:HU54" si="983">+HR52-HT52</f>
        <v>0</v>
      </c>
      <c r="HV52" s="144">
        <f>+'[10]I-58-E-POPXX.27'!F22</f>
        <v>0</v>
      </c>
      <c r="HW52" s="147">
        <f>+'[10]I-58-E-POPXX.27'!G22</f>
        <v>0</v>
      </c>
      <c r="HX52" s="133">
        <f t="shared" ref="HX52:HX54" si="984">+HV52-HW52</f>
        <v>0</v>
      </c>
      <c r="HY52" s="134" t="e">
        <f t="shared" ref="HY52:HY54" si="985">HW52/HV52*100</f>
        <v>#DIV/0!</v>
      </c>
      <c r="HZ52" s="133">
        <f>+'[10]I-58-E-POPXX.27'!H22</f>
        <v>0</v>
      </c>
      <c r="IA52" s="145">
        <f t="shared" ref="IA52:IA54" si="986">+HX52-HZ52</f>
        <v>0</v>
      </c>
      <c r="IB52" s="144">
        <f t="shared" si="151"/>
        <v>266013.74</v>
      </c>
      <c r="IC52" s="147">
        <f t="shared" si="151"/>
        <v>29000</v>
      </c>
      <c r="ID52" s="133">
        <f t="shared" si="151"/>
        <v>237013.74</v>
      </c>
      <c r="IE52" s="134">
        <f t="shared" si="152"/>
        <v>10.901692521596818</v>
      </c>
      <c r="IF52" s="133">
        <f t="shared" si="153"/>
        <v>64992</v>
      </c>
      <c r="IG52" s="145">
        <f t="shared" si="153"/>
        <v>172021.74</v>
      </c>
      <c r="IH52" s="144">
        <f>+'[10]I-58-E-POPXX.27'!F23</f>
        <v>64992</v>
      </c>
      <c r="II52" s="147">
        <f>+'[10]I-58-E-POPXX.27'!G23</f>
        <v>0</v>
      </c>
      <c r="IJ52" s="133">
        <f t="shared" ref="IJ52:IJ54" si="987">+IH52-II52</f>
        <v>64992</v>
      </c>
      <c r="IK52" s="134">
        <f t="shared" ref="IK52:IK54" si="988">II52/IH52*100</f>
        <v>0</v>
      </c>
      <c r="IL52" s="133">
        <f>+'[10]I-58-E-POPXX.27'!H23</f>
        <v>64992</v>
      </c>
      <c r="IM52" s="145">
        <f t="shared" ref="IM52:IM54" si="989">+IJ52-IL52</f>
        <v>0</v>
      </c>
      <c r="IN52" s="144">
        <f>+'[10]I-58-E-POPXX.27'!F24</f>
        <v>201021.74</v>
      </c>
      <c r="IO52" s="147">
        <f>+'[10]I-58-E-POPXX.27'!G24</f>
        <v>29000</v>
      </c>
      <c r="IP52" s="133">
        <f t="shared" ref="IP52:IP54" si="990">+IN52-IO52</f>
        <v>172021.74</v>
      </c>
      <c r="IQ52" s="134">
        <f t="shared" ref="IQ52:IQ54" si="991">IO52/IN52*100</f>
        <v>14.426300359354169</v>
      </c>
      <c r="IR52" s="133">
        <f>+'[10]I-58-E-POPXX.27'!H24</f>
        <v>0</v>
      </c>
      <c r="IS52" s="145">
        <f t="shared" ref="IS52:IS54" si="992">+IP52-IR52</f>
        <v>172021.74</v>
      </c>
      <c r="IT52" s="144">
        <f>+'[10]I-58-E-POPXX.27'!F25</f>
        <v>0</v>
      </c>
      <c r="IU52" s="147">
        <f>+'[10]I-58-E-POPXX.27'!G25</f>
        <v>0</v>
      </c>
      <c r="IV52" s="133">
        <f t="shared" ref="IV52:IV54" si="993">+IT52-IU52</f>
        <v>0</v>
      </c>
      <c r="IW52" s="134" t="e">
        <f t="shared" ref="IW52:IW54" si="994">IU52/IT52*100</f>
        <v>#DIV/0!</v>
      </c>
      <c r="IX52" s="133">
        <f>+'[10]I-58-E-POPXX.27'!H25</f>
        <v>0</v>
      </c>
      <c r="IY52" s="145">
        <f t="shared" ref="IY52:IY54" si="995">+IV52-IX52</f>
        <v>0</v>
      </c>
      <c r="IZ52" s="144">
        <f t="shared" si="163"/>
        <v>0</v>
      </c>
      <c r="JA52" s="147">
        <f t="shared" si="163"/>
        <v>0</v>
      </c>
      <c r="JB52" s="133">
        <f t="shared" si="163"/>
        <v>0</v>
      </c>
      <c r="JC52" s="134" t="e">
        <f t="shared" si="164"/>
        <v>#DIV/0!</v>
      </c>
      <c r="JD52" s="133">
        <f t="shared" si="165"/>
        <v>0</v>
      </c>
      <c r="JE52" s="145">
        <f t="shared" si="165"/>
        <v>0</v>
      </c>
      <c r="JF52" s="144">
        <f>+'[10]I-58-E-POPXX.27'!F26</f>
        <v>0</v>
      </c>
      <c r="JG52" s="147">
        <f>+'[10]I-58-E-POPXX.27'!G26</f>
        <v>0</v>
      </c>
      <c r="JH52" s="133">
        <f t="shared" ref="JH52:JH54" si="996">+JF52-JG52</f>
        <v>0</v>
      </c>
      <c r="JI52" s="134" t="e">
        <f t="shared" ref="JI52:JI54" si="997">JG52/JF52*100</f>
        <v>#DIV/0!</v>
      </c>
      <c r="JJ52" s="133">
        <f>+'[10]I-58-E-POPXX.27'!H26</f>
        <v>0</v>
      </c>
      <c r="JK52" s="145">
        <f t="shared" ref="JK52:JK54" si="998">+JH52-JJ52</f>
        <v>0</v>
      </c>
      <c r="JL52" s="144">
        <f>+'[10]I-58-E-POPXX.27'!F27</f>
        <v>0</v>
      </c>
      <c r="JM52" s="147">
        <f>+'[10]I-58-E-POPXX.27'!G27</f>
        <v>0</v>
      </c>
      <c r="JN52" s="133">
        <f t="shared" ref="JN52:JN54" si="999">+JL52-JM52</f>
        <v>0</v>
      </c>
      <c r="JO52" s="134" t="e">
        <f t="shared" ref="JO52:JO54" si="1000">JM52/JL52*100</f>
        <v>#DIV/0!</v>
      </c>
      <c r="JP52" s="133">
        <f>+'[10]I-58-E-POPXX.27'!H27</f>
        <v>0</v>
      </c>
      <c r="JQ52" s="145">
        <f t="shared" ref="JQ52:JQ54" si="1001">+JN52-JP52</f>
        <v>0</v>
      </c>
      <c r="JR52" s="144">
        <f>+'[10]I-58-E-POPXX.27'!F28</f>
        <v>0</v>
      </c>
      <c r="JS52" s="147">
        <f>+'[10]I-58-E-POPXX.27'!G28</f>
        <v>0</v>
      </c>
      <c r="JT52" s="133">
        <f t="shared" ref="JT52:JT54" si="1002">+JR52-JS52</f>
        <v>0</v>
      </c>
      <c r="JU52" s="134" t="e">
        <f t="shared" ref="JU52:JU54" si="1003">JS52/JR52*100</f>
        <v>#DIV/0!</v>
      </c>
      <c r="JV52" s="133">
        <f>+'[10]I-58-E-POPXX.27'!H28</f>
        <v>0</v>
      </c>
      <c r="JW52" s="145">
        <f t="shared" ref="JW52:JW54" si="1004">+JT52-JV52</f>
        <v>0</v>
      </c>
      <c r="JX52" s="144">
        <f>+'[10]I-58-E-POPXX.27'!F29</f>
        <v>0</v>
      </c>
      <c r="JY52" s="147">
        <f>+'[10]I-58-E-POPXX.27'!G29</f>
        <v>0</v>
      </c>
      <c r="JZ52" s="133">
        <f t="shared" ref="JZ52:JZ54" si="1005">+JX52-JY52</f>
        <v>0</v>
      </c>
      <c r="KA52" s="134" t="e">
        <f t="shared" ref="KA52:KA54" si="1006">JY52/JX52*100</f>
        <v>#DIV/0!</v>
      </c>
      <c r="KB52" s="133">
        <f>+'[10]I-58-E-POPXX.27'!H29</f>
        <v>0</v>
      </c>
      <c r="KC52" s="145">
        <f t="shared" ref="KC52:KC54" si="1007">+JZ52-KB52</f>
        <v>0</v>
      </c>
      <c r="KD52" s="144">
        <f t="shared" si="178"/>
        <v>0</v>
      </c>
      <c r="KE52" s="147">
        <f t="shared" si="178"/>
        <v>0</v>
      </c>
      <c r="KF52" s="133">
        <f t="shared" si="178"/>
        <v>0</v>
      </c>
      <c r="KG52" s="134" t="e">
        <f t="shared" si="179"/>
        <v>#DIV/0!</v>
      </c>
      <c r="KH52" s="133">
        <f t="shared" si="180"/>
        <v>0</v>
      </c>
      <c r="KI52" s="145">
        <f t="shared" si="180"/>
        <v>0</v>
      </c>
      <c r="KJ52" s="144">
        <f>+'[10]I-58-E-POPXX.27'!F30</f>
        <v>0</v>
      </c>
      <c r="KK52" s="147">
        <f>+'[10]I-58-E-POPXX.27'!G30</f>
        <v>0</v>
      </c>
      <c r="KL52" s="133">
        <f t="shared" ref="KL52:KL54" si="1008">+KJ52-KK52</f>
        <v>0</v>
      </c>
      <c r="KM52" s="134" t="e">
        <f t="shared" ref="KM52:KM54" si="1009">KK52/KJ52*100</f>
        <v>#DIV/0!</v>
      </c>
      <c r="KN52" s="133">
        <f>+'[10]I-58-E-POPXX.27'!H30</f>
        <v>0</v>
      </c>
      <c r="KO52" s="145">
        <f t="shared" ref="KO52:KO54" si="1010">+KL52-KN52</f>
        <v>0</v>
      </c>
      <c r="KP52" s="144">
        <f>+'[10]I-58-E-POPXX.27'!F31</f>
        <v>0</v>
      </c>
      <c r="KQ52" s="147">
        <f>+'[10]I-58-E-POPXX.27'!G31</f>
        <v>0</v>
      </c>
      <c r="KR52" s="133">
        <f t="shared" ref="KR52:KR54" si="1011">+KP52-KQ52</f>
        <v>0</v>
      </c>
      <c r="KS52" s="134" t="e">
        <f t="shared" ref="KS52:KS54" si="1012">KQ52/KP52*100</f>
        <v>#DIV/0!</v>
      </c>
      <c r="KT52" s="133">
        <f>+'[10]I-58-E-POPXX.27'!H31</f>
        <v>0</v>
      </c>
      <c r="KU52" s="145">
        <f t="shared" ref="KU52:KU54" si="1013">+KR52-KT52</f>
        <v>0</v>
      </c>
      <c r="KV52" s="144">
        <f t="shared" si="187"/>
        <v>0</v>
      </c>
      <c r="KW52" s="147">
        <f t="shared" si="187"/>
        <v>0</v>
      </c>
      <c r="KX52" s="133">
        <f t="shared" si="187"/>
        <v>0</v>
      </c>
      <c r="KY52" s="134" t="e">
        <f t="shared" si="188"/>
        <v>#DIV/0!</v>
      </c>
      <c r="KZ52" s="133">
        <f t="shared" si="189"/>
        <v>0</v>
      </c>
      <c r="LA52" s="145">
        <f t="shared" si="189"/>
        <v>0</v>
      </c>
      <c r="LB52" s="144">
        <f>+'[10]I-58-E-POPXX.27'!F32</f>
        <v>0</v>
      </c>
      <c r="LC52" s="147">
        <f>+'[10]I-58-E-POPXX.27'!G32</f>
        <v>0</v>
      </c>
      <c r="LD52" s="133">
        <f t="shared" ref="LD52:LD54" si="1014">+LB52-LC52</f>
        <v>0</v>
      </c>
      <c r="LE52" s="134" t="e">
        <f t="shared" ref="LE52:LE54" si="1015">LC52/LB52*100</f>
        <v>#DIV/0!</v>
      </c>
      <c r="LF52" s="133">
        <f>+'[10]I-58-E-POPXX.27'!H32</f>
        <v>0</v>
      </c>
      <c r="LG52" s="145">
        <f t="shared" ref="LG52:LG54" si="1016">+LD52-LF52</f>
        <v>0</v>
      </c>
      <c r="LH52" s="144">
        <f>+'[10]I-58-E-POPXX.27'!F33</f>
        <v>0</v>
      </c>
      <c r="LI52" s="147">
        <f>+'[10]I-58-E-POPXX.27'!G33</f>
        <v>0</v>
      </c>
      <c r="LJ52" s="133">
        <f t="shared" ref="LJ52:LJ54" si="1017">+LH52-LI52</f>
        <v>0</v>
      </c>
      <c r="LK52" s="134" t="e">
        <f t="shared" ref="LK52:LK54" si="1018">LI52/LH52*100</f>
        <v>#DIV/0!</v>
      </c>
      <c r="LL52" s="133">
        <f>+'[10]I-58-E-POPXX.27'!H33</f>
        <v>0</v>
      </c>
      <c r="LM52" s="145">
        <f t="shared" ref="LM52:LM54" si="1019">+LJ52-LL52</f>
        <v>0</v>
      </c>
      <c r="LN52" s="144">
        <f t="shared" si="196"/>
        <v>0</v>
      </c>
      <c r="LO52" s="147">
        <f t="shared" si="196"/>
        <v>0</v>
      </c>
      <c r="LP52" s="133">
        <f t="shared" si="196"/>
        <v>0</v>
      </c>
      <c r="LQ52" s="134" t="e">
        <f t="shared" si="197"/>
        <v>#DIV/0!</v>
      </c>
      <c r="LR52" s="133">
        <f t="shared" si="198"/>
        <v>0</v>
      </c>
      <c r="LS52" s="145">
        <f t="shared" si="198"/>
        <v>0</v>
      </c>
      <c r="LT52" s="144">
        <f>+'[10]I-58-E-POPXX.27'!F34</f>
        <v>0</v>
      </c>
      <c r="LU52" s="147">
        <f>+'[10]I-58-E-POPXX.27'!G34</f>
        <v>0</v>
      </c>
      <c r="LV52" s="133">
        <f t="shared" ref="LV52:LV54" si="1020">+LT52-LU52</f>
        <v>0</v>
      </c>
      <c r="LW52" s="134" t="e">
        <f t="shared" ref="LW52:LW54" si="1021">LU52/LT52*100</f>
        <v>#DIV/0!</v>
      </c>
      <c r="LX52" s="133">
        <f>+'[10]I-58-E-POPXX.27'!H34</f>
        <v>0</v>
      </c>
      <c r="LY52" s="145">
        <f t="shared" ref="LY52:LY54" si="1022">+LV52-LX52</f>
        <v>0</v>
      </c>
      <c r="LZ52" s="144">
        <f>+'[10]I-58-E-POPXX.27'!F35</f>
        <v>0</v>
      </c>
      <c r="MA52" s="147">
        <f>+'[10]I-58-E-POPXX.27'!G35</f>
        <v>0</v>
      </c>
      <c r="MB52" s="133">
        <f t="shared" ref="MB52:MB54" si="1023">+LZ52-MA52</f>
        <v>0</v>
      </c>
      <c r="MC52" s="134" t="e">
        <f t="shared" ref="MC52:MC54" si="1024">MA52/LZ52*100</f>
        <v>#DIV/0!</v>
      </c>
      <c r="MD52" s="133">
        <f>+'[10]I-58-E-POPXX.27'!H35</f>
        <v>0</v>
      </c>
      <c r="ME52" s="145">
        <f t="shared" ref="ME52:ME54" si="1025">+MB52-MD52</f>
        <v>0</v>
      </c>
      <c r="MF52" s="144">
        <f t="shared" si="205"/>
        <v>0</v>
      </c>
      <c r="MG52" s="147">
        <f t="shared" si="205"/>
        <v>0</v>
      </c>
      <c r="MH52" s="133">
        <f t="shared" si="205"/>
        <v>0</v>
      </c>
      <c r="MI52" s="134" t="e">
        <f t="shared" si="206"/>
        <v>#DIV/0!</v>
      </c>
      <c r="MJ52" s="133">
        <f t="shared" si="207"/>
        <v>0</v>
      </c>
      <c r="MK52" s="145">
        <f t="shared" si="207"/>
        <v>0</v>
      </c>
      <c r="ML52" s="144">
        <f>+'[10]I-58-E-POPXX.27'!F36</f>
        <v>0</v>
      </c>
      <c r="MM52" s="147">
        <f>+'[10]I-58-E-POPXX.27'!G36</f>
        <v>0</v>
      </c>
      <c r="MN52" s="133">
        <f t="shared" ref="MN52:MN54" si="1026">+ML52-MM52</f>
        <v>0</v>
      </c>
      <c r="MO52" s="134" t="e">
        <f t="shared" ref="MO52:MO54" si="1027">MM52/ML52*100</f>
        <v>#DIV/0!</v>
      </c>
      <c r="MP52" s="133">
        <f>+'[10]I-58-E-POPXX.27'!H36</f>
        <v>0</v>
      </c>
      <c r="MQ52" s="145">
        <f t="shared" ref="MQ52:MQ54" si="1028">+MN52-MP52</f>
        <v>0</v>
      </c>
      <c r="MR52" s="144">
        <f>+'[10]I-58-E-POPXX.27'!F37</f>
        <v>0</v>
      </c>
      <c r="MS52" s="147">
        <f>+'[10]I-58-E-POPXX.27'!G37</f>
        <v>0</v>
      </c>
      <c r="MT52" s="133">
        <f t="shared" ref="MT52:MT54" si="1029">+MR52-MS52</f>
        <v>0</v>
      </c>
      <c r="MU52" s="134" t="e">
        <f t="shared" ref="MU52:MU54" si="1030">MS52/MR52*100</f>
        <v>#DIV/0!</v>
      </c>
      <c r="MV52" s="133">
        <f>+'[10]I-58-E-POPXX.27'!H37</f>
        <v>0</v>
      </c>
      <c r="MW52" s="145">
        <f t="shared" ref="MW52:MW54" si="1031">+MT52-MV52</f>
        <v>0</v>
      </c>
      <c r="MX52" s="144">
        <f t="shared" si="214"/>
        <v>0</v>
      </c>
      <c r="MY52" s="147">
        <f t="shared" si="214"/>
        <v>0</v>
      </c>
      <c r="MZ52" s="133">
        <f t="shared" si="214"/>
        <v>0</v>
      </c>
      <c r="NA52" s="134" t="e">
        <f t="shared" si="215"/>
        <v>#DIV/0!</v>
      </c>
      <c r="NB52" s="133">
        <f t="shared" si="216"/>
        <v>0</v>
      </c>
      <c r="NC52" s="145">
        <f t="shared" si="216"/>
        <v>0</v>
      </c>
      <c r="ND52" s="144">
        <f>+'[10]I-58-E-POPXX.27'!F38</f>
        <v>0</v>
      </c>
      <c r="NE52" s="147">
        <f>+'[10]I-58-E-POPXX.27'!G38</f>
        <v>0</v>
      </c>
      <c r="NF52" s="133">
        <f t="shared" ref="NF52:NF54" si="1032">+ND52-NE52</f>
        <v>0</v>
      </c>
      <c r="NG52" s="134" t="e">
        <f t="shared" ref="NG52:NG54" si="1033">NE52/ND52*100</f>
        <v>#DIV/0!</v>
      </c>
      <c r="NH52" s="133">
        <f>+'[10]I-58-E-POPXX.27'!H38</f>
        <v>0</v>
      </c>
      <c r="NI52" s="145">
        <f t="shared" ref="NI52:NI54" si="1034">+NF52-NH52</f>
        <v>0</v>
      </c>
      <c r="NJ52" s="144">
        <f>+'[10]I-58-E-POPXX.27'!F39</f>
        <v>0</v>
      </c>
      <c r="NK52" s="147">
        <f>+'[10]I-58-E-POPXX.27'!G39</f>
        <v>0</v>
      </c>
      <c r="NL52" s="133">
        <f t="shared" ref="NL52:NL54" si="1035">+NJ52-NK52</f>
        <v>0</v>
      </c>
      <c r="NM52" s="134" t="e">
        <f t="shared" ref="NM52:NM54" si="1036">NK52/NJ52*100</f>
        <v>#DIV/0!</v>
      </c>
      <c r="NN52" s="133">
        <f>+'[10]I-58-E-POPXX.27'!H39</f>
        <v>0</v>
      </c>
      <c r="NO52" s="145">
        <f t="shared" ref="NO52:NO54" si="1037">+NL52-NN52</f>
        <v>0</v>
      </c>
      <c r="NP52" s="144">
        <f t="shared" si="223"/>
        <v>0</v>
      </c>
      <c r="NQ52" s="147">
        <f t="shared" si="223"/>
        <v>0</v>
      </c>
      <c r="NR52" s="133">
        <f t="shared" si="223"/>
        <v>0</v>
      </c>
      <c r="NS52" s="134" t="e">
        <f t="shared" si="224"/>
        <v>#DIV/0!</v>
      </c>
      <c r="NT52" s="133">
        <f t="shared" si="225"/>
        <v>0</v>
      </c>
      <c r="NU52" s="145">
        <f t="shared" si="225"/>
        <v>0</v>
      </c>
      <c r="NV52" s="144">
        <f>+'[10]I-58-E-POPXX.27'!F40</f>
        <v>0</v>
      </c>
      <c r="NW52" s="147">
        <f>+'[10]I-58-E-POPXX.27'!G40</f>
        <v>0</v>
      </c>
      <c r="NX52" s="133">
        <f t="shared" ref="NX52:NX54" si="1038">+NV52-NW52</f>
        <v>0</v>
      </c>
      <c r="NY52" s="134" t="e">
        <f t="shared" ref="NY52:NY54" si="1039">NW52/NV52*100</f>
        <v>#DIV/0!</v>
      </c>
      <c r="NZ52" s="133">
        <f>+'[10]I-58-E-POPXX.27'!H40</f>
        <v>0</v>
      </c>
      <c r="OA52" s="145">
        <f t="shared" ref="OA52:OA54" si="1040">+NX52-NZ52</f>
        <v>0</v>
      </c>
      <c r="OB52" s="144">
        <f>+'[10]I-58-E-POPXX.27'!F41</f>
        <v>0</v>
      </c>
      <c r="OC52" s="147">
        <f>+'[10]I-58-E-POPXX.27'!G41</f>
        <v>0</v>
      </c>
      <c r="OD52" s="133">
        <f t="shared" ref="OD52:OD54" si="1041">+OB52-OC52</f>
        <v>0</v>
      </c>
      <c r="OE52" s="134" t="e">
        <f t="shared" ref="OE52:OE54" si="1042">OC52/OB52*100</f>
        <v>#DIV/0!</v>
      </c>
      <c r="OF52" s="133">
        <f>+'[10]I-58-E-POPXX.27'!H41</f>
        <v>0</v>
      </c>
      <c r="OG52" s="145">
        <f t="shared" ref="OG52:OG54" si="1043">+OD52-OF52</f>
        <v>0</v>
      </c>
      <c r="OH52" s="144">
        <f>+'[10]I-58-E-POPXX.27'!F42</f>
        <v>0</v>
      </c>
      <c r="OI52" s="147">
        <f>+'[10]I-58-E-POPXX.27'!G42</f>
        <v>0</v>
      </c>
      <c r="OJ52" s="133">
        <f t="shared" ref="OJ52:OJ54" si="1044">+OH52-OI52</f>
        <v>0</v>
      </c>
      <c r="OK52" s="134" t="e">
        <f t="shared" ref="OK52:OK54" si="1045">OI52/OH52*100</f>
        <v>#DIV/0!</v>
      </c>
      <c r="OL52" s="133">
        <f>+'[10]I-58-E-POPXX.27'!H42</f>
        <v>0</v>
      </c>
      <c r="OM52" s="145">
        <f t="shared" ref="OM52:OM54" si="1046">+OJ52-OL52</f>
        <v>0</v>
      </c>
      <c r="ON52" s="144">
        <f t="shared" si="235"/>
        <v>292474.71999999997</v>
      </c>
      <c r="OO52" s="147">
        <f t="shared" si="235"/>
        <v>0</v>
      </c>
      <c r="OP52" s="133">
        <f t="shared" si="235"/>
        <v>292474.71999999997</v>
      </c>
      <c r="OQ52" s="134">
        <f t="shared" si="236"/>
        <v>0</v>
      </c>
      <c r="OR52" s="133">
        <f t="shared" si="237"/>
        <v>208000</v>
      </c>
      <c r="OS52" s="145">
        <f t="shared" si="237"/>
        <v>84474.719999999972</v>
      </c>
      <c r="OT52" s="144">
        <f>+'[10]I-58-E-POPXX.27'!F43</f>
        <v>0</v>
      </c>
      <c r="OU52" s="147">
        <f>+'[10]I-58-E-POPXX.27'!G43</f>
        <v>0</v>
      </c>
      <c r="OV52" s="133">
        <f t="shared" ref="OV52:OV54" si="1047">+OT52-OU52</f>
        <v>0</v>
      </c>
      <c r="OW52" s="134" t="e">
        <f t="shared" ref="OW52:OW54" si="1048">OU52/OT52*100</f>
        <v>#DIV/0!</v>
      </c>
      <c r="OX52" s="133">
        <f>+'[10]I-58-E-POPXX.27'!H43</f>
        <v>0</v>
      </c>
      <c r="OY52" s="145">
        <f t="shared" ref="OY52:OY54" si="1049">+OV52-OX52</f>
        <v>0</v>
      </c>
      <c r="OZ52" s="144">
        <f>+'[10]I-58-E-POPXX.27'!F44</f>
        <v>292474.71999999997</v>
      </c>
      <c r="PA52" s="147">
        <f>+'[10]I-58-E-POPXX.27'!G44</f>
        <v>0</v>
      </c>
      <c r="PB52" s="133">
        <f t="shared" ref="PB52:PB54" si="1050">+OZ52-PA52</f>
        <v>292474.71999999997</v>
      </c>
      <c r="PC52" s="134">
        <f t="shared" ref="PC52:PC54" si="1051">PA52/OZ52*100</f>
        <v>0</v>
      </c>
      <c r="PD52" s="133">
        <f>+'[10]I-58-E-POPXX.27'!H44</f>
        <v>208000</v>
      </c>
      <c r="PE52" s="145">
        <f t="shared" ref="PE52:PE54" si="1052">+PB52-PD52</f>
        <v>84474.719999999972</v>
      </c>
      <c r="PF52" s="144">
        <f t="shared" si="244"/>
        <v>0</v>
      </c>
      <c r="PG52" s="147">
        <f t="shared" si="244"/>
        <v>0</v>
      </c>
      <c r="PH52" s="133">
        <f t="shared" si="244"/>
        <v>0</v>
      </c>
      <c r="PI52" s="134" t="e">
        <f t="shared" si="245"/>
        <v>#DIV/0!</v>
      </c>
      <c r="PJ52" s="133">
        <f t="shared" si="246"/>
        <v>0</v>
      </c>
      <c r="PK52" s="145">
        <f t="shared" si="246"/>
        <v>0</v>
      </c>
      <c r="PL52" s="144">
        <f>+'[10]I-58-E-POPXX.27'!F45</f>
        <v>0</v>
      </c>
      <c r="PM52" s="147">
        <f>+'[10]I-58-E-POPXX.27'!G45</f>
        <v>0</v>
      </c>
      <c r="PN52" s="133">
        <f t="shared" ref="PN52:PN54" si="1053">+PL52-PM52</f>
        <v>0</v>
      </c>
      <c r="PO52" s="134" t="e">
        <f t="shared" ref="PO52:PO54" si="1054">PM52/PL52*100</f>
        <v>#DIV/0!</v>
      </c>
      <c r="PP52" s="133">
        <f>+'[10]I-58-E-POPXX.27'!H45</f>
        <v>0</v>
      </c>
      <c r="PQ52" s="145">
        <f t="shared" ref="PQ52:PQ54" si="1055">+PN52-PP52</f>
        <v>0</v>
      </c>
      <c r="PR52" s="144">
        <f>+'[10]I-58-E-POPXX.27'!F46</f>
        <v>0</v>
      </c>
      <c r="PS52" s="147">
        <f>+'[10]I-58-E-POPXX.27'!G46</f>
        <v>0</v>
      </c>
      <c r="PT52" s="133">
        <f t="shared" ref="PT52:PT54" si="1056">+PR52-PS52</f>
        <v>0</v>
      </c>
      <c r="PU52" s="134" t="e">
        <f t="shared" ref="PU52:PU54" si="1057">PS52/PR52*100</f>
        <v>#DIV/0!</v>
      </c>
      <c r="PV52" s="133">
        <f>+'[10]I-58-E-POPXX.27'!H46</f>
        <v>0</v>
      </c>
      <c r="PW52" s="145">
        <f t="shared" ref="PW52:PW54" si="1058">+PT52-PV52</f>
        <v>0</v>
      </c>
    </row>
    <row r="53" spans="1:439" s="98" customFormat="1" ht="18.75" customHeight="1">
      <c r="A53" s="150"/>
      <c r="B53" s="195" t="s">
        <v>727</v>
      </c>
      <c r="C53" s="195" t="s">
        <v>728</v>
      </c>
      <c r="D53" s="152">
        <f>+'[10]รายงานจัดซื้องบ I '!D47</f>
        <v>800000</v>
      </c>
      <c r="E53" s="152">
        <f>+'[10]รายงานจัดซื้องบ I '!E47</f>
        <v>0</v>
      </c>
      <c r="F53" s="152">
        <f t="shared" si="927"/>
        <v>800000</v>
      </c>
      <c r="G53" s="152">
        <f>+'[10]รายงานจัดซื้องบ I '!G47</f>
        <v>0</v>
      </c>
      <c r="H53" s="152">
        <f t="shared" si="928"/>
        <v>800000</v>
      </c>
      <c r="I53" s="153">
        <f>+'[10]รายงานจัดซื้องบ I '!I47+'[10]รายงานจัดซื้องบ I '!L47+'[10]รายงานจัดซื้องบ I '!M47</f>
        <v>260300</v>
      </c>
      <c r="J53" s="152">
        <f t="shared" si="929"/>
        <v>539700</v>
      </c>
      <c r="K53" s="154">
        <f t="shared" si="36"/>
        <v>32.537500000000001</v>
      </c>
      <c r="L53" s="152">
        <f>+'[10]รายงานจัดซื้องบ I '!O47</f>
        <v>150000</v>
      </c>
      <c r="M53" s="155">
        <f t="shared" si="930"/>
        <v>389700</v>
      </c>
      <c r="N53" s="136">
        <f t="shared" si="40"/>
        <v>0</v>
      </c>
      <c r="O53" s="148">
        <f t="shared" si="40"/>
        <v>0</v>
      </c>
      <c r="P53" s="137">
        <f t="shared" si="40"/>
        <v>0</v>
      </c>
      <c r="Q53" s="138" t="e">
        <f t="shared" si="41"/>
        <v>#DIV/0!</v>
      </c>
      <c r="R53" s="137">
        <f t="shared" si="42"/>
        <v>0</v>
      </c>
      <c r="S53" s="139">
        <f t="shared" si="42"/>
        <v>0</v>
      </c>
      <c r="T53" s="140">
        <f t="shared" si="931"/>
        <v>800000</v>
      </c>
      <c r="U53" s="149">
        <f t="shared" si="931"/>
        <v>260300</v>
      </c>
      <c r="V53" s="141">
        <f t="shared" si="932"/>
        <v>539700</v>
      </c>
      <c r="W53" s="142">
        <f t="shared" si="933"/>
        <v>32.537500000000001</v>
      </c>
      <c r="X53" s="141">
        <f t="shared" si="934"/>
        <v>150000</v>
      </c>
      <c r="Y53" s="143">
        <f t="shared" si="935"/>
        <v>389700</v>
      </c>
      <c r="Z53" s="144">
        <v>0</v>
      </c>
      <c r="AA53" s="147">
        <v>0</v>
      </c>
      <c r="AB53" s="133">
        <f t="shared" si="936"/>
        <v>0</v>
      </c>
      <c r="AC53" s="134" t="e">
        <f t="shared" si="937"/>
        <v>#DIV/0!</v>
      </c>
      <c r="AD53" s="133">
        <v>0</v>
      </c>
      <c r="AE53" s="145">
        <f t="shared" si="938"/>
        <v>0</v>
      </c>
      <c r="AF53" s="144">
        <v>0</v>
      </c>
      <c r="AG53" s="147">
        <v>0</v>
      </c>
      <c r="AH53" s="133">
        <f t="shared" si="939"/>
        <v>0</v>
      </c>
      <c r="AI53" s="134" t="e">
        <f t="shared" si="940"/>
        <v>#DIV/0!</v>
      </c>
      <c r="AJ53" s="133">
        <v>0</v>
      </c>
      <c r="AK53" s="145">
        <f t="shared" si="941"/>
        <v>0</v>
      </c>
      <c r="AL53" s="144">
        <f t="shared" si="52"/>
        <v>0</v>
      </c>
      <c r="AM53" s="147">
        <f t="shared" si="52"/>
        <v>0</v>
      </c>
      <c r="AN53" s="133">
        <f t="shared" si="52"/>
        <v>0</v>
      </c>
      <c r="AO53" s="134" t="e">
        <f t="shared" si="53"/>
        <v>#DIV/0!</v>
      </c>
      <c r="AP53" s="133">
        <f t="shared" si="54"/>
        <v>0</v>
      </c>
      <c r="AQ53" s="145">
        <f t="shared" si="54"/>
        <v>0</v>
      </c>
      <c r="AR53" s="144"/>
      <c r="AS53" s="147"/>
      <c r="AT53" s="133">
        <f t="shared" si="55"/>
        <v>0</v>
      </c>
      <c r="AU53" s="134" t="e">
        <f t="shared" si="56"/>
        <v>#DIV/0!</v>
      </c>
      <c r="AV53" s="133"/>
      <c r="AW53" s="145">
        <f t="shared" si="57"/>
        <v>0</v>
      </c>
      <c r="AX53" s="144"/>
      <c r="AY53" s="147"/>
      <c r="AZ53" s="133">
        <f t="shared" si="58"/>
        <v>0</v>
      </c>
      <c r="BA53" s="134" t="e">
        <f t="shared" si="59"/>
        <v>#DIV/0!</v>
      </c>
      <c r="BB53" s="133"/>
      <c r="BC53" s="145">
        <f t="shared" si="60"/>
        <v>0</v>
      </c>
      <c r="BD53" s="144"/>
      <c r="BE53" s="147"/>
      <c r="BF53" s="133">
        <f t="shared" si="61"/>
        <v>0</v>
      </c>
      <c r="BG53" s="134" t="e">
        <f t="shared" si="62"/>
        <v>#DIV/0!</v>
      </c>
      <c r="BH53" s="133"/>
      <c r="BI53" s="145">
        <f t="shared" si="63"/>
        <v>0</v>
      </c>
      <c r="BJ53" s="144">
        <f t="shared" si="64"/>
        <v>0</v>
      </c>
      <c r="BK53" s="147">
        <f t="shared" si="64"/>
        <v>0</v>
      </c>
      <c r="BL53" s="133">
        <f t="shared" si="64"/>
        <v>0</v>
      </c>
      <c r="BM53" s="134" t="e">
        <f t="shared" si="65"/>
        <v>#DIV/0!</v>
      </c>
      <c r="BN53" s="133">
        <f t="shared" si="66"/>
        <v>0</v>
      </c>
      <c r="BO53" s="145">
        <f t="shared" si="66"/>
        <v>0</v>
      </c>
      <c r="BP53" s="144">
        <f>+'[10]รายละเอียดซื้อ I'!F165</f>
        <v>0</v>
      </c>
      <c r="BQ53" s="147">
        <f>+'[10]รายละเอียดซื้อ I'!G165+'[10]รายละเอียดซื้อ I'!J165+'[10]รายละเอียดซื้อ I'!K165</f>
        <v>0</v>
      </c>
      <c r="BR53" s="133">
        <f t="shared" si="67"/>
        <v>0</v>
      </c>
      <c r="BS53" s="134" t="e">
        <f t="shared" si="68"/>
        <v>#DIV/0!</v>
      </c>
      <c r="BT53" s="133">
        <f>+'[10]รายละเอียดซื้อ I'!N165</f>
        <v>0</v>
      </c>
      <c r="BU53" s="145">
        <f t="shared" si="69"/>
        <v>0</v>
      </c>
      <c r="BV53" s="144"/>
      <c r="BW53" s="147"/>
      <c r="BX53" s="133">
        <f t="shared" si="70"/>
        <v>0</v>
      </c>
      <c r="BY53" s="134" t="e">
        <f t="shared" si="71"/>
        <v>#DIV/0!</v>
      </c>
      <c r="BZ53" s="133"/>
      <c r="CA53" s="145">
        <f t="shared" si="72"/>
        <v>0</v>
      </c>
      <c r="CB53" s="144"/>
      <c r="CC53" s="147"/>
      <c r="CD53" s="133">
        <f t="shared" si="73"/>
        <v>0</v>
      </c>
      <c r="CE53" s="134" t="e">
        <f t="shared" si="74"/>
        <v>#DIV/0!</v>
      </c>
      <c r="CF53" s="133"/>
      <c r="CG53" s="145">
        <f t="shared" si="75"/>
        <v>0</v>
      </c>
      <c r="CH53" s="144">
        <f t="shared" si="76"/>
        <v>0</v>
      </c>
      <c r="CI53" s="147">
        <f t="shared" si="76"/>
        <v>0</v>
      </c>
      <c r="CJ53" s="133">
        <f t="shared" si="76"/>
        <v>0</v>
      </c>
      <c r="CK53" s="134" t="e">
        <f t="shared" si="77"/>
        <v>#DIV/0!</v>
      </c>
      <c r="CL53" s="133">
        <f t="shared" si="78"/>
        <v>0</v>
      </c>
      <c r="CM53" s="145">
        <f t="shared" si="78"/>
        <v>0</v>
      </c>
      <c r="CN53" s="144"/>
      <c r="CO53" s="147"/>
      <c r="CP53" s="133">
        <f t="shared" si="79"/>
        <v>0</v>
      </c>
      <c r="CQ53" s="134" t="e">
        <f t="shared" si="80"/>
        <v>#DIV/0!</v>
      </c>
      <c r="CR53" s="133"/>
      <c r="CS53" s="145">
        <f t="shared" si="81"/>
        <v>0</v>
      </c>
      <c r="CT53" s="144"/>
      <c r="CU53" s="147"/>
      <c r="CV53" s="133">
        <f t="shared" si="82"/>
        <v>0</v>
      </c>
      <c r="CW53" s="134" t="e">
        <f t="shared" si="83"/>
        <v>#DIV/0!</v>
      </c>
      <c r="CX53" s="133"/>
      <c r="CY53" s="145">
        <f t="shared" si="84"/>
        <v>0</v>
      </c>
      <c r="CZ53" s="144"/>
      <c r="DA53" s="147"/>
      <c r="DB53" s="133">
        <f t="shared" si="85"/>
        <v>0</v>
      </c>
      <c r="DC53" s="134" t="e">
        <f t="shared" si="86"/>
        <v>#DIV/0!</v>
      </c>
      <c r="DD53" s="133"/>
      <c r="DE53" s="145">
        <f t="shared" si="87"/>
        <v>0</v>
      </c>
      <c r="DF53" s="144">
        <f t="shared" si="88"/>
        <v>300000</v>
      </c>
      <c r="DG53" s="147">
        <f t="shared" si="88"/>
        <v>260300</v>
      </c>
      <c r="DH53" s="133">
        <f t="shared" si="88"/>
        <v>39700</v>
      </c>
      <c r="DI53" s="134">
        <f t="shared" si="89"/>
        <v>86.766666666666666</v>
      </c>
      <c r="DJ53" s="133">
        <f t="shared" si="90"/>
        <v>0</v>
      </c>
      <c r="DK53" s="145">
        <f t="shared" si="90"/>
        <v>39700</v>
      </c>
      <c r="DL53" s="144">
        <f>+'[10]รายละเอียดซื้อ I'!F166</f>
        <v>300000</v>
      </c>
      <c r="DM53" s="147">
        <f>+'[10]รายละเอียดซื้อ I'!G166+'[10]รายละเอียดซื้อ I'!J166+'[10]รายละเอียดซื้อ I'!K166</f>
        <v>260300</v>
      </c>
      <c r="DN53" s="133">
        <f t="shared" si="91"/>
        <v>39700</v>
      </c>
      <c r="DO53" s="134">
        <f t="shared" si="92"/>
        <v>86.766666666666666</v>
      </c>
      <c r="DP53" s="133">
        <f>+'[10]รายละเอียดซื้อ I'!N166</f>
        <v>0</v>
      </c>
      <c r="DQ53" s="145">
        <f t="shared" si="93"/>
        <v>39700</v>
      </c>
      <c r="DR53" s="144"/>
      <c r="DS53" s="147"/>
      <c r="DT53" s="133">
        <f t="shared" si="94"/>
        <v>0</v>
      </c>
      <c r="DU53" s="134" t="e">
        <f t="shared" si="95"/>
        <v>#DIV/0!</v>
      </c>
      <c r="DV53" s="133"/>
      <c r="DW53" s="145">
        <f t="shared" si="96"/>
        <v>0</v>
      </c>
      <c r="DX53" s="144"/>
      <c r="DY53" s="147"/>
      <c r="DZ53" s="133">
        <f t="shared" si="942"/>
        <v>0</v>
      </c>
      <c r="EA53" s="134" t="e">
        <f t="shared" si="943"/>
        <v>#DIV/0!</v>
      </c>
      <c r="EB53" s="133"/>
      <c r="EC53" s="145">
        <f t="shared" si="944"/>
        <v>0</v>
      </c>
      <c r="ED53" s="144">
        <f t="shared" si="100"/>
        <v>0</v>
      </c>
      <c r="EE53" s="147">
        <f t="shared" si="100"/>
        <v>0</v>
      </c>
      <c r="EF53" s="133">
        <f t="shared" si="100"/>
        <v>0</v>
      </c>
      <c r="EG53" s="134" t="e">
        <f t="shared" si="101"/>
        <v>#DIV/0!</v>
      </c>
      <c r="EH53" s="133">
        <f t="shared" si="102"/>
        <v>0</v>
      </c>
      <c r="EI53" s="145">
        <f t="shared" si="102"/>
        <v>0</v>
      </c>
      <c r="EJ53" s="144"/>
      <c r="EK53" s="147"/>
      <c r="EL53" s="133">
        <f t="shared" si="945"/>
        <v>0</v>
      </c>
      <c r="EM53" s="134" t="e">
        <f t="shared" si="946"/>
        <v>#DIV/0!</v>
      </c>
      <c r="EN53" s="133"/>
      <c r="EO53" s="145">
        <f t="shared" si="947"/>
        <v>0</v>
      </c>
      <c r="EP53" s="144"/>
      <c r="EQ53" s="147"/>
      <c r="ER53" s="133">
        <f t="shared" si="948"/>
        <v>0</v>
      </c>
      <c r="ES53" s="134" t="e">
        <f t="shared" si="949"/>
        <v>#DIV/0!</v>
      </c>
      <c r="ET53" s="133"/>
      <c r="EU53" s="145">
        <f t="shared" si="950"/>
        <v>0</v>
      </c>
      <c r="EV53" s="144"/>
      <c r="EW53" s="147"/>
      <c r="EX53" s="133">
        <f t="shared" si="951"/>
        <v>0</v>
      </c>
      <c r="EY53" s="134" t="e">
        <f t="shared" si="952"/>
        <v>#DIV/0!</v>
      </c>
      <c r="EZ53" s="133"/>
      <c r="FA53" s="145">
        <f t="shared" si="953"/>
        <v>0</v>
      </c>
      <c r="FB53" s="144"/>
      <c r="FC53" s="147"/>
      <c r="FD53" s="133">
        <f t="shared" si="954"/>
        <v>0</v>
      </c>
      <c r="FE53" s="134" t="e">
        <f t="shared" si="955"/>
        <v>#DIV/0!</v>
      </c>
      <c r="FF53" s="133"/>
      <c r="FG53" s="145">
        <f t="shared" si="956"/>
        <v>0</v>
      </c>
      <c r="FH53" s="144"/>
      <c r="FI53" s="147"/>
      <c r="FJ53" s="133">
        <f t="shared" si="957"/>
        <v>0</v>
      </c>
      <c r="FK53" s="134" t="e">
        <f t="shared" si="958"/>
        <v>#DIV/0!</v>
      </c>
      <c r="FL53" s="133"/>
      <c r="FM53" s="145">
        <f t="shared" si="959"/>
        <v>0</v>
      </c>
      <c r="FN53" s="144">
        <f t="shared" si="118"/>
        <v>0</v>
      </c>
      <c r="FO53" s="147">
        <f t="shared" si="118"/>
        <v>0</v>
      </c>
      <c r="FP53" s="133">
        <f t="shared" si="118"/>
        <v>0</v>
      </c>
      <c r="FQ53" s="134" t="e">
        <f t="shared" si="119"/>
        <v>#DIV/0!</v>
      </c>
      <c r="FR53" s="133">
        <f t="shared" si="120"/>
        <v>0</v>
      </c>
      <c r="FS53" s="145">
        <f t="shared" si="120"/>
        <v>0</v>
      </c>
      <c r="FT53" s="144"/>
      <c r="FU53" s="147"/>
      <c r="FV53" s="133">
        <f t="shared" si="960"/>
        <v>0</v>
      </c>
      <c r="FW53" s="134" t="e">
        <f t="shared" si="961"/>
        <v>#DIV/0!</v>
      </c>
      <c r="FX53" s="133"/>
      <c r="FY53" s="145">
        <f t="shared" si="962"/>
        <v>0</v>
      </c>
      <c r="FZ53" s="144"/>
      <c r="GA53" s="147"/>
      <c r="GB53" s="133">
        <f t="shared" si="963"/>
        <v>0</v>
      </c>
      <c r="GC53" s="134" t="e">
        <f t="shared" si="964"/>
        <v>#DIV/0!</v>
      </c>
      <c r="GD53" s="133"/>
      <c r="GE53" s="145">
        <f t="shared" si="965"/>
        <v>0</v>
      </c>
      <c r="GF53" s="144"/>
      <c r="GG53" s="147"/>
      <c r="GH53" s="133">
        <f t="shared" si="966"/>
        <v>0</v>
      </c>
      <c r="GI53" s="134" t="e">
        <f t="shared" si="967"/>
        <v>#DIV/0!</v>
      </c>
      <c r="GJ53" s="133"/>
      <c r="GK53" s="145">
        <f t="shared" si="968"/>
        <v>0</v>
      </c>
      <c r="GL53" s="144">
        <f t="shared" si="130"/>
        <v>0</v>
      </c>
      <c r="GM53" s="147">
        <f t="shared" si="130"/>
        <v>0</v>
      </c>
      <c r="GN53" s="133">
        <f t="shared" si="130"/>
        <v>0</v>
      </c>
      <c r="GO53" s="134" t="e">
        <f t="shared" si="131"/>
        <v>#DIV/0!</v>
      </c>
      <c r="GP53" s="133">
        <f t="shared" si="132"/>
        <v>0</v>
      </c>
      <c r="GQ53" s="145">
        <f t="shared" si="132"/>
        <v>0</v>
      </c>
      <c r="GR53" s="144"/>
      <c r="GS53" s="147"/>
      <c r="GT53" s="133">
        <f t="shared" si="969"/>
        <v>0</v>
      </c>
      <c r="GU53" s="134" t="e">
        <f t="shared" si="970"/>
        <v>#DIV/0!</v>
      </c>
      <c r="GV53" s="133"/>
      <c r="GW53" s="145">
        <f t="shared" si="971"/>
        <v>0</v>
      </c>
      <c r="GX53" s="144"/>
      <c r="GY53" s="147"/>
      <c r="GZ53" s="133">
        <f t="shared" si="972"/>
        <v>0</v>
      </c>
      <c r="HA53" s="134" t="e">
        <f t="shared" si="973"/>
        <v>#DIV/0!</v>
      </c>
      <c r="HB53" s="133"/>
      <c r="HC53" s="145">
        <f t="shared" si="974"/>
        <v>0</v>
      </c>
      <c r="HD53" s="144"/>
      <c r="HE53" s="147"/>
      <c r="HF53" s="133">
        <f t="shared" si="975"/>
        <v>0</v>
      </c>
      <c r="HG53" s="134" t="e">
        <f t="shared" si="976"/>
        <v>#DIV/0!</v>
      </c>
      <c r="HH53" s="133"/>
      <c r="HI53" s="145">
        <f t="shared" si="977"/>
        <v>0</v>
      </c>
      <c r="HJ53" s="144"/>
      <c r="HK53" s="147"/>
      <c r="HL53" s="133">
        <f t="shared" si="978"/>
        <v>0</v>
      </c>
      <c r="HM53" s="134" t="e">
        <f t="shared" si="979"/>
        <v>#DIV/0!</v>
      </c>
      <c r="HN53" s="133"/>
      <c r="HO53" s="145">
        <f t="shared" si="980"/>
        <v>0</v>
      </c>
      <c r="HP53" s="144"/>
      <c r="HQ53" s="147"/>
      <c r="HR53" s="133">
        <f t="shared" si="981"/>
        <v>0</v>
      </c>
      <c r="HS53" s="134" t="e">
        <f t="shared" si="982"/>
        <v>#DIV/0!</v>
      </c>
      <c r="HT53" s="133"/>
      <c r="HU53" s="145">
        <f t="shared" si="983"/>
        <v>0</v>
      </c>
      <c r="HV53" s="144"/>
      <c r="HW53" s="147"/>
      <c r="HX53" s="133">
        <f t="shared" si="984"/>
        <v>0</v>
      </c>
      <c r="HY53" s="134" t="e">
        <f t="shared" si="985"/>
        <v>#DIV/0!</v>
      </c>
      <c r="HZ53" s="133"/>
      <c r="IA53" s="145">
        <f t="shared" si="986"/>
        <v>0</v>
      </c>
      <c r="IB53" s="144">
        <f t="shared" si="151"/>
        <v>500000</v>
      </c>
      <c r="IC53" s="147">
        <f t="shared" si="151"/>
        <v>0</v>
      </c>
      <c r="ID53" s="133">
        <f t="shared" si="151"/>
        <v>500000</v>
      </c>
      <c r="IE53" s="134">
        <f t="shared" si="152"/>
        <v>0</v>
      </c>
      <c r="IF53" s="133">
        <f t="shared" si="153"/>
        <v>150000</v>
      </c>
      <c r="IG53" s="145">
        <f t="shared" si="153"/>
        <v>350000</v>
      </c>
      <c r="IH53" s="144">
        <f>+'[10]รายละเอียดซื้อ I'!F167</f>
        <v>500000</v>
      </c>
      <c r="II53" s="147">
        <f>+'[10]รายละเอียดซื้อ I'!G167+'[10]รายละเอียดซื้อ I'!J167+'[10]รายละเอียดซื้อ I'!K167</f>
        <v>0</v>
      </c>
      <c r="IJ53" s="133">
        <f t="shared" si="987"/>
        <v>500000</v>
      </c>
      <c r="IK53" s="134">
        <f t="shared" si="988"/>
        <v>0</v>
      </c>
      <c r="IL53" s="133">
        <f>+'[10]รายละเอียดซื้อ I'!N167</f>
        <v>150000</v>
      </c>
      <c r="IM53" s="145">
        <f t="shared" si="989"/>
        <v>350000</v>
      </c>
      <c r="IN53" s="144"/>
      <c r="IO53" s="147"/>
      <c r="IP53" s="133">
        <f t="shared" si="990"/>
        <v>0</v>
      </c>
      <c r="IQ53" s="134" t="e">
        <f t="shared" si="991"/>
        <v>#DIV/0!</v>
      </c>
      <c r="IR53" s="133"/>
      <c r="IS53" s="145">
        <f t="shared" si="992"/>
        <v>0</v>
      </c>
      <c r="IT53" s="144"/>
      <c r="IU53" s="147"/>
      <c r="IV53" s="133">
        <f t="shared" si="993"/>
        <v>0</v>
      </c>
      <c r="IW53" s="134" t="e">
        <f t="shared" si="994"/>
        <v>#DIV/0!</v>
      </c>
      <c r="IX53" s="133"/>
      <c r="IY53" s="145">
        <f t="shared" si="995"/>
        <v>0</v>
      </c>
      <c r="IZ53" s="144">
        <f t="shared" si="163"/>
        <v>0</v>
      </c>
      <c r="JA53" s="147">
        <f t="shared" si="163"/>
        <v>0</v>
      </c>
      <c r="JB53" s="133">
        <f t="shared" si="163"/>
        <v>0</v>
      </c>
      <c r="JC53" s="134" t="e">
        <f t="shared" si="164"/>
        <v>#DIV/0!</v>
      </c>
      <c r="JD53" s="133">
        <f t="shared" si="165"/>
        <v>0</v>
      </c>
      <c r="JE53" s="145">
        <f t="shared" si="165"/>
        <v>0</v>
      </c>
      <c r="JF53" s="144"/>
      <c r="JG53" s="147"/>
      <c r="JH53" s="133">
        <f t="shared" si="996"/>
        <v>0</v>
      </c>
      <c r="JI53" s="134" t="e">
        <f t="shared" si="997"/>
        <v>#DIV/0!</v>
      </c>
      <c r="JJ53" s="133"/>
      <c r="JK53" s="145">
        <f t="shared" si="998"/>
        <v>0</v>
      </c>
      <c r="JL53" s="144"/>
      <c r="JM53" s="147"/>
      <c r="JN53" s="133">
        <f t="shared" si="999"/>
        <v>0</v>
      </c>
      <c r="JO53" s="134" t="e">
        <f t="shared" si="1000"/>
        <v>#DIV/0!</v>
      </c>
      <c r="JP53" s="133"/>
      <c r="JQ53" s="145">
        <f t="shared" si="1001"/>
        <v>0</v>
      </c>
      <c r="JR53" s="144"/>
      <c r="JS53" s="147"/>
      <c r="JT53" s="133">
        <f t="shared" si="1002"/>
        <v>0</v>
      </c>
      <c r="JU53" s="134" t="e">
        <f t="shared" si="1003"/>
        <v>#DIV/0!</v>
      </c>
      <c r="JV53" s="133"/>
      <c r="JW53" s="145">
        <f t="shared" si="1004"/>
        <v>0</v>
      </c>
      <c r="JX53" s="144"/>
      <c r="JY53" s="147"/>
      <c r="JZ53" s="133">
        <f t="shared" si="1005"/>
        <v>0</v>
      </c>
      <c r="KA53" s="134" t="e">
        <f t="shared" si="1006"/>
        <v>#DIV/0!</v>
      </c>
      <c r="KB53" s="133"/>
      <c r="KC53" s="145">
        <f t="shared" si="1007"/>
        <v>0</v>
      </c>
      <c r="KD53" s="144">
        <f t="shared" si="178"/>
        <v>0</v>
      </c>
      <c r="KE53" s="147">
        <f t="shared" si="178"/>
        <v>0</v>
      </c>
      <c r="KF53" s="133">
        <f t="shared" si="178"/>
        <v>0</v>
      </c>
      <c r="KG53" s="134" t="e">
        <f t="shared" si="179"/>
        <v>#DIV/0!</v>
      </c>
      <c r="KH53" s="133">
        <f t="shared" si="180"/>
        <v>0</v>
      </c>
      <c r="KI53" s="145">
        <f t="shared" si="180"/>
        <v>0</v>
      </c>
      <c r="KJ53" s="144"/>
      <c r="KK53" s="147"/>
      <c r="KL53" s="133">
        <f t="shared" si="1008"/>
        <v>0</v>
      </c>
      <c r="KM53" s="134" t="e">
        <f t="shared" si="1009"/>
        <v>#DIV/0!</v>
      </c>
      <c r="KN53" s="133"/>
      <c r="KO53" s="145">
        <f t="shared" si="1010"/>
        <v>0</v>
      </c>
      <c r="KP53" s="144"/>
      <c r="KQ53" s="147"/>
      <c r="KR53" s="133">
        <f t="shared" si="1011"/>
        <v>0</v>
      </c>
      <c r="KS53" s="134" t="e">
        <f t="shared" si="1012"/>
        <v>#DIV/0!</v>
      </c>
      <c r="KT53" s="133"/>
      <c r="KU53" s="145">
        <f t="shared" si="1013"/>
        <v>0</v>
      </c>
      <c r="KV53" s="144">
        <f t="shared" si="187"/>
        <v>0</v>
      </c>
      <c r="KW53" s="147">
        <f t="shared" si="187"/>
        <v>0</v>
      </c>
      <c r="KX53" s="133">
        <f t="shared" si="187"/>
        <v>0</v>
      </c>
      <c r="KY53" s="134" t="e">
        <f t="shared" si="188"/>
        <v>#DIV/0!</v>
      </c>
      <c r="KZ53" s="133">
        <f t="shared" si="189"/>
        <v>0</v>
      </c>
      <c r="LA53" s="145">
        <f t="shared" si="189"/>
        <v>0</v>
      </c>
      <c r="LB53" s="144"/>
      <c r="LC53" s="147"/>
      <c r="LD53" s="133">
        <f t="shared" si="1014"/>
        <v>0</v>
      </c>
      <c r="LE53" s="134" t="e">
        <f t="shared" si="1015"/>
        <v>#DIV/0!</v>
      </c>
      <c r="LF53" s="133"/>
      <c r="LG53" s="145">
        <f t="shared" si="1016"/>
        <v>0</v>
      </c>
      <c r="LH53" s="144"/>
      <c r="LI53" s="147"/>
      <c r="LJ53" s="133">
        <f t="shared" si="1017"/>
        <v>0</v>
      </c>
      <c r="LK53" s="134" t="e">
        <f t="shared" si="1018"/>
        <v>#DIV/0!</v>
      </c>
      <c r="LL53" s="133"/>
      <c r="LM53" s="145">
        <f t="shared" si="1019"/>
        <v>0</v>
      </c>
      <c r="LN53" s="144">
        <f t="shared" si="196"/>
        <v>0</v>
      </c>
      <c r="LO53" s="147">
        <f t="shared" si="196"/>
        <v>0</v>
      </c>
      <c r="LP53" s="133">
        <f t="shared" si="196"/>
        <v>0</v>
      </c>
      <c r="LQ53" s="134" t="e">
        <f t="shared" si="197"/>
        <v>#DIV/0!</v>
      </c>
      <c r="LR53" s="133">
        <f t="shared" si="198"/>
        <v>0</v>
      </c>
      <c r="LS53" s="145">
        <f t="shared" si="198"/>
        <v>0</v>
      </c>
      <c r="LT53" s="144"/>
      <c r="LU53" s="147"/>
      <c r="LV53" s="133">
        <f t="shared" si="1020"/>
        <v>0</v>
      </c>
      <c r="LW53" s="134" t="e">
        <f t="shared" si="1021"/>
        <v>#DIV/0!</v>
      </c>
      <c r="LX53" s="133"/>
      <c r="LY53" s="145">
        <f t="shared" si="1022"/>
        <v>0</v>
      </c>
      <c r="LZ53" s="144"/>
      <c r="MA53" s="147"/>
      <c r="MB53" s="133">
        <f t="shared" si="1023"/>
        <v>0</v>
      </c>
      <c r="MC53" s="134" t="e">
        <f t="shared" si="1024"/>
        <v>#DIV/0!</v>
      </c>
      <c r="MD53" s="133"/>
      <c r="ME53" s="145">
        <f t="shared" si="1025"/>
        <v>0</v>
      </c>
      <c r="MF53" s="144">
        <f t="shared" si="205"/>
        <v>0</v>
      </c>
      <c r="MG53" s="147">
        <f t="shared" si="205"/>
        <v>0</v>
      </c>
      <c r="MH53" s="133">
        <f t="shared" si="205"/>
        <v>0</v>
      </c>
      <c r="MI53" s="134" t="e">
        <f t="shared" si="206"/>
        <v>#DIV/0!</v>
      </c>
      <c r="MJ53" s="133">
        <f t="shared" si="207"/>
        <v>0</v>
      </c>
      <c r="MK53" s="145">
        <f t="shared" si="207"/>
        <v>0</v>
      </c>
      <c r="ML53" s="144"/>
      <c r="MM53" s="147"/>
      <c r="MN53" s="133">
        <f t="shared" si="1026"/>
        <v>0</v>
      </c>
      <c r="MO53" s="134" t="e">
        <f t="shared" si="1027"/>
        <v>#DIV/0!</v>
      </c>
      <c r="MP53" s="133"/>
      <c r="MQ53" s="145">
        <f t="shared" si="1028"/>
        <v>0</v>
      </c>
      <c r="MR53" s="144"/>
      <c r="MS53" s="147"/>
      <c r="MT53" s="133">
        <f t="shared" si="1029"/>
        <v>0</v>
      </c>
      <c r="MU53" s="134" t="e">
        <f t="shared" si="1030"/>
        <v>#DIV/0!</v>
      </c>
      <c r="MV53" s="133"/>
      <c r="MW53" s="145">
        <f t="shared" si="1031"/>
        <v>0</v>
      </c>
      <c r="MX53" s="144">
        <f t="shared" si="214"/>
        <v>0</v>
      </c>
      <c r="MY53" s="147">
        <f t="shared" si="214"/>
        <v>0</v>
      </c>
      <c r="MZ53" s="133">
        <f t="shared" si="214"/>
        <v>0</v>
      </c>
      <c r="NA53" s="134" t="e">
        <f t="shared" si="215"/>
        <v>#DIV/0!</v>
      </c>
      <c r="NB53" s="133">
        <f t="shared" si="216"/>
        <v>0</v>
      </c>
      <c r="NC53" s="145">
        <f t="shared" si="216"/>
        <v>0</v>
      </c>
      <c r="ND53" s="144"/>
      <c r="NE53" s="147"/>
      <c r="NF53" s="133">
        <f t="shared" si="1032"/>
        <v>0</v>
      </c>
      <c r="NG53" s="134" t="e">
        <f t="shared" si="1033"/>
        <v>#DIV/0!</v>
      </c>
      <c r="NH53" s="133"/>
      <c r="NI53" s="145">
        <f t="shared" si="1034"/>
        <v>0</v>
      </c>
      <c r="NJ53" s="144"/>
      <c r="NK53" s="147"/>
      <c r="NL53" s="133">
        <f t="shared" si="1035"/>
        <v>0</v>
      </c>
      <c r="NM53" s="134" t="e">
        <f t="shared" si="1036"/>
        <v>#DIV/0!</v>
      </c>
      <c r="NN53" s="133"/>
      <c r="NO53" s="145">
        <f t="shared" si="1037"/>
        <v>0</v>
      </c>
      <c r="NP53" s="144">
        <f t="shared" si="223"/>
        <v>0</v>
      </c>
      <c r="NQ53" s="147">
        <f t="shared" si="223"/>
        <v>0</v>
      </c>
      <c r="NR53" s="133">
        <f t="shared" si="223"/>
        <v>0</v>
      </c>
      <c r="NS53" s="134" t="e">
        <f t="shared" si="224"/>
        <v>#DIV/0!</v>
      </c>
      <c r="NT53" s="133">
        <f t="shared" si="225"/>
        <v>0</v>
      </c>
      <c r="NU53" s="145">
        <f t="shared" si="225"/>
        <v>0</v>
      </c>
      <c r="NV53" s="144"/>
      <c r="NW53" s="147"/>
      <c r="NX53" s="133">
        <f t="shared" si="1038"/>
        <v>0</v>
      </c>
      <c r="NY53" s="134" t="e">
        <f t="shared" si="1039"/>
        <v>#DIV/0!</v>
      </c>
      <c r="NZ53" s="133"/>
      <c r="OA53" s="145">
        <f t="shared" si="1040"/>
        <v>0</v>
      </c>
      <c r="OB53" s="144"/>
      <c r="OC53" s="147"/>
      <c r="OD53" s="133">
        <f t="shared" si="1041"/>
        <v>0</v>
      </c>
      <c r="OE53" s="134" t="e">
        <f t="shared" si="1042"/>
        <v>#DIV/0!</v>
      </c>
      <c r="OF53" s="133"/>
      <c r="OG53" s="145">
        <f t="shared" si="1043"/>
        <v>0</v>
      </c>
      <c r="OH53" s="144"/>
      <c r="OI53" s="147"/>
      <c r="OJ53" s="133">
        <f t="shared" si="1044"/>
        <v>0</v>
      </c>
      <c r="OK53" s="134" t="e">
        <f t="shared" si="1045"/>
        <v>#DIV/0!</v>
      </c>
      <c r="OL53" s="133"/>
      <c r="OM53" s="145">
        <f t="shared" si="1046"/>
        <v>0</v>
      </c>
      <c r="ON53" s="144">
        <f t="shared" si="235"/>
        <v>0</v>
      </c>
      <c r="OO53" s="147">
        <f t="shared" si="235"/>
        <v>0</v>
      </c>
      <c r="OP53" s="133">
        <f t="shared" si="235"/>
        <v>0</v>
      </c>
      <c r="OQ53" s="134" t="e">
        <f t="shared" si="236"/>
        <v>#DIV/0!</v>
      </c>
      <c r="OR53" s="133">
        <f t="shared" si="237"/>
        <v>0</v>
      </c>
      <c r="OS53" s="145">
        <f t="shared" si="237"/>
        <v>0</v>
      </c>
      <c r="OT53" s="144"/>
      <c r="OU53" s="147"/>
      <c r="OV53" s="133">
        <f t="shared" si="1047"/>
        <v>0</v>
      </c>
      <c r="OW53" s="134" t="e">
        <f t="shared" si="1048"/>
        <v>#DIV/0!</v>
      </c>
      <c r="OX53" s="133"/>
      <c r="OY53" s="145">
        <f t="shared" si="1049"/>
        <v>0</v>
      </c>
      <c r="OZ53" s="144"/>
      <c r="PA53" s="147"/>
      <c r="PB53" s="133">
        <f t="shared" si="1050"/>
        <v>0</v>
      </c>
      <c r="PC53" s="134" t="e">
        <f t="shared" si="1051"/>
        <v>#DIV/0!</v>
      </c>
      <c r="PD53" s="133"/>
      <c r="PE53" s="145">
        <f t="shared" si="1052"/>
        <v>0</v>
      </c>
      <c r="PF53" s="144">
        <f t="shared" si="244"/>
        <v>0</v>
      </c>
      <c r="PG53" s="147">
        <f t="shared" si="244"/>
        <v>0</v>
      </c>
      <c r="PH53" s="133">
        <f t="shared" si="244"/>
        <v>0</v>
      </c>
      <c r="PI53" s="134" t="e">
        <f t="shared" si="245"/>
        <v>#DIV/0!</v>
      </c>
      <c r="PJ53" s="133">
        <f t="shared" si="246"/>
        <v>0</v>
      </c>
      <c r="PK53" s="145">
        <f t="shared" si="246"/>
        <v>0</v>
      </c>
      <c r="PL53" s="144"/>
      <c r="PM53" s="147"/>
      <c r="PN53" s="133">
        <f t="shared" si="1053"/>
        <v>0</v>
      </c>
      <c r="PO53" s="134" t="e">
        <f t="shared" si="1054"/>
        <v>#DIV/0!</v>
      </c>
      <c r="PP53" s="133"/>
      <c r="PQ53" s="145">
        <f t="shared" si="1055"/>
        <v>0</v>
      </c>
      <c r="PR53" s="144"/>
      <c r="PS53" s="147"/>
      <c r="PT53" s="133">
        <f t="shared" si="1056"/>
        <v>0</v>
      </c>
      <c r="PU53" s="134" t="e">
        <f t="shared" si="1057"/>
        <v>#DIV/0!</v>
      </c>
      <c r="PV53" s="133"/>
      <c r="PW53" s="145">
        <f t="shared" si="1058"/>
        <v>0</v>
      </c>
    </row>
    <row r="54" spans="1:439" s="98" customFormat="1" ht="18.75" customHeight="1">
      <c r="A54" s="150"/>
      <c r="B54" s="195" t="s">
        <v>729</v>
      </c>
      <c r="C54" s="195" t="s">
        <v>730</v>
      </c>
      <c r="D54" s="152">
        <f>+'[10]รายงานจัดซื้องบ I '!D48</f>
        <v>530000</v>
      </c>
      <c r="E54" s="152">
        <f>+'[10]รายงานจัดซื้องบ I '!E48</f>
        <v>0</v>
      </c>
      <c r="F54" s="152">
        <f t="shared" si="927"/>
        <v>530000</v>
      </c>
      <c r="G54" s="152">
        <f>+'[10]รายงานจัดซื้องบ I '!G48</f>
        <v>0</v>
      </c>
      <c r="H54" s="152">
        <f t="shared" si="928"/>
        <v>530000</v>
      </c>
      <c r="I54" s="153">
        <f>+'[10]รายงานจัดซื้องบ I '!I48+'[10]รายงานจัดซื้องบ I '!L48+'[10]รายงานจัดซื้องบ I '!M48</f>
        <v>0</v>
      </c>
      <c r="J54" s="152">
        <f t="shared" si="929"/>
        <v>530000</v>
      </c>
      <c r="K54" s="154">
        <f t="shared" si="36"/>
        <v>0</v>
      </c>
      <c r="L54" s="152">
        <f>+'[10]รายงานจัดซื้องบ I '!O48</f>
        <v>284525</v>
      </c>
      <c r="M54" s="155">
        <f t="shared" si="930"/>
        <v>245475</v>
      </c>
      <c r="N54" s="136">
        <f t="shared" si="40"/>
        <v>0</v>
      </c>
      <c r="O54" s="148">
        <f t="shared" si="40"/>
        <v>0</v>
      </c>
      <c r="P54" s="137">
        <f t="shared" si="40"/>
        <v>0</v>
      </c>
      <c r="Q54" s="138" t="e">
        <f t="shared" si="41"/>
        <v>#DIV/0!</v>
      </c>
      <c r="R54" s="137">
        <f t="shared" si="42"/>
        <v>0</v>
      </c>
      <c r="S54" s="139">
        <f t="shared" si="42"/>
        <v>0</v>
      </c>
      <c r="T54" s="140">
        <f t="shared" si="931"/>
        <v>530000</v>
      </c>
      <c r="U54" s="149">
        <f t="shared" si="931"/>
        <v>0</v>
      </c>
      <c r="V54" s="141">
        <f t="shared" si="932"/>
        <v>530000</v>
      </c>
      <c r="W54" s="142">
        <f t="shared" si="933"/>
        <v>0</v>
      </c>
      <c r="X54" s="141">
        <f t="shared" si="934"/>
        <v>284525</v>
      </c>
      <c r="Y54" s="143">
        <f t="shared" si="935"/>
        <v>245475</v>
      </c>
      <c r="Z54" s="144">
        <v>0</v>
      </c>
      <c r="AA54" s="147">
        <v>0</v>
      </c>
      <c r="AB54" s="133">
        <f t="shared" si="936"/>
        <v>0</v>
      </c>
      <c r="AC54" s="134" t="e">
        <f t="shared" si="937"/>
        <v>#DIV/0!</v>
      </c>
      <c r="AD54" s="133">
        <v>0</v>
      </c>
      <c r="AE54" s="145">
        <f t="shared" si="938"/>
        <v>0</v>
      </c>
      <c r="AF54" s="144">
        <v>0</v>
      </c>
      <c r="AG54" s="147">
        <v>0</v>
      </c>
      <c r="AH54" s="133">
        <f t="shared" si="939"/>
        <v>0</v>
      </c>
      <c r="AI54" s="134" t="e">
        <f t="shared" si="940"/>
        <v>#DIV/0!</v>
      </c>
      <c r="AJ54" s="133">
        <v>0</v>
      </c>
      <c r="AK54" s="145">
        <f t="shared" si="941"/>
        <v>0</v>
      </c>
      <c r="AL54" s="144">
        <f t="shared" si="52"/>
        <v>0</v>
      </c>
      <c r="AM54" s="147">
        <f t="shared" si="52"/>
        <v>0</v>
      </c>
      <c r="AN54" s="133">
        <f t="shared" si="52"/>
        <v>0</v>
      </c>
      <c r="AO54" s="134" t="e">
        <f t="shared" si="53"/>
        <v>#DIV/0!</v>
      </c>
      <c r="AP54" s="133">
        <f t="shared" si="54"/>
        <v>0</v>
      </c>
      <c r="AQ54" s="145">
        <f t="shared" si="54"/>
        <v>0</v>
      </c>
      <c r="AR54" s="144"/>
      <c r="AS54" s="147"/>
      <c r="AT54" s="133">
        <f t="shared" si="55"/>
        <v>0</v>
      </c>
      <c r="AU54" s="134" t="e">
        <f t="shared" si="56"/>
        <v>#DIV/0!</v>
      </c>
      <c r="AV54" s="133"/>
      <c r="AW54" s="145">
        <f t="shared" si="57"/>
        <v>0</v>
      </c>
      <c r="AX54" s="144"/>
      <c r="AY54" s="147"/>
      <c r="AZ54" s="133">
        <f t="shared" si="58"/>
        <v>0</v>
      </c>
      <c r="BA54" s="134" t="e">
        <f t="shared" si="59"/>
        <v>#DIV/0!</v>
      </c>
      <c r="BB54" s="133"/>
      <c r="BC54" s="145">
        <f t="shared" si="60"/>
        <v>0</v>
      </c>
      <c r="BD54" s="144"/>
      <c r="BE54" s="147"/>
      <c r="BF54" s="133">
        <f t="shared" si="61"/>
        <v>0</v>
      </c>
      <c r="BG54" s="134" t="e">
        <f t="shared" si="62"/>
        <v>#DIV/0!</v>
      </c>
      <c r="BH54" s="133"/>
      <c r="BI54" s="145">
        <f t="shared" si="63"/>
        <v>0</v>
      </c>
      <c r="BJ54" s="144">
        <f t="shared" si="64"/>
        <v>0</v>
      </c>
      <c r="BK54" s="147">
        <f t="shared" si="64"/>
        <v>0</v>
      </c>
      <c r="BL54" s="133">
        <f t="shared" si="64"/>
        <v>0</v>
      </c>
      <c r="BM54" s="134" t="e">
        <f t="shared" si="65"/>
        <v>#DIV/0!</v>
      </c>
      <c r="BN54" s="133">
        <f t="shared" si="66"/>
        <v>0</v>
      </c>
      <c r="BO54" s="145">
        <f t="shared" si="66"/>
        <v>0</v>
      </c>
      <c r="BP54" s="144">
        <f>+'[10]รายละเอียดซื้อ I'!F169</f>
        <v>0</v>
      </c>
      <c r="BQ54" s="147">
        <f>+'[10]รายละเอียดซื้อ I'!G169+'[10]รายละเอียดซื้อ I'!J169+'[10]รายละเอียดซื้อ I'!K169</f>
        <v>0</v>
      </c>
      <c r="BR54" s="133">
        <f t="shared" si="67"/>
        <v>0</v>
      </c>
      <c r="BS54" s="134" t="e">
        <f t="shared" si="68"/>
        <v>#DIV/0!</v>
      </c>
      <c r="BT54" s="133">
        <f>+'[10]รายละเอียดซื้อ I'!N169</f>
        <v>0</v>
      </c>
      <c r="BU54" s="145">
        <f t="shared" si="69"/>
        <v>0</v>
      </c>
      <c r="BV54" s="144"/>
      <c r="BW54" s="147"/>
      <c r="BX54" s="133">
        <f t="shared" si="70"/>
        <v>0</v>
      </c>
      <c r="BY54" s="134" t="e">
        <f t="shared" si="71"/>
        <v>#DIV/0!</v>
      </c>
      <c r="BZ54" s="133"/>
      <c r="CA54" s="145">
        <f t="shared" si="72"/>
        <v>0</v>
      </c>
      <c r="CB54" s="144"/>
      <c r="CC54" s="147"/>
      <c r="CD54" s="133">
        <f t="shared" si="73"/>
        <v>0</v>
      </c>
      <c r="CE54" s="134" t="e">
        <f t="shared" si="74"/>
        <v>#DIV/0!</v>
      </c>
      <c r="CF54" s="133"/>
      <c r="CG54" s="145">
        <f t="shared" si="75"/>
        <v>0</v>
      </c>
      <c r="CH54" s="144">
        <f t="shared" si="76"/>
        <v>0</v>
      </c>
      <c r="CI54" s="147">
        <f t="shared" si="76"/>
        <v>0</v>
      </c>
      <c r="CJ54" s="133">
        <f t="shared" si="76"/>
        <v>0</v>
      </c>
      <c r="CK54" s="134" t="e">
        <f t="shared" si="77"/>
        <v>#DIV/0!</v>
      </c>
      <c r="CL54" s="133">
        <f t="shared" si="78"/>
        <v>0</v>
      </c>
      <c r="CM54" s="145">
        <f t="shared" si="78"/>
        <v>0</v>
      </c>
      <c r="CN54" s="144"/>
      <c r="CO54" s="147"/>
      <c r="CP54" s="133">
        <f t="shared" si="79"/>
        <v>0</v>
      </c>
      <c r="CQ54" s="134" t="e">
        <f t="shared" si="80"/>
        <v>#DIV/0!</v>
      </c>
      <c r="CR54" s="133"/>
      <c r="CS54" s="145">
        <f t="shared" si="81"/>
        <v>0</v>
      </c>
      <c r="CT54" s="144"/>
      <c r="CU54" s="147"/>
      <c r="CV54" s="133">
        <f t="shared" si="82"/>
        <v>0</v>
      </c>
      <c r="CW54" s="134" t="e">
        <f t="shared" si="83"/>
        <v>#DIV/0!</v>
      </c>
      <c r="CX54" s="133"/>
      <c r="CY54" s="145">
        <f t="shared" si="84"/>
        <v>0</v>
      </c>
      <c r="CZ54" s="144"/>
      <c r="DA54" s="147"/>
      <c r="DB54" s="133">
        <f t="shared" si="85"/>
        <v>0</v>
      </c>
      <c r="DC54" s="134" t="e">
        <f t="shared" si="86"/>
        <v>#DIV/0!</v>
      </c>
      <c r="DD54" s="133"/>
      <c r="DE54" s="145">
        <f t="shared" si="87"/>
        <v>0</v>
      </c>
      <c r="DF54" s="144">
        <f t="shared" si="88"/>
        <v>0</v>
      </c>
      <c r="DG54" s="147">
        <f t="shared" si="88"/>
        <v>0</v>
      </c>
      <c r="DH54" s="133">
        <f t="shared" si="88"/>
        <v>0</v>
      </c>
      <c r="DI54" s="134" t="e">
        <f t="shared" si="89"/>
        <v>#DIV/0!</v>
      </c>
      <c r="DJ54" s="133">
        <f t="shared" si="90"/>
        <v>0</v>
      </c>
      <c r="DK54" s="145">
        <f t="shared" si="90"/>
        <v>0</v>
      </c>
      <c r="DL54" s="144"/>
      <c r="DM54" s="147"/>
      <c r="DN54" s="133">
        <f t="shared" si="91"/>
        <v>0</v>
      </c>
      <c r="DO54" s="134" t="e">
        <f t="shared" si="92"/>
        <v>#DIV/0!</v>
      </c>
      <c r="DP54" s="133"/>
      <c r="DQ54" s="145">
        <f t="shared" si="93"/>
        <v>0</v>
      </c>
      <c r="DR54" s="144"/>
      <c r="DS54" s="147"/>
      <c r="DT54" s="133">
        <f t="shared" si="94"/>
        <v>0</v>
      </c>
      <c r="DU54" s="134" t="e">
        <f t="shared" si="95"/>
        <v>#DIV/0!</v>
      </c>
      <c r="DV54" s="133"/>
      <c r="DW54" s="145">
        <f t="shared" si="96"/>
        <v>0</v>
      </c>
      <c r="DX54" s="144"/>
      <c r="DY54" s="147"/>
      <c r="DZ54" s="133">
        <f t="shared" si="942"/>
        <v>0</v>
      </c>
      <c r="EA54" s="134" t="e">
        <f t="shared" si="943"/>
        <v>#DIV/0!</v>
      </c>
      <c r="EB54" s="133"/>
      <c r="EC54" s="145">
        <f t="shared" si="944"/>
        <v>0</v>
      </c>
      <c r="ED54" s="144">
        <f t="shared" si="100"/>
        <v>0</v>
      </c>
      <c r="EE54" s="147">
        <f t="shared" si="100"/>
        <v>0</v>
      </c>
      <c r="EF54" s="133">
        <f t="shared" si="100"/>
        <v>0</v>
      </c>
      <c r="EG54" s="134" t="e">
        <f t="shared" si="101"/>
        <v>#DIV/0!</v>
      </c>
      <c r="EH54" s="133">
        <f t="shared" si="102"/>
        <v>0</v>
      </c>
      <c r="EI54" s="145">
        <f t="shared" si="102"/>
        <v>0</v>
      </c>
      <c r="EJ54" s="144"/>
      <c r="EK54" s="147"/>
      <c r="EL54" s="133">
        <f t="shared" si="945"/>
        <v>0</v>
      </c>
      <c r="EM54" s="134" t="e">
        <f t="shared" si="946"/>
        <v>#DIV/0!</v>
      </c>
      <c r="EN54" s="133"/>
      <c r="EO54" s="145">
        <f t="shared" si="947"/>
        <v>0</v>
      </c>
      <c r="EP54" s="144"/>
      <c r="EQ54" s="147"/>
      <c r="ER54" s="133">
        <f t="shared" si="948"/>
        <v>0</v>
      </c>
      <c r="ES54" s="134" t="e">
        <f t="shared" si="949"/>
        <v>#DIV/0!</v>
      </c>
      <c r="ET54" s="133"/>
      <c r="EU54" s="145">
        <f t="shared" si="950"/>
        <v>0</v>
      </c>
      <c r="EV54" s="144"/>
      <c r="EW54" s="147"/>
      <c r="EX54" s="133">
        <f t="shared" si="951"/>
        <v>0</v>
      </c>
      <c r="EY54" s="134" t="e">
        <f t="shared" si="952"/>
        <v>#DIV/0!</v>
      </c>
      <c r="EZ54" s="133"/>
      <c r="FA54" s="145">
        <f t="shared" si="953"/>
        <v>0</v>
      </c>
      <c r="FB54" s="144"/>
      <c r="FC54" s="147"/>
      <c r="FD54" s="133">
        <f t="shared" si="954"/>
        <v>0</v>
      </c>
      <c r="FE54" s="134" t="e">
        <f t="shared" si="955"/>
        <v>#DIV/0!</v>
      </c>
      <c r="FF54" s="133"/>
      <c r="FG54" s="145">
        <f t="shared" si="956"/>
        <v>0</v>
      </c>
      <c r="FH54" s="144"/>
      <c r="FI54" s="147"/>
      <c r="FJ54" s="133">
        <f t="shared" si="957"/>
        <v>0</v>
      </c>
      <c r="FK54" s="134" t="e">
        <f t="shared" si="958"/>
        <v>#DIV/0!</v>
      </c>
      <c r="FL54" s="133"/>
      <c r="FM54" s="145">
        <f t="shared" si="959"/>
        <v>0</v>
      </c>
      <c r="FN54" s="144">
        <f t="shared" si="118"/>
        <v>0</v>
      </c>
      <c r="FO54" s="147">
        <f t="shared" si="118"/>
        <v>0</v>
      </c>
      <c r="FP54" s="133">
        <f t="shared" si="118"/>
        <v>0</v>
      </c>
      <c r="FQ54" s="134" t="e">
        <f t="shared" si="119"/>
        <v>#DIV/0!</v>
      </c>
      <c r="FR54" s="133">
        <f t="shared" si="120"/>
        <v>0</v>
      </c>
      <c r="FS54" s="145">
        <f t="shared" si="120"/>
        <v>0</v>
      </c>
      <c r="FT54" s="144"/>
      <c r="FU54" s="147"/>
      <c r="FV54" s="133">
        <f t="shared" si="960"/>
        <v>0</v>
      </c>
      <c r="FW54" s="134" t="e">
        <f t="shared" si="961"/>
        <v>#DIV/0!</v>
      </c>
      <c r="FX54" s="133"/>
      <c r="FY54" s="145">
        <f t="shared" si="962"/>
        <v>0</v>
      </c>
      <c r="FZ54" s="144"/>
      <c r="GA54" s="147"/>
      <c r="GB54" s="133">
        <f t="shared" si="963"/>
        <v>0</v>
      </c>
      <c r="GC54" s="134" t="e">
        <f t="shared" si="964"/>
        <v>#DIV/0!</v>
      </c>
      <c r="GD54" s="133"/>
      <c r="GE54" s="145">
        <f t="shared" si="965"/>
        <v>0</v>
      </c>
      <c r="GF54" s="144"/>
      <c r="GG54" s="147"/>
      <c r="GH54" s="133">
        <f t="shared" si="966"/>
        <v>0</v>
      </c>
      <c r="GI54" s="134" t="e">
        <f t="shared" si="967"/>
        <v>#DIV/0!</v>
      </c>
      <c r="GJ54" s="133"/>
      <c r="GK54" s="145">
        <f t="shared" si="968"/>
        <v>0</v>
      </c>
      <c r="GL54" s="144">
        <f t="shared" si="130"/>
        <v>0</v>
      </c>
      <c r="GM54" s="147">
        <f t="shared" si="130"/>
        <v>0</v>
      </c>
      <c r="GN54" s="133">
        <f t="shared" si="130"/>
        <v>0</v>
      </c>
      <c r="GO54" s="134" t="e">
        <f t="shared" si="131"/>
        <v>#DIV/0!</v>
      </c>
      <c r="GP54" s="133">
        <f t="shared" si="132"/>
        <v>0</v>
      </c>
      <c r="GQ54" s="145">
        <f t="shared" si="132"/>
        <v>0</v>
      </c>
      <c r="GR54" s="144"/>
      <c r="GS54" s="147"/>
      <c r="GT54" s="133">
        <f t="shared" si="969"/>
        <v>0</v>
      </c>
      <c r="GU54" s="134" t="e">
        <f t="shared" si="970"/>
        <v>#DIV/0!</v>
      </c>
      <c r="GV54" s="133"/>
      <c r="GW54" s="145">
        <f t="shared" si="971"/>
        <v>0</v>
      </c>
      <c r="GX54" s="144"/>
      <c r="GY54" s="147"/>
      <c r="GZ54" s="133">
        <f t="shared" si="972"/>
        <v>0</v>
      </c>
      <c r="HA54" s="134" t="e">
        <f t="shared" si="973"/>
        <v>#DIV/0!</v>
      </c>
      <c r="HB54" s="133"/>
      <c r="HC54" s="145">
        <f t="shared" si="974"/>
        <v>0</v>
      </c>
      <c r="HD54" s="144"/>
      <c r="HE54" s="147"/>
      <c r="HF54" s="133">
        <f t="shared" si="975"/>
        <v>0</v>
      </c>
      <c r="HG54" s="134" t="e">
        <f t="shared" si="976"/>
        <v>#DIV/0!</v>
      </c>
      <c r="HH54" s="133"/>
      <c r="HI54" s="145">
        <f t="shared" si="977"/>
        <v>0</v>
      </c>
      <c r="HJ54" s="144"/>
      <c r="HK54" s="147"/>
      <c r="HL54" s="133">
        <f t="shared" si="978"/>
        <v>0</v>
      </c>
      <c r="HM54" s="134" t="e">
        <f t="shared" si="979"/>
        <v>#DIV/0!</v>
      </c>
      <c r="HN54" s="133"/>
      <c r="HO54" s="145">
        <f t="shared" si="980"/>
        <v>0</v>
      </c>
      <c r="HP54" s="144"/>
      <c r="HQ54" s="147"/>
      <c r="HR54" s="133">
        <f t="shared" si="981"/>
        <v>0</v>
      </c>
      <c r="HS54" s="134" t="e">
        <f t="shared" si="982"/>
        <v>#DIV/0!</v>
      </c>
      <c r="HT54" s="133"/>
      <c r="HU54" s="145">
        <f t="shared" si="983"/>
        <v>0</v>
      </c>
      <c r="HV54" s="144"/>
      <c r="HW54" s="147"/>
      <c r="HX54" s="133">
        <f t="shared" si="984"/>
        <v>0</v>
      </c>
      <c r="HY54" s="134" t="e">
        <f t="shared" si="985"/>
        <v>#DIV/0!</v>
      </c>
      <c r="HZ54" s="133"/>
      <c r="IA54" s="145">
        <f t="shared" si="986"/>
        <v>0</v>
      </c>
      <c r="IB54" s="144">
        <f t="shared" si="151"/>
        <v>530000</v>
      </c>
      <c r="IC54" s="147">
        <f t="shared" si="151"/>
        <v>0</v>
      </c>
      <c r="ID54" s="133">
        <f t="shared" si="151"/>
        <v>530000</v>
      </c>
      <c r="IE54" s="134">
        <f t="shared" si="152"/>
        <v>0</v>
      </c>
      <c r="IF54" s="133">
        <f t="shared" si="153"/>
        <v>284525</v>
      </c>
      <c r="IG54" s="145">
        <f t="shared" si="153"/>
        <v>245475</v>
      </c>
      <c r="IH54" s="144">
        <f>+'[10]รายละเอียดซื้อ I'!F170</f>
        <v>530000</v>
      </c>
      <c r="II54" s="147">
        <f>+'[10]รายละเอียดซื้อ I'!G170+'[10]รายละเอียดซื้อ I'!J170+'[10]รายละเอียดซื้อ I'!K170</f>
        <v>0</v>
      </c>
      <c r="IJ54" s="133">
        <f t="shared" si="987"/>
        <v>530000</v>
      </c>
      <c r="IK54" s="134">
        <f t="shared" si="988"/>
        <v>0</v>
      </c>
      <c r="IL54" s="133">
        <f>+'[10]รายละเอียดซื้อ I'!N170</f>
        <v>284525</v>
      </c>
      <c r="IM54" s="145">
        <f t="shared" si="989"/>
        <v>245475</v>
      </c>
      <c r="IN54" s="144"/>
      <c r="IO54" s="147"/>
      <c r="IP54" s="133">
        <f t="shared" si="990"/>
        <v>0</v>
      </c>
      <c r="IQ54" s="134" t="e">
        <f t="shared" si="991"/>
        <v>#DIV/0!</v>
      </c>
      <c r="IR54" s="133"/>
      <c r="IS54" s="145">
        <f t="shared" si="992"/>
        <v>0</v>
      </c>
      <c r="IT54" s="144"/>
      <c r="IU54" s="147"/>
      <c r="IV54" s="133">
        <f t="shared" si="993"/>
        <v>0</v>
      </c>
      <c r="IW54" s="134" t="e">
        <f t="shared" si="994"/>
        <v>#DIV/0!</v>
      </c>
      <c r="IX54" s="133"/>
      <c r="IY54" s="145">
        <f t="shared" si="995"/>
        <v>0</v>
      </c>
      <c r="IZ54" s="144">
        <f t="shared" si="163"/>
        <v>0</v>
      </c>
      <c r="JA54" s="147">
        <f t="shared" si="163"/>
        <v>0</v>
      </c>
      <c r="JB54" s="133">
        <f t="shared" si="163"/>
        <v>0</v>
      </c>
      <c r="JC54" s="134" t="e">
        <f t="shared" si="164"/>
        <v>#DIV/0!</v>
      </c>
      <c r="JD54" s="133">
        <f t="shared" si="165"/>
        <v>0</v>
      </c>
      <c r="JE54" s="145">
        <f t="shared" si="165"/>
        <v>0</v>
      </c>
      <c r="JF54" s="144"/>
      <c r="JG54" s="147"/>
      <c r="JH54" s="133">
        <f t="shared" si="996"/>
        <v>0</v>
      </c>
      <c r="JI54" s="134" t="e">
        <f t="shared" si="997"/>
        <v>#DIV/0!</v>
      </c>
      <c r="JJ54" s="133"/>
      <c r="JK54" s="145">
        <f t="shared" si="998"/>
        <v>0</v>
      </c>
      <c r="JL54" s="144"/>
      <c r="JM54" s="147"/>
      <c r="JN54" s="133">
        <f t="shared" si="999"/>
        <v>0</v>
      </c>
      <c r="JO54" s="134" t="e">
        <f t="shared" si="1000"/>
        <v>#DIV/0!</v>
      </c>
      <c r="JP54" s="133"/>
      <c r="JQ54" s="145">
        <f t="shared" si="1001"/>
        <v>0</v>
      </c>
      <c r="JR54" s="144"/>
      <c r="JS54" s="147"/>
      <c r="JT54" s="133">
        <f t="shared" si="1002"/>
        <v>0</v>
      </c>
      <c r="JU54" s="134" t="e">
        <f t="shared" si="1003"/>
        <v>#DIV/0!</v>
      </c>
      <c r="JV54" s="133"/>
      <c r="JW54" s="145">
        <f t="shared" si="1004"/>
        <v>0</v>
      </c>
      <c r="JX54" s="144"/>
      <c r="JY54" s="147"/>
      <c r="JZ54" s="133">
        <f t="shared" si="1005"/>
        <v>0</v>
      </c>
      <c r="KA54" s="134" t="e">
        <f t="shared" si="1006"/>
        <v>#DIV/0!</v>
      </c>
      <c r="KB54" s="133"/>
      <c r="KC54" s="145">
        <f t="shared" si="1007"/>
        <v>0</v>
      </c>
      <c r="KD54" s="144">
        <f t="shared" si="178"/>
        <v>0</v>
      </c>
      <c r="KE54" s="147">
        <f t="shared" si="178"/>
        <v>0</v>
      </c>
      <c r="KF54" s="133">
        <f t="shared" si="178"/>
        <v>0</v>
      </c>
      <c r="KG54" s="134" t="e">
        <f t="shared" si="179"/>
        <v>#DIV/0!</v>
      </c>
      <c r="KH54" s="133">
        <f t="shared" si="180"/>
        <v>0</v>
      </c>
      <c r="KI54" s="145">
        <f t="shared" si="180"/>
        <v>0</v>
      </c>
      <c r="KJ54" s="144"/>
      <c r="KK54" s="147"/>
      <c r="KL54" s="133">
        <f t="shared" si="1008"/>
        <v>0</v>
      </c>
      <c r="KM54" s="134" t="e">
        <f t="shared" si="1009"/>
        <v>#DIV/0!</v>
      </c>
      <c r="KN54" s="133"/>
      <c r="KO54" s="145">
        <f t="shared" si="1010"/>
        <v>0</v>
      </c>
      <c r="KP54" s="144"/>
      <c r="KQ54" s="147"/>
      <c r="KR54" s="133">
        <f t="shared" si="1011"/>
        <v>0</v>
      </c>
      <c r="KS54" s="134" t="e">
        <f t="shared" si="1012"/>
        <v>#DIV/0!</v>
      </c>
      <c r="KT54" s="133"/>
      <c r="KU54" s="145">
        <f t="shared" si="1013"/>
        <v>0</v>
      </c>
      <c r="KV54" s="144">
        <f t="shared" si="187"/>
        <v>0</v>
      </c>
      <c r="KW54" s="147">
        <f t="shared" si="187"/>
        <v>0</v>
      </c>
      <c r="KX54" s="133">
        <f t="shared" si="187"/>
        <v>0</v>
      </c>
      <c r="KY54" s="134" t="e">
        <f t="shared" si="188"/>
        <v>#DIV/0!</v>
      </c>
      <c r="KZ54" s="133">
        <f t="shared" si="189"/>
        <v>0</v>
      </c>
      <c r="LA54" s="145">
        <f t="shared" si="189"/>
        <v>0</v>
      </c>
      <c r="LB54" s="144"/>
      <c r="LC54" s="147"/>
      <c r="LD54" s="133">
        <f t="shared" si="1014"/>
        <v>0</v>
      </c>
      <c r="LE54" s="134" t="e">
        <f t="shared" si="1015"/>
        <v>#DIV/0!</v>
      </c>
      <c r="LF54" s="133"/>
      <c r="LG54" s="145">
        <f t="shared" si="1016"/>
        <v>0</v>
      </c>
      <c r="LH54" s="144"/>
      <c r="LI54" s="147"/>
      <c r="LJ54" s="133">
        <f t="shared" si="1017"/>
        <v>0</v>
      </c>
      <c r="LK54" s="134" t="e">
        <f t="shared" si="1018"/>
        <v>#DIV/0!</v>
      </c>
      <c r="LL54" s="133"/>
      <c r="LM54" s="145">
        <f t="shared" si="1019"/>
        <v>0</v>
      </c>
      <c r="LN54" s="144">
        <f t="shared" si="196"/>
        <v>0</v>
      </c>
      <c r="LO54" s="147">
        <f t="shared" si="196"/>
        <v>0</v>
      </c>
      <c r="LP54" s="133">
        <f t="shared" si="196"/>
        <v>0</v>
      </c>
      <c r="LQ54" s="134" t="e">
        <f t="shared" si="197"/>
        <v>#DIV/0!</v>
      </c>
      <c r="LR54" s="133">
        <f t="shared" si="198"/>
        <v>0</v>
      </c>
      <c r="LS54" s="145">
        <f t="shared" si="198"/>
        <v>0</v>
      </c>
      <c r="LT54" s="144"/>
      <c r="LU54" s="147"/>
      <c r="LV54" s="133">
        <f t="shared" si="1020"/>
        <v>0</v>
      </c>
      <c r="LW54" s="134" t="e">
        <f t="shared" si="1021"/>
        <v>#DIV/0!</v>
      </c>
      <c r="LX54" s="133"/>
      <c r="LY54" s="145">
        <f t="shared" si="1022"/>
        <v>0</v>
      </c>
      <c r="LZ54" s="144"/>
      <c r="MA54" s="147"/>
      <c r="MB54" s="133">
        <f t="shared" si="1023"/>
        <v>0</v>
      </c>
      <c r="MC54" s="134" t="e">
        <f t="shared" si="1024"/>
        <v>#DIV/0!</v>
      </c>
      <c r="MD54" s="133"/>
      <c r="ME54" s="145">
        <f t="shared" si="1025"/>
        <v>0</v>
      </c>
      <c r="MF54" s="144">
        <f t="shared" si="205"/>
        <v>0</v>
      </c>
      <c r="MG54" s="147">
        <f t="shared" si="205"/>
        <v>0</v>
      </c>
      <c r="MH54" s="133">
        <f t="shared" si="205"/>
        <v>0</v>
      </c>
      <c r="MI54" s="134" t="e">
        <f t="shared" si="206"/>
        <v>#DIV/0!</v>
      </c>
      <c r="MJ54" s="133">
        <f t="shared" si="207"/>
        <v>0</v>
      </c>
      <c r="MK54" s="145">
        <f t="shared" si="207"/>
        <v>0</v>
      </c>
      <c r="ML54" s="144"/>
      <c r="MM54" s="147"/>
      <c r="MN54" s="133">
        <f t="shared" si="1026"/>
        <v>0</v>
      </c>
      <c r="MO54" s="134" t="e">
        <f t="shared" si="1027"/>
        <v>#DIV/0!</v>
      </c>
      <c r="MP54" s="133"/>
      <c r="MQ54" s="145">
        <f t="shared" si="1028"/>
        <v>0</v>
      </c>
      <c r="MR54" s="144"/>
      <c r="MS54" s="147"/>
      <c r="MT54" s="133">
        <f t="shared" si="1029"/>
        <v>0</v>
      </c>
      <c r="MU54" s="134" t="e">
        <f t="shared" si="1030"/>
        <v>#DIV/0!</v>
      </c>
      <c r="MV54" s="133"/>
      <c r="MW54" s="145">
        <f t="shared" si="1031"/>
        <v>0</v>
      </c>
      <c r="MX54" s="144">
        <f t="shared" si="214"/>
        <v>0</v>
      </c>
      <c r="MY54" s="147">
        <f t="shared" si="214"/>
        <v>0</v>
      </c>
      <c r="MZ54" s="133">
        <f t="shared" si="214"/>
        <v>0</v>
      </c>
      <c r="NA54" s="134" t="e">
        <f t="shared" si="215"/>
        <v>#DIV/0!</v>
      </c>
      <c r="NB54" s="133">
        <f t="shared" si="216"/>
        <v>0</v>
      </c>
      <c r="NC54" s="145">
        <f t="shared" si="216"/>
        <v>0</v>
      </c>
      <c r="ND54" s="144"/>
      <c r="NE54" s="147"/>
      <c r="NF54" s="133">
        <f t="shared" si="1032"/>
        <v>0</v>
      </c>
      <c r="NG54" s="134" t="e">
        <f t="shared" si="1033"/>
        <v>#DIV/0!</v>
      </c>
      <c r="NH54" s="133"/>
      <c r="NI54" s="145">
        <f t="shared" si="1034"/>
        <v>0</v>
      </c>
      <c r="NJ54" s="144"/>
      <c r="NK54" s="147"/>
      <c r="NL54" s="133">
        <f t="shared" si="1035"/>
        <v>0</v>
      </c>
      <c r="NM54" s="134" t="e">
        <f t="shared" si="1036"/>
        <v>#DIV/0!</v>
      </c>
      <c r="NN54" s="133"/>
      <c r="NO54" s="145">
        <f t="shared" si="1037"/>
        <v>0</v>
      </c>
      <c r="NP54" s="144">
        <f t="shared" si="223"/>
        <v>0</v>
      </c>
      <c r="NQ54" s="147">
        <f t="shared" si="223"/>
        <v>0</v>
      </c>
      <c r="NR54" s="133">
        <f t="shared" si="223"/>
        <v>0</v>
      </c>
      <c r="NS54" s="134" t="e">
        <f t="shared" si="224"/>
        <v>#DIV/0!</v>
      </c>
      <c r="NT54" s="133">
        <f t="shared" si="225"/>
        <v>0</v>
      </c>
      <c r="NU54" s="145">
        <f t="shared" si="225"/>
        <v>0</v>
      </c>
      <c r="NV54" s="144"/>
      <c r="NW54" s="147"/>
      <c r="NX54" s="133">
        <f t="shared" si="1038"/>
        <v>0</v>
      </c>
      <c r="NY54" s="134" t="e">
        <f t="shared" si="1039"/>
        <v>#DIV/0!</v>
      </c>
      <c r="NZ54" s="133"/>
      <c r="OA54" s="145">
        <f t="shared" si="1040"/>
        <v>0</v>
      </c>
      <c r="OB54" s="144"/>
      <c r="OC54" s="147"/>
      <c r="OD54" s="133">
        <f t="shared" si="1041"/>
        <v>0</v>
      </c>
      <c r="OE54" s="134" t="e">
        <f t="shared" si="1042"/>
        <v>#DIV/0!</v>
      </c>
      <c r="OF54" s="133"/>
      <c r="OG54" s="145">
        <f t="shared" si="1043"/>
        <v>0</v>
      </c>
      <c r="OH54" s="144"/>
      <c r="OI54" s="147"/>
      <c r="OJ54" s="133">
        <f t="shared" si="1044"/>
        <v>0</v>
      </c>
      <c r="OK54" s="134" t="e">
        <f t="shared" si="1045"/>
        <v>#DIV/0!</v>
      </c>
      <c r="OL54" s="133"/>
      <c r="OM54" s="145">
        <f t="shared" si="1046"/>
        <v>0</v>
      </c>
      <c r="ON54" s="144">
        <f t="shared" si="235"/>
        <v>0</v>
      </c>
      <c r="OO54" s="147">
        <f t="shared" si="235"/>
        <v>0</v>
      </c>
      <c r="OP54" s="133">
        <f t="shared" si="235"/>
        <v>0</v>
      </c>
      <c r="OQ54" s="134" t="e">
        <f t="shared" si="236"/>
        <v>#DIV/0!</v>
      </c>
      <c r="OR54" s="133">
        <f t="shared" si="237"/>
        <v>0</v>
      </c>
      <c r="OS54" s="145">
        <f t="shared" si="237"/>
        <v>0</v>
      </c>
      <c r="OT54" s="144"/>
      <c r="OU54" s="147"/>
      <c r="OV54" s="133">
        <f t="shared" si="1047"/>
        <v>0</v>
      </c>
      <c r="OW54" s="134" t="e">
        <f t="shared" si="1048"/>
        <v>#DIV/0!</v>
      </c>
      <c r="OX54" s="133"/>
      <c r="OY54" s="145">
        <f t="shared" si="1049"/>
        <v>0</v>
      </c>
      <c r="OZ54" s="144"/>
      <c r="PA54" s="147"/>
      <c r="PB54" s="133">
        <f t="shared" si="1050"/>
        <v>0</v>
      </c>
      <c r="PC54" s="134" t="e">
        <f t="shared" si="1051"/>
        <v>#DIV/0!</v>
      </c>
      <c r="PD54" s="133"/>
      <c r="PE54" s="145">
        <f t="shared" si="1052"/>
        <v>0</v>
      </c>
      <c r="PF54" s="144">
        <f t="shared" si="244"/>
        <v>0</v>
      </c>
      <c r="PG54" s="147">
        <f t="shared" si="244"/>
        <v>0</v>
      </c>
      <c r="PH54" s="133">
        <f t="shared" si="244"/>
        <v>0</v>
      </c>
      <c r="PI54" s="134" t="e">
        <f t="shared" si="245"/>
        <v>#DIV/0!</v>
      </c>
      <c r="PJ54" s="133">
        <f t="shared" si="246"/>
        <v>0</v>
      </c>
      <c r="PK54" s="145">
        <f t="shared" si="246"/>
        <v>0</v>
      </c>
      <c r="PL54" s="144"/>
      <c r="PM54" s="147"/>
      <c r="PN54" s="133">
        <f t="shared" si="1053"/>
        <v>0</v>
      </c>
      <c r="PO54" s="134" t="e">
        <f t="shared" si="1054"/>
        <v>#DIV/0!</v>
      </c>
      <c r="PP54" s="133"/>
      <c r="PQ54" s="145">
        <f t="shared" si="1055"/>
        <v>0</v>
      </c>
      <c r="PR54" s="144"/>
      <c r="PS54" s="147"/>
      <c r="PT54" s="133">
        <f t="shared" si="1056"/>
        <v>0</v>
      </c>
      <c r="PU54" s="134" t="e">
        <f t="shared" si="1057"/>
        <v>#DIV/0!</v>
      </c>
      <c r="PV54" s="133"/>
      <c r="PW54" s="145">
        <f t="shared" si="1058"/>
        <v>0</v>
      </c>
    </row>
    <row r="55" spans="1:439" s="98" customFormat="1" ht="18.75" customHeight="1">
      <c r="A55" s="150"/>
      <c r="B55" s="163" t="s">
        <v>731</v>
      </c>
      <c r="C55" s="163"/>
      <c r="D55" s="164">
        <f>SUM(D52:D54)</f>
        <v>2027130.92</v>
      </c>
      <c r="E55" s="164">
        <f t="shared" ref="E55:J55" si="1059">SUM(E52:E54)</f>
        <v>0</v>
      </c>
      <c r="F55" s="164">
        <f t="shared" si="1059"/>
        <v>2027130.92</v>
      </c>
      <c r="G55" s="164">
        <f t="shared" si="1059"/>
        <v>0</v>
      </c>
      <c r="H55" s="164">
        <f t="shared" si="1059"/>
        <v>2027130.92</v>
      </c>
      <c r="I55" s="164">
        <f t="shared" si="1059"/>
        <v>289300</v>
      </c>
      <c r="J55" s="164">
        <f t="shared" si="1059"/>
        <v>1737830.92</v>
      </c>
      <c r="K55" s="165">
        <f t="shared" si="36"/>
        <v>14.271401868804803</v>
      </c>
      <c r="L55" s="164">
        <f t="shared" ref="L55:M55" si="1060">SUM(L52:L54)</f>
        <v>707517</v>
      </c>
      <c r="M55" s="166">
        <f t="shared" si="1060"/>
        <v>1030313.92</v>
      </c>
      <c r="N55" s="167">
        <f t="shared" si="40"/>
        <v>0</v>
      </c>
      <c r="O55" s="168">
        <f t="shared" si="40"/>
        <v>0</v>
      </c>
      <c r="P55" s="168">
        <f t="shared" si="40"/>
        <v>0</v>
      </c>
      <c r="Q55" s="169" t="e">
        <f t="shared" si="41"/>
        <v>#DIV/0!</v>
      </c>
      <c r="R55" s="168">
        <f t="shared" si="42"/>
        <v>0</v>
      </c>
      <c r="S55" s="170">
        <f t="shared" si="42"/>
        <v>0</v>
      </c>
      <c r="T55" s="171">
        <f>SUM(T52:T54)</f>
        <v>2027130.92</v>
      </c>
      <c r="U55" s="172">
        <f t="shared" ref="U55:V55" si="1061">SUM(U52:U54)</f>
        <v>289300</v>
      </c>
      <c r="V55" s="172">
        <f t="shared" si="1061"/>
        <v>1737830.92</v>
      </c>
      <c r="W55" s="173">
        <f t="shared" si="44"/>
        <v>14.271401868804803</v>
      </c>
      <c r="X55" s="172">
        <f t="shared" ref="X55:Y55" si="1062">SUM(X52:X54)</f>
        <v>707517</v>
      </c>
      <c r="Y55" s="174">
        <f t="shared" si="1062"/>
        <v>1030313.92</v>
      </c>
      <c r="Z55" s="175">
        <f>SUM(Z51:Z54)</f>
        <v>0</v>
      </c>
      <c r="AA55" s="164">
        <f t="shared" ref="AA55:CX55" si="1063">SUM(AA51:AA54)</f>
        <v>0</v>
      </c>
      <c r="AB55" s="164">
        <f t="shared" si="1063"/>
        <v>0</v>
      </c>
      <c r="AC55" s="165" t="e">
        <f t="shared" si="1063"/>
        <v>#DIV/0!</v>
      </c>
      <c r="AD55" s="164">
        <f t="shared" si="1063"/>
        <v>0</v>
      </c>
      <c r="AE55" s="176">
        <f t="shared" si="1063"/>
        <v>0</v>
      </c>
      <c r="AF55" s="175">
        <f t="shared" si="1063"/>
        <v>0</v>
      </c>
      <c r="AG55" s="164">
        <f t="shared" si="1063"/>
        <v>0</v>
      </c>
      <c r="AH55" s="164">
        <f t="shared" si="1063"/>
        <v>0</v>
      </c>
      <c r="AI55" s="165" t="e">
        <f t="shared" si="1063"/>
        <v>#DIV/0!</v>
      </c>
      <c r="AJ55" s="164">
        <f t="shared" si="1063"/>
        <v>0</v>
      </c>
      <c r="AK55" s="176">
        <f t="shared" si="1063"/>
        <v>0</v>
      </c>
      <c r="AL55" s="175">
        <f t="shared" si="52"/>
        <v>138642.46000000008</v>
      </c>
      <c r="AM55" s="164">
        <f t="shared" si="52"/>
        <v>0</v>
      </c>
      <c r="AN55" s="164">
        <f t="shared" si="52"/>
        <v>138642.46000000008</v>
      </c>
      <c r="AO55" s="165">
        <f t="shared" si="53"/>
        <v>0</v>
      </c>
      <c r="AP55" s="164">
        <f t="shared" si="54"/>
        <v>0</v>
      </c>
      <c r="AQ55" s="176">
        <f t="shared" si="54"/>
        <v>138642.46000000008</v>
      </c>
      <c r="AR55" s="175">
        <f t="shared" si="1063"/>
        <v>0</v>
      </c>
      <c r="AS55" s="164">
        <f t="shared" si="1063"/>
        <v>0</v>
      </c>
      <c r="AT55" s="164">
        <f t="shared" si="1063"/>
        <v>0</v>
      </c>
      <c r="AU55" s="165" t="e">
        <f t="shared" si="1063"/>
        <v>#DIV/0!</v>
      </c>
      <c r="AV55" s="164">
        <f t="shared" si="1063"/>
        <v>0</v>
      </c>
      <c r="AW55" s="176">
        <f t="shared" si="1063"/>
        <v>0</v>
      </c>
      <c r="AX55" s="175">
        <f t="shared" si="1063"/>
        <v>0</v>
      </c>
      <c r="AY55" s="164">
        <f t="shared" si="1063"/>
        <v>0</v>
      </c>
      <c r="AZ55" s="164">
        <f t="shared" si="1063"/>
        <v>0</v>
      </c>
      <c r="BA55" s="165" t="e">
        <f t="shared" si="1063"/>
        <v>#DIV/0!</v>
      </c>
      <c r="BB55" s="164">
        <f t="shared" si="1063"/>
        <v>0</v>
      </c>
      <c r="BC55" s="176">
        <f t="shared" si="1063"/>
        <v>0</v>
      </c>
      <c r="BD55" s="175">
        <f t="shared" si="1063"/>
        <v>138642.46000000008</v>
      </c>
      <c r="BE55" s="164">
        <f t="shared" si="1063"/>
        <v>0</v>
      </c>
      <c r="BF55" s="164">
        <f t="shared" si="1063"/>
        <v>138642.46000000008</v>
      </c>
      <c r="BG55" s="165" t="e">
        <f t="shared" si="1063"/>
        <v>#DIV/0!</v>
      </c>
      <c r="BH55" s="164">
        <f t="shared" si="1063"/>
        <v>0</v>
      </c>
      <c r="BI55" s="176">
        <f t="shared" si="1063"/>
        <v>138642.46000000008</v>
      </c>
      <c r="BJ55" s="175">
        <f t="shared" si="64"/>
        <v>0</v>
      </c>
      <c r="BK55" s="164">
        <f t="shared" si="64"/>
        <v>0</v>
      </c>
      <c r="BL55" s="164">
        <f t="shared" si="64"/>
        <v>0</v>
      </c>
      <c r="BM55" s="165" t="e">
        <f t="shared" si="65"/>
        <v>#DIV/0!</v>
      </c>
      <c r="BN55" s="164">
        <f t="shared" si="66"/>
        <v>0</v>
      </c>
      <c r="BO55" s="176">
        <f t="shared" si="66"/>
        <v>0</v>
      </c>
      <c r="BP55" s="175">
        <f t="shared" si="1063"/>
        <v>0</v>
      </c>
      <c r="BQ55" s="164">
        <f t="shared" si="1063"/>
        <v>0</v>
      </c>
      <c r="BR55" s="164">
        <f t="shared" si="1063"/>
        <v>0</v>
      </c>
      <c r="BS55" s="165" t="e">
        <f t="shared" si="1063"/>
        <v>#DIV/0!</v>
      </c>
      <c r="BT55" s="164">
        <f t="shared" si="1063"/>
        <v>0</v>
      </c>
      <c r="BU55" s="176">
        <f t="shared" si="1063"/>
        <v>0</v>
      </c>
      <c r="BV55" s="175">
        <f t="shared" si="1063"/>
        <v>0</v>
      </c>
      <c r="BW55" s="164">
        <f t="shared" si="1063"/>
        <v>0</v>
      </c>
      <c r="BX55" s="164">
        <f t="shared" si="1063"/>
        <v>0</v>
      </c>
      <c r="BY55" s="165" t="e">
        <f t="shared" si="1063"/>
        <v>#DIV/0!</v>
      </c>
      <c r="BZ55" s="164">
        <f t="shared" si="1063"/>
        <v>0</v>
      </c>
      <c r="CA55" s="176">
        <f t="shared" si="1063"/>
        <v>0</v>
      </c>
      <c r="CB55" s="175">
        <f t="shared" si="1063"/>
        <v>0</v>
      </c>
      <c r="CC55" s="164">
        <f t="shared" si="1063"/>
        <v>0</v>
      </c>
      <c r="CD55" s="164">
        <f t="shared" si="1063"/>
        <v>0</v>
      </c>
      <c r="CE55" s="165" t="e">
        <f t="shared" si="1063"/>
        <v>#DIV/0!</v>
      </c>
      <c r="CF55" s="164">
        <f t="shared" si="1063"/>
        <v>0</v>
      </c>
      <c r="CG55" s="176">
        <f t="shared" si="1063"/>
        <v>0</v>
      </c>
      <c r="CH55" s="175">
        <f t="shared" si="76"/>
        <v>0</v>
      </c>
      <c r="CI55" s="164">
        <f t="shared" si="76"/>
        <v>0</v>
      </c>
      <c r="CJ55" s="164">
        <f t="shared" si="76"/>
        <v>0</v>
      </c>
      <c r="CK55" s="165" t="e">
        <f t="shared" si="77"/>
        <v>#DIV/0!</v>
      </c>
      <c r="CL55" s="164">
        <f t="shared" si="78"/>
        <v>0</v>
      </c>
      <c r="CM55" s="176">
        <f t="shared" si="78"/>
        <v>0</v>
      </c>
      <c r="CN55" s="175">
        <f t="shared" si="1063"/>
        <v>0</v>
      </c>
      <c r="CO55" s="164">
        <f t="shared" si="1063"/>
        <v>0</v>
      </c>
      <c r="CP55" s="164">
        <f t="shared" si="1063"/>
        <v>0</v>
      </c>
      <c r="CQ55" s="165" t="e">
        <f t="shared" si="1063"/>
        <v>#DIV/0!</v>
      </c>
      <c r="CR55" s="164">
        <f t="shared" si="1063"/>
        <v>0</v>
      </c>
      <c r="CS55" s="176">
        <f t="shared" si="1063"/>
        <v>0</v>
      </c>
      <c r="CT55" s="175">
        <f t="shared" si="1063"/>
        <v>0</v>
      </c>
      <c r="CU55" s="164">
        <f t="shared" si="1063"/>
        <v>0</v>
      </c>
      <c r="CV55" s="164">
        <f t="shared" si="1063"/>
        <v>0</v>
      </c>
      <c r="CW55" s="165" t="e">
        <f t="shared" si="1063"/>
        <v>#DIV/0!</v>
      </c>
      <c r="CX55" s="164">
        <f t="shared" si="1063"/>
        <v>0</v>
      </c>
      <c r="CY55" s="176">
        <f t="shared" ref="CY55:DW55" si="1064">SUM(CY51:CY54)</f>
        <v>0</v>
      </c>
      <c r="CZ55" s="175">
        <f t="shared" si="1064"/>
        <v>0</v>
      </c>
      <c r="DA55" s="164">
        <f t="shared" si="1064"/>
        <v>0</v>
      </c>
      <c r="DB55" s="164">
        <f t="shared" si="1064"/>
        <v>0</v>
      </c>
      <c r="DC55" s="165" t="e">
        <f t="shared" si="1064"/>
        <v>#DIV/0!</v>
      </c>
      <c r="DD55" s="164">
        <f t="shared" si="1064"/>
        <v>0</v>
      </c>
      <c r="DE55" s="176">
        <f t="shared" si="1064"/>
        <v>0</v>
      </c>
      <c r="DF55" s="175">
        <f t="shared" si="88"/>
        <v>300000</v>
      </c>
      <c r="DG55" s="164">
        <f t="shared" si="88"/>
        <v>260300</v>
      </c>
      <c r="DH55" s="164">
        <f t="shared" si="88"/>
        <v>39700</v>
      </c>
      <c r="DI55" s="165">
        <f t="shared" si="89"/>
        <v>86.766666666666666</v>
      </c>
      <c r="DJ55" s="164">
        <f t="shared" si="90"/>
        <v>0</v>
      </c>
      <c r="DK55" s="176">
        <f t="shared" si="90"/>
        <v>39700</v>
      </c>
      <c r="DL55" s="175">
        <f t="shared" si="1064"/>
        <v>300000</v>
      </c>
      <c r="DM55" s="164">
        <f t="shared" si="1064"/>
        <v>260300</v>
      </c>
      <c r="DN55" s="164">
        <f t="shared" si="1064"/>
        <v>39700</v>
      </c>
      <c r="DO55" s="165" t="e">
        <f t="shared" si="1064"/>
        <v>#DIV/0!</v>
      </c>
      <c r="DP55" s="164">
        <f t="shared" si="1064"/>
        <v>0</v>
      </c>
      <c r="DQ55" s="176">
        <f t="shared" si="1064"/>
        <v>39700</v>
      </c>
      <c r="DR55" s="175">
        <f t="shared" si="1064"/>
        <v>0</v>
      </c>
      <c r="DS55" s="164">
        <f t="shared" si="1064"/>
        <v>0</v>
      </c>
      <c r="DT55" s="164">
        <f t="shared" si="1064"/>
        <v>0</v>
      </c>
      <c r="DU55" s="165" t="e">
        <f t="shared" si="1064"/>
        <v>#DIV/0!</v>
      </c>
      <c r="DV55" s="164">
        <f t="shared" si="1064"/>
        <v>0</v>
      </c>
      <c r="DW55" s="176">
        <f t="shared" si="1064"/>
        <v>0</v>
      </c>
      <c r="DX55" s="175">
        <f>SUM(DX51:DX54)</f>
        <v>0</v>
      </c>
      <c r="DY55" s="164">
        <f t="shared" ref="DY55:EC55" si="1065">SUM(DY51:DY54)</f>
        <v>0</v>
      </c>
      <c r="DZ55" s="164">
        <f t="shared" si="1065"/>
        <v>0</v>
      </c>
      <c r="EA55" s="165" t="e">
        <f t="shared" si="1065"/>
        <v>#DIV/0!</v>
      </c>
      <c r="EB55" s="164">
        <f t="shared" si="1065"/>
        <v>0</v>
      </c>
      <c r="EC55" s="176">
        <f t="shared" si="1065"/>
        <v>0</v>
      </c>
      <c r="ED55" s="175">
        <f t="shared" si="100"/>
        <v>0</v>
      </c>
      <c r="EE55" s="164">
        <f t="shared" si="100"/>
        <v>0</v>
      </c>
      <c r="EF55" s="164">
        <f t="shared" si="100"/>
        <v>0</v>
      </c>
      <c r="EG55" s="165" t="e">
        <f t="shared" si="101"/>
        <v>#DIV/0!</v>
      </c>
      <c r="EH55" s="164">
        <f t="shared" si="102"/>
        <v>0</v>
      </c>
      <c r="EI55" s="176">
        <f t="shared" si="102"/>
        <v>0</v>
      </c>
      <c r="EJ55" s="175">
        <f t="shared" ref="EJ55:ET55" si="1066">SUM(EJ51:EJ54)</f>
        <v>0</v>
      </c>
      <c r="EK55" s="164">
        <f t="shared" si="1066"/>
        <v>0</v>
      </c>
      <c r="EL55" s="164">
        <f t="shared" si="1066"/>
        <v>0</v>
      </c>
      <c r="EM55" s="165" t="e">
        <f t="shared" si="1066"/>
        <v>#DIV/0!</v>
      </c>
      <c r="EN55" s="164">
        <f t="shared" si="1066"/>
        <v>0</v>
      </c>
      <c r="EO55" s="176">
        <f t="shared" si="1066"/>
        <v>0</v>
      </c>
      <c r="EP55" s="175">
        <f t="shared" si="1066"/>
        <v>0</v>
      </c>
      <c r="EQ55" s="164">
        <f t="shared" si="1066"/>
        <v>0</v>
      </c>
      <c r="ER55" s="164">
        <f t="shared" si="1066"/>
        <v>0</v>
      </c>
      <c r="ES55" s="165" t="e">
        <f t="shared" si="1066"/>
        <v>#DIV/0!</v>
      </c>
      <c r="ET55" s="164">
        <f t="shared" si="1066"/>
        <v>0</v>
      </c>
      <c r="EU55" s="176">
        <f t="shared" ref="EU55" si="1067">SUM(EU51:EU54)</f>
        <v>0</v>
      </c>
      <c r="EV55" s="175">
        <f t="shared" ref="EV55:FM55" si="1068">SUM(EV51:EV54)</f>
        <v>0</v>
      </c>
      <c r="EW55" s="164">
        <f t="shared" si="1068"/>
        <v>0</v>
      </c>
      <c r="EX55" s="164">
        <f t="shared" si="1068"/>
        <v>0</v>
      </c>
      <c r="EY55" s="165" t="e">
        <f t="shared" si="1068"/>
        <v>#DIV/0!</v>
      </c>
      <c r="EZ55" s="164">
        <f t="shared" si="1068"/>
        <v>0</v>
      </c>
      <c r="FA55" s="176">
        <f t="shared" si="1068"/>
        <v>0</v>
      </c>
      <c r="FB55" s="175">
        <f t="shared" si="1068"/>
        <v>0</v>
      </c>
      <c r="FC55" s="164">
        <f t="shared" si="1068"/>
        <v>0</v>
      </c>
      <c r="FD55" s="164">
        <f t="shared" si="1068"/>
        <v>0</v>
      </c>
      <c r="FE55" s="165" t="e">
        <f t="shared" si="1068"/>
        <v>#DIV/0!</v>
      </c>
      <c r="FF55" s="164">
        <f t="shared" si="1068"/>
        <v>0</v>
      </c>
      <c r="FG55" s="176">
        <f t="shared" si="1068"/>
        <v>0</v>
      </c>
      <c r="FH55" s="175">
        <f t="shared" si="1068"/>
        <v>0</v>
      </c>
      <c r="FI55" s="164">
        <f t="shared" si="1068"/>
        <v>0</v>
      </c>
      <c r="FJ55" s="164">
        <f t="shared" si="1068"/>
        <v>0</v>
      </c>
      <c r="FK55" s="165" t="e">
        <f t="shared" si="1068"/>
        <v>#DIV/0!</v>
      </c>
      <c r="FL55" s="164">
        <f t="shared" si="1068"/>
        <v>0</v>
      </c>
      <c r="FM55" s="176">
        <f t="shared" si="1068"/>
        <v>0</v>
      </c>
      <c r="FN55" s="175">
        <f t="shared" si="118"/>
        <v>0</v>
      </c>
      <c r="FO55" s="164">
        <f t="shared" si="118"/>
        <v>0</v>
      </c>
      <c r="FP55" s="164">
        <f t="shared" si="118"/>
        <v>0</v>
      </c>
      <c r="FQ55" s="165" t="e">
        <f t="shared" si="119"/>
        <v>#DIV/0!</v>
      </c>
      <c r="FR55" s="164">
        <f t="shared" si="120"/>
        <v>0</v>
      </c>
      <c r="FS55" s="176">
        <f t="shared" si="120"/>
        <v>0</v>
      </c>
      <c r="FT55" s="175">
        <f t="shared" ref="FT55:GK55" si="1069">SUM(FT51:FT54)</f>
        <v>0</v>
      </c>
      <c r="FU55" s="164">
        <f t="shared" si="1069"/>
        <v>0</v>
      </c>
      <c r="FV55" s="164">
        <f t="shared" si="1069"/>
        <v>0</v>
      </c>
      <c r="FW55" s="165" t="e">
        <f t="shared" si="1069"/>
        <v>#DIV/0!</v>
      </c>
      <c r="FX55" s="164">
        <f t="shared" si="1069"/>
        <v>0</v>
      </c>
      <c r="FY55" s="176">
        <f t="shared" si="1069"/>
        <v>0</v>
      </c>
      <c r="FZ55" s="175">
        <f t="shared" si="1069"/>
        <v>0</v>
      </c>
      <c r="GA55" s="164">
        <f t="shared" si="1069"/>
        <v>0</v>
      </c>
      <c r="GB55" s="164">
        <f t="shared" si="1069"/>
        <v>0</v>
      </c>
      <c r="GC55" s="165" t="e">
        <f t="shared" si="1069"/>
        <v>#DIV/0!</v>
      </c>
      <c r="GD55" s="164">
        <f t="shared" si="1069"/>
        <v>0</v>
      </c>
      <c r="GE55" s="176">
        <f t="shared" si="1069"/>
        <v>0</v>
      </c>
      <c r="GF55" s="175">
        <f t="shared" si="1069"/>
        <v>0</v>
      </c>
      <c r="GG55" s="164">
        <f t="shared" si="1069"/>
        <v>0</v>
      </c>
      <c r="GH55" s="164">
        <f t="shared" si="1069"/>
        <v>0</v>
      </c>
      <c r="GI55" s="165" t="e">
        <f t="shared" si="1069"/>
        <v>#DIV/0!</v>
      </c>
      <c r="GJ55" s="164">
        <f t="shared" si="1069"/>
        <v>0</v>
      </c>
      <c r="GK55" s="176">
        <f t="shared" si="1069"/>
        <v>0</v>
      </c>
      <c r="GL55" s="175">
        <f t="shared" si="130"/>
        <v>0</v>
      </c>
      <c r="GM55" s="164">
        <f t="shared" si="130"/>
        <v>0</v>
      </c>
      <c r="GN55" s="164">
        <f t="shared" si="130"/>
        <v>0</v>
      </c>
      <c r="GO55" s="165" t="e">
        <f t="shared" si="131"/>
        <v>#DIV/0!</v>
      </c>
      <c r="GP55" s="164">
        <f t="shared" si="132"/>
        <v>0</v>
      </c>
      <c r="GQ55" s="176">
        <f t="shared" si="132"/>
        <v>0</v>
      </c>
      <c r="GR55" s="175">
        <f t="shared" ref="GR55:HR55" si="1070">SUM(GR51:GR54)</f>
        <v>0</v>
      </c>
      <c r="GS55" s="164">
        <f t="shared" si="1070"/>
        <v>0</v>
      </c>
      <c r="GT55" s="164">
        <f t="shared" si="1070"/>
        <v>0</v>
      </c>
      <c r="GU55" s="165" t="e">
        <f t="shared" si="1070"/>
        <v>#DIV/0!</v>
      </c>
      <c r="GV55" s="164">
        <f t="shared" si="1070"/>
        <v>0</v>
      </c>
      <c r="GW55" s="176">
        <f t="shared" si="1070"/>
        <v>0</v>
      </c>
      <c r="GX55" s="175">
        <f t="shared" si="1070"/>
        <v>0</v>
      </c>
      <c r="GY55" s="164">
        <f t="shared" si="1070"/>
        <v>0</v>
      </c>
      <c r="GZ55" s="164">
        <f t="shared" si="1070"/>
        <v>0</v>
      </c>
      <c r="HA55" s="165" t="e">
        <f t="shared" si="1070"/>
        <v>#DIV/0!</v>
      </c>
      <c r="HB55" s="164">
        <f t="shared" si="1070"/>
        <v>0</v>
      </c>
      <c r="HC55" s="176">
        <f t="shared" si="1070"/>
        <v>0</v>
      </c>
      <c r="HD55" s="175">
        <f t="shared" si="1070"/>
        <v>0</v>
      </c>
      <c r="HE55" s="164">
        <f t="shared" si="1070"/>
        <v>0</v>
      </c>
      <c r="HF55" s="164">
        <f t="shared" si="1070"/>
        <v>0</v>
      </c>
      <c r="HG55" s="165" t="e">
        <f t="shared" si="1070"/>
        <v>#DIV/0!</v>
      </c>
      <c r="HH55" s="164">
        <f t="shared" si="1070"/>
        <v>0</v>
      </c>
      <c r="HI55" s="176">
        <f t="shared" si="1070"/>
        <v>0</v>
      </c>
      <c r="HJ55" s="175">
        <f t="shared" si="1070"/>
        <v>0</v>
      </c>
      <c r="HK55" s="164">
        <f t="shared" si="1070"/>
        <v>0</v>
      </c>
      <c r="HL55" s="164">
        <f t="shared" si="1070"/>
        <v>0</v>
      </c>
      <c r="HM55" s="165" t="e">
        <f t="shared" si="1070"/>
        <v>#DIV/0!</v>
      </c>
      <c r="HN55" s="164">
        <f t="shared" si="1070"/>
        <v>0</v>
      </c>
      <c r="HO55" s="176">
        <f t="shared" si="1070"/>
        <v>0</v>
      </c>
      <c r="HP55" s="175">
        <f t="shared" si="1070"/>
        <v>0</v>
      </c>
      <c r="HQ55" s="164">
        <f t="shared" si="1070"/>
        <v>0</v>
      </c>
      <c r="HR55" s="164">
        <f t="shared" si="1070"/>
        <v>0</v>
      </c>
      <c r="HS55" s="165" t="e">
        <f t="shared" ref="HS55:HU55" si="1071">SUM(HS51:HS54)</f>
        <v>#DIV/0!</v>
      </c>
      <c r="HT55" s="164">
        <f t="shared" si="1071"/>
        <v>0</v>
      </c>
      <c r="HU55" s="176">
        <f t="shared" si="1071"/>
        <v>0</v>
      </c>
      <c r="HV55" s="175">
        <f>SUM(HV51:HV54)</f>
        <v>0</v>
      </c>
      <c r="HW55" s="164">
        <f t="shared" ref="HW55:IA55" si="1072">SUM(HW51:HW54)</f>
        <v>0</v>
      </c>
      <c r="HX55" s="164">
        <f t="shared" si="1072"/>
        <v>0</v>
      </c>
      <c r="HY55" s="165" t="e">
        <f t="shared" si="1072"/>
        <v>#DIV/0!</v>
      </c>
      <c r="HZ55" s="164">
        <f t="shared" si="1072"/>
        <v>0</v>
      </c>
      <c r="IA55" s="176">
        <f t="shared" si="1072"/>
        <v>0</v>
      </c>
      <c r="IB55" s="175">
        <f t="shared" si="151"/>
        <v>1296013.74</v>
      </c>
      <c r="IC55" s="164">
        <f t="shared" si="151"/>
        <v>29000</v>
      </c>
      <c r="ID55" s="164">
        <f t="shared" si="151"/>
        <v>1267013.74</v>
      </c>
      <c r="IE55" s="165">
        <f t="shared" si="152"/>
        <v>2.2376305979595559</v>
      </c>
      <c r="IF55" s="164">
        <f t="shared" si="153"/>
        <v>499517</v>
      </c>
      <c r="IG55" s="176">
        <f t="shared" si="153"/>
        <v>767496.74</v>
      </c>
      <c r="IH55" s="175">
        <f t="shared" ref="IH55:IY55" si="1073">SUM(IH51:IH54)</f>
        <v>1094992</v>
      </c>
      <c r="II55" s="164">
        <f t="shared" si="1073"/>
        <v>0</v>
      </c>
      <c r="IJ55" s="164">
        <f t="shared" si="1073"/>
        <v>1094992</v>
      </c>
      <c r="IK55" s="165">
        <f t="shared" si="1073"/>
        <v>0</v>
      </c>
      <c r="IL55" s="164">
        <f t="shared" si="1073"/>
        <v>499517</v>
      </c>
      <c r="IM55" s="176">
        <f t="shared" si="1073"/>
        <v>595475</v>
      </c>
      <c r="IN55" s="175">
        <f t="shared" si="1073"/>
        <v>201021.74</v>
      </c>
      <c r="IO55" s="164">
        <f t="shared" si="1073"/>
        <v>29000</v>
      </c>
      <c r="IP55" s="164">
        <f t="shared" si="1073"/>
        <v>172021.74</v>
      </c>
      <c r="IQ55" s="165" t="e">
        <f t="shared" si="1073"/>
        <v>#DIV/0!</v>
      </c>
      <c r="IR55" s="164">
        <f t="shared" si="1073"/>
        <v>0</v>
      </c>
      <c r="IS55" s="176">
        <f t="shared" si="1073"/>
        <v>172021.74</v>
      </c>
      <c r="IT55" s="175">
        <f t="shared" si="1073"/>
        <v>0</v>
      </c>
      <c r="IU55" s="164">
        <f t="shared" si="1073"/>
        <v>0</v>
      </c>
      <c r="IV55" s="164">
        <f t="shared" si="1073"/>
        <v>0</v>
      </c>
      <c r="IW55" s="165" t="e">
        <f t="shared" si="1073"/>
        <v>#DIV/0!</v>
      </c>
      <c r="IX55" s="164">
        <f t="shared" si="1073"/>
        <v>0</v>
      </c>
      <c r="IY55" s="176">
        <f t="shared" si="1073"/>
        <v>0</v>
      </c>
      <c r="IZ55" s="175">
        <f t="shared" si="163"/>
        <v>0</v>
      </c>
      <c r="JA55" s="164">
        <f t="shared" si="163"/>
        <v>0</v>
      </c>
      <c r="JB55" s="164">
        <f t="shared" si="163"/>
        <v>0</v>
      </c>
      <c r="JC55" s="165" t="e">
        <f t="shared" si="164"/>
        <v>#DIV/0!</v>
      </c>
      <c r="JD55" s="164">
        <f t="shared" si="165"/>
        <v>0</v>
      </c>
      <c r="JE55" s="176">
        <f t="shared" si="165"/>
        <v>0</v>
      </c>
      <c r="JF55" s="175">
        <f t="shared" ref="JF55:KC55" si="1074">SUM(JF51:JF54)</f>
        <v>0</v>
      </c>
      <c r="JG55" s="164">
        <f t="shared" si="1074"/>
        <v>0</v>
      </c>
      <c r="JH55" s="164">
        <f t="shared" si="1074"/>
        <v>0</v>
      </c>
      <c r="JI55" s="165" t="e">
        <f t="shared" si="1074"/>
        <v>#DIV/0!</v>
      </c>
      <c r="JJ55" s="164">
        <f t="shared" si="1074"/>
        <v>0</v>
      </c>
      <c r="JK55" s="176">
        <f t="shared" si="1074"/>
        <v>0</v>
      </c>
      <c r="JL55" s="175">
        <f t="shared" si="1074"/>
        <v>0</v>
      </c>
      <c r="JM55" s="164">
        <f t="shared" si="1074"/>
        <v>0</v>
      </c>
      <c r="JN55" s="164">
        <f t="shared" si="1074"/>
        <v>0</v>
      </c>
      <c r="JO55" s="165" t="e">
        <f t="shared" si="1074"/>
        <v>#DIV/0!</v>
      </c>
      <c r="JP55" s="164">
        <f t="shared" si="1074"/>
        <v>0</v>
      </c>
      <c r="JQ55" s="176">
        <f t="shared" si="1074"/>
        <v>0</v>
      </c>
      <c r="JR55" s="175">
        <f t="shared" si="1074"/>
        <v>0</v>
      </c>
      <c r="JS55" s="164">
        <f t="shared" si="1074"/>
        <v>0</v>
      </c>
      <c r="JT55" s="164">
        <f t="shared" si="1074"/>
        <v>0</v>
      </c>
      <c r="JU55" s="165" t="e">
        <f t="shared" si="1074"/>
        <v>#DIV/0!</v>
      </c>
      <c r="JV55" s="164">
        <f t="shared" si="1074"/>
        <v>0</v>
      </c>
      <c r="JW55" s="176">
        <f t="shared" si="1074"/>
        <v>0</v>
      </c>
      <c r="JX55" s="175">
        <f t="shared" si="1074"/>
        <v>0</v>
      </c>
      <c r="JY55" s="164">
        <f t="shared" si="1074"/>
        <v>0</v>
      </c>
      <c r="JZ55" s="164">
        <f t="shared" si="1074"/>
        <v>0</v>
      </c>
      <c r="KA55" s="165" t="e">
        <f t="shared" si="1074"/>
        <v>#DIV/0!</v>
      </c>
      <c r="KB55" s="164">
        <f t="shared" si="1074"/>
        <v>0</v>
      </c>
      <c r="KC55" s="176">
        <f t="shared" si="1074"/>
        <v>0</v>
      </c>
      <c r="KD55" s="175">
        <f t="shared" si="178"/>
        <v>0</v>
      </c>
      <c r="KE55" s="164">
        <f t="shared" si="178"/>
        <v>0</v>
      </c>
      <c r="KF55" s="164">
        <f t="shared" si="178"/>
        <v>0</v>
      </c>
      <c r="KG55" s="165" t="e">
        <f t="shared" si="179"/>
        <v>#DIV/0!</v>
      </c>
      <c r="KH55" s="164">
        <f t="shared" si="180"/>
        <v>0</v>
      </c>
      <c r="KI55" s="176">
        <f t="shared" si="180"/>
        <v>0</v>
      </c>
      <c r="KJ55" s="175">
        <f t="shared" ref="KJ55:KU55" si="1075">SUM(KJ51:KJ54)</f>
        <v>0</v>
      </c>
      <c r="KK55" s="164">
        <f t="shared" si="1075"/>
        <v>0</v>
      </c>
      <c r="KL55" s="164">
        <f t="shared" si="1075"/>
        <v>0</v>
      </c>
      <c r="KM55" s="165" t="e">
        <f t="shared" si="1075"/>
        <v>#DIV/0!</v>
      </c>
      <c r="KN55" s="164">
        <f t="shared" si="1075"/>
        <v>0</v>
      </c>
      <c r="KO55" s="176">
        <f t="shared" si="1075"/>
        <v>0</v>
      </c>
      <c r="KP55" s="175">
        <f t="shared" si="1075"/>
        <v>0</v>
      </c>
      <c r="KQ55" s="164">
        <f t="shared" si="1075"/>
        <v>0</v>
      </c>
      <c r="KR55" s="164">
        <f t="shared" si="1075"/>
        <v>0</v>
      </c>
      <c r="KS55" s="165" t="e">
        <f t="shared" si="1075"/>
        <v>#DIV/0!</v>
      </c>
      <c r="KT55" s="164">
        <f t="shared" si="1075"/>
        <v>0</v>
      </c>
      <c r="KU55" s="176">
        <f t="shared" si="1075"/>
        <v>0</v>
      </c>
      <c r="KV55" s="175">
        <f t="shared" si="187"/>
        <v>0</v>
      </c>
      <c r="KW55" s="164">
        <f t="shared" si="187"/>
        <v>0</v>
      </c>
      <c r="KX55" s="164">
        <f t="shared" si="187"/>
        <v>0</v>
      </c>
      <c r="KY55" s="165" t="e">
        <f t="shared" si="188"/>
        <v>#DIV/0!</v>
      </c>
      <c r="KZ55" s="164">
        <f t="shared" si="189"/>
        <v>0</v>
      </c>
      <c r="LA55" s="176">
        <f t="shared" si="189"/>
        <v>0</v>
      </c>
      <c r="LB55" s="175">
        <f t="shared" ref="LB55:LC55" si="1076">SUM(LB51:LB54)</f>
        <v>0</v>
      </c>
      <c r="LC55" s="164">
        <f t="shared" si="1076"/>
        <v>0</v>
      </c>
      <c r="LD55" s="164">
        <f t="shared" ref="LD55" si="1077">SUM(LD51:LD54)</f>
        <v>0</v>
      </c>
      <c r="LE55" s="165" t="e">
        <f t="shared" ref="LE55:LM55" si="1078">SUM(LE51:LE54)</f>
        <v>#DIV/0!</v>
      </c>
      <c r="LF55" s="164">
        <f t="shared" si="1078"/>
        <v>0</v>
      </c>
      <c r="LG55" s="176">
        <f t="shared" si="1078"/>
        <v>0</v>
      </c>
      <c r="LH55" s="175">
        <f t="shared" si="1078"/>
        <v>0</v>
      </c>
      <c r="LI55" s="164">
        <f t="shared" si="1078"/>
        <v>0</v>
      </c>
      <c r="LJ55" s="164">
        <f t="shared" si="1078"/>
        <v>0</v>
      </c>
      <c r="LK55" s="165" t="e">
        <f t="shared" si="1078"/>
        <v>#DIV/0!</v>
      </c>
      <c r="LL55" s="164">
        <f t="shared" si="1078"/>
        <v>0</v>
      </c>
      <c r="LM55" s="176">
        <f t="shared" si="1078"/>
        <v>0</v>
      </c>
      <c r="LN55" s="175">
        <f t="shared" si="196"/>
        <v>0</v>
      </c>
      <c r="LO55" s="164">
        <f t="shared" si="196"/>
        <v>0</v>
      </c>
      <c r="LP55" s="164">
        <f t="shared" si="196"/>
        <v>0</v>
      </c>
      <c r="LQ55" s="165" t="e">
        <f t="shared" si="197"/>
        <v>#DIV/0!</v>
      </c>
      <c r="LR55" s="164">
        <f t="shared" si="198"/>
        <v>0</v>
      </c>
      <c r="LS55" s="176">
        <f t="shared" si="198"/>
        <v>0</v>
      </c>
      <c r="LT55" s="175">
        <f t="shared" ref="LT55:ME55" si="1079">SUM(LT51:LT54)</f>
        <v>0</v>
      </c>
      <c r="LU55" s="164">
        <f t="shared" si="1079"/>
        <v>0</v>
      </c>
      <c r="LV55" s="164">
        <f t="shared" si="1079"/>
        <v>0</v>
      </c>
      <c r="LW55" s="165" t="e">
        <f t="shared" si="1079"/>
        <v>#DIV/0!</v>
      </c>
      <c r="LX55" s="164">
        <f t="shared" si="1079"/>
        <v>0</v>
      </c>
      <c r="LY55" s="176">
        <f t="shared" si="1079"/>
        <v>0</v>
      </c>
      <c r="LZ55" s="175">
        <f t="shared" si="1079"/>
        <v>0</v>
      </c>
      <c r="MA55" s="164">
        <f t="shared" si="1079"/>
        <v>0</v>
      </c>
      <c r="MB55" s="164">
        <f t="shared" si="1079"/>
        <v>0</v>
      </c>
      <c r="MC55" s="165" t="e">
        <f t="shared" si="1079"/>
        <v>#DIV/0!</v>
      </c>
      <c r="MD55" s="164">
        <f t="shared" si="1079"/>
        <v>0</v>
      </c>
      <c r="ME55" s="176">
        <f t="shared" si="1079"/>
        <v>0</v>
      </c>
      <c r="MF55" s="175">
        <f t="shared" si="205"/>
        <v>0</v>
      </c>
      <c r="MG55" s="164">
        <f t="shared" si="205"/>
        <v>0</v>
      </c>
      <c r="MH55" s="164">
        <f t="shared" si="205"/>
        <v>0</v>
      </c>
      <c r="MI55" s="165" t="e">
        <f t="shared" si="206"/>
        <v>#DIV/0!</v>
      </c>
      <c r="MJ55" s="164">
        <f t="shared" si="207"/>
        <v>0</v>
      </c>
      <c r="MK55" s="176">
        <f t="shared" si="207"/>
        <v>0</v>
      </c>
      <c r="ML55" s="175">
        <f>SUM(ML51:ML54)</f>
        <v>0</v>
      </c>
      <c r="MM55" s="164">
        <f t="shared" ref="MM55:MW55" si="1080">SUM(MM51:MM54)</f>
        <v>0</v>
      </c>
      <c r="MN55" s="164">
        <f t="shared" si="1080"/>
        <v>0</v>
      </c>
      <c r="MO55" s="165" t="e">
        <f t="shared" si="1080"/>
        <v>#DIV/0!</v>
      </c>
      <c r="MP55" s="164">
        <f t="shared" si="1080"/>
        <v>0</v>
      </c>
      <c r="MQ55" s="176">
        <f t="shared" si="1080"/>
        <v>0</v>
      </c>
      <c r="MR55" s="175">
        <f t="shared" si="1080"/>
        <v>0</v>
      </c>
      <c r="MS55" s="164">
        <f t="shared" si="1080"/>
        <v>0</v>
      </c>
      <c r="MT55" s="164">
        <f t="shared" si="1080"/>
        <v>0</v>
      </c>
      <c r="MU55" s="165" t="e">
        <f t="shared" si="1080"/>
        <v>#DIV/0!</v>
      </c>
      <c r="MV55" s="164">
        <f t="shared" si="1080"/>
        <v>0</v>
      </c>
      <c r="MW55" s="176">
        <f t="shared" si="1080"/>
        <v>0</v>
      </c>
      <c r="MX55" s="175">
        <f t="shared" si="214"/>
        <v>0</v>
      </c>
      <c r="MY55" s="164">
        <f t="shared" si="214"/>
        <v>0</v>
      </c>
      <c r="MZ55" s="164">
        <f t="shared" si="214"/>
        <v>0</v>
      </c>
      <c r="NA55" s="165" t="e">
        <f t="shared" si="215"/>
        <v>#DIV/0!</v>
      </c>
      <c r="NB55" s="164">
        <f t="shared" si="216"/>
        <v>0</v>
      </c>
      <c r="NC55" s="176">
        <f t="shared" si="216"/>
        <v>0</v>
      </c>
      <c r="ND55" s="175">
        <f t="shared" ref="ND55:NO55" si="1081">SUM(ND51:ND54)</f>
        <v>0</v>
      </c>
      <c r="NE55" s="164">
        <f t="shared" si="1081"/>
        <v>0</v>
      </c>
      <c r="NF55" s="164">
        <f t="shared" si="1081"/>
        <v>0</v>
      </c>
      <c r="NG55" s="165" t="e">
        <f t="shared" si="1081"/>
        <v>#DIV/0!</v>
      </c>
      <c r="NH55" s="164">
        <f t="shared" si="1081"/>
        <v>0</v>
      </c>
      <c r="NI55" s="176">
        <f t="shared" si="1081"/>
        <v>0</v>
      </c>
      <c r="NJ55" s="175">
        <f t="shared" si="1081"/>
        <v>0</v>
      </c>
      <c r="NK55" s="164">
        <f t="shared" si="1081"/>
        <v>0</v>
      </c>
      <c r="NL55" s="164">
        <f t="shared" si="1081"/>
        <v>0</v>
      </c>
      <c r="NM55" s="165" t="e">
        <f t="shared" si="1081"/>
        <v>#DIV/0!</v>
      </c>
      <c r="NN55" s="164">
        <f t="shared" si="1081"/>
        <v>0</v>
      </c>
      <c r="NO55" s="176">
        <f t="shared" si="1081"/>
        <v>0</v>
      </c>
      <c r="NP55" s="175">
        <f t="shared" si="223"/>
        <v>0</v>
      </c>
      <c r="NQ55" s="164">
        <f t="shared" si="223"/>
        <v>0</v>
      </c>
      <c r="NR55" s="164">
        <f t="shared" si="223"/>
        <v>0</v>
      </c>
      <c r="NS55" s="165" t="e">
        <f t="shared" si="224"/>
        <v>#DIV/0!</v>
      </c>
      <c r="NT55" s="164">
        <f t="shared" si="225"/>
        <v>0</v>
      </c>
      <c r="NU55" s="176">
        <f t="shared" si="225"/>
        <v>0</v>
      </c>
      <c r="NV55" s="175">
        <f t="shared" ref="NV55:OM55" si="1082">SUM(NV51:NV54)</f>
        <v>0</v>
      </c>
      <c r="NW55" s="164">
        <f t="shared" si="1082"/>
        <v>0</v>
      </c>
      <c r="NX55" s="164">
        <f t="shared" si="1082"/>
        <v>0</v>
      </c>
      <c r="NY55" s="165" t="e">
        <f t="shared" si="1082"/>
        <v>#DIV/0!</v>
      </c>
      <c r="NZ55" s="164">
        <f t="shared" si="1082"/>
        <v>0</v>
      </c>
      <c r="OA55" s="176">
        <f t="shared" si="1082"/>
        <v>0</v>
      </c>
      <c r="OB55" s="175">
        <f t="shared" si="1082"/>
        <v>0</v>
      </c>
      <c r="OC55" s="164">
        <f t="shared" si="1082"/>
        <v>0</v>
      </c>
      <c r="OD55" s="164">
        <f t="shared" si="1082"/>
        <v>0</v>
      </c>
      <c r="OE55" s="165" t="e">
        <f t="shared" si="1082"/>
        <v>#DIV/0!</v>
      </c>
      <c r="OF55" s="164">
        <f t="shared" si="1082"/>
        <v>0</v>
      </c>
      <c r="OG55" s="176">
        <f t="shared" si="1082"/>
        <v>0</v>
      </c>
      <c r="OH55" s="175">
        <f t="shared" si="1082"/>
        <v>0</v>
      </c>
      <c r="OI55" s="164">
        <f t="shared" si="1082"/>
        <v>0</v>
      </c>
      <c r="OJ55" s="164">
        <f t="shared" si="1082"/>
        <v>0</v>
      </c>
      <c r="OK55" s="165" t="e">
        <f t="shared" si="1082"/>
        <v>#DIV/0!</v>
      </c>
      <c r="OL55" s="164">
        <f t="shared" si="1082"/>
        <v>0</v>
      </c>
      <c r="OM55" s="176">
        <f t="shared" si="1082"/>
        <v>0</v>
      </c>
      <c r="ON55" s="175">
        <f t="shared" si="235"/>
        <v>292474.71999999997</v>
      </c>
      <c r="OO55" s="164">
        <f t="shared" si="235"/>
        <v>0</v>
      </c>
      <c r="OP55" s="164">
        <f t="shared" si="235"/>
        <v>292474.71999999997</v>
      </c>
      <c r="OQ55" s="165">
        <f t="shared" si="236"/>
        <v>0</v>
      </c>
      <c r="OR55" s="164">
        <f t="shared" si="237"/>
        <v>208000</v>
      </c>
      <c r="OS55" s="176">
        <f t="shared" si="237"/>
        <v>84474.719999999972</v>
      </c>
      <c r="OT55" s="175">
        <f t="shared" ref="OT55" si="1083">SUM(OT51:OT54)</f>
        <v>0</v>
      </c>
      <c r="OU55" s="164">
        <f t="shared" ref="OU55:PE55" si="1084">SUM(OU51:OU54)</f>
        <v>0</v>
      </c>
      <c r="OV55" s="164">
        <f t="shared" si="1084"/>
        <v>0</v>
      </c>
      <c r="OW55" s="165" t="e">
        <f t="shared" si="1084"/>
        <v>#DIV/0!</v>
      </c>
      <c r="OX55" s="164">
        <f t="shared" si="1084"/>
        <v>0</v>
      </c>
      <c r="OY55" s="176">
        <f t="shared" si="1084"/>
        <v>0</v>
      </c>
      <c r="OZ55" s="175">
        <f t="shared" si="1084"/>
        <v>292474.71999999997</v>
      </c>
      <c r="PA55" s="164">
        <f t="shared" si="1084"/>
        <v>0</v>
      </c>
      <c r="PB55" s="164">
        <f t="shared" si="1084"/>
        <v>292474.71999999997</v>
      </c>
      <c r="PC55" s="165" t="e">
        <f t="shared" si="1084"/>
        <v>#DIV/0!</v>
      </c>
      <c r="PD55" s="164">
        <f t="shared" si="1084"/>
        <v>208000</v>
      </c>
      <c r="PE55" s="176">
        <f t="shared" si="1084"/>
        <v>84474.719999999972</v>
      </c>
      <c r="PF55" s="175">
        <f t="shared" si="244"/>
        <v>0</v>
      </c>
      <c r="PG55" s="164">
        <f t="shared" si="244"/>
        <v>0</v>
      </c>
      <c r="PH55" s="164">
        <f t="shared" si="244"/>
        <v>0</v>
      </c>
      <c r="PI55" s="165" t="e">
        <f t="shared" si="245"/>
        <v>#DIV/0!</v>
      </c>
      <c r="PJ55" s="164">
        <f t="shared" si="246"/>
        <v>0</v>
      </c>
      <c r="PK55" s="176">
        <f t="shared" si="246"/>
        <v>0</v>
      </c>
      <c r="PL55" s="175">
        <f t="shared" ref="PL55:PW55" si="1085">SUM(PL51:PL54)</f>
        <v>0</v>
      </c>
      <c r="PM55" s="164">
        <f t="shared" si="1085"/>
        <v>0</v>
      </c>
      <c r="PN55" s="164">
        <f t="shared" si="1085"/>
        <v>0</v>
      </c>
      <c r="PO55" s="165" t="e">
        <f t="shared" si="1085"/>
        <v>#DIV/0!</v>
      </c>
      <c r="PP55" s="164">
        <f t="shared" si="1085"/>
        <v>0</v>
      </c>
      <c r="PQ55" s="176">
        <f t="shared" si="1085"/>
        <v>0</v>
      </c>
      <c r="PR55" s="175">
        <f t="shared" si="1085"/>
        <v>0</v>
      </c>
      <c r="PS55" s="164">
        <f t="shared" si="1085"/>
        <v>0</v>
      </c>
      <c r="PT55" s="164">
        <f t="shared" si="1085"/>
        <v>0</v>
      </c>
      <c r="PU55" s="165" t="e">
        <f t="shared" si="1085"/>
        <v>#DIV/0!</v>
      </c>
      <c r="PV55" s="164">
        <f t="shared" si="1085"/>
        <v>0</v>
      </c>
      <c r="PW55" s="176">
        <f t="shared" si="1085"/>
        <v>0</v>
      </c>
    </row>
    <row r="56" spans="1:439" s="98" customFormat="1" ht="18.75" customHeight="1">
      <c r="A56" s="108">
        <v>8</v>
      </c>
      <c r="B56" s="196" t="s">
        <v>732</v>
      </c>
      <c r="C56" s="196"/>
      <c r="D56" s="133"/>
      <c r="E56" s="133"/>
      <c r="F56" s="133"/>
      <c r="G56" s="133"/>
      <c r="H56" s="133"/>
      <c r="I56" s="147"/>
      <c r="J56" s="133"/>
      <c r="K56" s="134" t="e">
        <f t="shared" si="36"/>
        <v>#DIV/0!</v>
      </c>
      <c r="L56" s="133"/>
      <c r="M56" s="135"/>
      <c r="N56" s="136"/>
      <c r="O56" s="148"/>
      <c r="P56" s="137"/>
      <c r="Q56" s="138"/>
      <c r="R56" s="137"/>
      <c r="S56" s="139"/>
      <c r="T56" s="140"/>
      <c r="U56" s="149"/>
      <c r="V56" s="141"/>
      <c r="W56" s="142"/>
      <c r="X56" s="141"/>
      <c r="Y56" s="143"/>
      <c r="Z56" s="144"/>
      <c r="AA56" s="147"/>
      <c r="AB56" s="133"/>
      <c r="AC56" s="134"/>
      <c r="AD56" s="133"/>
      <c r="AE56" s="145"/>
      <c r="AF56" s="144"/>
      <c r="AG56" s="147"/>
      <c r="AH56" s="133"/>
      <c r="AI56" s="134"/>
      <c r="AJ56" s="133"/>
      <c r="AK56" s="145"/>
      <c r="AL56" s="144"/>
      <c r="AM56" s="147"/>
      <c r="AN56" s="133"/>
      <c r="AO56" s="134"/>
      <c r="AP56" s="133"/>
      <c r="AQ56" s="145"/>
      <c r="AR56" s="144"/>
      <c r="AS56" s="147"/>
      <c r="AT56" s="133"/>
      <c r="AU56" s="134"/>
      <c r="AV56" s="133"/>
      <c r="AW56" s="145"/>
      <c r="AX56" s="144"/>
      <c r="AY56" s="147"/>
      <c r="AZ56" s="133"/>
      <c r="BA56" s="134"/>
      <c r="BB56" s="133"/>
      <c r="BC56" s="145"/>
      <c r="BD56" s="144"/>
      <c r="BE56" s="147"/>
      <c r="BF56" s="133"/>
      <c r="BG56" s="134"/>
      <c r="BH56" s="133"/>
      <c r="BI56" s="145"/>
      <c r="BJ56" s="144"/>
      <c r="BK56" s="147"/>
      <c r="BL56" s="133"/>
      <c r="BM56" s="134"/>
      <c r="BN56" s="133"/>
      <c r="BO56" s="145"/>
      <c r="BP56" s="144"/>
      <c r="BQ56" s="147"/>
      <c r="BR56" s="133"/>
      <c r="BS56" s="134"/>
      <c r="BT56" s="133"/>
      <c r="BU56" s="145"/>
      <c r="BV56" s="144"/>
      <c r="BW56" s="147"/>
      <c r="BX56" s="133"/>
      <c r="BY56" s="134"/>
      <c r="BZ56" s="133"/>
      <c r="CA56" s="145"/>
      <c r="CB56" s="144"/>
      <c r="CC56" s="147"/>
      <c r="CD56" s="133"/>
      <c r="CE56" s="134"/>
      <c r="CF56" s="133"/>
      <c r="CG56" s="145"/>
      <c r="CH56" s="144"/>
      <c r="CI56" s="147"/>
      <c r="CJ56" s="133"/>
      <c r="CK56" s="134"/>
      <c r="CL56" s="133"/>
      <c r="CM56" s="145"/>
      <c r="CN56" s="144"/>
      <c r="CO56" s="147"/>
      <c r="CP56" s="133"/>
      <c r="CQ56" s="134"/>
      <c r="CR56" s="133"/>
      <c r="CS56" s="145"/>
      <c r="CT56" s="144"/>
      <c r="CU56" s="147"/>
      <c r="CV56" s="133"/>
      <c r="CW56" s="134"/>
      <c r="CX56" s="133"/>
      <c r="CY56" s="145"/>
      <c r="CZ56" s="144"/>
      <c r="DA56" s="147"/>
      <c r="DB56" s="133"/>
      <c r="DC56" s="134"/>
      <c r="DD56" s="133"/>
      <c r="DE56" s="145"/>
      <c r="DF56" s="144"/>
      <c r="DG56" s="147"/>
      <c r="DH56" s="133"/>
      <c r="DI56" s="134"/>
      <c r="DJ56" s="133"/>
      <c r="DK56" s="145"/>
      <c r="DL56" s="144"/>
      <c r="DM56" s="147"/>
      <c r="DN56" s="133"/>
      <c r="DO56" s="134"/>
      <c r="DP56" s="133"/>
      <c r="DQ56" s="145"/>
      <c r="DR56" s="144"/>
      <c r="DS56" s="147"/>
      <c r="DT56" s="133"/>
      <c r="DU56" s="134"/>
      <c r="DV56" s="133"/>
      <c r="DW56" s="145"/>
      <c r="DX56" s="144"/>
      <c r="DY56" s="147"/>
      <c r="DZ56" s="133"/>
      <c r="EA56" s="134"/>
      <c r="EB56" s="133"/>
      <c r="EC56" s="145"/>
      <c r="ED56" s="144"/>
      <c r="EE56" s="147"/>
      <c r="EF56" s="133"/>
      <c r="EG56" s="134"/>
      <c r="EH56" s="133"/>
      <c r="EI56" s="145"/>
      <c r="EJ56" s="144"/>
      <c r="EK56" s="147"/>
      <c r="EL56" s="133"/>
      <c r="EM56" s="134"/>
      <c r="EN56" s="133"/>
      <c r="EO56" s="145"/>
      <c r="EP56" s="144"/>
      <c r="EQ56" s="147"/>
      <c r="ER56" s="133"/>
      <c r="ES56" s="134"/>
      <c r="ET56" s="133"/>
      <c r="EU56" s="145"/>
      <c r="EV56" s="144"/>
      <c r="EW56" s="147"/>
      <c r="EX56" s="133"/>
      <c r="EY56" s="134"/>
      <c r="EZ56" s="133"/>
      <c r="FA56" s="145"/>
      <c r="FB56" s="144"/>
      <c r="FC56" s="147"/>
      <c r="FD56" s="133"/>
      <c r="FE56" s="134"/>
      <c r="FF56" s="133"/>
      <c r="FG56" s="145"/>
      <c r="FH56" s="144"/>
      <c r="FI56" s="147"/>
      <c r="FJ56" s="133"/>
      <c r="FK56" s="134"/>
      <c r="FL56" s="133"/>
      <c r="FM56" s="145"/>
      <c r="FN56" s="144"/>
      <c r="FO56" s="147"/>
      <c r="FP56" s="133"/>
      <c r="FQ56" s="134"/>
      <c r="FR56" s="133"/>
      <c r="FS56" s="145"/>
      <c r="FT56" s="144"/>
      <c r="FU56" s="147"/>
      <c r="FV56" s="133"/>
      <c r="FW56" s="134"/>
      <c r="FX56" s="133"/>
      <c r="FY56" s="145"/>
      <c r="FZ56" s="144"/>
      <c r="GA56" s="147"/>
      <c r="GB56" s="133"/>
      <c r="GC56" s="134"/>
      <c r="GD56" s="133"/>
      <c r="GE56" s="145"/>
      <c r="GF56" s="144"/>
      <c r="GG56" s="147"/>
      <c r="GH56" s="133"/>
      <c r="GI56" s="134"/>
      <c r="GJ56" s="133"/>
      <c r="GK56" s="145"/>
      <c r="GL56" s="144"/>
      <c r="GM56" s="147"/>
      <c r="GN56" s="133"/>
      <c r="GO56" s="134"/>
      <c r="GP56" s="133"/>
      <c r="GQ56" s="145"/>
      <c r="GR56" s="144"/>
      <c r="GS56" s="147"/>
      <c r="GT56" s="133"/>
      <c r="GU56" s="134"/>
      <c r="GV56" s="133"/>
      <c r="GW56" s="145"/>
      <c r="GX56" s="144"/>
      <c r="GY56" s="147"/>
      <c r="GZ56" s="133"/>
      <c r="HA56" s="134"/>
      <c r="HB56" s="133"/>
      <c r="HC56" s="145"/>
      <c r="HD56" s="144"/>
      <c r="HE56" s="147"/>
      <c r="HF56" s="133"/>
      <c r="HG56" s="134"/>
      <c r="HH56" s="133"/>
      <c r="HI56" s="145"/>
      <c r="HJ56" s="144"/>
      <c r="HK56" s="147"/>
      <c r="HL56" s="133"/>
      <c r="HM56" s="134"/>
      <c r="HN56" s="133"/>
      <c r="HO56" s="145"/>
      <c r="HP56" s="144"/>
      <c r="HQ56" s="147"/>
      <c r="HR56" s="133"/>
      <c r="HS56" s="134"/>
      <c r="HT56" s="133"/>
      <c r="HU56" s="145"/>
      <c r="HV56" s="144"/>
      <c r="HW56" s="147"/>
      <c r="HX56" s="133"/>
      <c r="HY56" s="134"/>
      <c r="HZ56" s="133"/>
      <c r="IA56" s="145"/>
      <c r="IB56" s="144"/>
      <c r="IC56" s="147"/>
      <c r="ID56" s="133"/>
      <c r="IE56" s="134"/>
      <c r="IF56" s="133"/>
      <c r="IG56" s="145"/>
      <c r="IH56" s="144"/>
      <c r="II56" s="147"/>
      <c r="IJ56" s="133"/>
      <c r="IK56" s="134"/>
      <c r="IL56" s="133"/>
      <c r="IM56" s="145"/>
      <c r="IN56" s="144"/>
      <c r="IO56" s="147"/>
      <c r="IP56" s="133"/>
      <c r="IQ56" s="134"/>
      <c r="IR56" s="133"/>
      <c r="IS56" s="145"/>
      <c r="IT56" s="144"/>
      <c r="IU56" s="147"/>
      <c r="IV56" s="133"/>
      <c r="IW56" s="134"/>
      <c r="IX56" s="133"/>
      <c r="IY56" s="145"/>
      <c r="IZ56" s="144"/>
      <c r="JA56" s="147"/>
      <c r="JB56" s="133"/>
      <c r="JC56" s="134"/>
      <c r="JD56" s="133"/>
      <c r="JE56" s="145"/>
      <c r="JF56" s="144"/>
      <c r="JG56" s="147"/>
      <c r="JH56" s="133"/>
      <c r="JI56" s="134"/>
      <c r="JJ56" s="133"/>
      <c r="JK56" s="145"/>
      <c r="JL56" s="144"/>
      <c r="JM56" s="147"/>
      <c r="JN56" s="133"/>
      <c r="JO56" s="134"/>
      <c r="JP56" s="133"/>
      <c r="JQ56" s="145"/>
      <c r="JR56" s="144"/>
      <c r="JS56" s="147"/>
      <c r="JT56" s="133"/>
      <c r="JU56" s="134"/>
      <c r="JV56" s="133"/>
      <c r="JW56" s="145"/>
      <c r="JX56" s="144"/>
      <c r="JY56" s="147"/>
      <c r="JZ56" s="133"/>
      <c r="KA56" s="134"/>
      <c r="KB56" s="133"/>
      <c r="KC56" s="145"/>
      <c r="KD56" s="144"/>
      <c r="KE56" s="147"/>
      <c r="KF56" s="133"/>
      <c r="KG56" s="134"/>
      <c r="KH56" s="133"/>
      <c r="KI56" s="145"/>
      <c r="KJ56" s="144"/>
      <c r="KK56" s="147"/>
      <c r="KL56" s="133"/>
      <c r="KM56" s="134"/>
      <c r="KN56" s="133"/>
      <c r="KO56" s="145"/>
      <c r="KP56" s="144"/>
      <c r="KQ56" s="147"/>
      <c r="KR56" s="133"/>
      <c r="KS56" s="134"/>
      <c r="KT56" s="133"/>
      <c r="KU56" s="145"/>
      <c r="KV56" s="144"/>
      <c r="KW56" s="147"/>
      <c r="KX56" s="133"/>
      <c r="KY56" s="134"/>
      <c r="KZ56" s="133"/>
      <c r="LA56" s="145"/>
      <c r="LB56" s="144"/>
      <c r="LC56" s="147"/>
      <c r="LD56" s="133"/>
      <c r="LE56" s="134"/>
      <c r="LF56" s="133"/>
      <c r="LG56" s="145"/>
      <c r="LH56" s="144"/>
      <c r="LI56" s="147"/>
      <c r="LJ56" s="133"/>
      <c r="LK56" s="134"/>
      <c r="LL56" s="133"/>
      <c r="LM56" s="145"/>
      <c r="LN56" s="144"/>
      <c r="LO56" s="147"/>
      <c r="LP56" s="133"/>
      <c r="LQ56" s="134"/>
      <c r="LR56" s="133"/>
      <c r="LS56" s="145"/>
      <c r="LT56" s="144"/>
      <c r="LU56" s="147"/>
      <c r="LV56" s="133"/>
      <c r="LW56" s="134"/>
      <c r="LX56" s="133"/>
      <c r="LY56" s="145"/>
      <c r="LZ56" s="144"/>
      <c r="MA56" s="147"/>
      <c r="MB56" s="133"/>
      <c r="MC56" s="134"/>
      <c r="MD56" s="133"/>
      <c r="ME56" s="145"/>
      <c r="MF56" s="144"/>
      <c r="MG56" s="147"/>
      <c r="MH56" s="133"/>
      <c r="MI56" s="134"/>
      <c r="MJ56" s="133"/>
      <c r="MK56" s="145"/>
      <c r="ML56" s="144"/>
      <c r="MM56" s="147"/>
      <c r="MN56" s="133"/>
      <c r="MO56" s="134"/>
      <c r="MP56" s="133"/>
      <c r="MQ56" s="145"/>
      <c r="MR56" s="144"/>
      <c r="MS56" s="147"/>
      <c r="MT56" s="133"/>
      <c r="MU56" s="134"/>
      <c r="MV56" s="133"/>
      <c r="MW56" s="145"/>
      <c r="MX56" s="144"/>
      <c r="MY56" s="147"/>
      <c r="MZ56" s="133"/>
      <c r="NA56" s="134"/>
      <c r="NB56" s="133"/>
      <c r="NC56" s="145"/>
      <c r="ND56" s="144"/>
      <c r="NE56" s="147"/>
      <c r="NF56" s="133"/>
      <c r="NG56" s="134"/>
      <c r="NH56" s="133"/>
      <c r="NI56" s="145"/>
      <c r="NJ56" s="144"/>
      <c r="NK56" s="147"/>
      <c r="NL56" s="133"/>
      <c r="NM56" s="134"/>
      <c r="NN56" s="133"/>
      <c r="NO56" s="145"/>
      <c r="NP56" s="144"/>
      <c r="NQ56" s="147"/>
      <c r="NR56" s="133"/>
      <c r="NS56" s="134"/>
      <c r="NT56" s="133"/>
      <c r="NU56" s="145"/>
      <c r="NV56" s="144"/>
      <c r="NW56" s="147"/>
      <c r="NX56" s="133"/>
      <c r="NY56" s="134"/>
      <c r="NZ56" s="133"/>
      <c r="OA56" s="145"/>
      <c r="OB56" s="144"/>
      <c r="OC56" s="147"/>
      <c r="OD56" s="133"/>
      <c r="OE56" s="134"/>
      <c r="OF56" s="133"/>
      <c r="OG56" s="145"/>
      <c r="OH56" s="144"/>
      <c r="OI56" s="147"/>
      <c r="OJ56" s="133"/>
      <c r="OK56" s="134"/>
      <c r="OL56" s="133"/>
      <c r="OM56" s="145"/>
      <c r="ON56" s="144"/>
      <c r="OO56" s="147"/>
      <c r="OP56" s="133"/>
      <c r="OQ56" s="134"/>
      <c r="OR56" s="133"/>
      <c r="OS56" s="145"/>
      <c r="OT56" s="144"/>
      <c r="OU56" s="147"/>
      <c r="OV56" s="133"/>
      <c r="OW56" s="134"/>
      <c r="OX56" s="133"/>
      <c r="OY56" s="145"/>
      <c r="OZ56" s="144"/>
      <c r="PA56" s="147"/>
      <c r="PB56" s="133"/>
      <c r="PC56" s="134"/>
      <c r="PD56" s="133"/>
      <c r="PE56" s="145"/>
      <c r="PF56" s="144"/>
      <c r="PG56" s="147"/>
      <c r="PH56" s="133"/>
      <c r="PI56" s="134"/>
      <c r="PJ56" s="133"/>
      <c r="PK56" s="145"/>
      <c r="PL56" s="144"/>
      <c r="PM56" s="147"/>
      <c r="PN56" s="133"/>
      <c r="PO56" s="134"/>
      <c r="PP56" s="133"/>
      <c r="PQ56" s="145"/>
      <c r="PR56" s="144"/>
      <c r="PS56" s="147"/>
      <c r="PT56" s="133"/>
      <c r="PU56" s="134"/>
      <c r="PV56" s="133"/>
      <c r="PW56" s="145"/>
    </row>
    <row r="57" spans="1:439" s="98" customFormat="1" ht="18.75" customHeight="1">
      <c r="A57" s="150"/>
      <c r="B57" s="157" t="s">
        <v>733</v>
      </c>
      <c r="C57" s="157"/>
      <c r="D57" s="158">
        <f>+'[10]คชจ.หน้างานงบ (I)'!D45</f>
        <v>100452.56</v>
      </c>
      <c r="E57" s="158">
        <f>+'[10]คชจ.หน้างานงบ (I)'!E45</f>
        <v>0</v>
      </c>
      <c r="F57" s="158">
        <f t="shared" ref="F57:F60" si="1086">+D57+E57</f>
        <v>100452.56</v>
      </c>
      <c r="G57" s="158">
        <f>+'[10]คชจ.หน้างานงบ (I)'!F45</f>
        <v>0</v>
      </c>
      <c r="H57" s="158">
        <f t="shared" ref="H57:H65" si="1087">+F57-G57</f>
        <v>100452.56</v>
      </c>
      <c r="I57" s="159">
        <f>+'[10]คชจ.หน้างานงบ (I)'!I45</f>
        <v>0</v>
      </c>
      <c r="J57" s="158">
        <f t="shared" ref="J57" si="1088">+H57-I57</f>
        <v>100452.56</v>
      </c>
      <c r="K57" s="160">
        <f t="shared" si="36"/>
        <v>0</v>
      </c>
      <c r="L57" s="158">
        <f>+'[10]คชจ.หน้างานงบ (I)'!L45</f>
        <v>0</v>
      </c>
      <c r="M57" s="161">
        <f t="shared" ref="M57:M60" si="1089">+J57-L57</f>
        <v>100452.56</v>
      </c>
      <c r="N57" s="136">
        <f t="shared" si="40"/>
        <v>0</v>
      </c>
      <c r="O57" s="148">
        <f t="shared" si="40"/>
        <v>0</v>
      </c>
      <c r="P57" s="137">
        <f t="shared" si="40"/>
        <v>0</v>
      </c>
      <c r="Q57" s="138" t="e">
        <f t="shared" si="41"/>
        <v>#DIV/0!</v>
      </c>
      <c r="R57" s="137">
        <f t="shared" si="42"/>
        <v>0</v>
      </c>
      <c r="S57" s="139">
        <f t="shared" si="42"/>
        <v>0</v>
      </c>
      <c r="T57" s="140">
        <f t="shared" ref="T57:U65" si="1090">+Z57+AF57+AL57+BJ57+CH57+DF57+ED57+FN57+GL57+IB57+IZ57+KD57+KV57+LN57+MF57+MX57+NP57+ON57+PF57</f>
        <v>100452.56</v>
      </c>
      <c r="U57" s="149">
        <f t="shared" si="1090"/>
        <v>0</v>
      </c>
      <c r="V57" s="141">
        <f t="shared" ref="V57:V65" si="1091">+T57-U57</f>
        <v>100452.56</v>
      </c>
      <c r="W57" s="142">
        <f t="shared" ref="W57:W65" si="1092">+U57/T57*100</f>
        <v>0</v>
      </c>
      <c r="X57" s="141">
        <f t="shared" ref="X57:X65" si="1093">+AD57+AJ57+AP57+BN57+CL57+DJ57+EH57+FR57+GP57+IF57+JD57+KH57+KZ57+LR57+MJ57+NB57+NT57+OR57+PJ57</f>
        <v>0</v>
      </c>
      <c r="Y57" s="143">
        <f t="shared" ref="Y57:Y65" si="1094">+V57-X57</f>
        <v>100452.56</v>
      </c>
      <c r="Z57" s="144">
        <v>0</v>
      </c>
      <c r="AA57" s="147">
        <v>0</v>
      </c>
      <c r="AB57" s="133">
        <f t="shared" ref="AB57:AB65" si="1095">+Z57-AA57</f>
        <v>0</v>
      </c>
      <c r="AC57" s="134" t="e">
        <f t="shared" ref="AC57:AC65" si="1096">AA57/Z57*100</f>
        <v>#DIV/0!</v>
      </c>
      <c r="AD57" s="133">
        <v>0</v>
      </c>
      <c r="AE57" s="145">
        <f t="shared" ref="AE57:AE65" si="1097">+AB57-AD57</f>
        <v>0</v>
      </c>
      <c r="AF57" s="144">
        <v>0</v>
      </c>
      <c r="AG57" s="147">
        <v>0</v>
      </c>
      <c r="AH57" s="133">
        <f t="shared" ref="AH57:AH65" si="1098">+AF57-AG57</f>
        <v>0</v>
      </c>
      <c r="AI57" s="134" t="e">
        <f t="shared" ref="AI57:AI65" si="1099">AG57/AF57*100</f>
        <v>#DIV/0!</v>
      </c>
      <c r="AJ57" s="133">
        <v>0</v>
      </c>
      <c r="AK57" s="145">
        <f t="shared" ref="AK57:AK65" si="1100">+AH57-AJ57</f>
        <v>0</v>
      </c>
      <c r="AL57" s="144">
        <f t="shared" si="52"/>
        <v>100452.56</v>
      </c>
      <c r="AM57" s="147">
        <f t="shared" si="52"/>
        <v>0</v>
      </c>
      <c r="AN57" s="133">
        <f t="shared" si="52"/>
        <v>100452.56</v>
      </c>
      <c r="AO57" s="134">
        <f t="shared" si="53"/>
        <v>0</v>
      </c>
      <c r="AP57" s="133">
        <f t="shared" si="54"/>
        <v>0</v>
      </c>
      <c r="AQ57" s="145">
        <f t="shared" si="54"/>
        <v>100452.56</v>
      </c>
      <c r="AR57" s="144">
        <v>0</v>
      </c>
      <c r="AS57" s="147">
        <v>0</v>
      </c>
      <c r="AT57" s="133">
        <f t="shared" si="55"/>
        <v>0</v>
      </c>
      <c r="AU57" s="134" t="e">
        <f t="shared" si="56"/>
        <v>#DIV/0!</v>
      </c>
      <c r="AV57" s="133">
        <v>0</v>
      </c>
      <c r="AW57" s="145">
        <f t="shared" si="57"/>
        <v>0</v>
      </c>
      <c r="AX57" s="144">
        <f>+'[10]I-57-E-EITBF.41'!G48</f>
        <v>100452.56</v>
      </c>
      <c r="AY57" s="147">
        <f>+'[10]I-57-E-EITBF.41'!H48</f>
        <v>0</v>
      </c>
      <c r="AZ57" s="133">
        <f t="shared" si="58"/>
        <v>100452.56</v>
      </c>
      <c r="BA57" s="134">
        <f t="shared" si="59"/>
        <v>0</v>
      </c>
      <c r="BB57" s="133">
        <f>+'[10]I-57-E-EITBF.41'!I48</f>
        <v>0</v>
      </c>
      <c r="BC57" s="145">
        <f t="shared" si="60"/>
        <v>100452.56</v>
      </c>
      <c r="BD57" s="144">
        <v>0</v>
      </c>
      <c r="BE57" s="147">
        <v>0</v>
      </c>
      <c r="BF57" s="133">
        <f t="shared" si="61"/>
        <v>0</v>
      </c>
      <c r="BG57" s="134" t="e">
        <f t="shared" si="62"/>
        <v>#DIV/0!</v>
      </c>
      <c r="BH57" s="133">
        <v>0</v>
      </c>
      <c r="BI57" s="145">
        <f t="shared" si="63"/>
        <v>0</v>
      </c>
      <c r="BJ57" s="144">
        <f t="shared" si="64"/>
        <v>0</v>
      </c>
      <c r="BK57" s="147">
        <f t="shared" si="64"/>
        <v>0</v>
      </c>
      <c r="BL57" s="133">
        <f t="shared" si="64"/>
        <v>0</v>
      </c>
      <c r="BM57" s="134" t="e">
        <f t="shared" si="65"/>
        <v>#DIV/0!</v>
      </c>
      <c r="BN57" s="133">
        <f t="shared" si="66"/>
        <v>0</v>
      </c>
      <c r="BO57" s="145">
        <f t="shared" si="66"/>
        <v>0</v>
      </c>
      <c r="BP57" s="144">
        <v>0</v>
      </c>
      <c r="BQ57" s="147">
        <v>0</v>
      </c>
      <c r="BR57" s="133">
        <f t="shared" si="67"/>
        <v>0</v>
      </c>
      <c r="BS57" s="134" t="e">
        <f t="shared" si="68"/>
        <v>#DIV/0!</v>
      </c>
      <c r="BT57" s="133">
        <v>0</v>
      </c>
      <c r="BU57" s="145">
        <f t="shared" si="69"/>
        <v>0</v>
      </c>
      <c r="BV57" s="144">
        <v>0</v>
      </c>
      <c r="BW57" s="147">
        <v>0</v>
      </c>
      <c r="BX57" s="133">
        <f t="shared" si="70"/>
        <v>0</v>
      </c>
      <c r="BY57" s="134" t="e">
        <f t="shared" si="71"/>
        <v>#DIV/0!</v>
      </c>
      <c r="BZ57" s="133">
        <v>0</v>
      </c>
      <c r="CA57" s="145">
        <f t="shared" si="72"/>
        <v>0</v>
      </c>
      <c r="CB57" s="144">
        <v>0</v>
      </c>
      <c r="CC57" s="147">
        <v>0</v>
      </c>
      <c r="CD57" s="133">
        <f t="shared" si="73"/>
        <v>0</v>
      </c>
      <c r="CE57" s="134" t="e">
        <f t="shared" si="74"/>
        <v>#DIV/0!</v>
      </c>
      <c r="CF57" s="133">
        <v>0</v>
      </c>
      <c r="CG57" s="145">
        <f t="shared" si="75"/>
        <v>0</v>
      </c>
      <c r="CH57" s="144">
        <f t="shared" si="76"/>
        <v>0</v>
      </c>
      <c r="CI57" s="147">
        <f t="shared" si="76"/>
        <v>0</v>
      </c>
      <c r="CJ57" s="133">
        <f t="shared" si="76"/>
        <v>0</v>
      </c>
      <c r="CK57" s="134" t="e">
        <f t="shared" si="77"/>
        <v>#DIV/0!</v>
      </c>
      <c r="CL57" s="133">
        <f t="shared" si="78"/>
        <v>0</v>
      </c>
      <c r="CM57" s="145">
        <f t="shared" si="78"/>
        <v>0</v>
      </c>
      <c r="CN57" s="144">
        <v>0</v>
      </c>
      <c r="CO57" s="147">
        <v>0</v>
      </c>
      <c r="CP57" s="133">
        <f t="shared" si="79"/>
        <v>0</v>
      </c>
      <c r="CQ57" s="134" t="e">
        <f t="shared" si="80"/>
        <v>#DIV/0!</v>
      </c>
      <c r="CR57" s="133">
        <v>0</v>
      </c>
      <c r="CS57" s="145">
        <f t="shared" si="81"/>
        <v>0</v>
      </c>
      <c r="CT57" s="144">
        <v>0</v>
      </c>
      <c r="CU57" s="147">
        <v>0</v>
      </c>
      <c r="CV57" s="133">
        <f t="shared" si="82"/>
        <v>0</v>
      </c>
      <c r="CW57" s="134" t="e">
        <f t="shared" si="83"/>
        <v>#DIV/0!</v>
      </c>
      <c r="CX57" s="133">
        <v>0</v>
      </c>
      <c r="CY57" s="145">
        <f t="shared" si="84"/>
        <v>0</v>
      </c>
      <c r="CZ57" s="144">
        <v>0</v>
      </c>
      <c r="DA57" s="147">
        <v>0</v>
      </c>
      <c r="DB57" s="133">
        <f t="shared" si="85"/>
        <v>0</v>
      </c>
      <c r="DC57" s="134" t="e">
        <f t="shared" si="86"/>
        <v>#DIV/0!</v>
      </c>
      <c r="DD57" s="133">
        <v>0</v>
      </c>
      <c r="DE57" s="145">
        <f t="shared" si="87"/>
        <v>0</v>
      </c>
      <c r="DF57" s="144">
        <f t="shared" si="88"/>
        <v>0</v>
      </c>
      <c r="DG57" s="147">
        <f t="shared" si="88"/>
        <v>0</v>
      </c>
      <c r="DH57" s="133">
        <f t="shared" si="88"/>
        <v>0</v>
      </c>
      <c r="DI57" s="134" t="e">
        <f t="shared" si="89"/>
        <v>#DIV/0!</v>
      </c>
      <c r="DJ57" s="133">
        <f t="shared" si="90"/>
        <v>0</v>
      </c>
      <c r="DK57" s="145">
        <f t="shared" si="90"/>
        <v>0</v>
      </c>
      <c r="DL57" s="144">
        <f>+'[10]I-57-E-EITBF.41'!G6</f>
        <v>0</v>
      </c>
      <c r="DM57" s="147">
        <f>+'[10]I-57-E-EITBF.41'!H6</f>
        <v>0</v>
      </c>
      <c r="DN57" s="133">
        <f t="shared" si="91"/>
        <v>0</v>
      </c>
      <c r="DO57" s="134" t="e">
        <f t="shared" si="92"/>
        <v>#DIV/0!</v>
      </c>
      <c r="DP57" s="133">
        <f>+'[10]I-57-E-EITBF.41'!I6</f>
        <v>0</v>
      </c>
      <c r="DQ57" s="145">
        <f t="shared" si="93"/>
        <v>0</v>
      </c>
      <c r="DR57" s="144">
        <f>+'[10]I-57-E-EITBF.41'!G7</f>
        <v>0</v>
      </c>
      <c r="DS57" s="147">
        <f>+'[10]I-57-E-EITBF.41'!H7</f>
        <v>0</v>
      </c>
      <c r="DT57" s="133">
        <f t="shared" si="94"/>
        <v>0</v>
      </c>
      <c r="DU57" s="134" t="e">
        <f t="shared" si="95"/>
        <v>#DIV/0!</v>
      </c>
      <c r="DV57" s="133">
        <f>+'[10]I-57-E-EITBF.41'!I7</f>
        <v>0</v>
      </c>
      <c r="DW57" s="145">
        <f t="shared" si="96"/>
        <v>0</v>
      </c>
      <c r="DX57" s="144">
        <f>+'[10]I-57-E-EITBF.41'!G8</f>
        <v>0</v>
      </c>
      <c r="DY57" s="147">
        <f>+'[10]I-57-E-EITBF.41'!H8</f>
        <v>0</v>
      </c>
      <c r="DZ57" s="133">
        <f t="shared" ref="DZ57:DZ65" si="1101">+DX57-DY57</f>
        <v>0</v>
      </c>
      <c r="EA57" s="134" t="e">
        <f t="shared" ref="EA57:EA65" si="1102">DY57/DX57*100</f>
        <v>#DIV/0!</v>
      </c>
      <c r="EB57" s="133">
        <f>+'[10]I-57-E-EITBF.41'!I11</f>
        <v>0</v>
      </c>
      <c r="EC57" s="145">
        <f t="shared" ref="EC57:EC65" si="1103">+DZ57-EB57</f>
        <v>0</v>
      </c>
      <c r="ED57" s="144">
        <f t="shared" si="100"/>
        <v>0</v>
      </c>
      <c r="EE57" s="147">
        <f t="shared" si="100"/>
        <v>0</v>
      </c>
      <c r="EF57" s="133">
        <f t="shared" si="100"/>
        <v>0</v>
      </c>
      <c r="EG57" s="134" t="e">
        <f t="shared" si="101"/>
        <v>#DIV/0!</v>
      </c>
      <c r="EH57" s="133">
        <f t="shared" si="102"/>
        <v>0</v>
      </c>
      <c r="EI57" s="145">
        <f t="shared" si="102"/>
        <v>0</v>
      </c>
      <c r="EJ57" s="144">
        <f>+'[10]I-57-E-EITBF.41'!G9</f>
        <v>0</v>
      </c>
      <c r="EK57" s="147">
        <f>+'[10]I-57-E-EITBF.41'!H9</f>
        <v>0</v>
      </c>
      <c r="EL57" s="133">
        <f t="shared" ref="EL57:EL65" si="1104">+EJ57-EK57</f>
        <v>0</v>
      </c>
      <c r="EM57" s="134" t="e">
        <f t="shared" ref="EM57:EM65" si="1105">EK57/EJ57*100</f>
        <v>#DIV/0!</v>
      </c>
      <c r="EN57" s="133">
        <f>+'[10]I-57-E-EITBF.41'!I9</f>
        <v>0</v>
      </c>
      <c r="EO57" s="145">
        <f t="shared" ref="EO57:EO65" si="1106">+EL57-EN57</f>
        <v>0</v>
      </c>
      <c r="EP57" s="144">
        <f>+'[10]I-57-E-EITBF.41'!G10</f>
        <v>0</v>
      </c>
      <c r="EQ57" s="147">
        <f>+'[10]I-57-E-EITBF.41'!H10</f>
        <v>0</v>
      </c>
      <c r="ER57" s="133">
        <f t="shared" ref="ER57:ER65" si="1107">+EP57-EQ57</f>
        <v>0</v>
      </c>
      <c r="ES57" s="134" t="e">
        <f t="shared" ref="ES57:ES65" si="1108">EQ57/EP57*100</f>
        <v>#DIV/0!</v>
      </c>
      <c r="ET57" s="133">
        <f>+'[10]I-57-E-EITBF.41'!I10</f>
        <v>0</v>
      </c>
      <c r="EU57" s="145">
        <f t="shared" ref="EU57:EU65" si="1109">+ER57-ET57</f>
        <v>0</v>
      </c>
      <c r="EV57" s="144">
        <f>+'[10]I-57-E-EITBF.41'!G11</f>
        <v>0</v>
      </c>
      <c r="EW57" s="147">
        <f>+'[10]I-57-E-EITBF.41'!H11</f>
        <v>0</v>
      </c>
      <c r="EX57" s="133">
        <f t="shared" ref="EX57:EX65" si="1110">+EV57-EW57</f>
        <v>0</v>
      </c>
      <c r="EY57" s="134" t="e">
        <f t="shared" ref="EY57:EY65" si="1111">EW57/EV57*100</f>
        <v>#DIV/0!</v>
      </c>
      <c r="EZ57" s="133">
        <f>+'[10]I-57-E-EITBF.41'!I11</f>
        <v>0</v>
      </c>
      <c r="FA57" s="145">
        <f t="shared" ref="FA57:FA65" si="1112">+EX57-EZ57</f>
        <v>0</v>
      </c>
      <c r="FB57" s="144">
        <f>+'[10]I-57-E-EITBF.41'!G12</f>
        <v>0</v>
      </c>
      <c r="FC57" s="147">
        <f>+'[10]I-57-E-EITBF.41'!H12</f>
        <v>0</v>
      </c>
      <c r="FD57" s="133">
        <f t="shared" ref="FD57:FD65" si="1113">+FB57-FC57</f>
        <v>0</v>
      </c>
      <c r="FE57" s="134" t="e">
        <f t="shared" ref="FE57:FE65" si="1114">FC57/FB57*100</f>
        <v>#DIV/0!</v>
      </c>
      <c r="FF57" s="133">
        <f>+'[10]I-57-E-EITBF.41'!I12</f>
        <v>0</v>
      </c>
      <c r="FG57" s="145">
        <f t="shared" ref="FG57:FG65" si="1115">+FD57-FF57</f>
        <v>0</v>
      </c>
      <c r="FH57" s="144">
        <f>+'[10]I-57-E-EITBF.41'!G13</f>
        <v>0</v>
      </c>
      <c r="FI57" s="147">
        <f>+'[10]I-57-E-EITBF.41'!H13</f>
        <v>0</v>
      </c>
      <c r="FJ57" s="133">
        <f t="shared" ref="FJ57:FJ65" si="1116">+FH57-FI57</f>
        <v>0</v>
      </c>
      <c r="FK57" s="134" t="e">
        <f t="shared" ref="FK57:FK65" si="1117">FI57/FH57*100</f>
        <v>#DIV/0!</v>
      </c>
      <c r="FL57" s="133">
        <f>+'[10]I-57-E-EITBF.41'!I13</f>
        <v>0</v>
      </c>
      <c r="FM57" s="145">
        <f t="shared" ref="FM57:FM65" si="1118">+FJ57-FL57</f>
        <v>0</v>
      </c>
      <c r="FN57" s="144">
        <f t="shared" si="118"/>
        <v>0</v>
      </c>
      <c r="FO57" s="147">
        <f t="shared" si="118"/>
        <v>0</v>
      </c>
      <c r="FP57" s="133">
        <f t="shared" si="118"/>
        <v>0</v>
      </c>
      <c r="FQ57" s="134" t="e">
        <f t="shared" si="119"/>
        <v>#DIV/0!</v>
      </c>
      <c r="FR57" s="133">
        <f t="shared" si="120"/>
        <v>0</v>
      </c>
      <c r="FS57" s="145">
        <f t="shared" si="120"/>
        <v>0</v>
      </c>
      <c r="FT57" s="144">
        <f>+'[10]I-57-E-EITBF.41'!G14</f>
        <v>0</v>
      </c>
      <c r="FU57" s="147">
        <f>+'[10]I-57-E-EITBF.41'!H14</f>
        <v>0</v>
      </c>
      <c r="FV57" s="133">
        <f t="shared" ref="FV57:FV65" si="1119">+FT57-FU57</f>
        <v>0</v>
      </c>
      <c r="FW57" s="134" t="e">
        <f t="shared" ref="FW57:FW65" si="1120">FU57/FT57*100</f>
        <v>#DIV/0!</v>
      </c>
      <c r="FX57" s="133">
        <f>+'[10]I-57-E-EITBF.41'!I14</f>
        <v>0</v>
      </c>
      <c r="FY57" s="145">
        <f t="shared" ref="FY57:FY65" si="1121">+FV57-FX57</f>
        <v>0</v>
      </c>
      <c r="FZ57" s="144">
        <f>+'[10]I-57-E-EITBF.41'!G15</f>
        <v>0</v>
      </c>
      <c r="GA57" s="147">
        <f>+'[10]I-57-E-EITBF.41'!H15</f>
        <v>0</v>
      </c>
      <c r="GB57" s="133">
        <f t="shared" ref="GB57:GB65" si="1122">+FZ57-GA57</f>
        <v>0</v>
      </c>
      <c r="GC57" s="134" t="e">
        <f t="shared" ref="GC57:GC65" si="1123">GA57/FZ57*100</f>
        <v>#DIV/0!</v>
      </c>
      <c r="GD57" s="133">
        <f>+'[10]I-57-E-EITBF.41'!I15</f>
        <v>0</v>
      </c>
      <c r="GE57" s="145">
        <f t="shared" ref="GE57:GE65" si="1124">+GB57-GD57</f>
        <v>0</v>
      </c>
      <c r="GF57" s="144">
        <f>+'[10]I-57-E-EITBF.41'!G16</f>
        <v>0</v>
      </c>
      <c r="GG57" s="147">
        <f>+'[10]I-57-E-EITBF.41'!H16</f>
        <v>0</v>
      </c>
      <c r="GH57" s="133">
        <f t="shared" ref="GH57:GH65" si="1125">+GF57-GG57</f>
        <v>0</v>
      </c>
      <c r="GI57" s="134" t="e">
        <f t="shared" ref="GI57:GI65" si="1126">GG57/GF57*100</f>
        <v>#DIV/0!</v>
      </c>
      <c r="GJ57" s="133">
        <f>+'[10]I-57-E-EITBF.41'!I16</f>
        <v>0</v>
      </c>
      <c r="GK57" s="145">
        <f t="shared" ref="GK57:GK65" si="1127">+GH57-GJ57</f>
        <v>0</v>
      </c>
      <c r="GL57" s="144">
        <f t="shared" si="130"/>
        <v>0</v>
      </c>
      <c r="GM57" s="147">
        <f t="shared" si="130"/>
        <v>0</v>
      </c>
      <c r="GN57" s="133">
        <f t="shared" si="130"/>
        <v>0</v>
      </c>
      <c r="GO57" s="134" t="e">
        <f t="shared" si="131"/>
        <v>#DIV/0!</v>
      </c>
      <c r="GP57" s="133">
        <f t="shared" si="132"/>
        <v>0</v>
      </c>
      <c r="GQ57" s="145">
        <f t="shared" si="132"/>
        <v>0</v>
      </c>
      <c r="GR57" s="144">
        <f>+'[10]I-57-E-EITBF.41'!G17</f>
        <v>0</v>
      </c>
      <c r="GS57" s="147">
        <f>+'[10]I-57-E-EITBF.41'!H17</f>
        <v>0</v>
      </c>
      <c r="GT57" s="133">
        <f t="shared" ref="GT57:GT65" si="1128">+GR57-GS57</f>
        <v>0</v>
      </c>
      <c r="GU57" s="134" t="e">
        <f t="shared" ref="GU57:GU65" si="1129">GS57/GR57*100</f>
        <v>#DIV/0!</v>
      </c>
      <c r="GV57" s="133">
        <f>+'[10]I-57-E-EITBF.41'!I17</f>
        <v>0</v>
      </c>
      <c r="GW57" s="145">
        <f t="shared" ref="GW57:GW65" si="1130">+GT57-GV57</f>
        <v>0</v>
      </c>
      <c r="GX57" s="144">
        <f>+'[10]I-57-E-EITBF.41'!G18</f>
        <v>0</v>
      </c>
      <c r="GY57" s="147">
        <f>+'[10]I-57-E-EITBF.41'!H18</f>
        <v>0</v>
      </c>
      <c r="GZ57" s="133">
        <f t="shared" ref="GZ57:GZ65" si="1131">+GX57-GY57</f>
        <v>0</v>
      </c>
      <c r="HA57" s="134" t="e">
        <f t="shared" ref="HA57:HA65" si="1132">GY57/GX57*100</f>
        <v>#DIV/0!</v>
      </c>
      <c r="HB57" s="133">
        <f>+'[10]I-57-E-EITBF.41'!I18</f>
        <v>0</v>
      </c>
      <c r="HC57" s="145">
        <f t="shared" ref="HC57:HC65" si="1133">+GZ57-HB57</f>
        <v>0</v>
      </c>
      <c r="HD57" s="144">
        <f>+'[10]I-57-E-EITBF.41'!G19</f>
        <v>0</v>
      </c>
      <c r="HE57" s="147">
        <f>+'[10]I-57-E-EITBF.41'!H19</f>
        <v>0</v>
      </c>
      <c r="HF57" s="133">
        <f t="shared" ref="HF57:HF65" si="1134">+HD57-HE57</f>
        <v>0</v>
      </c>
      <c r="HG57" s="134" t="e">
        <f t="shared" ref="HG57:HG65" si="1135">HE57/HD57*100</f>
        <v>#DIV/0!</v>
      </c>
      <c r="HH57" s="133">
        <f>+'[10]I-57-E-EITBF.41'!I19</f>
        <v>0</v>
      </c>
      <c r="HI57" s="145">
        <f t="shared" ref="HI57:HI65" si="1136">+HF57-HH57</f>
        <v>0</v>
      </c>
      <c r="HJ57" s="144">
        <f>+'[10]I-57-E-EITBF.41'!G20</f>
        <v>0</v>
      </c>
      <c r="HK57" s="147">
        <f>+'[10]I-57-E-EITBF.41'!H20</f>
        <v>0</v>
      </c>
      <c r="HL57" s="133">
        <f t="shared" ref="HL57:HL65" si="1137">+HJ57-HK57</f>
        <v>0</v>
      </c>
      <c r="HM57" s="134" t="e">
        <f t="shared" ref="HM57:HM65" si="1138">HK57/HJ57*100</f>
        <v>#DIV/0!</v>
      </c>
      <c r="HN57" s="133">
        <f>+'[10]I-57-E-EITBF.41'!I20</f>
        <v>0</v>
      </c>
      <c r="HO57" s="145">
        <f t="shared" ref="HO57:HO65" si="1139">+HL57-HN57</f>
        <v>0</v>
      </c>
      <c r="HP57" s="144">
        <f>+'[10]I-57-E-EITBF.41'!G21</f>
        <v>0</v>
      </c>
      <c r="HQ57" s="147">
        <f>+'[10]I-57-E-EITBF.41'!H21</f>
        <v>0</v>
      </c>
      <c r="HR57" s="133">
        <f t="shared" ref="HR57:HR65" si="1140">+HP57-HQ57</f>
        <v>0</v>
      </c>
      <c r="HS57" s="134" t="e">
        <f t="shared" ref="HS57:HS65" si="1141">HQ57/HP57*100</f>
        <v>#DIV/0!</v>
      </c>
      <c r="HT57" s="133">
        <f>+'[10]I-57-E-EITBF.41'!I21</f>
        <v>0</v>
      </c>
      <c r="HU57" s="145">
        <f t="shared" ref="HU57:HU65" si="1142">+HR57-HT57</f>
        <v>0</v>
      </c>
      <c r="HV57" s="144">
        <f>+'[10]I-57-E-EITBF.41'!G22</f>
        <v>0</v>
      </c>
      <c r="HW57" s="147">
        <f>+'[10]I-57-E-EITBF.41'!H22</f>
        <v>0</v>
      </c>
      <c r="HX57" s="133">
        <f t="shared" ref="HX57:HX65" si="1143">+HV57-HW57</f>
        <v>0</v>
      </c>
      <c r="HY57" s="134" t="e">
        <f t="shared" ref="HY57:HY65" si="1144">HW57/HV57*100</f>
        <v>#DIV/0!</v>
      </c>
      <c r="HZ57" s="133">
        <f>+'[10]I-57-E-EITBF.41'!I22</f>
        <v>0</v>
      </c>
      <c r="IA57" s="145">
        <f t="shared" ref="IA57:IA65" si="1145">+HX57-HZ57</f>
        <v>0</v>
      </c>
      <c r="IB57" s="144">
        <f t="shared" si="151"/>
        <v>0</v>
      </c>
      <c r="IC57" s="147">
        <f t="shared" si="151"/>
        <v>0</v>
      </c>
      <c r="ID57" s="133">
        <f t="shared" si="151"/>
        <v>0</v>
      </c>
      <c r="IE57" s="134" t="e">
        <f t="shared" si="152"/>
        <v>#DIV/0!</v>
      </c>
      <c r="IF57" s="133">
        <f t="shared" si="153"/>
        <v>0</v>
      </c>
      <c r="IG57" s="145">
        <f t="shared" si="153"/>
        <v>0</v>
      </c>
      <c r="IH57" s="144">
        <f>+'[10]I-57-E-EITBF.41'!G23</f>
        <v>0</v>
      </c>
      <c r="II57" s="147">
        <f>+'[10]I-57-E-EITBF.41'!H23</f>
        <v>0</v>
      </c>
      <c r="IJ57" s="133">
        <f t="shared" ref="IJ57:IJ65" si="1146">+IH57-II57</f>
        <v>0</v>
      </c>
      <c r="IK57" s="134" t="e">
        <f t="shared" ref="IK57:IK65" si="1147">II57/IH57*100</f>
        <v>#DIV/0!</v>
      </c>
      <c r="IL57" s="133">
        <f>+'[10]I-57-E-EITBF.41'!I23</f>
        <v>0</v>
      </c>
      <c r="IM57" s="145">
        <f t="shared" ref="IM57:IM65" si="1148">+IJ57-IL57</f>
        <v>0</v>
      </c>
      <c r="IN57" s="144">
        <f>+'[10]I-57-E-EITBF.41'!G24</f>
        <v>0</v>
      </c>
      <c r="IO57" s="147">
        <f>+'[10]I-57-E-EITBF.41'!H24</f>
        <v>0</v>
      </c>
      <c r="IP57" s="133">
        <f t="shared" ref="IP57:IP65" si="1149">+IN57-IO57</f>
        <v>0</v>
      </c>
      <c r="IQ57" s="134" t="e">
        <f t="shared" ref="IQ57:IQ65" si="1150">IO57/IN57*100</f>
        <v>#DIV/0!</v>
      </c>
      <c r="IR57" s="133">
        <f>+'[10]I-57-E-EITBF.41'!I24</f>
        <v>0</v>
      </c>
      <c r="IS57" s="145">
        <f t="shared" ref="IS57:IS65" si="1151">+IP57-IR57</f>
        <v>0</v>
      </c>
      <c r="IT57" s="144">
        <f>+'[10]I-57-E-EITBF.41'!G25</f>
        <v>0</v>
      </c>
      <c r="IU57" s="147">
        <f>+'[10]I-57-E-EITBF.41'!H25</f>
        <v>0</v>
      </c>
      <c r="IV57" s="133">
        <f t="shared" ref="IV57:IV65" si="1152">+IT57-IU57</f>
        <v>0</v>
      </c>
      <c r="IW57" s="134" t="e">
        <f t="shared" ref="IW57:IW65" si="1153">IU57/IT57*100</f>
        <v>#DIV/0!</v>
      </c>
      <c r="IX57" s="133">
        <f>+'[10]I-57-E-EITBF.41'!I25</f>
        <v>0</v>
      </c>
      <c r="IY57" s="145">
        <f t="shared" ref="IY57:IY65" si="1154">+IV57-IX57</f>
        <v>0</v>
      </c>
      <c r="IZ57" s="144">
        <f t="shared" si="163"/>
        <v>0</v>
      </c>
      <c r="JA57" s="147">
        <f t="shared" si="163"/>
        <v>0</v>
      </c>
      <c r="JB57" s="133">
        <f t="shared" si="163"/>
        <v>0</v>
      </c>
      <c r="JC57" s="134" t="e">
        <f t="shared" si="164"/>
        <v>#DIV/0!</v>
      </c>
      <c r="JD57" s="133">
        <f t="shared" si="165"/>
        <v>0</v>
      </c>
      <c r="JE57" s="145">
        <f t="shared" si="165"/>
        <v>0</v>
      </c>
      <c r="JF57" s="144">
        <f>+'[10]I-57-E-EITBF.41'!G26</f>
        <v>0</v>
      </c>
      <c r="JG57" s="147">
        <f>+'[10]I-57-E-EITBF.41'!H26</f>
        <v>0</v>
      </c>
      <c r="JH57" s="133">
        <f t="shared" ref="JH57:JH65" si="1155">+JF57-JG57</f>
        <v>0</v>
      </c>
      <c r="JI57" s="134" t="e">
        <f t="shared" ref="JI57:JI65" si="1156">JG57/JF57*100</f>
        <v>#DIV/0!</v>
      </c>
      <c r="JJ57" s="133">
        <f>+'[10]I-57-E-EITBF.41'!I26</f>
        <v>0</v>
      </c>
      <c r="JK57" s="145">
        <f t="shared" ref="JK57:JK65" si="1157">+JH57-JJ57</f>
        <v>0</v>
      </c>
      <c r="JL57" s="144">
        <f>+'[10]I-57-E-EITBF.41'!G27</f>
        <v>0</v>
      </c>
      <c r="JM57" s="147">
        <f>+'[10]I-57-E-EITBF.41'!H27</f>
        <v>0</v>
      </c>
      <c r="JN57" s="133">
        <f t="shared" ref="JN57:JN65" si="1158">+JL57-JM57</f>
        <v>0</v>
      </c>
      <c r="JO57" s="134" t="e">
        <f t="shared" ref="JO57:JO65" si="1159">JM57/JL57*100</f>
        <v>#DIV/0!</v>
      </c>
      <c r="JP57" s="133">
        <f>+'[10]I-57-E-EITBF.41'!I27</f>
        <v>0</v>
      </c>
      <c r="JQ57" s="145">
        <f t="shared" ref="JQ57:JQ65" si="1160">+JN57-JP57</f>
        <v>0</v>
      </c>
      <c r="JR57" s="144">
        <f>+'[10]I-57-E-EITBF.41'!G28</f>
        <v>0</v>
      </c>
      <c r="JS57" s="147">
        <f>+'[10]I-57-E-EITBF.41'!H28</f>
        <v>0</v>
      </c>
      <c r="JT57" s="133">
        <f t="shared" ref="JT57:JT65" si="1161">+JR57-JS57</f>
        <v>0</v>
      </c>
      <c r="JU57" s="134" t="e">
        <f t="shared" ref="JU57:JU65" si="1162">JS57/JR57*100</f>
        <v>#DIV/0!</v>
      </c>
      <c r="JV57" s="133">
        <f>+'[10]I-57-E-EITBF.41'!I28</f>
        <v>0</v>
      </c>
      <c r="JW57" s="145">
        <f t="shared" ref="JW57:JW65" si="1163">+JT57-JV57</f>
        <v>0</v>
      </c>
      <c r="JX57" s="144">
        <f>+'[10]I-57-E-EITBF.41'!G29</f>
        <v>0</v>
      </c>
      <c r="JY57" s="147">
        <f>+'[10]I-57-E-EITBF.41'!H29</f>
        <v>0</v>
      </c>
      <c r="JZ57" s="133">
        <f t="shared" ref="JZ57:JZ65" si="1164">+JX57-JY57</f>
        <v>0</v>
      </c>
      <c r="KA57" s="134" t="e">
        <f t="shared" ref="KA57:KA65" si="1165">JY57/JX57*100</f>
        <v>#DIV/0!</v>
      </c>
      <c r="KB57" s="133">
        <f>+'[10]I-57-E-EITBF.41'!I29</f>
        <v>0</v>
      </c>
      <c r="KC57" s="145">
        <f t="shared" ref="KC57:KC65" si="1166">+JZ57-KB57</f>
        <v>0</v>
      </c>
      <c r="KD57" s="144">
        <f t="shared" si="178"/>
        <v>0</v>
      </c>
      <c r="KE57" s="147">
        <f t="shared" si="178"/>
        <v>0</v>
      </c>
      <c r="KF57" s="133">
        <f t="shared" si="178"/>
        <v>0</v>
      </c>
      <c r="KG57" s="134" t="e">
        <f t="shared" si="179"/>
        <v>#DIV/0!</v>
      </c>
      <c r="KH57" s="133">
        <f t="shared" si="180"/>
        <v>0</v>
      </c>
      <c r="KI57" s="145">
        <f t="shared" si="180"/>
        <v>0</v>
      </c>
      <c r="KJ57" s="144">
        <f>+'[10]I-57-E-EITBF.41'!G30</f>
        <v>0</v>
      </c>
      <c r="KK57" s="147">
        <f>+'[10]I-57-E-EITBF.41'!H30</f>
        <v>0</v>
      </c>
      <c r="KL57" s="133">
        <f t="shared" ref="KL57:KL65" si="1167">+KJ57-KK57</f>
        <v>0</v>
      </c>
      <c r="KM57" s="134" t="e">
        <f t="shared" ref="KM57:KM65" si="1168">KK57/KJ57*100</f>
        <v>#DIV/0!</v>
      </c>
      <c r="KN57" s="133">
        <f>+'[10]I-57-E-EITBF.41'!I30</f>
        <v>0</v>
      </c>
      <c r="KO57" s="145">
        <f t="shared" ref="KO57:KO65" si="1169">+KL57-KN57</f>
        <v>0</v>
      </c>
      <c r="KP57" s="144">
        <f>+'[10]I-57-E-EITBF.41'!G31</f>
        <v>0</v>
      </c>
      <c r="KQ57" s="147">
        <f>+'[10]I-57-E-EITBF.41'!H31</f>
        <v>0</v>
      </c>
      <c r="KR57" s="133">
        <f t="shared" ref="KR57:KR65" si="1170">+KP57-KQ57</f>
        <v>0</v>
      </c>
      <c r="KS57" s="134" t="e">
        <f t="shared" ref="KS57:KS65" si="1171">KQ57/KP57*100</f>
        <v>#DIV/0!</v>
      </c>
      <c r="KT57" s="133">
        <f>+'[10]I-57-E-EITBF.41'!I31</f>
        <v>0</v>
      </c>
      <c r="KU57" s="145">
        <f t="shared" ref="KU57:KU65" si="1172">+KR57-KT57</f>
        <v>0</v>
      </c>
      <c r="KV57" s="144">
        <f t="shared" si="187"/>
        <v>0</v>
      </c>
      <c r="KW57" s="147">
        <f t="shared" si="187"/>
        <v>0</v>
      </c>
      <c r="KX57" s="133">
        <f t="shared" si="187"/>
        <v>0</v>
      </c>
      <c r="KY57" s="134" t="e">
        <f t="shared" si="188"/>
        <v>#DIV/0!</v>
      </c>
      <c r="KZ57" s="133">
        <f t="shared" si="189"/>
        <v>0</v>
      </c>
      <c r="LA57" s="145">
        <f t="shared" si="189"/>
        <v>0</v>
      </c>
      <c r="LB57" s="144">
        <f>+'[10]I-57-E-EITBF.41'!G32</f>
        <v>0</v>
      </c>
      <c r="LC57" s="147">
        <f>+'[10]I-57-E-EITBF.41'!H32</f>
        <v>0</v>
      </c>
      <c r="LD57" s="133">
        <f t="shared" ref="LD57:LD65" si="1173">+LB57-LC57</f>
        <v>0</v>
      </c>
      <c r="LE57" s="134" t="e">
        <f t="shared" ref="LE57:LE65" si="1174">LC57/LB57*100</f>
        <v>#DIV/0!</v>
      </c>
      <c r="LF57" s="133">
        <f>+'[10]I-57-E-EITBF.41'!I32</f>
        <v>0</v>
      </c>
      <c r="LG57" s="145">
        <f t="shared" ref="LG57:LG65" si="1175">+LD57-LF57</f>
        <v>0</v>
      </c>
      <c r="LH57" s="144">
        <f>+'[10]I-57-E-EITBF.41'!G33</f>
        <v>0</v>
      </c>
      <c r="LI57" s="147">
        <f>+'[10]I-57-E-EITBF.41'!H33</f>
        <v>0</v>
      </c>
      <c r="LJ57" s="133">
        <f t="shared" ref="LJ57:LJ65" si="1176">+LH57-LI57</f>
        <v>0</v>
      </c>
      <c r="LK57" s="134" t="e">
        <f t="shared" ref="LK57:LK65" si="1177">LI57/LH57*100</f>
        <v>#DIV/0!</v>
      </c>
      <c r="LL57" s="133">
        <f>+'[10]I-57-E-EITBF.41'!I33</f>
        <v>0</v>
      </c>
      <c r="LM57" s="145">
        <f t="shared" ref="LM57:LM65" si="1178">+LJ57-LL57</f>
        <v>0</v>
      </c>
      <c r="LN57" s="144">
        <f t="shared" si="196"/>
        <v>0</v>
      </c>
      <c r="LO57" s="147">
        <f t="shared" si="196"/>
        <v>0</v>
      </c>
      <c r="LP57" s="133">
        <f t="shared" si="196"/>
        <v>0</v>
      </c>
      <c r="LQ57" s="134" t="e">
        <f t="shared" si="197"/>
        <v>#DIV/0!</v>
      </c>
      <c r="LR57" s="133">
        <f t="shared" si="198"/>
        <v>0</v>
      </c>
      <c r="LS57" s="145">
        <f t="shared" si="198"/>
        <v>0</v>
      </c>
      <c r="LT57" s="144">
        <f>+'[10]I-57-E-EITBF.41'!G34</f>
        <v>0</v>
      </c>
      <c r="LU57" s="147">
        <f>+'[10]I-57-E-EITBF.41'!H34</f>
        <v>0</v>
      </c>
      <c r="LV57" s="133">
        <f t="shared" ref="LV57:LV65" si="1179">+LT57-LU57</f>
        <v>0</v>
      </c>
      <c r="LW57" s="134" t="e">
        <f t="shared" ref="LW57:LW65" si="1180">LU57/LT57*100</f>
        <v>#DIV/0!</v>
      </c>
      <c r="LX57" s="133">
        <f>+'[10]I-57-E-EITBF.41'!I34</f>
        <v>0</v>
      </c>
      <c r="LY57" s="145">
        <f t="shared" ref="LY57:LY65" si="1181">+LV57-LX57</f>
        <v>0</v>
      </c>
      <c r="LZ57" s="144">
        <f>+'[10]I-57-E-EITBF.41'!G35</f>
        <v>0</v>
      </c>
      <c r="MA57" s="147">
        <f>+'[10]I-57-E-EITBF.41'!H35</f>
        <v>0</v>
      </c>
      <c r="MB57" s="133">
        <f t="shared" ref="MB57:MB65" si="1182">+LZ57-MA57</f>
        <v>0</v>
      </c>
      <c r="MC57" s="134" t="e">
        <f t="shared" ref="MC57:MC65" si="1183">MA57/LZ57*100</f>
        <v>#DIV/0!</v>
      </c>
      <c r="MD57" s="133">
        <f>+'[10]I-57-E-EITBF.41'!I35</f>
        <v>0</v>
      </c>
      <c r="ME57" s="145">
        <f t="shared" ref="ME57:ME65" si="1184">+MB57-MD57</f>
        <v>0</v>
      </c>
      <c r="MF57" s="144">
        <f t="shared" si="205"/>
        <v>0</v>
      </c>
      <c r="MG57" s="147">
        <f t="shared" si="205"/>
        <v>0</v>
      </c>
      <c r="MH57" s="133">
        <f t="shared" si="205"/>
        <v>0</v>
      </c>
      <c r="MI57" s="134" t="e">
        <f t="shared" si="206"/>
        <v>#DIV/0!</v>
      </c>
      <c r="MJ57" s="133">
        <f t="shared" si="207"/>
        <v>0</v>
      </c>
      <c r="MK57" s="145">
        <f t="shared" si="207"/>
        <v>0</v>
      </c>
      <c r="ML57" s="144">
        <f>+'[10]I-57-E-EITBF.41'!G36</f>
        <v>0</v>
      </c>
      <c r="MM57" s="147">
        <f>+'[10]I-57-E-EITBF.41'!H36</f>
        <v>0</v>
      </c>
      <c r="MN57" s="133">
        <f t="shared" ref="MN57:MN65" si="1185">+ML57-MM57</f>
        <v>0</v>
      </c>
      <c r="MO57" s="134" t="e">
        <f t="shared" ref="MO57:MO65" si="1186">MM57/ML57*100</f>
        <v>#DIV/0!</v>
      </c>
      <c r="MP57" s="133">
        <f>+'[10]I-57-E-EITBF.41'!I36</f>
        <v>0</v>
      </c>
      <c r="MQ57" s="145">
        <f t="shared" ref="MQ57:MQ65" si="1187">+MN57-MP57</f>
        <v>0</v>
      </c>
      <c r="MR57" s="144">
        <f>+'[10]I-57-E-EITBF.41'!G37</f>
        <v>0</v>
      </c>
      <c r="MS57" s="147">
        <f>+'[10]I-57-E-EITBF.41'!H37</f>
        <v>0</v>
      </c>
      <c r="MT57" s="133">
        <f t="shared" ref="MT57:MT65" si="1188">+MR57-MS57</f>
        <v>0</v>
      </c>
      <c r="MU57" s="134" t="e">
        <f t="shared" ref="MU57:MU65" si="1189">MS57/MR57*100</f>
        <v>#DIV/0!</v>
      </c>
      <c r="MV57" s="133">
        <f>+'[10]I-57-E-EITBF.41'!I37</f>
        <v>0</v>
      </c>
      <c r="MW57" s="145">
        <f t="shared" ref="MW57:MW65" si="1190">+MT57-MV57</f>
        <v>0</v>
      </c>
      <c r="MX57" s="144">
        <f t="shared" si="214"/>
        <v>0</v>
      </c>
      <c r="MY57" s="147">
        <f t="shared" si="214"/>
        <v>0</v>
      </c>
      <c r="MZ57" s="133">
        <f t="shared" si="214"/>
        <v>0</v>
      </c>
      <c r="NA57" s="134" t="e">
        <f t="shared" si="215"/>
        <v>#DIV/0!</v>
      </c>
      <c r="NB57" s="133">
        <f t="shared" si="216"/>
        <v>0</v>
      </c>
      <c r="NC57" s="145">
        <f t="shared" si="216"/>
        <v>0</v>
      </c>
      <c r="ND57" s="144">
        <f>+'[10]I-57-E-EITBF.41'!G38</f>
        <v>0</v>
      </c>
      <c r="NE57" s="147">
        <f>+'[10]I-57-E-EITBF.41'!H38</f>
        <v>0</v>
      </c>
      <c r="NF57" s="133">
        <f t="shared" ref="NF57:NF65" si="1191">+ND57-NE57</f>
        <v>0</v>
      </c>
      <c r="NG57" s="134" t="e">
        <f t="shared" ref="NG57:NG65" si="1192">NE57/ND57*100</f>
        <v>#DIV/0!</v>
      </c>
      <c r="NH57" s="133">
        <f>+'[10]I-57-E-EITBF.41'!I38</f>
        <v>0</v>
      </c>
      <c r="NI57" s="145">
        <f t="shared" ref="NI57:NI65" si="1193">+NF57-NH57</f>
        <v>0</v>
      </c>
      <c r="NJ57" s="144">
        <f>+'[10]I-57-E-EITBF.41'!G39</f>
        <v>0</v>
      </c>
      <c r="NK57" s="147">
        <f>+'[10]I-57-E-EITBF.41'!H39</f>
        <v>0</v>
      </c>
      <c r="NL57" s="133">
        <f t="shared" ref="NL57:NL65" si="1194">+NJ57-NK57</f>
        <v>0</v>
      </c>
      <c r="NM57" s="134" t="e">
        <f t="shared" ref="NM57:NM65" si="1195">NK57/NJ57*100</f>
        <v>#DIV/0!</v>
      </c>
      <c r="NN57" s="133">
        <f>+'[10]I-57-E-EITBF.41'!I39</f>
        <v>0</v>
      </c>
      <c r="NO57" s="145">
        <f t="shared" ref="NO57:NO65" si="1196">+NL57-NN57</f>
        <v>0</v>
      </c>
      <c r="NP57" s="144">
        <f t="shared" si="223"/>
        <v>0</v>
      </c>
      <c r="NQ57" s="147">
        <f t="shared" si="223"/>
        <v>0</v>
      </c>
      <c r="NR57" s="133">
        <f t="shared" si="223"/>
        <v>0</v>
      </c>
      <c r="NS57" s="134" t="e">
        <f t="shared" si="224"/>
        <v>#DIV/0!</v>
      </c>
      <c r="NT57" s="133">
        <f t="shared" si="225"/>
        <v>0</v>
      </c>
      <c r="NU57" s="145">
        <f t="shared" si="225"/>
        <v>0</v>
      </c>
      <c r="NV57" s="144">
        <f>+'[10]I-57-E-EITBF.41'!G40</f>
        <v>0</v>
      </c>
      <c r="NW57" s="147">
        <f>+'[10]I-57-E-EITBF.41'!H40</f>
        <v>0</v>
      </c>
      <c r="NX57" s="133">
        <f t="shared" ref="NX57:NX65" si="1197">+NV57-NW57</f>
        <v>0</v>
      </c>
      <c r="NY57" s="134" t="e">
        <f t="shared" ref="NY57:NY65" si="1198">NW57/NV57*100</f>
        <v>#DIV/0!</v>
      </c>
      <c r="NZ57" s="133">
        <f>+'[10]I-57-E-EITBF.41'!I40</f>
        <v>0</v>
      </c>
      <c r="OA57" s="145">
        <f t="shared" ref="OA57:OA65" si="1199">+NX57-NZ57</f>
        <v>0</v>
      </c>
      <c r="OB57" s="144">
        <f>+'[10]I-57-E-EITBF.41'!G41</f>
        <v>0</v>
      </c>
      <c r="OC57" s="147">
        <f>+'[10]I-57-E-EITBF.41'!H41</f>
        <v>0</v>
      </c>
      <c r="OD57" s="133">
        <f t="shared" ref="OD57:OD65" si="1200">+OB57-OC57</f>
        <v>0</v>
      </c>
      <c r="OE57" s="134" t="e">
        <f t="shared" ref="OE57:OE65" si="1201">OC57/OB57*100</f>
        <v>#DIV/0!</v>
      </c>
      <c r="OF57" s="133">
        <f>+'[10]I-57-E-EITBF.41'!I41</f>
        <v>0</v>
      </c>
      <c r="OG57" s="145">
        <f t="shared" ref="OG57:OG65" si="1202">+OD57-OF57</f>
        <v>0</v>
      </c>
      <c r="OH57" s="144">
        <f>+'[10]I-57-E-EITBF.41'!G42</f>
        <v>0</v>
      </c>
      <c r="OI57" s="147">
        <f>+'[10]I-57-E-EITBF.41'!H42</f>
        <v>0</v>
      </c>
      <c r="OJ57" s="133">
        <f t="shared" ref="OJ57:OJ65" si="1203">+OH57-OI57</f>
        <v>0</v>
      </c>
      <c r="OK57" s="134" t="e">
        <f t="shared" ref="OK57:OK65" si="1204">OI57/OH57*100</f>
        <v>#DIV/0!</v>
      </c>
      <c r="OL57" s="133">
        <f>+'[10]I-57-E-EITBF.41'!I42</f>
        <v>0</v>
      </c>
      <c r="OM57" s="145">
        <f t="shared" ref="OM57:OM65" si="1205">+OJ57-OL57</f>
        <v>0</v>
      </c>
      <c r="ON57" s="144">
        <f t="shared" si="235"/>
        <v>0</v>
      </c>
      <c r="OO57" s="147">
        <f t="shared" si="235"/>
        <v>0</v>
      </c>
      <c r="OP57" s="133">
        <f t="shared" si="235"/>
        <v>0</v>
      </c>
      <c r="OQ57" s="134" t="e">
        <f t="shared" si="236"/>
        <v>#DIV/0!</v>
      </c>
      <c r="OR57" s="133">
        <f t="shared" si="237"/>
        <v>0</v>
      </c>
      <c r="OS57" s="145">
        <f t="shared" si="237"/>
        <v>0</v>
      </c>
      <c r="OT57" s="144">
        <f>+'[10]I-57-E-EITBF.41'!G43</f>
        <v>0</v>
      </c>
      <c r="OU57" s="147">
        <f>+'[10]I-57-E-EITBF.41'!H43</f>
        <v>0</v>
      </c>
      <c r="OV57" s="133">
        <f t="shared" ref="OV57:OV65" si="1206">+OT57-OU57</f>
        <v>0</v>
      </c>
      <c r="OW57" s="134" t="e">
        <f t="shared" ref="OW57:OW65" si="1207">OU57/OT57*100</f>
        <v>#DIV/0!</v>
      </c>
      <c r="OX57" s="133">
        <f>+'[10]I-57-E-EITBF.41'!I43</f>
        <v>0</v>
      </c>
      <c r="OY57" s="145">
        <f t="shared" ref="OY57:OY65" si="1208">+OV57-OX57</f>
        <v>0</v>
      </c>
      <c r="OZ57" s="144">
        <f>+'[10]I-57-E-EITBF.41'!G44</f>
        <v>0</v>
      </c>
      <c r="PA57" s="147">
        <f>+'[10]I-57-E-EITBF.41'!H44</f>
        <v>0</v>
      </c>
      <c r="PB57" s="133">
        <f t="shared" ref="PB57:PB65" si="1209">+OZ57-PA57</f>
        <v>0</v>
      </c>
      <c r="PC57" s="134" t="e">
        <f t="shared" ref="PC57:PC65" si="1210">PA57/OZ57*100</f>
        <v>#DIV/0!</v>
      </c>
      <c r="PD57" s="133">
        <f>+'[10]I-57-E-EITBF.41'!I44</f>
        <v>0</v>
      </c>
      <c r="PE57" s="145">
        <f t="shared" ref="PE57:PE65" si="1211">+PB57-PD57</f>
        <v>0</v>
      </c>
      <c r="PF57" s="144">
        <f t="shared" si="244"/>
        <v>0</v>
      </c>
      <c r="PG57" s="147">
        <f t="shared" si="244"/>
        <v>0</v>
      </c>
      <c r="PH57" s="133">
        <f t="shared" si="244"/>
        <v>0</v>
      </c>
      <c r="PI57" s="134" t="e">
        <f t="shared" si="245"/>
        <v>#DIV/0!</v>
      </c>
      <c r="PJ57" s="133">
        <f t="shared" si="246"/>
        <v>0</v>
      </c>
      <c r="PK57" s="145">
        <f t="shared" si="246"/>
        <v>0</v>
      </c>
      <c r="PL57" s="144">
        <f>+'[10]I-57-E-EITBF.41'!G45</f>
        <v>0</v>
      </c>
      <c r="PM57" s="147">
        <f>+'[10]I-57-E-EITBF.41'!H45</f>
        <v>0</v>
      </c>
      <c r="PN57" s="133">
        <f t="shared" ref="PN57:PN65" si="1212">+PL57-PM57</f>
        <v>0</v>
      </c>
      <c r="PO57" s="134" t="e">
        <f t="shared" ref="PO57:PO65" si="1213">PM57/PL57*100</f>
        <v>#DIV/0!</v>
      </c>
      <c r="PP57" s="133">
        <f>+'[10]I-57-E-EITBF.41'!I45</f>
        <v>0</v>
      </c>
      <c r="PQ57" s="145">
        <f t="shared" ref="PQ57:PQ65" si="1214">+PN57-PP57</f>
        <v>0</v>
      </c>
      <c r="PR57" s="144">
        <f>+'[10]I-57-E-EITBF.41'!G46</f>
        <v>0</v>
      </c>
      <c r="PS57" s="147">
        <f>+'[10]I-57-E-EITBF.41'!H46</f>
        <v>0</v>
      </c>
      <c r="PT57" s="133">
        <f t="shared" ref="PT57:PT65" si="1215">+PR57-PS57</f>
        <v>0</v>
      </c>
      <c r="PU57" s="134" t="e">
        <f t="shared" ref="PU57:PU65" si="1216">PS57/PR57*100</f>
        <v>#DIV/0!</v>
      </c>
      <c r="PV57" s="133">
        <f>+'[10]I-57-E-EITBF.41'!I46</f>
        <v>0</v>
      </c>
      <c r="PW57" s="145">
        <f t="shared" ref="PW57:PW65" si="1217">+PT57-PV57</f>
        <v>0</v>
      </c>
    </row>
    <row r="58" spans="1:439" s="98" customFormat="1" ht="18.75" customHeight="1">
      <c r="A58" s="150"/>
      <c r="B58" s="157" t="s">
        <v>734</v>
      </c>
      <c r="C58" s="157"/>
      <c r="D58" s="158">
        <f>+'[10]คชจ.หน้างานงบ (I)'!D46</f>
        <v>322562.94</v>
      </c>
      <c r="E58" s="158">
        <f>+'[10]คชจ.หน้างานงบ (I)'!E46</f>
        <v>0</v>
      </c>
      <c r="F58" s="158">
        <f t="shared" si="1086"/>
        <v>322562.94</v>
      </c>
      <c r="G58" s="158">
        <f>+'[10]คชจ.หน้างานงบ (I)'!F46</f>
        <v>0</v>
      </c>
      <c r="H58" s="158">
        <f t="shared" si="1087"/>
        <v>322562.94</v>
      </c>
      <c r="I58" s="159">
        <f>+'[10]คชจ.หน้างานงบ (I)'!I46</f>
        <v>-74394.090000000317</v>
      </c>
      <c r="J58" s="158">
        <f>+H58+I58</f>
        <v>248168.84999999969</v>
      </c>
      <c r="K58" s="160">
        <f t="shared" si="36"/>
        <v>-23.063433759625429</v>
      </c>
      <c r="L58" s="158">
        <f>+'[10]คชจ.หน้างานงบ (I)'!L46</f>
        <v>16980</v>
      </c>
      <c r="M58" s="161">
        <f t="shared" si="1089"/>
        <v>231188.84999999969</v>
      </c>
      <c r="N58" s="136">
        <f t="shared" si="40"/>
        <v>0</v>
      </c>
      <c r="O58" s="148">
        <f t="shared" si="40"/>
        <v>0</v>
      </c>
      <c r="P58" s="137">
        <f t="shared" si="40"/>
        <v>0</v>
      </c>
      <c r="Q58" s="138" t="e">
        <f t="shared" si="41"/>
        <v>#DIV/0!</v>
      </c>
      <c r="R58" s="137">
        <f t="shared" si="42"/>
        <v>0</v>
      </c>
      <c r="S58" s="139">
        <f t="shared" si="42"/>
        <v>0</v>
      </c>
      <c r="T58" s="140">
        <f t="shared" si="1090"/>
        <v>322562.94</v>
      </c>
      <c r="U58" s="149">
        <f t="shared" si="1090"/>
        <v>-74394.090000000317</v>
      </c>
      <c r="V58" s="141">
        <f>+T58+U58</f>
        <v>248168.84999999969</v>
      </c>
      <c r="W58" s="142">
        <f t="shared" si="1092"/>
        <v>-23.063433759625429</v>
      </c>
      <c r="X58" s="141">
        <f t="shared" si="1093"/>
        <v>16980</v>
      </c>
      <c r="Y58" s="143">
        <f t="shared" si="1094"/>
        <v>231188.84999999969</v>
      </c>
      <c r="Z58" s="144">
        <v>0</v>
      </c>
      <c r="AA58" s="147">
        <v>0</v>
      </c>
      <c r="AB58" s="133">
        <f t="shared" si="1095"/>
        <v>0</v>
      </c>
      <c r="AC58" s="134" t="e">
        <f t="shared" si="1096"/>
        <v>#DIV/0!</v>
      </c>
      <c r="AD58" s="133">
        <v>0</v>
      </c>
      <c r="AE58" s="145">
        <f t="shared" si="1097"/>
        <v>0</v>
      </c>
      <c r="AF58" s="144">
        <v>0</v>
      </c>
      <c r="AG58" s="147">
        <v>0</v>
      </c>
      <c r="AH58" s="133">
        <f t="shared" si="1098"/>
        <v>0</v>
      </c>
      <c r="AI58" s="134" t="e">
        <f t="shared" si="1099"/>
        <v>#DIV/0!</v>
      </c>
      <c r="AJ58" s="133">
        <v>0</v>
      </c>
      <c r="AK58" s="145">
        <f t="shared" si="1100"/>
        <v>0</v>
      </c>
      <c r="AL58" s="144">
        <f t="shared" si="52"/>
        <v>321582.94</v>
      </c>
      <c r="AM58" s="147">
        <f t="shared" si="52"/>
        <v>0</v>
      </c>
      <c r="AN58" s="133">
        <f t="shared" si="52"/>
        <v>321582.94</v>
      </c>
      <c r="AO58" s="134">
        <f t="shared" si="53"/>
        <v>0</v>
      </c>
      <c r="AP58" s="133">
        <f t="shared" si="54"/>
        <v>0</v>
      </c>
      <c r="AQ58" s="145">
        <f t="shared" si="54"/>
        <v>321582.94</v>
      </c>
      <c r="AR58" s="144">
        <v>0</v>
      </c>
      <c r="AS58" s="147">
        <v>0</v>
      </c>
      <c r="AT58" s="133">
        <f t="shared" si="55"/>
        <v>0</v>
      </c>
      <c r="AU58" s="134" t="e">
        <f t="shared" si="56"/>
        <v>#DIV/0!</v>
      </c>
      <c r="AV58" s="133">
        <v>0</v>
      </c>
      <c r="AW58" s="145">
        <f t="shared" si="57"/>
        <v>0</v>
      </c>
      <c r="AX58" s="144">
        <f>+'[10]I-58-EPOPXX.41'!G48</f>
        <v>321582.94</v>
      </c>
      <c r="AY58" s="147">
        <f>+'[10]I-58-EPOPXX.41'!H48</f>
        <v>0</v>
      </c>
      <c r="AZ58" s="133">
        <f t="shared" si="58"/>
        <v>321582.94</v>
      </c>
      <c r="BA58" s="134">
        <f t="shared" si="59"/>
        <v>0</v>
      </c>
      <c r="BB58" s="133">
        <f>+'[10]I-58-EPOPXX.41'!I48</f>
        <v>0</v>
      </c>
      <c r="BC58" s="145">
        <f t="shared" si="60"/>
        <v>321582.94</v>
      </c>
      <c r="BD58" s="144">
        <v>0</v>
      </c>
      <c r="BE58" s="147">
        <v>0</v>
      </c>
      <c r="BF58" s="133">
        <f t="shared" si="61"/>
        <v>0</v>
      </c>
      <c r="BG58" s="134" t="e">
        <f t="shared" si="62"/>
        <v>#DIV/0!</v>
      </c>
      <c r="BH58" s="133">
        <v>0</v>
      </c>
      <c r="BI58" s="145">
        <f t="shared" si="63"/>
        <v>0</v>
      </c>
      <c r="BJ58" s="144">
        <f t="shared" si="64"/>
        <v>0</v>
      </c>
      <c r="BK58" s="147">
        <f t="shared" si="64"/>
        <v>0</v>
      </c>
      <c r="BL58" s="133">
        <f t="shared" si="64"/>
        <v>0</v>
      </c>
      <c r="BM58" s="134" t="e">
        <f t="shared" si="65"/>
        <v>#DIV/0!</v>
      </c>
      <c r="BN58" s="133">
        <f t="shared" si="66"/>
        <v>0</v>
      </c>
      <c r="BO58" s="145">
        <f t="shared" si="66"/>
        <v>0</v>
      </c>
      <c r="BP58" s="144">
        <v>0</v>
      </c>
      <c r="BQ58" s="147">
        <v>0</v>
      </c>
      <c r="BR58" s="133">
        <f t="shared" si="67"/>
        <v>0</v>
      </c>
      <c r="BS58" s="134" t="e">
        <f t="shared" si="68"/>
        <v>#DIV/0!</v>
      </c>
      <c r="BT58" s="133">
        <v>0</v>
      </c>
      <c r="BU58" s="145">
        <f t="shared" si="69"/>
        <v>0</v>
      </c>
      <c r="BV58" s="144">
        <v>0</v>
      </c>
      <c r="BW58" s="147">
        <v>0</v>
      </c>
      <c r="BX58" s="133">
        <f t="shared" si="70"/>
        <v>0</v>
      </c>
      <c r="BY58" s="134" t="e">
        <f t="shared" si="71"/>
        <v>#DIV/0!</v>
      </c>
      <c r="BZ58" s="133">
        <v>0</v>
      </c>
      <c r="CA58" s="145">
        <f t="shared" si="72"/>
        <v>0</v>
      </c>
      <c r="CB58" s="144">
        <v>0</v>
      </c>
      <c r="CC58" s="147">
        <v>0</v>
      </c>
      <c r="CD58" s="133">
        <f t="shared" si="73"/>
        <v>0</v>
      </c>
      <c r="CE58" s="134" t="e">
        <f t="shared" si="74"/>
        <v>#DIV/0!</v>
      </c>
      <c r="CF58" s="133">
        <v>0</v>
      </c>
      <c r="CG58" s="145">
        <f t="shared" si="75"/>
        <v>0</v>
      </c>
      <c r="CH58" s="144">
        <f t="shared" si="76"/>
        <v>0</v>
      </c>
      <c r="CI58" s="147">
        <f t="shared" si="76"/>
        <v>0</v>
      </c>
      <c r="CJ58" s="133">
        <f t="shared" si="76"/>
        <v>0</v>
      </c>
      <c r="CK58" s="134" t="e">
        <f t="shared" si="77"/>
        <v>#DIV/0!</v>
      </c>
      <c r="CL58" s="133">
        <f t="shared" si="78"/>
        <v>0</v>
      </c>
      <c r="CM58" s="145">
        <f t="shared" si="78"/>
        <v>0</v>
      </c>
      <c r="CN58" s="144">
        <v>0</v>
      </c>
      <c r="CO58" s="147">
        <v>0</v>
      </c>
      <c r="CP58" s="133">
        <f t="shared" si="79"/>
        <v>0</v>
      </c>
      <c r="CQ58" s="134" t="e">
        <f t="shared" si="80"/>
        <v>#DIV/0!</v>
      </c>
      <c r="CR58" s="133">
        <v>0</v>
      </c>
      <c r="CS58" s="145">
        <f t="shared" si="81"/>
        <v>0</v>
      </c>
      <c r="CT58" s="144">
        <v>0</v>
      </c>
      <c r="CU58" s="147">
        <v>0</v>
      </c>
      <c r="CV58" s="133">
        <f t="shared" si="82"/>
        <v>0</v>
      </c>
      <c r="CW58" s="134" t="e">
        <f t="shared" si="83"/>
        <v>#DIV/0!</v>
      </c>
      <c r="CX58" s="133">
        <v>0</v>
      </c>
      <c r="CY58" s="145">
        <f t="shared" si="84"/>
        <v>0</v>
      </c>
      <c r="CZ58" s="144">
        <v>0</v>
      </c>
      <c r="DA58" s="147">
        <v>0</v>
      </c>
      <c r="DB58" s="133">
        <f t="shared" si="85"/>
        <v>0</v>
      </c>
      <c r="DC58" s="134" t="e">
        <f t="shared" si="86"/>
        <v>#DIV/0!</v>
      </c>
      <c r="DD58" s="133">
        <v>0</v>
      </c>
      <c r="DE58" s="145">
        <f t="shared" si="87"/>
        <v>0</v>
      </c>
      <c r="DF58" s="144">
        <f t="shared" si="88"/>
        <v>0</v>
      </c>
      <c r="DG58" s="147">
        <f t="shared" si="88"/>
        <v>0</v>
      </c>
      <c r="DH58" s="133">
        <f t="shared" si="88"/>
        <v>0</v>
      </c>
      <c r="DI58" s="134" t="e">
        <f t="shared" si="89"/>
        <v>#DIV/0!</v>
      </c>
      <c r="DJ58" s="133">
        <f t="shared" si="90"/>
        <v>0</v>
      </c>
      <c r="DK58" s="145">
        <f t="shared" si="90"/>
        <v>0</v>
      </c>
      <c r="DL58" s="144">
        <f>+'[10]I-58-EPOPXX.41'!G6</f>
        <v>0</v>
      </c>
      <c r="DM58" s="147">
        <f>+'[10]I-58-EPOPXX.41'!H6</f>
        <v>0</v>
      </c>
      <c r="DN58" s="133">
        <f t="shared" si="91"/>
        <v>0</v>
      </c>
      <c r="DO58" s="134" t="e">
        <f t="shared" si="92"/>
        <v>#DIV/0!</v>
      </c>
      <c r="DP58" s="133">
        <f>+'[10]I-58-EPOPXX.41'!I6</f>
        <v>0</v>
      </c>
      <c r="DQ58" s="145">
        <f t="shared" si="93"/>
        <v>0</v>
      </c>
      <c r="DR58" s="144">
        <f>+'[10]I-58-EPOPXX.41'!G7</f>
        <v>0</v>
      </c>
      <c r="DS58" s="147">
        <f>+'[10]I-58-EPOPXX.41'!H7</f>
        <v>0</v>
      </c>
      <c r="DT58" s="133">
        <f t="shared" si="94"/>
        <v>0</v>
      </c>
      <c r="DU58" s="134" t="e">
        <f t="shared" si="95"/>
        <v>#DIV/0!</v>
      </c>
      <c r="DV58" s="133">
        <f>+'[10]I-58-EPOPXX.41'!I7</f>
        <v>0</v>
      </c>
      <c r="DW58" s="145">
        <f t="shared" si="96"/>
        <v>0</v>
      </c>
      <c r="DX58" s="144">
        <f>+'[10]I-58-EPOPXX.41'!G8</f>
        <v>0</v>
      </c>
      <c r="DY58" s="147">
        <f>+'[10]I-58-EPOPXX.41'!H8</f>
        <v>0</v>
      </c>
      <c r="DZ58" s="133">
        <f t="shared" si="1101"/>
        <v>0</v>
      </c>
      <c r="EA58" s="134" t="e">
        <f t="shared" si="1102"/>
        <v>#DIV/0!</v>
      </c>
      <c r="EB58" s="133">
        <f>+'[10]I-58-EPOPXX.41'!I11</f>
        <v>0</v>
      </c>
      <c r="EC58" s="145">
        <f t="shared" si="1103"/>
        <v>0</v>
      </c>
      <c r="ED58" s="144">
        <f t="shared" si="100"/>
        <v>0</v>
      </c>
      <c r="EE58" s="147">
        <f t="shared" si="100"/>
        <v>0</v>
      </c>
      <c r="EF58" s="133">
        <f t="shared" si="100"/>
        <v>0</v>
      </c>
      <c r="EG58" s="134" t="e">
        <f t="shared" si="101"/>
        <v>#DIV/0!</v>
      </c>
      <c r="EH58" s="133">
        <f t="shared" si="102"/>
        <v>0</v>
      </c>
      <c r="EI58" s="145">
        <f t="shared" si="102"/>
        <v>0</v>
      </c>
      <c r="EJ58" s="144">
        <f>+'[10]I-58-EPOPXX.41'!G9</f>
        <v>0</v>
      </c>
      <c r="EK58" s="147">
        <f>+'[10]I-58-EPOPXX.41'!H9</f>
        <v>0</v>
      </c>
      <c r="EL58" s="133">
        <f t="shared" si="1104"/>
        <v>0</v>
      </c>
      <c r="EM58" s="134" t="e">
        <f t="shared" si="1105"/>
        <v>#DIV/0!</v>
      </c>
      <c r="EN58" s="133">
        <f>+'[10]I-58-EPOPXX.41'!I9</f>
        <v>0</v>
      </c>
      <c r="EO58" s="145">
        <f t="shared" si="1106"/>
        <v>0</v>
      </c>
      <c r="EP58" s="144">
        <f>+'[10]I-58-EPOPXX.41'!G10</f>
        <v>0</v>
      </c>
      <c r="EQ58" s="147">
        <f>+'[10]I-58-EPOPXX.41'!H10</f>
        <v>0</v>
      </c>
      <c r="ER58" s="133">
        <f t="shared" si="1107"/>
        <v>0</v>
      </c>
      <c r="ES58" s="134" t="e">
        <f t="shared" si="1108"/>
        <v>#DIV/0!</v>
      </c>
      <c r="ET58" s="133">
        <f>+'[10]I-58-EPOPXX.41'!I10</f>
        <v>0</v>
      </c>
      <c r="EU58" s="145">
        <f t="shared" si="1109"/>
        <v>0</v>
      </c>
      <c r="EV58" s="144">
        <f>+'[10]I-58-EPOPXX.41'!G11</f>
        <v>0</v>
      </c>
      <c r="EW58" s="147">
        <f>+'[10]I-58-EPOPXX.41'!H11</f>
        <v>0</v>
      </c>
      <c r="EX58" s="133">
        <f t="shared" si="1110"/>
        <v>0</v>
      </c>
      <c r="EY58" s="134" t="e">
        <f t="shared" si="1111"/>
        <v>#DIV/0!</v>
      </c>
      <c r="EZ58" s="133">
        <f>+'[10]I-58-EPOPXX.41'!I11</f>
        <v>0</v>
      </c>
      <c r="FA58" s="145">
        <f t="shared" si="1112"/>
        <v>0</v>
      </c>
      <c r="FB58" s="144">
        <f>+'[10]I-58-EPOPXX.41'!G12</f>
        <v>0</v>
      </c>
      <c r="FC58" s="147">
        <f>+'[10]I-58-EPOPXX.41'!H12</f>
        <v>0</v>
      </c>
      <c r="FD58" s="133">
        <f t="shared" si="1113"/>
        <v>0</v>
      </c>
      <c r="FE58" s="134" t="e">
        <f t="shared" si="1114"/>
        <v>#DIV/0!</v>
      </c>
      <c r="FF58" s="133">
        <f>+'[10]I-58-EPOPXX.41'!I12</f>
        <v>0</v>
      </c>
      <c r="FG58" s="145">
        <f t="shared" si="1115"/>
        <v>0</v>
      </c>
      <c r="FH58" s="144">
        <f>+'[10]I-58-EPOPXX.41'!G13</f>
        <v>0</v>
      </c>
      <c r="FI58" s="147">
        <f>+'[10]I-58-EPOPXX.41'!H13</f>
        <v>0</v>
      </c>
      <c r="FJ58" s="133">
        <f t="shared" si="1116"/>
        <v>0</v>
      </c>
      <c r="FK58" s="134" t="e">
        <f t="shared" si="1117"/>
        <v>#DIV/0!</v>
      </c>
      <c r="FL58" s="133">
        <f>+'[10]I-58-EPOPXX.41'!I13</f>
        <v>0</v>
      </c>
      <c r="FM58" s="145">
        <f t="shared" si="1118"/>
        <v>0</v>
      </c>
      <c r="FN58" s="144">
        <f t="shared" si="118"/>
        <v>0</v>
      </c>
      <c r="FO58" s="147">
        <f t="shared" si="118"/>
        <v>0</v>
      </c>
      <c r="FP58" s="133">
        <f t="shared" si="118"/>
        <v>0</v>
      </c>
      <c r="FQ58" s="134" t="e">
        <f t="shared" si="119"/>
        <v>#DIV/0!</v>
      </c>
      <c r="FR58" s="133">
        <f t="shared" si="120"/>
        <v>0</v>
      </c>
      <c r="FS58" s="145">
        <f t="shared" si="120"/>
        <v>0</v>
      </c>
      <c r="FT58" s="144">
        <f>+'[10]I-58-EPOPXX.41'!G14</f>
        <v>0</v>
      </c>
      <c r="FU58" s="147">
        <f>+'[10]I-58-EPOPXX.41'!H14</f>
        <v>0</v>
      </c>
      <c r="FV58" s="133">
        <f t="shared" si="1119"/>
        <v>0</v>
      </c>
      <c r="FW58" s="134" t="e">
        <f t="shared" si="1120"/>
        <v>#DIV/0!</v>
      </c>
      <c r="FX58" s="133">
        <f>+'[10]I-58-EPOPXX.41'!I14</f>
        <v>0</v>
      </c>
      <c r="FY58" s="145">
        <f t="shared" si="1121"/>
        <v>0</v>
      </c>
      <c r="FZ58" s="144">
        <f>+'[10]I-58-EPOPXX.41'!G15</f>
        <v>0</v>
      </c>
      <c r="GA58" s="147">
        <f>+'[10]I-58-EPOPXX.41'!H15</f>
        <v>0</v>
      </c>
      <c r="GB58" s="133">
        <f t="shared" si="1122"/>
        <v>0</v>
      </c>
      <c r="GC58" s="134" t="e">
        <f t="shared" si="1123"/>
        <v>#DIV/0!</v>
      </c>
      <c r="GD58" s="133">
        <f>+'[10]I-58-EPOPXX.41'!I15</f>
        <v>0</v>
      </c>
      <c r="GE58" s="145">
        <f t="shared" si="1124"/>
        <v>0</v>
      </c>
      <c r="GF58" s="144">
        <f>+'[10]I-58-EPOPXX.41'!G16</f>
        <v>0</v>
      </c>
      <c r="GG58" s="147">
        <f>+'[10]I-58-EPOPXX.41'!H16</f>
        <v>0</v>
      </c>
      <c r="GH58" s="133">
        <f t="shared" si="1125"/>
        <v>0</v>
      </c>
      <c r="GI58" s="134" t="e">
        <f t="shared" si="1126"/>
        <v>#DIV/0!</v>
      </c>
      <c r="GJ58" s="133">
        <f>+'[10]I-58-EPOPXX.41'!I16</f>
        <v>0</v>
      </c>
      <c r="GK58" s="145">
        <f t="shared" si="1127"/>
        <v>0</v>
      </c>
      <c r="GL58" s="144">
        <f t="shared" si="130"/>
        <v>0</v>
      </c>
      <c r="GM58" s="147">
        <f t="shared" si="130"/>
        <v>-72017.689999999944</v>
      </c>
      <c r="GN58" s="133">
        <f t="shared" si="130"/>
        <v>72017.689999999944</v>
      </c>
      <c r="GO58" s="134" t="e">
        <f t="shared" si="131"/>
        <v>#DIV/0!</v>
      </c>
      <c r="GP58" s="133">
        <f t="shared" si="132"/>
        <v>16000</v>
      </c>
      <c r="GQ58" s="145">
        <f t="shared" si="132"/>
        <v>56017.689999999944</v>
      </c>
      <c r="GR58" s="144">
        <f>+'[10]I-58-EPOPXX.41'!G17</f>
        <v>0</v>
      </c>
      <c r="GS58" s="147">
        <f>+'[10]I-58-EPOPXX.41'!H17</f>
        <v>-72017.689999999944</v>
      </c>
      <c r="GT58" s="133">
        <f t="shared" si="1128"/>
        <v>72017.689999999944</v>
      </c>
      <c r="GU58" s="134" t="e">
        <f t="shared" si="1129"/>
        <v>#DIV/0!</v>
      </c>
      <c r="GV58" s="133">
        <f>+'[10]I-58-EPOPXX.41'!I17</f>
        <v>16000</v>
      </c>
      <c r="GW58" s="145">
        <f t="shared" si="1130"/>
        <v>56017.689999999944</v>
      </c>
      <c r="GX58" s="144">
        <f>+'[10]I-58-EPOPXX.41'!G18</f>
        <v>0</v>
      </c>
      <c r="GY58" s="147">
        <f>+'[10]I-58-EPOPXX.41'!H18</f>
        <v>0</v>
      </c>
      <c r="GZ58" s="133">
        <f t="shared" si="1131"/>
        <v>0</v>
      </c>
      <c r="HA58" s="134" t="e">
        <f t="shared" si="1132"/>
        <v>#DIV/0!</v>
      </c>
      <c r="HB58" s="133">
        <f>+'[10]I-58-EPOPXX.41'!I18</f>
        <v>0</v>
      </c>
      <c r="HC58" s="145">
        <f t="shared" si="1133"/>
        <v>0</v>
      </c>
      <c r="HD58" s="144">
        <f>+'[10]I-58-EPOPXX.41'!G19</f>
        <v>0</v>
      </c>
      <c r="HE58" s="147">
        <f>+'[10]I-58-EPOPXX.41'!H19</f>
        <v>0</v>
      </c>
      <c r="HF58" s="133">
        <f t="shared" si="1134"/>
        <v>0</v>
      </c>
      <c r="HG58" s="134" t="e">
        <f t="shared" si="1135"/>
        <v>#DIV/0!</v>
      </c>
      <c r="HH58" s="133">
        <f>+'[10]I-58-EPOPXX.41'!I19</f>
        <v>0</v>
      </c>
      <c r="HI58" s="145">
        <f t="shared" si="1136"/>
        <v>0</v>
      </c>
      <c r="HJ58" s="144">
        <f>+'[10]I-58-EPOPXX.41'!G20</f>
        <v>0</v>
      </c>
      <c r="HK58" s="147">
        <f>+'[10]I-58-EPOPXX.41'!H20</f>
        <v>0</v>
      </c>
      <c r="HL58" s="133">
        <f t="shared" si="1137"/>
        <v>0</v>
      </c>
      <c r="HM58" s="134" t="e">
        <f t="shared" si="1138"/>
        <v>#DIV/0!</v>
      </c>
      <c r="HN58" s="133">
        <f>+'[10]I-58-EPOPXX.41'!I20</f>
        <v>0</v>
      </c>
      <c r="HO58" s="145">
        <f t="shared" si="1139"/>
        <v>0</v>
      </c>
      <c r="HP58" s="144">
        <f>+'[10]I-58-EPOPXX.41'!G21</f>
        <v>0</v>
      </c>
      <c r="HQ58" s="147">
        <f>+'[10]I-58-EPOPXX.41'!H21</f>
        <v>0</v>
      </c>
      <c r="HR58" s="133">
        <f t="shared" si="1140"/>
        <v>0</v>
      </c>
      <c r="HS58" s="134" t="e">
        <f t="shared" si="1141"/>
        <v>#DIV/0!</v>
      </c>
      <c r="HT58" s="133">
        <f>+'[10]I-58-EPOPXX.41'!I21</f>
        <v>0</v>
      </c>
      <c r="HU58" s="145">
        <f t="shared" si="1142"/>
        <v>0</v>
      </c>
      <c r="HV58" s="144">
        <f>+'[10]I-58-EPOPXX.41'!G22</f>
        <v>0</v>
      </c>
      <c r="HW58" s="147">
        <f>+'[10]I-58-EPOPXX.41'!H22</f>
        <v>0</v>
      </c>
      <c r="HX58" s="133">
        <f t="shared" si="1143"/>
        <v>0</v>
      </c>
      <c r="HY58" s="134" t="e">
        <f t="shared" si="1144"/>
        <v>#DIV/0!</v>
      </c>
      <c r="HZ58" s="133">
        <f>+'[10]I-58-EPOPXX.41'!I22</f>
        <v>0</v>
      </c>
      <c r="IA58" s="145">
        <f t="shared" si="1145"/>
        <v>0</v>
      </c>
      <c r="IB58" s="144">
        <f t="shared" si="151"/>
        <v>980</v>
      </c>
      <c r="IC58" s="147">
        <f t="shared" si="151"/>
        <v>0</v>
      </c>
      <c r="ID58" s="133">
        <f t="shared" si="151"/>
        <v>980</v>
      </c>
      <c r="IE58" s="134">
        <f t="shared" si="152"/>
        <v>0</v>
      </c>
      <c r="IF58" s="133">
        <f t="shared" si="153"/>
        <v>980</v>
      </c>
      <c r="IG58" s="145">
        <f t="shared" si="153"/>
        <v>0</v>
      </c>
      <c r="IH58" s="144">
        <f>+'[10]I-58-EPOPXX.41'!G23</f>
        <v>980</v>
      </c>
      <c r="II58" s="147">
        <f>+'[10]I-58-EPOPXX.41'!H23</f>
        <v>0</v>
      </c>
      <c r="IJ58" s="133">
        <f t="shared" si="1146"/>
        <v>980</v>
      </c>
      <c r="IK58" s="134">
        <f t="shared" si="1147"/>
        <v>0</v>
      </c>
      <c r="IL58" s="133">
        <f>+'[10]I-58-EPOPXX.41'!I23</f>
        <v>980</v>
      </c>
      <c r="IM58" s="145">
        <f t="shared" si="1148"/>
        <v>0</v>
      </c>
      <c r="IN58" s="144">
        <f>+'[10]I-58-EPOPXX.41'!G24</f>
        <v>0</v>
      </c>
      <c r="IO58" s="147">
        <f>+'[10]I-58-EPOPXX.41'!H24</f>
        <v>0</v>
      </c>
      <c r="IP58" s="133">
        <f t="shared" si="1149"/>
        <v>0</v>
      </c>
      <c r="IQ58" s="134" t="e">
        <f t="shared" si="1150"/>
        <v>#DIV/0!</v>
      </c>
      <c r="IR58" s="133">
        <f>+'[10]I-58-EPOPXX.41'!I24</f>
        <v>0</v>
      </c>
      <c r="IS58" s="145">
        <f t="shared" si="1151"/>
        <v>0</v>
      </c>
      <c r="IT58" s="144">
        <f>+'[10]I-58-EPOPXX.41'!G25</f>
        <v>0</v>
      </c>
      <c r="IU58" s="147">
        <f>+'[10]I-58-EPOPXX.41'!H25</f>
        <v>0</v>
      </c>
      <c r="IV58" s="133">
        <f t="shared" si="1152"/>
        <v>0</v>
      </c>
      <c r="IW58" s="134" t="e">
        <f t="shared" si="1153"/>
        <v>#DIV/0!</v>
      </c>
      <c r="IX58" s="133">
        <f>+'[10]I-58-EPOPXX.41'!I25</f>
        <v>0</v>
      </c>
      <c r="IY58" s="145">
        <f t="shared" si="1154"/>
        <v>0</v>
      </c>
      <c r="IZ58" s="144">
        <f t="shared" si="163"/>
        <v>0</v>
      </c>
      <c r="JA58" s="147">
        <f t="shared" si="163"/>
        <v>0</v>
      </c>
      <c r="JB58" s="133">
        <f t="shared" si="163"/>
        <v>0</v>
      </c>
      <c r="JC58" s="134" t="e">
        <f t="shared" si="164"/>
        <v>#DIV/0!</v>
      </c>
      <c r="JD58" s="133">
        <f t="shared" si="165"/>
        <v>0</v>
      </c>
      <c r="JE58" s="145">
        <f t="shared" si="165"/>
        <v>0</v>
      </c>
      <c r="JF58" s="144">
        <f>+'[10]I-58-EPOPXX.41'!G26</f>
        <v>0</v>
      </c>
      <c r="JG58" s="147">
        <f>+'[10]I-58-EPOPXX.41'!H26</f>
        <v>0</v>
      </c>
      <c r="JH58" s="133">
        <f t="shared" si="1155"/>
        <v>0</v>
      </c>
      <c r="JI58" s="134" t="e">
        <f t="shared" si="1156"/>
        <v>#DIV/0!</v>
      </c>
      <c r="JJ58" s="133">
        <f>+'[10]I-58-EPOPXX.41'!I26</f>
        <v>0</v>
      </c>
      <c r="JK58" s="145">
        <f t="shared" si="1157"/>
        <v>0</v>
      </c>
      <c r="JL58" s="144">
        <f>+'[10]I-58-EPOPXX.41'!G27</f>
        <v>0</v>
      </c>
      <c r="JM58" s="147">
        <f>+'[10]I-58-EPOPXX.41'!H27</f>
        <v>0</v>
      </c>
      <c r="JN58" s="133">
        <f t="shared" si="1158"/>
        <v>0</v>
      </c>
      <c r="JO58" s="134" t="e">
        <f t="shared" si="1159"/>
        <v>#DIV/0!</v>
      </c>
      <c r="JP58" s="133">
        <f>+'[10]I-58-EPOPXX.41'!I27</f>
        <v>0</v>
      </c>
      <c r="JQ58" s="145">
        <f t="shared" si="1160"/>
        <v>0</v>
      </c>
      <c r="JR58" s="144">
        <f>+'[10]I-58-EPOPXX.41'!G28</f>
        <v>0</v>
      </c>
      <c r="JS58" s="147">
        <f>+'[10]I-58-EPOPXX.41'!H28</f>
        <v>0</v>
      </c>
      <c r="JT58" s="133">
        <f t="shared" si="1161"/>
        <v>0</v>
      </c>
      <c r="JU58" s="134" t="e">
        <f t="shared" si="1162"/>
        <v>#DIV/0!</v>
      </c>
      <c r="JV58" s="133">
        <f>+'[10]I-58-EPOPXX.41'!I28</f>
        <v>0</v>
      </c>
      <c r="JW58" s="145">
        <f t="shared" si="1163"/>
        <v>0</v>
      </c>
      <c r="JX58" s="144">
        <f>+'[10]I-58-EPOPXX.41'!G29</f>
        <v>0</v>
      </c>
      <c r="JY58" s="147">
        <f>+'[10]I-58-EPOPXX.41'!H29</f>
        <v>0</v>
      </c>
      <c r="JZ58" s="133">
        <f t="shared" si="1164"/>
        <v>0</v>
      </c>
      <c r="KA58" s="134" t="e">
        <f t="shared" si="1165"/>
        <v>#DIV/0!</v>
      </c>
      <c r="KB58" s="133">
        <f>+'[10]I-58-EPOPXX.41'!I29</f>
        <v>0</v>
      </c>
      <c r="KC58" s="145">
        <f t="shared" si="1166"/>
        <v>0</v>
      </c>
      <c r="KD58" s="144">
        <f t="shared" si="178"/>
        <v>0</v>
      </c>
      <c r="KE58" s="147">
        <f t="shared" si="178"/>
        <v>0</v>
      </c>
      <c r="KF58" s="133">
        <f t="shared" si="178"/>
        <v>0</v>
      </c>
      <c r="KG58" s="134" t="e">
        <f t="shared" si="179"/>
        <v>#DIV/0!</v>
      </c>
      <c r="KH58" s="133">
        <f t="shared" si="180"/>
        <v>0</v>
      </c>
      <c r="KI58" s="145">
        <f t="shared" si="180"/>
        <v>0</v>
      </c>
      <c r="KJ58" s="144">
        <f>+'[10]I-58-EPOPXX.41'!G30</f>
        <v>0</v>
      </c>
      <c r="KK58" s="147">
        <f>+'[10]I-58-EPOPXX.41'!H30</f>
        <v>0</v>
      </c>
      <c r="KL58" s="133">
        <f t="shared" si="1167"/>
        <v>0</v>
      </c>
      <c r="KM58" s="134" t="e">
        <f t="shared" si="1168"/>
        <v>#DIV/0!</v>
      </c>
      <c r="KN58" s="133">
        <f>+'[10]I-58-EPOPXX.41'!I30</f>
        <v>0</v>
      </c>
      <c r="KO58" s="145">
        <f t="shared" si="1169"/>
        <v>0</v>
      </c>
      <c r="KP58" s="144">
        <f>+'[10]I-58-EPOPXX.41'!G31</f>
        <v>0</v>
      </c>
      <c r="KQ58" s="147">
        <f>+'[10]I-58-EPOPXX.41'!H31</f>
        <v>0</v>
      </c>
      <c r="KR58" s="133">
        <f t="shared" si="1170"/>
        <v>0</v>
      </c>
      <c r="KS58" s="134" t="e">
        <f t="shared" si="1171"/>
        <v>#DIV/0!</v>
      </c>
      <c r="KT58" s="133">
        <f>+'[10]I-58-EPOPXX.41'!I31</f>
        <v>0</v>
      </c>
      <c r="KU58" s="145">
        <f t="shared" si="1172"/>
        <v>0</v>
      </c>
      <c r="KV58" s="144">
        <f t="shared" si="187"/>
        <v>0</v>
      </c>
      <c r="KW58" s="147">
        <f t="shared" si="187"/>
        <v>-2376.4000000003725</v>
      </c>
      <c r="KX58" s="133">
        <f t="shared" si="187"/>
        <v>2376.4000000003725</v>
      </c>
      <c r="KY58" s="134" t="e">
        <f t="shared" si="188"/>
        <v>#DIV/0!</v>
      </c>
      <c r="KZ58" s="133">
        <f t="shared" si="189"/>
        <v>0</v>
      </c>
      <c r="LA58" s="145">
        <f t="shared" si="189"/>
        <v>2376.4000000003725</v>
      </c>
      <c r="LB58" s="144">
        <f>+'[10]I-58-EPOPXX.41'!G32</f>
        <v>0</v>
      </c>
      <c r="LC58" s="147">
        <f>+'[10]I-58-EPOPXX.41'!H32</f>
        <v>-2376.4000000003725</v>
      </c>
      <c r="LD58" s="133">
        <f t="shared" si="1173"/>
        <v>2376.4000000003725</v>
      </c>
      <c r="LE58" s="134" t="e">
        <f t="shared" si="1174"/>
        <v>#DIV/0!</v>
      </c>
      <c r="LF58" s="133">
        <f>+'[10]I-58-EPOPXX.41'!I32</f>
        <v>0</v>
      </c>
      <c r="LG58" s="145">
        <f t="shared" si="1175"/>
        <v>2376.4000000003725</v>
      </c>
      <c r="LH58" s="144">
        <f>+'[10]I-58-EPOPXX.41'!G33</f>
        <v>0</v>
      </c>
      <c r="LI58" s="147">
        <f>+'[10]I-58-EPOPXX.41'!H33</f>
        <v>0</v>
      </c>
      <c r="LJ58" s="133">
        <f t="shared" si="1176"/>
        <v>0</v>
      </c>
      <c r="LK58" s="134" t="e">
        <f t="shared" si="1177"/>
        <v>#DIV/0!</v>
      </c>
      <c r="LL58" s="133">
        <f>+'[10]I-58-EPOPXX.41'!I33</f>
        <v>0</v>
      </c>
      <c r="LM58" s="145">
        <f t="shared" si="1178"/>
        <v>0</v>
      </c>
      <c r="LN58" s="144">
        <f t="shared" si="196"/>
        <v>0</v>
      </c>
      <c r="LO58" s="147">
        <f t="shared" si="196"/>
        <v>0</v>
      </c>
      <c r="LP58" s="133">
        <f t="shared" si="196"/>
        <v>0</v>
      </c>
      <c r="LQ58" s="134" t="e">
        <f t="shared" si="197"/>
        <v>#DIV/0!</v>
      </c>
      <c r="LR58" s="133">
        <f t="shared" si="198"/>
        <v>0</v>
      </c>
      <c r="LS58" s="145">
        <f t="shared" si="198"/>
        <v>0</v>
      </c>
      <c r="LT58" s="144">
        <f>+'[10]I-58-EPOPXX.41'!G34</f>
        <v>0</v>
      </c>
      <c r="LU58" s="147">
        <f>+'[10]I-58-EPOPXX.41'!H34</f>
        <v>0</v>
      </c>
      <c r="LV58" s="133">
        <f t="shared" si="1179"/>
        <v>0</v>
      </c>
      <c r="LW58" s="134" t="e">
        <f t="shared" si="1180"/>
        <v>#DIV/0!</v>
      </c>
      <c r="LX58" s="133">
        <f>+'[10]I-58-EPOPXX.41'!I34</f>
        <v>0</v>
      </c>
      <c r="LY58" s="145">
        <f t="shared" si="1181"/>
        <v>0</v>
      </c>
      <c r="LZ58" s="144">
        <f>+'[10]I-58-EPOPXX.41'!G35</f>
        <v>0</v>
      </c>
      <c r="MA58" s="147">
        <f>+'[10]I-58-EPOPXX.41'!H35</f>
        <v>0</v>
      </c>
      <c r="MB58" s="133">
        <f t="shared" si="1182"/>
        <v>0</v>
      </c>
      <c r="MC58" s="134" t="e">
        <f t="shared" si="1183"/>
        <v>#DIV/0!</v>
      </c>
      <c r="MD58" s="133">
        <f>+'[10]I-58-EPOPXX.41'!I35</f>
        <v>0</v>
      </c>
      <c r="ME58" s="145">
        <f t="shared" si="1184"/>
        <v>0</v>
      </c>
      <c r="MF58" s="144">
        <f t="shared" si="205"/>
        <v>0</v>
      </c>
      <c r="MG58" s="147">
        <f t="shared" si="205"/>
        <v>0</v>
      </c>
      <c r="MH58" s="133">
        <f t="shared" si="205"/>
        <v>0</v>
      </c>
      <c r="MI58" s="134" t="e">
        <f t="shared" si="206"/>
        <v>#DIV/0!</v>
      </c>
      <c r="MJ58" s="133">
        <f t="shared" si="207"/>
        <v>0</v>
      </c>
      <c r="MK58" s="145">
        <f t="shared" si="207"/>
        <v>0</v>
      </c>
      <c r="ML58" s="144">
        <f>+'[10]I-58-EPOPXX.41'!G36</f>
        <v>0</v>
      </c>
      <c r="MM58" s="147">
        <f>+'[10]I-58-EPOPXX.41'!H36</f>
        <v>0</v>
      </c>
      <c r="MN58" s="133">
        <f t="shared" si="1185"/>
        <v>0</v>
      </c>
      <c r="MO58" s="134" t="e">
        <f t="shared" si="1186"/>
        <v>#DIV/0!</v>
      </c>
      <c r="MP58" s="133">
        <f>+'[10]I-58-EPOPXX.41'!I36</f>
        <v>0</v>
      </c>
      <c r="MQ58" s="145">
        <f t="shared" si="1187"/>
        <v>0</v>
      </c>
      <c r="MR58" s="144">
        <f>+'[10]I-58-EPOPXX.41'!G37</f>
        <v>0</v>
      </c>
      <c r="MS58" s="147">
        <f>+'[10]I-58-EPOPXX.41'!H37</f>
        <v>0</v>
      </c>
      <c r="MT58" s="133">
        <f t="shared" si="1188"/>
        <v>0</v>
      </c>
      <c r="MU58" s="134" t="e">
        <f t="shared" si="1189"/>
        <v>#DIV/0!</v>
      </c>
      <c r="MV58" s="133">
        <f>+'[10]I-58-EPOPXX.41'!I37</f>
        <v>0</v>
      </c>
      <c r="MW58" s="145">
        <f t="shared" si="1190"/>
        <v>0</v>
      </c>
      <c r="MX58" s="144">
        <f t="shared" si="214"/>
        <v>0</v>
      </c>
      <c r="MY58" s="147">
        <f t="shared" si="214"/>
        <v>0</v>
      </c>
      <c r="MZ58" s="133">
        <f t="shared" si="214"/>
        <v>0</v>
      </c>
      <c r="NA58" s="134" t="e">
        <f t="shared" si="215"/>
        <v>#DIV/0!</v>
      </c>
      <c r="NB58" s="133">
        <f t="shared" si="216"/>
        <v>0</v>
      </c>
      <c r="NC58" s="145">
        <f t="shared" si="216"/>
        <v>0</v>
      </c>
      <c r="ND58" s="144">
        <f>+'[10]I-58-EPOPXX.41'!G38</f>
        <v>0</v>
      </c>
      <c r="NE58" s="147">
        <f>+'[10]I-58-EPOPXX.41'!H38</f>
        <v>0</v>
      </c>
      <c r="NF58" s="133">
        <f t="shared" si="1191"/>
        <v>0</v>
      </c>
      <c r="NG58" s="134" t="e">
        <f t="shared" si="1192"/>
        <v>#DIV/0!</v>
      </c>
      <c r="NH58" s="133">
        <f>+'[10]I-58-EPOPXX.41'!I38</f>
        <v>0</v>
      </c>
      <c r="NI58" s="145">
        <f t="shared" si="1193"/>
        <v>0</v>
      </c>
      <c r="NJ58" s="144">
        <f>+'[10]I-58-EPOPXX.41'!G39</f>
        <v>0</v>
      </c>
      <c r="NK58" s="147">
        <f>+'[10]I-58-EPOPXX.41'!H39</f>
        <v>0</v>
      </c>
      <c r="NL58" s="133">
        <f t="shared" si="1194"/>
        <v>0</v>
      </c>
      <c r="NM58" s="134" t="e">
        <f t="shared" si="1195"/>
        <v>#DIV/0!</v>
      </c>
      <c r="NN58" s="133">
        <f>+'[10]I-58-EPOPXX.41'!I39</f>
        <v>0</v>
      </c>
      <c r="NO58" s="145">
        <f t="shared" si="1196"/>
        <v>0</v>
      </c>
      <c r="NP58" s="144">
        <f t="shared" si="223"/>
        <v>0</v>
      </c>
      <c r="NQ58" s="147">
        <f t="shared" si="223"/>
        <v>0</v>
      </c>
      <c r="NR58" s="133">
        <f t="shared" si="223"/>
        <v>0</v>
      </c>
      <c r="NS58" s="134" t="e">
        <f t="shared" si="224"/>
        <v>#DIV/0!</v>
      </c>
      <c r="NT58" s="133">
        <f t="shared" si="225"/>
        <v>0</v>
      </c>
      <c r="NU58" s="145">
        <f t="shared" si="225"/>
        <v>0</v>
      </c>
      <c r="NV58" s="144">
        <f>+'[10]I-58-EPOPXX.41'!G40</f>
        <v>0</v>
      </c>
      <c r="NW58" s="147">
        <f>+'[10]I-58-EPOPXX.41'!H40</f>
        <v>0</v>
      </c>
      <c r="NX58" s="133">
        <f t="shared" si="1197"/>
        <v>0</v>
      </c>
      <c r="NY58" s="134" t="e">
        <f t="shared" si="1198"/>
        <v>#DIV/0!</v>
      </c>
      <c r="NZ58" s="133">
        <f>+'[10]I-58-EPOPXX.41'!I40</f>
        <v>0</v>
      </c>
      <c r="OA58" s="145">
        <f t="shared" si="1199"/>
        <v>0</v>
      </c>
      <c r="OB58" s="144">
        <f>+'[10]I-58-EPOPXX.41'!G41</f>
        <v>0</v>
      </c>
      <c r="OC58" s="147">
        <f>+'[10]I-58-EPOPXX.41'!H41</f>
        <v>0</v>
      </c>
      <c r="OD58" s="133">
        <f t="shared" si="1200"/>
        <v>0</v>
      </c>
      <c r="OE58" s="134" t="e">
        <f t="shared" si="1201"/>
        <v>#DIV/0!</v>
      </c>
      <c r="OF58" s="133">
        <f>+'[10]I-58-EPOPXX.41'!I41</f>
        <v>0</v>
      </c>
      <c r="OG58" s="145">
        <f t="shared" si="1202"/>
        <v>0</v>
      </c>
      <c r="OH58" s="144">
        <f>+'[10]I-58-EPOPXX.41'!G42</f>
        <v>0</v>
      </c>
      <c r="OI58" s="147">
        <f>+'[10]I-58-EPOPXX.41'!H42</f>
        <v>0</v>
      </c>
      <c r="OJ58" s="133">
        <f t="shared" si="1203"/>
        <v>0</v>
      </c>
      <c r="OK58" s="134" t="e">
        <f t="shared" si="1204"/>
        <v>#DIV/0!</v>
      </c>
      <c r="OL58" s="133">
        <f>+'[10]I-58-EPOPXX.41'!I42</f>
        <v>0</v>
      </c>
      <c r="OM58" s="145">
        <f t="shared" si="1205"/>
        <v>0</v>
      </c>
      <c r="ON58" s="144">
        <f t="shared" si="235"/>
        <v>0</v>
      </c>
      <c r="OO58" s="147">
        <f t="shared" si="235"/>
        <v>0</v>
      </c>
      <c r="OP58" s="133">
        <f t="shared" si="235"/>
        <v>0</v>
      </c>
      <c r="OQ58" s="134" t="e">
        <f t="shared" si="236"/>
        <v>#DIV/0!</v>
      </c>
      <c r="OR58" s="133">
        <f t="shared" si="237"/>
        <v>0</v>
      </c>
      <c r="OS58" s="145">
        <f t="shared" si="237"/>
        <v>0</v>
      </c>
      <c r="OT58" s="144">
        <f>+'[10]I-58-EPOPXX.41'!G43</f>
        <v>0</v>
      </c>
      <c r="OU58" s="147">
        <f>+'[10]I-58-EPOPXX.41'!H43</f>
        <v>0</v>
      </c>
      <c r="OV58" s="133">
        <f t="shared" si="1206"/>
        <v>0</v>
      </c>
      <c r="OW58" s="134" t="e">
        <f t="shared" si="1207"/>
        <v>#DIV/0!</v>
      </c>
      <c r="OX58" s="133">
        <f>+'[10]I-58-EPOPXX.41'!I43</f>
        <v>0</v>
      </c>
      <c r="OY58" s="145">
        <f t="shared" si="1208"/>
        <v>0</v>
      </c>
      <c r="OZ58" s="144">
        <f>+'[10]I-58-EPOPXX.41'!G44</f>
        <v>0</v>
      </c>
      <c r="PA58" s="147">
        <f>+'[10]I-58-EPOPXX.41'!H44</f>
        <v>0</v>
      </c>
      <c r="PB58" s="133">
        <f t="shared" si="1209"/>
        <v>0</v>
      </c>
      <c r="PC58" s="134" t="e">
        <f t="shared" si="1210"/>
        <v>#DIV/0!</v>
      </c>
      <c r="PD58" s="133">
        <f>+'[10]I-58-EPOPXX.41'!I44</f>
        <v>0</v>
      </c>
      <c r="PE58" s="145">
        <f t="shared" si="1211"/>
        <v>0</v>
      </c>
      <c r="PF58" s="144">
        <f t="shared" si="244"/>
        <v>0</v>
      </c>
      <c r="PG58" s="147">
        <f t="shared" si="244"/>
        <v>0</v>
      </c>
      <c r="PH58" s="133">
        <f t="shared" si="244"/>
        <v>0</v>
      </c>
      <c r="PI58" s="134" t="e">
        <f t="shared" si="245"/>
        <v>#DIV/0!</v>
      </c>
      <c r="PJ58" s="133">
        <f t="shared" si="246"/>
        <v>0</v>
      </c>
      <c r="PK58" s="145">
        <f t="shared" si="246"/>
        <v>0</v>
      </c>
      <c r="PL58" s="144">
        <f>+'[10]I-58-EPOPXX.41'!G45</f>
        <v>0</v>
      </c>
      <c r="PM58" s="147">
        <f>+'[10]I-58-EPOPXX.41'!H45</f>
        <v>0</v>
      </c>
      <c r="PN58" s="133">
        <f t="shared" si="1212"/>
        <v>0</v>
      </c>
      <c r="PO58" s="134" t="e">
        <f t="shared" si="1213"/>
        <v>#DIV/0!</v>
      </c>
      <c r="PP58" s="133">
        <f>+'[10]I-58-EPOPXX.41'!I45</f>
        <v>0</v>
      </c>
      <c r="PQ58" s="145">
        <f t="shared" si="1214"/>
        <v>0</v>
      </c>
      <c r="PR58" s="144">
        <f>+'[10]I-58-EPOPXX.41'!G46</f>
        <v>0</v>
      </c>
      <c r="PS58" s="147">
        <f>+'[10]I-58-EPOPXX.41'!H46</f>
        <v>0</v>
      </c>
      <c r="PT58" s="133">
        <f t="shared" si="1215"/>
        <v>0</v>
      </c>
      <c r="PU58" s="134" t="e">
        <f t="shared" si="1216"/>
        <v>#DIV/0!</v>
      </c>
      <c r="PV58" s="133">
        <f>+'[10]I-58-EPOPXX.41'!I46</f>
        <v>0</v>
      </c>
      <c r="PW58" s="145">
        <f t="shared" si="1217"/>
        <v>0</v>
      </c>
    </row>
    <row r="59" spans="1:439" s="98" customFormat="1" ht="18.75" customHeight="1">
      <c r="A59" s="108"/>
      <c r="B59" s="178" t="s">
        <v>735</v>
      </c>
      <c r="C59" s="178" t="s">
        <v>736</v>
      </c>
      <c r="D59" s="133">
        <f>+'[10]คชจ.หน้างานงบ (I)'!D47</f>
        <v>-1242108.1099999975</v>
      </c>
      <c r="E59" s="133">
        <f>+'[10]คชจ.หน้างานงบ (I)'!E47</f>
        <v>0</v>
      </c>
      <c r="F59" s="133">
        <f t="shared" si="1086"/>
        <v>-1242108.1099999975</v>
      </c>
      <c r="G59" s="133">
        <f>+'[10]คชจ.หน้างานงบ (I)'!F47</f>
        <v>0</v>
      </c>
      <c r="H59" s="133">
        <f t="shared" si="1087"/>
        <v>-1242108.1099999975</v>
      </c>
      <c r="I59" s="147">
        <f>+'[10]คชจ.หน้างานงบ (I)'!I47</f>
        <v>280529.12</v>
      </c>
      <c r="J59" s="133">
        <f t="shared" ref="J59:J60" si="1218">+H59-I59</f>
        <v>-1522637.2299999977</v>
      </c>
      <c r="K59" s="134">
        <f t="shared" si="36"/>
        <v>-22.584919761936064</v>
      </c>
      <c r="L59" s="133">
        <f>+'[10]คชจ.หน้างานงบ (I)'!L47</f>
        <v>400302.8</v>
      </c>
      <c r="M59" s="135">
        <f t="shared" si="1089"/>
        <v>-1922940.0299999977</v>
      </c>
      <c r="N59" s="136">
        <f t="shared" si="40"/>
        <v>0</v>
      </c>
      <c r="O59" s="148">
        <f t="shared" si="40"/>
        <v>0</v>
      </c>
      <c r="P59" s="137">
        <f t="shared" si="40"/>
        <v>0</v>
      </c>
      <c r="Q59" s="138" t="e">
        <f t="shared" si="41"/>
        <v>#DIV/0!</v>
      </c>
      <c r="R59" s="137">
        <f t="shared" si="42"/>
        <v>0</v>
      </c>
      <c r="S59" s="139">
        <f t="shared" si="42"/>
        <v>0</v>
      </c>
      <c r="T59" s="140">
        <f t="shared" si="1090"/>
        <v>-1242108.1099999975</v>
      </c>
      <c r="U59" s="149">
        <f t="shared" si="1090"/>
        <v>280529.12</v>
      </c>
      <c r="V59" s="141">
        <f t="shared" si="1091"/>
        <v>-1522637.2299999977</v>
      </c>
      <c r="W59" s="142">
        <f t="shared" si="1092"/>
        <v>-22.584919761936064</v>
      </c>
      <c r="X59" s="141">
        <f t="shared" si="1093"/>
        <v>400302.8</v>
      </c>
      <c r="Y59" s="143">
        <f t="shared" si="1094"/>
        <v>-1922940.0299999977</v>
      </c>
      <c r="Z59" s="144">
        <v>0</v>
      </c>
      <c r="AA59" s="147">
        <v>0</v>
      </c>
      <c r="AB59" s="133">
        <f t="shared" si="1095"/>
        <v>0</v>
      </c>
      <c r="AC59" s="134" t="e">
        <f t="shared" si="1096"/>
        <v>#DIV/0!</v>
      </c>
      <c r="AD59" s="133">
        <v>0</v>
      </c>
      <c r="AE59" s="145">
        <f t="shared" si="1097"/>
        <v>0</v>
      </c>
      <c r="AF59" s="144">
        <v>0</v>
      </c>
      <c r="AG59" s="147">
        <v>0</v>
      </c>
      <c r="AH59" s="133">
        <f t="shared" si="1098"/>
        <v>0</v>
      </c>
      <c r="AI59" s="134" t="e">
        <f t="shared" si="1099"/>
        <v>#DIV/0!</v>
      </c>
      <c r="AJ59" s="133">
        <v>0</v>
      </c>
      <c r="AK59" s="145">
        <f t="shared" si="1100"/>
        <v>0</v>
      </c>
      <c r="AL59" s="144">
        <f t="shared" si="52"/>
        <v>-1242108.1099999975</v>
      </c>
      <c r="AM59" s="147">
        <f t="shared" si="52"/>
        <v>0</v>
      </c>
      <c r="AN59" s="133">
        <f t="shared" si="52"/>
        <v>-1242108.1099999975</v>
      </c>
      <c r="AO59" s="134">
        <f t="shared" si="53"/>
        <v>0</v>
      </c>
      <c r="AP59" s="133">
        <f t="shared" si="54"/>
        <v>0</v>
      </c>
      <c r="AQ59" s="145">
        <f t="shared" si="54"/>
        <v>-1242108.1099999975</v>
      </c>
      <c r="AR59" s="144">
        <v>0</v>
      </c>
      <c r="AS59" s="147">
        <v>0</v>
      </c>
      <c r="AT59" s="133">
        <f t="shared" si="55"/>
        <v>0</v>
      </c>
      <c r="AU59" s="134" t="e">
        <f t="shared" si="56"/>
        <v>#DIV/0!</v>
      </c>
      <c r="AV59" s="133">
        <v>0</v>
      </c>
      <c r="AW59" s="145">
        <f t="shared" si="57"/>
        <v>0</v>
      </c>
      <c r="AX59" s="144">
        <f>+'[10]I-59-E-PoPXX.41'!C48</f>
        <v>-1242108.1099999975</v>
      </c>
      <c r="AY59" s="147">
        <f>+'[10]I-59-E-PoPXX.41'!D48</f>
        <v>0</v>
      </c>
      <c r="AZ59" s="133">
        <f t="shared" si="58"/>
        <v>-1242108.1099999975</v>
      </c>
      <c r="BA59" s="134">
        <f t="shared" si="59"/>
        <v>0</v>
      </c>
      <c r="BB59" s="133">
        <f>+'[10]I-59-E-PoPXX.41'!E48</f>
        <v>0</v>
      </c>
      <c r="BC59" s="145">
        <f t="shared" si="60"/>
        <v>-1242108.1099999975</v>
      </c>
      <c r="BD59" s="144">
        <v>0</v>
      </c>
      <c r="BE59" s="147">
        <v>0</v>
      </c>
      <c r="BF59" s="133">
        <f t="shared" si="61"/>
        <v>0</v>
      </c>
      <c r="BG59" s="134" t="e">
        <f t="shared" si="62"/>
        <v>#DIV/0!</v>
      </c>
      <c r="BH59" s="133">
        <v>0</v>
      </c>
      <c r="BI59" s="145">
        <f t="shared" si="63"/>
        <v>0</v>
      </c>
      <c r="BJ59" s="144">
        <f t="shared" si="64"/>
        <v>0</v>
      </c>
      <c r="BK59" s="147">
        <f t="shared" si="64"/>
        <v>0</v>
      </c>
      <c r="BL59" s="133">
        <f t="shared" si="64"/>
        <v>0</v>
      </c>
      <c r="BM59" s="134" t="e">
        <f t="shared" si="65"/>
        <v>#DIV/0!</v>
      </c>
      <c r="BN59" s="133">
        <f t="shared" si="66"/>
        <v>0</v>
      </c>
      <c r="BO59" s="145">
        <f t="shared" si="66"/>
        <v>0</v>
      </c>
      <c r="BP59" s="144">
        <v>0</v>
      </c>
      <c r="BQ59" s="147">
        <v>0</v>
      </c>
      <c r="BR59" s="133">
        <f t="shared" si="67"/>
        <v>0</v>
      </c>
      <c r="BS59" s="134" t="e">
        <f t="shared" si="68"/>
        <v>#DIV/0!</v>
      </c>
      <c r="BT59" s="133">
        <v>0</v>
      </c>
      <c r="BU59" s="145">
        <f t="shared" si="69"/>
        <v>0</v>
      </c>
      <c r="BV59" s="144">
        <v>0</v>
      </c>
      <c r="BW59" s="147">
        <v>0</v>
      </c>
      <c r="BX59" s="133">
        <f t="shared" si="70"/>
        <v>0</v>
      </c>
      <c r="BY59" s="134" t="e">
        <f t="shared" si="71"/>
        <v>#DIV/0!</v>
      </c>
      <c r="BZ59" s="133">
        <v>0</v>
      </c>
      <c r="CA59" s="145">
        <f t="shared" si="72"/>
        <v>0</v>
      </c>
      <c r="CB59" s="144">
        <v>0</v>
      </c>
      <c r="CC59" s="147">
        <v>0</v>
      </c>
      <c r="CD59" s="133">
        <f t="shared" si="73"/>
        <v>0</v>
      </c>
      <c r="CE59" s="134" t="e">
        <f t="shared" si="74"/>
        <v>#DIV/0!</v>
      </c>
      <c r="CF59" s="133">
        <v>0</v>
      </c>
      <c r="CG59" s="145">
        <f t="shared" si="75"/>
        <v>0</v>
      </c>
      <c r="CH59" s="144">
        <f t="shared" si="76"/>
        <v>0</v>
      </c>
      <c r="CI59" s="147">
        <f t="shared" si="76"/>
        <v>0</v>
      </c>
      <c r="CJ59" s="133">
        <f t="shared" si="76"/>
        <v>0</v>
      </c>
      <c r="CK59" s="134" t="e">
        <f t="shared" si="77"/>
        <v>#DIV/0!</v>
      </c>
      <c r="CL59" s="133">
        <f t="shared" si="78"/>
        <v>0</v>
      </c>
      <c r="CM59" s="145">
        <f t="shared" si="78"/>
        <v>0</v>
      </c>
      <c r="CN59" s="144">
        <v>0</v>
      </c>
      <c r="CO59" s="147">
        <v>0</v>
      </c>
      <c r="CP59" s="133">
        <f t="shared" si="79"/>
        <v>0</v>
      </c>
      <c r="CQ59" s="134" t="e">
        <f t="shared" si="80"/>
        <v>#DIV/0!</v>
      </c>
      <c r="CR59" s="133">
        <v>0</v>
      </c>
      <c r="CS59" s="145">
        <f t="shared" si="81"/>
        <v>0</v>
      </c>
      <c r="CT59" s="144">
        <v>0</v>
      </c>
      <c r="CU59" s="147">
        <v>0</v>
      </c>
      <c r="CV59" s="133">
        <f t="shared" si="82"/>
        <v>0</v>
      </c>
      <c r="CW59" s="134" t="e">
        <f t="shared" si="83"/>
        <v>#DIV/0!</v>
      </c>
      <c r="CX59" s="133">
        <v>0</v>
      </c>
      <c r="CY59" s="145">
        <f t="shared" si="84"/>
        <v>0</v>
      </c>
      <c r="CZ59" s="144">
        <v>0</v>
      </c>
      <c r="DA59" s="147">
        <v>0</v>
      </c>
      <c r="DB59" s="133">
        <f t="shared" si="85"/>
        <v>0</v>
      </c>
      <c r="DC59" s="134" t="e">
        <f t="shared" si="86"/>
        <v>#DIV/0!</v>
      </c>
      <c r="DD59" s="133">
        <v>0</v>
      </c>
      <c r="DE59" s="145">
        <f t="shared" si="87"/>
        <v>0</v>
      </c>
      <c r="DF59" s="144">
        <f t="shared" si="88"/>
        <v>0</v>
      </c>
      <c r="DG59" s="147">
        <f t="shared" si="88"/>
        <v>22618</v>
      </c>
      <c r="DH59" s="133">
        <f t="shared" si="88"/>
        <v>-22618</v>
      </c>
      <c r="DI59" s="134" t="e">
        <f t="shared" si="89"/>
        <v>#DIV/0!</v>
      </c>
      <c r="DJ59" s="133">
        <f t="shared" si="90"/>
        <v>0</v>
      </c>
      <c r="DK59" s="145">
        <f t="shared" si="90"/>
        <v>-22618</v>
      </c>
      <c r="DL59" s="144">
        <f>+'[10]I-59-E-PoPXX.41'!C6</f>
        <v>0</v>
      </c>
      <c r="DM59" s="147">
        <f>+'[10]I-59-E-PoPXX.41'!D6</f>
        <v>22618</v>
      </c>
      <c r="DN59" s="133">
        <f t="shared" si="91"/>
        <v>-22618</v>
      </c>
      <c r="DO59" s="134" t="e">
        <f t="shared" si="92"/>
        <v>#DIV/0!</v>
      </c>
      <c r="DP59" s="133">
        <f>+'[10]I-59-E-PoPXX.41'!E6</f>
        <v>0</v>
      </c>
      <c r="DQ59" s="145">
        <f t="shared" si="93"/>
        <v>-22618</v>
      </c>
      <c r="DR59" s="144">
        <f>+'[10]I-59-E-PoPXX.41'!C7</f>
        <v>0</v>
      </c>
      <c r="DS59" s="147">
        <f>+'[10]I-59-E-PoPXX.41'!D7</f>
        <v>0</v>
      </c>
      <c r="DT59" s="133">
        <f t="shared" si="94"/>
        <v>0</v>
      </c>
      <c r="DU59" s="134" t="e">
        <f t="shared" si="95"/>
        <v>#DIV/0!</v>
      </c>
      <c r="DV59" s="133">
        <f>+'[10]I-59-E-PoPXX.41'!E7</f>
        <v>0</v>
      </c>
      <c r="DW59" s="145">
        <f t="shared" si="96"/>
        <v>0</v>
      </c>
      <c r="DX59" s="144">
        <f>+'[10]I-59-E-PoPXX.41'!C8</f>
        <v>0</v>
      </c>
      <c r="DY59" s="147">
        <f>+'[10]I-59-E-PoPXX.41'!D8</f>
        <v>0</v>
      </c>
      <c r="DZ59" s="133">
        <f t="shared" si="1101"/>
        <v>0</v>
      </c>
      <c r="EA59" s="134" t="e">
        <f t="shared" si="1102"/>
        <v>#DIV/0!</v>
      </c>
      <c r="EB59" s="133">
        <f>+'[10]I-59-E-PoPXX.41'!E11</f>
        <v>0</v>
      </c>
      <c r="EC59" s="145">
        <f t="shared" si="1103"/>
        <v>0</v>
      </c>
      <c r="ED59" s="144">
        <f t="shared" si="100"/>
        <v>0</v>
      </c>
      <c r="EE59" s="147">
        <f t="shared" si="100"/>
        <v>27157</v>
      </c>
      <c r="EF59" s="133">
        <f t="shared" si="100"/>
        <v>-27157</v>
      </c>
      <c r="EG59" s="134" t="e">
        <f t="shared" si="101"/>
        <v>#DIV/0!</v>
      </c>
      <c r="EH59" s="133">
        <f t="shared" si="102"/>
        <v>231000</v>
      </c>
      <c r="EI59" s="145">
        <f t="shared" si="102"/>
        <v>-258157</v>
      </c>
      <c r="EJ59" s="144">
        <f>+'[10]I-59-E-PoPXX.41'!C9</f>
        <v>0</v>
      </c>
      <c r="EK59" s="147">
        <f>+'[10]I-59-E-PoPXX.41'!D9</f>
        <v>0</v>
      </c>
      <c r="EL59" s="133">
        <f t="shared" si="1104"/>
        <v>0</v>
      </c>
      <c r="EM59" s="134" t="e">
        <f t="shared" si="1105"/>
        <v>#DIV/0!</v>
      </c>
      <c r="EN59" s="133">
        <f>+'[10]I-59-E-PoPXX.41'!E9</f>
        <v>231000</v>
      </c>
      <c r="EO59" s="145">
        <f t="shared" si="1106"/>
        <v>-231000</v>
      </c>
      <c r="EP59" s="144">
        <f>+'[10]I-59-E-PoPXX.41'!C10</f>
        <v>0</v>
      </c>
      <c r="EQ59" s="147">
        <f>+'[10]I-59-E-PoPXX.41'!D10</f>
        <v>0</v>
      </c>
      <c r="ER59" s="133">
        <f t="shared" si="1107"/>
        <v>0</v>
      </c>
      <c r="ES59" s="134" t="e">
        <f t="shared" si="1108"/>
        <v>#DIV/0!</v>
      </c>
      <c r="ET59" s="133">
        <f>+'[10]I-59-E-PoPXX.41'!E10</f>
        <v>0</v>
      </c>
      <c r="EU59" s="145">
        <f t="shared" si="1109"/>
        <v>0</v>
      </c>
      <c r="EV59" s="144">
        <f>+'[10]I-59-E-PoPXX.41'!C11</f>
        <v>0</v>
      </c>
      <c r="EW59" s="147">
        <f>+'[10]I-59-E-PoPXX.41'!D11</f>
        <v>27157</v>
      </c>
      <c r="EX59" s="133">
        <f t="shared" si="1110"/>
        <v>-27157</v>
      </c>
      <c r="EY59" s="134" t="e">
        <f t="shared" si="1111"/>
        <v>#DIV/0!</v>
      </c>
      <c r="EZ59" s="133">
        <f>+'[10]I-59-E-PoPXX.41'!E11</f>
        <v>0</v>
      </c>
      <c r="FA59" s="145">
        <f t="shared" si="1112"/>
        <v>-27157</v>
      </c>
      <c r="FB59" s="144">
        <f>+'[10]I-59-E-PoPXX.41'!C12</f>
        <v>0</v>
      </c>
      <c r="FC59" s="147">
        <f>+'[10]I-59-E-PoPXX.41'!D12</f>
        <v>0</v>
      </c>
      <c r="FD59" s="133">
        <f t="shared" si="1113"/>
        <v>0</v>
      </c>
      <c r="FE59" s="134" t="e">
        <f t="shared" si="1114"/>
        <v>#DIV/0!</v>
      </c>
      <c r="FF59" s="133">
        <f>+'[10]I-59-E-PoPXX.41'!E12</f>
        <v>0</v>
      </c>
      <c r="FG59" s="145">
        <f t="shared" si="1115"/>
        <v>0</v>
      </c>
      <c r="FH59" s="144">
        <f>+'[10]I-59-E-PoPXX.41'!C12</f>
        <v>0</v>
      </c>
      <c r="FI59" s="147">
        <f>+'[10]I-59-E-PoPXX.41'!D12</f>
        <v>0</v>
      </c>
      <c r="FJ59" s="133">
        <f t="shared" si="1116"/>
        <v>0</v>
      </c>
      <c r="FK59" s="134" t="e">
        <f t="shared" si="1117"/>
        <v>#DIV/0!</v>
      </c>
      <c r="FL59" s="133">
        <f>+'[10]I-59-E-PoPXX.41'!E13</f>
        <v>0</v>
      </c>
      <c r="FM59" s="145">
        <f t="shared" si="1118"/>
        <v>0</v>
      </c>
      <c r="FN59" s="144">
        <f t="shared" si="118"/>
        <v>0</v>
      </c>
      <c r="FO59" s="147">
        <f t="shared" si="118"/>
        <v>0</v>
      </c>
      <c r="FP59" s="133">
        <f t="shared" si="118"/>
        <v>0</v>
      </c>
      <c r="FQ59" s="134" t="e">
        <f t="shared" si="119"/>
        <v>#DIV/0!</v>
      </c>
      <c r="FR59" s="133">
        <f t="shared" si="120"/>
        <v>0</v>
      </c>
      <c r="FS59" s="145">
        <f t="shared" si="120"/>
        <v>0</v>
      </c>
      <c r="FT59" s="144">
        <f>+'[10]I-59-E-PoPXX.41'!C14</f>
        <v>0</v>
      </c>
      <c r="FU59" s="147">
        <f>+'[10]I-59-E-PoPXX.41'!D14</f>
        <v>0</v>
      </c>
      <c r="FV59" s="133">
        <f t="shared" si="1119"/>
        <v>0</v>
      </c>
      <c r="FW59" s="134" t="e">
        <f t="shared" si="1120"/>
        <v>#DIV/0!</v>
      </c>
      <c r="FX59" s="133">
        <f>+'[10]I-59-E-PoPXX.41'!E14</f>
        <v>0</v>
      </c>
      <c r="FY59" s="145">
        <f t="shared" si="1121"/>
        <v>0</v>
      </c>
      <c r="FZ59" s="144">
        <f>+'[10]I-59-E-PoPXX.41'!C15</f>
        <v>0</v>
      </c>
      <c r="GA59" s="147">
        <f>+'[10]I-59-E-PoPXX.41'!D15</f>
        <v>0</v>
      </c>
      <c r="GB59" s="133">
        <f t="shared" si="1122"/>
        <v>0</v>
      </c>
      <c r="GC59" s="134" t="e">
        <f t="shared" si="1123"/>
        <v>#DIV/0!</v>
      </c>
      <c r="GD59" s="133">
        <f>+'[10]I-59-E-PoPXX.41'!E15</f>
        <v>0</v>
      </c>
      <c r="GE59" s="145">
        <f t="shared" si="1124"/>
        <v>0</v>
      </c>
      <c r="GF59" s="144">
        <f>+'[10]I-59-E-PoPXX.41'!C16</f>
        <v>0</v>
      </c>
      <c r="GG59" s="147">
        <f>+'[10]I-59-E-PoPXX.41'!D16</f>
        <v>0</v>
      </c>
      <c r="GH59" s="133">
        <f t="shared" si="1125"/>
        <v>0</v>
      </c>
      <c r="GI59" s="134" t="e">
        <f t="shared" si="1126"/>
        <v>#DIV/0!</v>
      </c>
      <c r="GJ59" s="133">
        <f>+'[10]I-59-E-PoPXX.41'!E16</f>
        <v>0</v>
      </c>
      <c r="GK59" s="145">
        <f t="shared" si="1127"/>
        <v>0</v>
      </c>
      <c r="GL59" s="144">
        <f t="shared" si="130"/>
        <v>0</v>
      </c>
      <c r="GM59" s="147">
        <f t="shared" si="130"/>
        <v>0</v>
      </c>
      <c r="GN59" s="133">
        <f t="shared" si="130"/>
        <v>0</v>
      </c>
      <c r="GO59" s="134" t="e">
        <f t="shared" si="131"/>
        <v>#DIV/0!</v>
      </c>
      <c r="GP59" s="133">
        <f t="shared" si="132"/>
        <v>0</v>
      </c>
      <c r="GQ59" s="145">
        <f t="shared" si="132"/>
        <v>0</v>
      </c>
      <c r="GR59" s="144">
        <f>+'[10]I-59-E-PoPXX.41'!C17</f>
        <v>0</v>
      </c>
      <c r="GS59" s="147">
        <f>+'[10]I-59-E-PoPXX.41'!D17</f>
        <v>0</v>
      </c>
      <c r="GT59" s="133">
        <f t="shared" si="1128"/>
        <v>0</v>
      </c>
      <c r="GU59" s="134" t="e">
        <f t="shared" si="1129"/>
        <v>#DIV/0!</v>
      </c>
      <c r="GV59" s="133">
        <f>+'[10]I-59-E-PoPXX.41'!E17</f>
        <v>0</v>
      </c>
      <c r="GW59" s="145">
        <f t="shared" si="1130"/>
        <v>0</v>
      </c>
      <c r="GX59" s="144">
        <f>+'[10]I-59-E-PoPXX.41'!C18</f>
        <v>0</v>
      </c>
      <c r="GY59" s="147">
        <f>+'[10]I-59-E-PoPXX.41'!D18</f>
        <v>0</v>
      </c>
      <c r="GZ59" s="133">
        <f t="shared" si="1131"/>
        <v>0</v>
      </c>
      <c r="HA59" s="134" t="e">
        <f t="shared" si="1132"/>
        <v>#DIV/0!</v>
      </c>
      <c r="HB59" s="133">
        <f>+'[10]I-59-E-PoPXX.41'!E18</f>
        <v>0</v>
      </c>
      <c r="HC59" s="145">
        <f t="shared" si="1133"/>
        <v>0</v>
      </c>
      <c r="HD59" s="144">
        <f>+'[10]I-59-E-PoPXX.41'!C19</f>
        <v>0</v>
      </c>
      <c r="HE59" s="147">
        <f>+'[10]I-59-E-PoPXX.41'!D19</f>
        <v>0</v>
      </c>
      <c r="HF59" s="133">
        <f t="shared" si="1134"/>
        <v>0</v>
      </c>
      <c r="HG59" s="134" t="e">
        <f t="shared" si="1135"/>
        <v>#DIV/0!</v>
      </c>
      <c r="HH59" s="133">
        <f>+'[10]I-59-E-PoPXX.41'!E19</f>
        <v>0</v>
      </c>
      <c r="HI59" s="145">
        <f t="shared" si="1136"/>
        <v>0</v>
      </c>
      <c r="HJ59" s="144">
        <f>+'[10]I-59-E-PoPXX.41'!C20</f>
        <v>0</v>
      </c>
      <c r="HK59" s="147">
        <f>+'[10]I-59-E-PoPXX.41'!D20</f>
        <v>0</v>
      </c>
      <c r="HL59" s="133">
        <f t="shared" si="1137"/>
        <v>0</v>
      </c>
      <c r="HM59" s="134" t="e">
        <f t="shared" si="1138"/>
        <v>#DIV/0!</v>
      </c>
      <c r="HN59" s="133">
        <f>+'[10]I-59-E-PoPXX.41'!E20</f>
        <v>0</v>
      </c>
      <c r="HO59" s="145">
        <f t="shared" si="1139"/>
        <v>0</v>
      </c>
      <c r="HP59" s="144">
        <f>+'[10]I-59-E-PoPXX.41'!C21</f>
        <v>0</v>
      </c>
      <c r="HQ59" s="147">
        <f>+'[10]I-59-E-PoPXX.41'!D21</f>
        <v>0</v>
      </c>
      <c r="HR59" s="133">
        <f t="shared" si="1140"/>
        <v>0</v>
      </c>
      <c r="HS59" s="134" t="e">
        <f t="shared" si="1141"/>
        <v>#DIV/0!</v>
      </c>
      <c r="HT59" s="133">
        <f>+'[10]I-59-E-PoPXX.41'!E21</f>
        <v>0</v>
      </c>
      <c r="HU59" s="145">
        <f t="shared" si="1142"/>
        <v>0</v>
      </c>
      <c r="HV59" s="144">
        <f>+'[10]I-59-E-PoPXX.41'!C22</f>
        <v>0</v>
      </c>
      <c r="HW59" s="147">
        <f>+'[10]I-59-E-PoPXX.41'!D22</f>
        <v>0</v>
      </c>
      <c r="HX59" s="133">
        <f t="shared" si="1143"/>
        <v>0</v>
      </c>
      <c r="HY59" s="134" t="e">
        <f t="shared" si="1144"/>
        <v>#DIV/0!</v>
      </c>
      <c r="HZ59" s="133">
        <f>+'[10]I-59-E-PoPXX.41'!E22</f>
        <v>0</v>
      </c>
      <c r="IA59" s="145">
        <f t="shared" si="1145"/>
        <v>0</v>
      </c>
      <c r="IB59" s="144">
        <f t="shared" si="151"/>
        <v>0</v>
      </c>
      <c r="IC59" s="147">
        <f t="shared" si="151"/>
        <v>3202.3900000001304</v>
      </c>
      <c r="ID59" s="133">
        <f t="shared" si="151"/>
        <v>-3202.3900000001304</v>
      </c>
      <c r="IE59" s="134" t="e">
        <f t="shared" si="152"/>
        <v>#DIV/0!</v>
      </c>
      <c r="IF59" s="133">
        <f t="shared" si="153"/>
        <v>1440</v>
      </c>
      <c r="IG59" s="145">
        <f t="shared" si="153"/>
        <v>-4642.3900000001304</v>
      </c>
      <c r="IH59" s="144">
        <f>+'[10]I-59-E-PoPXX.41'!C23</f>
        <v>0</v>
      </c>
      <c r="II59" s="147">
        <f>+'[10]I-59-E-PoPXX.41'!D23</f>
        <v>3202.3900000001304</v>
      </c>
      <c r="IJ59" s="133">
        <f t="shared" si="1146"/>
        <v>-3202.3900000001304</v>
      </c>
      <c r="IK59" s="134" t="e">
        <f t="shared" si="1147"/>
        <v>#DIV/0!</v>
      </c>
      <c r="IL59" s="133">
        <f>+'[10]I-59-E-PoPXX.41'!E23</f>
        <v>1440</v>
      </c>
      <c r="IM59" s="145">
        <f t="shared" si="1148"/>
        <v>-4642.3900000001304</v>
      </c>
      <c r="IN59" s="144">
        <f>+'[10]I-59-E-PoPXX.41'!C24</f>
        <v>0</v>
      </c>
      <c r="IO59" s="147">
        <f>+'[10]I-59-E-PoPXX.41'!D24</f>
        <v>0</v>
      </c>
      <c r="IP59" s="133">
        <f t="shared" si="1149"/>
        <v>0</v>
      </c>
      <c r="IQ59" s="134" t="e">
        <f t="shared" si="1150"/>
        <v>#DIV/0!</v>
      </c>
      <c r="IR59" s="133">
        <f>+'[10]I-59-E-PoPXX.41'!E24</f>
        <v>0</v>
      </c>
      <c r="IS59" s="145">
        <f t="shared" si="1151"/>
        <v>0</v>
      </c>
      <c r="IT59" s="144">
        <f>+'[10]I-59-E-PoPXX.41'!C25</f>
        <v>0</v>
      </c>
      <c r="IU59" s="147">
        <f>+'[10]I-59-E-PoPXX.41'!D25</f>
        <v>0</v>
      </c>
      <c r="IV59" s="133">
        <f t="shared" si="1152"/>
        <v>0</v>
      </c>
      <c r="IW59" s="134" t="e">
        <f t="shared" si="1153"/>
        <v>#DIV/0!</v>
      </c>
      <c r="IX59" s="133">
        <f>+'[10]I-59-E-PoPXX.41'!E25</f>
        <v>0</v>
      </c>
      <c r="IY59" s="145">
        <f t="shared" si="1154"/>
        <v>0</v>
      </c>
      <c r="IZ59" s="144">
        <f t="shared" si="163"/>
        <v>0</v>
      </c>
      <c r="JA59" s="147">
        <f t="shared" si="163"/>
        <v>1711.6699999999255</v>
      </c>
      <c r="JB59" s="133">
        <f t="shared" si="163"/>
        <v>-1711.6699999999255</v>
      </c>
      <c r="JC59" s="134" t="e">
        <f t="shared" si="164"/>
        <v>#DIV/0!</v>
      </c>
      <c r="JD59" s="133">
        <f t="shared" si="165"/>
        <v>0</v>
      </c>
      <c r="JE59" s="145">
        <f t="shared" si="165"/>
        <v>-1711.6699999999255</v>
      </c>
      <c r="JF59" s="144">
        <f>+'[10]I-59-E-PoPXX.41'!C26</f>
        <v>0</v>
      </c>
      <c r="JG59" s="147">
        <f>+'[10]I-59-E-PoPXX.41'!D26</f>
        <v>1711.6699999999255</v>
      </c>
      <c r="JH59" s="133">
        <f t="shared" si="1155"/>
        <v>-1711.6699999999255</v>
      </c>
      <c r="JI59" s="134" t="e">
        <f t="shared" si="1156"/>
        <v>#DIV/0!</v>
      </c>
      <c r="JJ59" s="133">
        <f>+'[10]I-59-E-PoPXX.41'!E26</f>
        <v>0</v>
      </c>
      <c r="JK59" s="145">
        <f t="shared" si="1157"/>
        <v>-1711.6699999999255</v>
      </c>
      <c r="JL59" s="144">
        <f>+'[10]I-59-E-PoPXX.41'!C27</f>
        <v>0</v>
      </c>
      <c r="JM59" s="147">
        <f>+'[10]I-59-E-PoPXX.41'!D27</f>
        <v>0</v>
      </c>
      <c r="JN59" s="133">
        <f t="shared" si="1158"/>
        <v>0</v>
      </c>
      <c r="JO59" s="134" t="e">
        <f t="shared" si="1159"/>
        <v>#DIV/0!</v>
      </c>
      <c r="JP59" s="133">
        <f>+'[10]I-59-E-PoPXX.41'!E27</f>
        <v>0</v>
      </c>
      <c r="JQ59" s="145">
        <f t="shared" si="1160"/>
        <v>0</v>
      </c>
      <c r="JR59" s="144">
        <f>+'[10]I-59-E-PoPXX.41'!C28</f>
        <v>0</v>
      </c>
      <c r="JS59" s="147">
        <f>+'[10]I-59-E-PoPXX.41'!D28</f>
        <v>0</v>
      </c>
      <c r="JT59" s="133">
        <f t="shared" si="1161"/>
        <v>0</v>
      </c>
      <c r="JU59" s="134" t="e">
        <f t="shared" si="1162"/>
        <v>#DIV/0!</v>
      </c>
      <c r="JV59" s="133">
        <f>+'[10]I-59-E-PoPXX.41'!E28</f>
        <v>0</v>
      </c>
      <c r="JW59" s="145">
        <f t="shared" si="1163"/>
        <v>0</v>
      </c>
      <c r="JX59" s="144">
        <f>+'[10]I-59-E-PoPXX.41'!C29</f>
        <v>0</v>
      </c>
      <c r="JY59" s="147">
        <f>+'[10]I-59-E-PoPXX.41'!D29</f>
        <v>0</v>
      </c>
      <c r="JZ59" s="133">
        <f t="shared" si="1164"/>
        <v>0</v>
      </c>
      <c r="KA59" s="134" t="e">
        <f t="shared" si="1165"/>
        <v>#DIV/0!</v>
      </c>
      <c r="KB59" s="133">
        <f>+'[10]I-59-E-PoPXX.41'!E29</f>
        <v>0</v>
      </c>
      <c r="KC59" s="145">
        <f t="shared" si="1166"/>
        <v>0</v>
      </c>
      <c r="KD59" s="144">
        <f t="shared" si="178"/>
        <v>0</v>
      </c>
      <c r="KE59" s="147">
        <f t="shared" si="178"/>
        <v>0</v>
      </c>
      <c r="KF59" s="133">
        <f t="shared" si="178"/>
        <v>0</v>
      </c>
      <c r="KG59" s="134" t="e">
        <f t="shared" si="179"/>
        <v>#DIV/0!</v>
      </c>
      <c r="KH59" s="133">
        <f t="shared" si="180"/>
        <v>0</v>
      </c>
      <c r="KI59" s="145">
        <f t="shared" si="180"/>
        <v>0</v>
      </c>
      <c r="KJ59" s="144">
        <f>+'[10]I-59-E-PoPXX.41'!C30</f>
        <v>0</v>
      </c>
      <c r="KK59" s="147">
        <f>+'[10]I-59-E-PoPXX.41'!D30</f>
        <v>0</v>
      </c>
      <c r="KL59" s="133">
        <f t="shared" si="1167"/>
        <v>0</v>
      </c>
      <c r="KM59" s="134" t="e">
        <f t="shared" si="1168"/>
        <v>#DIV/0!</v>
      </c>
      <c r="KN59" s="133">
        <f>+'[10]I-59-E-PoPXX.41'!E30</f>
        <v>0</v>
      </c>
      <c r="KO59" s="145">
        <f t="shared" si="1169"/>
        <v>0</v>
      </c>
      <c r="KP59" s="144">
        <f>+'[10]I-59-E-PoPXX.41'!C31</f>
        <v>0</v>
      </c>
      <c r="KQ59" s="147">
        <f>+'[10]I-59-E-PoPXX.41'!D31</f>
        <v>0</v>
      </c>
      <c r="KR59" s="133">
        <f t="shared" si="1170"/>
        <v>0</v>
      </c>
      <c r="KS59" s="134" t="e">
        <f t="shared" si="1171"/>
        <v>#DIV/0!</v>
      </c>
      <c r="KT59" s="133">
        <f>+'[10]I-59-E-PoPXX.41'!E31</f>
        <v>0</v>
      </c>
      <c r="KU59" s="145">
        <f t="shared" si="1172"/>
        <v>0</v>
      </c>
      <c r="KV59" s="144">
        <f t="shared" si="187"/>
        <v>0</v>
      </c>
      <c r="KW59" s="147">
        <f t="shared" si="187"/>
        <v>92725.23000000001</v>
      </c>
      <c r="KX59" s="133">
        <f t="shared" si="187"/>
        <v>-92725.23000000001</v>
      </c>
      <c r="KY59" s="134" t="e">
        <f t="shared" si="188"/>
        <v>#DIV/0!</v>
      </c>
      <c r="KZ59" s="133">
        <f t="shared" si="189"/>
        <v>2710</v>
      </c>
      <c r="LA59" s="145">
        <f t="shared" si="189"/>
        <v>-95435.23000000001</v>
      </c>
      <c r="LB59" s="144">
        <f>+'[10]I-59-E-PoPXX.41'!C32</f>
        <v>0</v>
      </c>
      <c r="LC59" s="147">
        <f>+'[10]I-59-E-PoPXX.41'!D32</f>
        <v>92725.23000000001</v>
      </c>
      <c r="LD59" s="133">
        <f t="shared" si="1173"/>
        <v>-92725.23000000001</v>
      </c>
      <c r="LE59" s="134" t="e">
        <f t="shared" si="1174"/>
        <v>#DIV/0!</v>
      </c>
      <c r="LF59" s="133">
        <f>+'[10]I-59-E-PoPXX.41'!E32</f>
        <v>2710</v>
      </c>
      <c r="LG59" s="145">
        <f t="shared" si="1175"/>
        <v>-95435.23000000001</v>
      </c>
      <c r="LH59" s="144">
        <f>+'[10]I-59-E-PoPXX.41'!C33</f>
        <v>0</v>
      </c>
      <c r="LI59" s="147">
        <f>+'[10]I-59-E-PoPXX.41'!D33</f>
        <v>0</v>
      </c>
      <c r="LJ59" s="133">
        <f t="shared" si="1176"/>
        <v>0</v>
      </c>
      <c r="LK59" s="134" t="e">
        <f t="shared" si="1177"/>
        <v>#DIV/0!</v>
      </c>
      <c r="LL59" s="133">
        <f>+'[10]I-59-E-PoPXX.41'!E33</f>
        <v>0</v>
      </c>
      <c r="LM59" s="145">
        <f t="shared" si="1178"/>
        <v>0</v>
      </c>
      <c r="LN59" s="144">
        <f t="shared" si="196"/>
        <v>0</v>
      </c>
      <c r="LO59" s="147">
        <f t="shared" si="196"/>
        <v>14803.829999999958</v>
      </c>
      <c r="LP59" s="133">
        <f t="shared" si="196"/>
        <v>-14803.829999999958</v>
      </c>
      <c r="LQ59" s="134" t="e">
        <f t="shared" si="197"/>
        <v>#DIV/0!</v>
      </c>
      <c r="LR59" s="133">
        <f t="shared" si="198"/>
        <v>0</v>
      </c>
      <c r="LS59" s="145">
        <f t="shared" si="198"/>
        <v>-14803.829999999958</v>
      </c>
      <c r="LT59" s="144">
        <f>+'[10]I-59-E-PoPXX.41'!C34</f>
        <v>0</v>
      </c>
      <c r="LU59" s="147">
        <f>+'[10]I-59-E-PoPXX.41'!D34</f>
        <v>14803.829999999958</v>
      </c>
      <c r="LV59" s="133">
        <f t="shared" si="1179"/>
        <v>-14803.829999999958</v>
      </c>
      <c r="LW59" s="134" t="e">
        <f t="shared" si="1180"/>
        <v>#DIV/0!</v>
      </c>
      <c r="LX59" s="133">
        <f>+'[10]I-59-E-PoPXX.41'!E34</f>
        <v>0</v>
      </c>
      <c r="LY59" s="145">
        <f t="shared" si="1181"/>
        <v>-14803.829999999958</v>
      </c>
      <c r="LZ59" s="144">
        <f>+'[10]I-59-E-PoPXX.41'!C35</f>
        <v>0</v>
      </c>
      <c r="MA59" s="147">
        <f>+'[10]I-59-E-PoPXX.41'!D35</f>
        <v>0</v>
      </c>
      <c r="MB59" s="133">
        <f t="shared" si="1182"/>
        <v>0</v>
      </c>
      <c r="MC59" s="134" t="e">
        <f t="shared" si="1183"/>
        <v>#DIV/0!</v>
      </c>
      <c r="MD59" s="133">
        <f>+'[10]I-59-E-PoPXX.41'!E35</f>
        <v>0</v>
      </c>
      <c r="ME59" s="145">
        <f t="shared" si="1184"/>
        <v>0</v>
      </c>
      <c r="MF59" s="144">
        <f t="shared" si="205"/>
        <v>0</v>
      </c>
      <c r="MG59" s="147">
        <f t="shared" si="205"/>
        <v>0</v>
      </c>
      <c r="MH59" s="133">
        <f t="shared" si="205"/>
        <v>0</v>
      </c>
      <c r="MI59" s="134" t="e">
        <f t="shared" si="206"/>
        <v>#DIV/0!</v>
      </c>
      <c r="MJ59" s="133">
        <f t="shared" si="207"/>
        <v>0</v>
      </c>
      <c r="MK59" s="145">
        <f t="shared" si="207"/>
        <v>0</v>
      </c>
      <c r="ML59" s="144">
        <f>+'[10]I-59-E-PoPXX.41'!C36</f>
        <v>0</v>
      </c>
      <c r="MM59" s="147">
        <f>+'[10]I-59-E-PoPXX.41'!D36</f>
        <v>0</v>
      </c>
      <c r="MN59" s="133">
        <f t="shared" si="1185"/>
        <v>0</v>
      </c>
      <c r="MO59" s="134" t="e">
        <f t="shared" si="1186"/>
        <v>#DIV/0!</v>
      </c>
      <c r="MP59" s="133">
        <f>+'[10]I-59-E-PoPXX.41'!E36</f>
        <v>0</v>
      </c>
      <c r="MQ59" s="145">
        <f t="shared" si="1187"/>
        <v>0</v>
      </c>
      <c r="MR59" s="144">
        <f>+'[10]I-59-E-PoPXX.41'!C37</f>
        <v>0</v>
      </c>
      <c r="MS59" s="147">
        <f>+'[10]I-59-E-PoPXX.41'!D37</f>
        <v>0</v>
      </c>
      <c r="MT59" s="133">
        <f t="shared" si="1188"/>
        <v>0</v>
      </c>
      <c r="MU59" s="134" t="e">
        <f t="shared" si="1189"/>
        <v>#DIV/0!</v>
      </c>
      <c r="MV59" s="133">
        <f>+'[10]I-59-E-PoPXX.41'!E37</f>
        <v>0</v>
      </c>
      <c r="MW59" s="145">
        <f t="shared" si="1190"/>
        <v>0</v>
      </c>
      <c r="MX59" s="144">
        <f t="shared" si="214"/>
        <v>0</v>
      </c>
      <c r="MY59" s="147">
        <f t="shared" si="214"/>
        <v>0</v>
      </c>
      <c r="MZ59" s="133">
        <f t="shared" si="214"/>
        <v>0</v>
      </c>
      <c r="NA59" s="134" t="e">
        <f t="shared" si="215"/>
        <v>#DIV/0!</v>
      </c>
      <c r="NB59" s="133">
        <f t="shared" si="216"/>
        <v>0</v>
      </c>
      <c r="NC59" s="145">
        <f t="shared" si="216"/>
        <v>0</v>
      </c>
      <c r="ND59" s="144">
        <f>+'[10]I-59-E-PoPXX.41'!C38</f>
        <v>0</v>
      </c>
      <c r="NE59" s="147">
        <f>+'[10]I-59-E-PoPXX.41'!D38</f>
        <v>0</v>
      </c>
      <c r="NF59" s="133">
        <f t="shared" si="1191"/>
        <v>0</v>
      </c>
      <c r="NG59" s="134" t="e">
        <f t="shared" si="1192"/>
        <v>#DIV/0!</v>
      </c>
      <c r="NH59" s="133">
        <f>+'[10]I-59-E-PoPXX.41'!E38</f>
        <v>0</v>
      </c>
      <c r="NI59" s="145">
        <f t="shared" si="1193"/>
        <v>0</v>
      </c>
      <c r="NJ59" s="144">
        <f>+'[10]I-59-E-PoPXX.41'!C39</f>
        <v>0</v>
      </c>
      <c r="NK59" s="147">
        <f>+'[10]I-59-E-PoPXX.41'!D39</f>
        <v>0</v>
      </c>
      <c r="NL59" s="133">
        <f t="shared" si="1194"/>
        <v>0</v>
      </c>
      <c r="NM59" s="134" t="e">
        <f t="shared" si="1195"/>
        <v>#DIV/0!</v>
      </c>
      <c r="NN59" s="133">
        <f>+'[10]I-59-E-PoPXX.41'!E39</f>
        <v>0</v>
      </c>
      <c r="NO59" s="145">
        <f t="shared" si="1196"/>
        <v>0</v>
      </c>
      <c r="NP59" s="144">
        <f t="shared" si="223"/>
        <v>0</v>
      </c>
      <c r="NQ59" s="147">
        <f t="shared" si="223"/>
        <v>84570</v>
      </c>
      <c r="NR59" s="133">
        <f t="shared" si="223"/>
        <v>-84570</v>
      </c>
      <c r="NS59" s="134" t="e">
        <f t="shared" si="224"/>
        <v>#DIV/0!</v>
      </c>
      <c r="NT59" s="133">
        <f t="shared" si="225"/>
        <v>0</v>
      </c>
      <c r="NU59" s="145">
        <f t="shared" si="225"/>
        <v>-84570</v>
      </c>
      <c r="NV59" s="144">
        <f>+'[10]I-59-E-PoPXX.41'!C40</f>
        <v>0</v>
      </c>
      <c r="NW59" s="147">
        <f>+'[10]I-59-E-PoPXX.41'!D40</f>
        <v>84570</v>
      </c>
      <c r="NX59" s="133">
        <f t="shared" si="1197"/>
        <v>-84570</v>
      </c>
      <c r="NY59" s="134" t="e">
        <f t="shared" si="1198"/>
        <v>#DIV/0!</v>
      </c>
      <c r="NZ59" s="133">
        <f>+'[10]I-59-E-PoPXX.41'!E40</f>
        <v>0</v>
      </c>
      <c r="OA59" s="145">
        <f t="shared" si="1199"/>
        <v>-84570</v>
      </c>
      <c r="OB59" s="144">
        <f>+'[10]I-59-E-PoPXX.41'!C41</f>
        <v>0</v>
      </c>
      <c r="OC59" s="147">
        <f>+'[10]I-59-E-PoPXX.41'!D41</f>
        <v>0</v>
      </c>
      <c r="OD59" s="133">
        <f t="shared" si="1200"/>
        <v>0</v>
      </c>
      <c r="OE59" s="134" t="e">
        <f t="shared" si="1201"/>
        <v>#DIV/0!</v>
      </c>
      <c r="OF59" s="133">
        <f>+'[10]I-59-E-PoPXX.41'!E41</f>
        <v>0</v>
      </c>
      <c r="OG59" s="145">
        <f t="shared" si="1202"/>
        <v>0</v>
      </c>
      <c r="OH59" s="144">
        <f>+'[10]I-59-E-PoPXX.41'!C42</f>
        <v>0</v>
      </c>
      <c r="OI59" s="147">
        <f>+'[10]I-59-E-PoPXX.41'!D42</f>
        <v>0</v>
      </c>
      <c r="OJ59" s="133">
        <f t="shared" si="1203"/>
        <v>0</v>
      </c>
      <c r="OK59" s="134" t="e">
        <f t="shared" si="1204"/>
        <v>#DIV/0!</v>
      </c>
      <c r="OL59" s="133">
        <f>+'[10]I-59-E-PoPXX.41'!E42</f>
        <v>0</v>
      </c>
      <c r="OM59" s="145">
        <f t="shared" si="1205"/>
        <v>0</v>
      </c>
      <c r="ON59" s="144">
        <f t="shared" si="235"/>
        <v>0</v>
      </c>
      <c r="OO59" s="147">
        <f t="shared" si="235"/>
        <v>1370</v>
      </c>
      <c r="OP59" s="133">
        <f t="shared" si="235"/>
        <v>-1370</v>
      </c>
      <c r="OQ59" s="134" t="e">
        <f t="shared" si="236"/>
        <v>#DIV/0!</v>
      </c>
      <c r="OR59" s="133">
        <f t="shared" si="237"/>
        <v>1900</v>
      </c>
      <c r="OS59" s="145">
        <f t="shared" si="237"/>
        <v>-3270</v>
      </c>
      <c r="OT59" s="144">
        <f>+'[10]I-59-E-PoPXX.41'!C43</f>
        <v>0</v>
      </c>
      <c r="OU59" s="147">
        <f>+'[10]I-59-E-PoPXX.41'!D43</f>
        <v>1370</v>
      </c>
      <c r="OV59" s="133">
        <f t="shared" si="1206"/>
        <v>-1370</v>
      </c>
      <c r="OW59" s="134" t="e">
        <f t="shared" si="1207"/>
        <v>#DIV/0!</v>
      </c>
      <c r="OX59" s="133">
        <f>+'[10]I-59-E-PoPXX.41'!E43</f>
        <v>1900</v>
      </c>
      <c r="OY59" s="145">
        <f t="shared" si="1208"/>
        <v>-3270</v>
      </c>
      <c r="OZ59" s="144">
        <f>+'[10]I-59-E-PoPXX.41'!C44</f>
        <v>0</v>
      </c>
      <c r="PA59" s="147">
        <f>+'[10]I-59-E-PoPXX.41'!D44</f>
        <v>0</v>
      </c>
      <c r="PB59" s="133">
        <f t="shared" si="1209"/>
        <v>0</v>
      </c>
      <c r="PC59" s="134" t="e">
        <f t="shared" si="1210"/>
        <v>#DIV/0!</v>
      </c>
      <c r="PD59" s="133">
        <f>+'[10]I-59-E-PoPXX.41'!E44</f>
        <v>0</v>
      </c>
      <c r="PE59" s="145">
        <f t="shared" si="1211"/>
        <v>0</v>
      </c>
      <c r="PF59" s="144">
        <f t="shared" si="244"/>
        <v>0</v>
      </c>
      <c r="PG59" s="147">
        <f t="shared" si="244"/>
        <v>32371</v>
      </c>
      <c r="PH59" s="133">
        <f t="shared" si="244"/>
        <v>-32371</v>
      </c>
      <c r="PI59" s="134" t="e">
        <f t="shared" si="245"/>
        <v>#DIV/0!</v>
      </c>
      <c r="PJ59" s="133">
        <f t="shared" si="246"/>
        <v>163252.79999999999</v>
      </c>
      <c r="PK59" s="145">
        <f t="shared" si="246"/>
        <v>-195623.8</v>
      </c>
      <c r="PL59" s="144">
        <f>+'[10]I-59-E-PoPXX.41'!C45</f>
        <v>0</v>
      </c>
      <c r="PM59" s="147">
        <f>+'[10]I-59-E-PoPXX.41'!D45</f>
        <v>0</v>
      </c>
      <c r="PN59" s="133">
        <f t="shared" si="1212"/>
        <v>0</v>
      </c>
      <c r="PO59" s="134" t="e">
        <f t="shared" si="1213"/>
        <v>#DIV/0!</v>
      </c>
      <c r="PP59" s="133">
        <f>+'[10]I-59-E-PoPXX.41'!E45</f>
        <v>6900</v>
      </c>
      <c r="PQ59" s="145">
        <f t="shared" si="1214"/>
        <v>-6900</v>
      </c>
      <c r="PR59" s="144">
        <f>+'[10]I-59-E-PoPXX.41'!C46</f>
        <v>0</v>
      </c>
      <c r="PS59" s="147">
        <f>+'[10]I-59-E-PoPXX.41'!D46</f>
        <v>32371</v>
      </c>
      <c r="PT59" s="133">
        <f t="shared" si="1215"/>
        <v>-32371</v>
      </c>
      <c r="PU59" s="134" t="e">
        <f t="shared" si="1216"/>
        <v>#DIV/0!</v>
      </c>
      <c r="PV59" s="133">
        <f>+'[10]I-59-E-PoPXX.41'!E46</f>
        <v>156352.79999999999</v>
      </c>
      <c r="PW59" s="145">
        <f t="shared" si="1217"/>
        <v>-188723.8</v>
      </c>
    </row>
    <row r="60" spans="1:439" s="197" customFormat="1" ht="18.75" customHeight="1">
      <c r="A60" s="108"/>
      <c r="B60" s="178" t="s">
        <v>737</v>
      </c>
      <c r="C60" s="178" t="s">
        <v>738</v>
      </c>
      <c r="D60" s="133">
        <f>+'[10]คชจ.หน้างานงบ (I)'!D48</f>
        <v>0</v>
      </c>
      <c r="E60" s="133">
        <f>+'[10]คชจ.หน้างานงบ (I)'!E48</f>
        <v>5000000</v>
      </c>
      <c r="F60" s="133">
        <f t="shared" si="1086"/>
        <v>5000000</v>
      </c>
      <c r="G60" s="133">
        <f>+'[10]คชจ.หน้างานงบ (I)'!F48</f>
        <v>0</v>
      </c>
      <c r="H60" s="133">
        <f t="shared" si="1087"/>
        <v>5000000</v>
      </c>
      <c r="I60" s="147">
        <f>+'[10]คชจ.หน้างานงบ (I)'!I48</f>
        <v>0</v>
      </c>
      <c r="J60" s="133">
        <f t="shared" si="1218"/>
        <v>5000000</v>
      </c>
      <c r="K60" s="134">
        <f t="shared" si="36"/>
        <v>0</v>
      </c>
      <c r="L60" s="133">
        <f>+'[10]คชจ.หน้างานงบ (I)'!L48</f>
        <v>0</v>
      </c>
      <c r="M60" s="135">
        <f t="shared" si="1089"/>
        <v>5000000</v>
      </c>
      <c r="N60" s="136">
        <f t="shared" si="40"/>
        <v>0</v>
      </c>
      <c r="O60" s="148">
        <f t="shared" si="40"/>
        <v>0</v>
      </c>
      <c r="P60" s="137">
        <f t="shared" si="40"/>
        <v>0</v>
      </c>
      <c r="Q60" s="138" t="e">
        <f t="shared" si="41"/>
        <v>#DIV/0!</v>
      </c>
      <c r="R60" s="137">
        <f t="shared" si="42"/>
        <v>0</v>
      </c>
      <c r="S60" s="139">
        <f t="shared" si="42"/>
        <v>0</v>
      </c>
      <c r="T60" s="140">
        <f t="shared" si="1090"/>
        <v>5000000</v>
      </c>
      <c r="U60" s="149">
        <f t="shared" si="1090"/>
        <v>0</v>
      </c>
      <c r="V60" s="141">
        <f t="shared" si="1091"/>
        <v>5000000</v>
      </c>
      <c r="W60" s="142">
        <f t="shared" si="1092"/>
        <v>0</v>
      </c>
      <c r="X60" s="141">
        <f t="shared" si="1093"/>
        <v>0</v>
      </c>
      <c r="Y60" s="143">
        <f t="shared" si="1094"/>
        <v>5000000</v>
      </c>
      <c r="Z60" s="144">
        <v>0</v>
      </c>
      <c r="AA60" s="147">
        <v>0</v>
      </c>
      <c r="AB60" s="133">
        <f t="shared" si="1095"/>
        <v>0</v>
      </c>
      <c r="AC60" s="134" t="e">
        <f t="shared" si="1096"/>
        <v>#DIV/0!</v>
      </c>
      <c r="AD60" s="133">
        <v>0</v>
      </c>
      <c r="AE60" s="145">
        <f t="shared" si="1097"/>
        <v>0</v>
      </c>
      <c r="AF60" s="144">
        <v>0</v>
      </c>
      <c r="AG60" s="147">
        <v>0</v>
      </c>
      <c r="AH60" s="133">
        <f t="shared" si="1098"/>
        <v>0</v>
      </c>
      <c r="AI60" s="134" t="e">
        <f t="shared" si="1099"/>
        <v>#DIV/0!</v>
      </c>
      <c r="AJ60" s="133">
        <v>0</v>
      </c>
      <c r="AK60" s="145">
        <f t="shared" si="1100"/>
        <v>0</v>
      </c>
      <c r="AL60" s="144">
        <f t="shared" si="52"/>
        <v>5000000</v>
      </c>
      <c r="AM60" s="147">
        <f t="shared" si="52"/>
        <v>0</v>
      </c>
      <c r="AN60" s="133">
        <f t="shared" si="52"/>
        <v>5000000</v>
      </c>
      <c r="AO60" s="134">
        <f t="shared" si="53"/>
        <v>0</v>
      </c>
      <c r="AP60" s="133">
        <f t="shared" si="54"/>
        <v>0</v>
      </c>
      <c r="AQ60" s="145">
        <f t="shared" si="54"/>
        <v>5000000</v>
      </c>
      <c r="AR60" s="144">
        <v>0</v>
      </c>
      <c r="AS60" s="147">
        <v>0</v>
      </c>
      <c r="AT60" s="133">
        <f t="shared" si="55"/>
        <v>0</v>
      </c>
      <c r="AU60" s="134" t="e">
        <f t="shared" si="56"/>
        <v>#DIV/0!</v>
      </c>
      <c r="AV60" s="133">
        <v>0</v>
      </c>
      <c r="AW60" s="145">
        <f t="shared" si="57"/>
        <v>0</v>
      </c>
      <c r="AX60" s="144">
        <f>+'[10]I-60-E-PoPXX.41'!C48</f>
        <v>5000000</v>
      </c>
      <c r="AY60" s="147">
        <f>+'[10]I-60-E-PoPXX.41'!D48</f>
        <v>0</v>
      </c>
      <c r="AZ60" s="133">
        <f t="shared" si="58"/>
        <v>5000000</v>
      </c>
      <c r="BA60" s="134">
        <f t="shared" si="59"/>
        <v>0</v>
      </c>
      <c r="BB60" s="133">
        <f>+'[10]I-60-E-PoPXX.41'!E48</f>
        <v>0</v>
      </c>
      <c r="BC60" s="145">
        <f t="shared" si="60"/>
        <v>5000000</v>
      </c>
      <c r="BD60" s="144">
        <v>0</v>
      </c>
      <c r="BE60" s="147">
        <v>0</v>
      </c>
      <c r="BF60" s="133">
        <f t="shared" si="61"/>
        <v>0</v>
      </c>
      <c r="BG60" s="134" t="e">
        <f t="shared" si="62"/>
        <v>#DIV/0!</v>
      </c>
      <c r="BH60" s="133">
        <v>0</v>
      </c>
      <c r="BI60" s="145">
        <f t="shared" si="63"/>
        <v>0</v>
      </c>
      <c r="BJ60" s="144">
        <f t="shared" si="64"/>
        <v>0</v>
      </c>
      <c r="BK60" s="147">
        <f t="shared" si="64"/>
        <v>0</v>
      </c>
      <c r="BL60" s="133">
        <f t="shared" si="64"/>
        <v>0</v>
      </c>
      <c r="BM60" s="134" t="e">
        <f t="shared" si="65"/>
        <v>#DIV/0!</v>
      </c>
      <c r="BN60" s="133">
        <f t="shared" si="66"/>
        <v>0</v>
      </c>
      <c r="BO60" s="145">
        <f t="shared" si="66"/>
        <v>0</v>
      </c>
      <c r="BP60" s="144">
        <v>0</v>
      </c>
      <c r="BQ60" s="147">
        <v>0</v>
      </c>
      <c r="BR60" s="133">
        <f t="shared" si="67"/>
        <v>0</v>
      </c>
      <c r="BS60" s="134" t="e">
        <f t="shared" si="68"/>
        <v>#DIV/0!</v>
      </c>
      <c r="BT60" s="133">
        <v>0</v>
      </c>
      <c r="BU60" s="145">
        <f t="shared" si="69"/>
        <v>0</v>
      </c>
      <c r="BV60" s="144">
        <v>0</v>
      </c>
      <c r="BW60" s="147">
        <v>0</v>
      </c>
      <c r="BX60" s="133">
        <f t="shared" si="70"/>
        <v>0</v>
      </c>
      <c r="BY60" s="134" t="e">
        <f t="shared" si="71"/>
        <v>#DIV/0!</v>
      </c>
      <c r="BZ60" s="133">
        <v>0</v>
      </c>
      <c r="CA60" s="145">
        <f t="shared" si="72"/>
        <v>0</v>
      </c>
      <c r="CB60" s="144">
        <v>0</v>
      </c>
      <c r="CC60" s="147">
        <v>0</v>
      </c>
      <c r="CD60" s="133">
        <f t="shared" si="73"/>
        <v>0</v>
      </c>
      <c r="CE60" s="134" t="e">
        <f t="shared" si="74"/>
        <v>#DIV/0!</v>
      </c>
      <c r="CF60" s="133">
        <v>0</v>
      </c>
      <c r="CG60" s="145">
        <f t="shared" si="75"/>
        <v>0</v>
      </c>
      <c r="CH60" s="144">
        <f t="shared" si="76"/>
        <v>0</v>
      </c>
      <c r="CI60" s="147">
        <f t="shared" si="76"/>
        <v>0</v>
      </c>
      <c r="CJ60" s="133">
        <f t="shared" si="76"/>
        <v>0</v>
      </c>
      <c r="CK60" s="134" t="e">
        <f t="shared" si="77"/>
        <v>#DIV/0!</v>
      </c>
      <c r="CL60" s="133">
        <f t="shared" si="78"/>
        <v>0</v>
      </c>
      <c r="CM60" s="145">
        <f t="shared" si="78"/>
        <v>0</v>
      </c>
      <c r="CN60" s="144">
        <v>0</v>
      </c>
      <c r="CO60" s="147">
        <v>0</v>
      </c>
      <c r="CP60" s="133">
        <f t="shared" si="79"/>
        <v>0</v>
      </c>
      <c r="CQ60" s="134" t="e">
        <f t="shared" si="80"/>
        <v>#DIV/0!</v>
      </c>
      <c r="CR60" s="133">
        <v>0</v>
      </c>
      <c r="CS60" s="145">
        <f t="shared" si="81"/>
        <v>0</v>
      </c>
      <c r="CT60" s="144">
        <v>0</v>
      </c>
      <c r="CU60" s="147">
        <v>0</v>
      </c>
      <c r="CV60" s="133">
        <f t="shared" si="82"/>
        <v>0</v>
      </c>
      <c r="CW60" s="134" t="e">
        <f t="shared" si="83"/>
        <v>#DIV/0!</v>
      </c>
      <c r="CX60" s="133">
        <v>0</v>
      </c>
      <c r="CY60" s="145">
        <f t="shared" si="84"/>
        <v>0</v>
      </c>
      <c r="CZ60" s="144">
        <v>0</v>
      </c>
      <c r="DA60" s="147">
        <v>0</v>
      </c>
      <c r="DB60" s="133">
        <f t="shared" si="85"/>
        <v>0</v>
      </c>
      <c r="DC60" s="134" t="e">
        <f t="shared" si="86"/>
        <v>#DIV/0!</v>
      </c>
      <c r="DD60" s="133">
        <v>0</v>
      </c>
      <c r="DE60" s="145">
        <f t="shared" si="87"/>
        <v>0</v>
      </c>
      <c r="DF60" s="144">
        <f t="shared" si="88"/>
        <v>0</v>
      </c>
      <c r="DG60" s="147">
        <f t="shared" si="88"/>
        <v>0</v>
      </c>
      <c r="DH60" s="133">
        <f t="shared" si="88"/>
        <v>0</v>
      </c>
      <c r="DI60" s="134" t="e">
        <f t="shared" si="89"/>
        <v>#DIV/0!</v>
      </c>
      <c r="DJ60" s="133">
        <f t="shared" si="90"/>
        <v>0</v>
      </c>
      <c r="DK60" s="145">
        <f t="shared" si="90"/>
        <v>0</v>
      </c>
      <c r="DL60" s="144">
        <f>+'[10]I-60-E-PoPXX.41'!C6</f>
        <v>0</v>
      </c>
      <c r="DM60" s="147">
        <f>+'[10]I-60-E-PoPXX.41'!D6</f>
        <v>0</v>
      </c>
      <c r="DN60" s="133">
        <f t="shared" si="91"/>
        <v>0</v>
      </c>
      <c r="DO60" s="134" t="e">
        <f t="shared" si="92"/>
        <v>#DIV/0!</v>
      </c>
      <c r="DP60" s="133">
        <f>+'[10]I-60-E-PoPXX.41'!E6</f>
        <v>0</v>
      </c>
      <c r="DQ60" s="145">
        <f t="shared" si="93"/>
        <v>0</v>
      </c>
      <c r="DR60" s="144">
        <f>+'[10]I-60-E-PoPXX.41'!C7</f>
        <v>0</v>
      </c>
      <c r="DS60" s="147">
        <f>+'[10]I-60-E-PoPXX.41'!D7</f>
        <v>0</v>
      </c>
      <c r="DT60" s="133">
        <f t="shared" si="94"/>
        <v>0</v>
      </c>
      <c r="DU60" s="134" t="e">
        <f t="shared" si="95"/>
        <v>#DIV/0!</v>
      </c>
      <c r="DV60" s="133">
        <f>+'[10]I-60-E-PoPXX.41'!E7</f>
        <v>0</v>
      </c>
      <c r="DW60" s="145">
        <f t="shared" si="96"/>
        <v>0</v>
      </c>
      <c r="DX60" s="144">
        <f>+'[10]I-60-E-PoPXX.41'!C8</f>
        <v>0</v>
      </c>
      <c r="DY60" s="147">
        <f>+'[10]I-60-E-PoPXX.41'!D8</f>
        <v>0</v>
      </c>
      <c r="DZ60" s="133">
        <f t="shared" si="1101"/>
        <v>0</v>
      </c>
      <c r="EA60" s="134" t="e">
        <f t="shared" si="1102"/>
        <v>#DIV/0!</v>
      </c>
      <c r="EB60" s="133">
        <f>+'[10]I-60-E-PoPXX.41'!E11</f>
        <v>0</v>
      </c>
      <c r="EC60" s="145">
        <f t="shared" si="1103"/>
        <v>0</v>
      </c>
      <c r="ED60" s="144">
        <f t="shared" si="100"/>
        <v>0</v>
      </c>
      <c r="EE60" s="147">
        <f t="shared" si="100"/>
        <v>0</v>
      </c>
      <c r="EF60" s="133">
        <f t="shared" si="100"/>
        <v>0</v>
      </c>
      <c r="EG60" s="134" t="e">
        <f t="shared" si="101"/>
        <v>#DIV/0!</v>
      </c>
      <c r="EH60" s="133">
        <f t="shared" si="102"/>
        <v>0</v>
      </c>
      <c r="EI60" s="145">
        <f t="shared" si="102"/>
        <v>0</v>
      </c>
      <c r="EJ60" s="144">
        <f>+'[10]I-60-E-PoPXX.41'!C9</f>
        <v>0</v>
      </c>
      <c r="EK60" s="147">
        <f>+'[10]I-60-E-PoPXX.41'!D9</f>
        <v>0</v>
      </c>
      <c r="EL60" s="133">
        <f t="shared" si="1104"/>
        <v>0</v>
      </c>
      <c r="EM60" s="134" t="e">
        <f t="shared" si="1105"/>
        <v>#DIV/0!</v>
      </c>
      <c r="EN60" s="133">
        <f>+'[10]I-60-E-PoPXX.41'!E9</f>
        <v>0</v>
      </c>
      <c r="EO60" s="145">
        <f t="shared" si="1106"/>
        <v>0</v>
      </c>
      <c r="EP60" s="144">
        <f>+'[10]I-60-E-PoPXX.41'!C10</f>
        <v>0</v>
      </c>
      <c r="EQ60" s="147">
        <f>+'[10]I-60-E-PoPXX.41'!D10</f>
        <v>0</v>
      </c>
      <c r="ER60" s="133">
        <f t="shared" si="1107"/>
        <v>0</v>
      </c>
      <c r="ES60" s="134" t="e">
        <f t="shared" si="1108"/>
        <v>#DIV/0!</v>
      </c>
      <c r="ET60" s="133">
        <f>+'[10]I-60-E-PoPXX.41'!E10</f>
        <v>0</v>
      </c>
      <c r="EU60" s="145">
        <f t="shared" si="1109"/>
        <v>0</v>
      </c>
      <c r="EV60" s="144">
        <f>+'[10]I-60-E-PoPXX.41'!C11</f>
        <v>0</v>
      </c>
      <c r="EW60" s="147">
        <f>+'[10]I-60-E-PoPXX.41'!D11</f>
        <v>0</v>
      </c>
      <c r="EX60" s="133">
        <f t="shared" si="1110"/>
        <v>0</v>
      </c>
      <c r="EY60" s="134" t="e">
        <f t="shared" si="1111"/>
        <v>#DIV/0!</v>
      </c>
      <c r="EZ60" s="133">
        <f>+'[10]I-60-E-PoPXX.41'!E11</f>
        <v>0</v>
      </c>
      <c r="FA60" s="145">
        <f t="shared" si="1112"/>
        <v>0</v>
      </c>
      <c r="FB60" s="144">
        <f>+'[10]I-60-E-PoPXX.41'!C12</f>
        <v>0</v>
      </c>
      <c r="FC60" s="147">
        <f>+'[10]I-60-E-PoPXX.41'!D12</f>
        <v>0</v>
      </c>
      <c r="FD60" s="133">
        <f t="shared" si="1113"/>
        <v>0</v>
      </c>
      <c r="FE60" s="134" t="e">
        <f t="shared" si="1114"/>
        <v>#DIV/0!</v>
      </c>
      <c r="FF60" s="133">
        <f>+'[10]I-60-E-PoPXX.41'!E12</f>
        <v>0</v>
      </c>
      <c r="FG60" s="145">
        <f t="shared" si="1115"/>
        <v>0</v>
      </c>
      <c r="FH60" s="144">
        <f>+'[10]I-60-E-PoPXX.41'!C13</f>
        <v>0</v>
      </c>
      <c r="FI60" s="147">
        <f>+'[10]I-60-E-PoPXX.41'!D13</f>
        <v>0</v>
      </c>
      <c r="FJ60" s="133">
        <f t="shared" si="1116"/>
        <v>0</v>
      </c>
      <c r="FK60" s="134" t="e">
        <f t="shared" si="1117"/>
        <v>#DIV/0!</v>
      </c>
      <c r="FL60" s="133">
        <f>+'[10]I-60-E-PoPXX.41'!E13</f>
        <v>0</v>
      </c>
      <c r="FM60" s="145">
        <f t="shared" si="1118"/>
        <v>0</v>
      </c>
      <c r="FN60" s="144">
        <f t="shared" si="118"/>
        <v>0</v>
      </c>
      <c r="FO60" s="147">
        <f t="shared" si="118"/>
        <v>0</v>
      </c>
      <c r="FP60" s="133">
        <f t="shared" si="118"/>
        <v>0</v>
      </c>
      <c r="FQ60" s="134" t="e">
        <f t="shared" si="119"/>
        <v>#DIV/0!</v>
      </c>
      <c r="FR60" s="133">
        <f t="shared" si="120"/>
        <v>0</v>
      </c>
      <c r="FS60" s="145">
        <f t="shared" si="120"/>
        <v>0</v>
      </c>
      <c r="FT60" s="144">
        <f>+'[10]I-60-E-PoPXX.41'!C14</f>
        <v>0</v>
      </c>
      <c r="FU60" s="147">
        <f>+'[10]I-60-E-PoPXX.41'!D14</f>
        <v>0</v>
      </c>
      <c r="FV60" s="133">
        <f t="shared" si="1119"/>
        <v>0</v>
      </c>
      <c r="FW60" s="134" t="e">
        <f t="shared" si="1120"/>
        <v>#DIV/0!</v>
      </c>
      <c r="FX60" s="133">
        <f>+'[10]I-60-E-PoPXX.41'!E14</f>
        <v>0</v>
      </c>
      <c r="FY60" s="145">
        <f t="shared" si="1121"/>
        <v>0</v>
      </c>
      <c r="FZ60" s="144">
        <f>+'[10]I-60-E-PoPXX.41'!C15</f>
        <v>0</v>
      </c>
      <c r="GA60" s="147">
        <f>+'[10]I-60-E-PoPXX.41'!D15</f>
        <v>0</v>
      </c>
      <c r="GB60" s="133">
        <f t="shared" si="1122"/>
        <v>0</v>
      </c>
      <c r="GC60" s="134" t="e">
        <f t="shared" si="1123"/>
        <v>#DIV/0!</v>
      </c>
      <c r="GD60" s="133">
        <f>+'[10]I-60-E-PoPXX.41'!E15</f>
        <v>0</v>
      </c>
      <c r="GE60" s="145">
        <f t="shared" si="1124"/>
        <v>0</v>
      </c>
      <c r="GF60" s="144">
        <f>+'[10]I-60-E-PoPXX.41'!C16</f>
        <v>0</v>
      </c>
      <c r="GG60" s="147">
        <f>+'[10]I-60-E-PoPXX.41'!D16</f>
        <v>0</v>
      </c>
      <c r="GH60" s="133">
        <f t="shared" si="1125"/>
        <v>0</v>
      </c>
      <c r="GI60" s="134" t="e">
        <f t="shared" si="1126"/>
        <v>#DIV/0!</v>
      </c>
      <c r="GJ60" s="133">
        <f>+'[10]I-60-E-PoPXX.41'!E16</f>
        <v>0</v>
      </c>
      <c r="GK60" s="145">
        <f t="shared" si="1127"/>
        <v>0</v>
      </c>
      <c r="GL60" s="144">
        <f t="shared" si="130"/>
        <v>0</v>
      </c>
      <c r="GM60" s="147">
        <f t="shared" si="130"/>
        <v>0</v>
      </c>
      <c r="GN60" s="133">
        <f t="shared" si="130"/>
        <v>0</v>
      </c>
      <c r="GO60" s="134" t="e">
        <f t="shared" si="131"/>
        <v>#DIV/0!</v>
      </c>
      <c r="GP60" s="133">
        <f t="shared" si="132"/>
        <v>0</v>
      </c>
      <c r="GQ60" s="145">
        <f t="shared" si="132"/>
        <v>0</v>
      </c>
      <c r="GR60" s="144">
        <f>+'[10]I-60-E-PoPXX.41'!C17</f>
        <v>0</v>
      </c>
      <c r="GS60" s="147">
        <f>+'[10]I-60-E-PoPXX.41'!D17</f>
        <v>0</v>
      </c>
      <c r="GT60" s="133">
        <f t="shared" si="1128"/>
        <v>0</v>
      </c>
      <c r="GU60" s="134" t="e">
        <f t="shared" si="1129"/>
        <v>#DIV/0!</v>
      </c>
      <c r="GV60" s="133">
        <f>+'[10]I-60-E-PoPXX.41'!E17</f>
        <v>0</v>
      </c>
      <c r="GW60" s="145">
        <f t="shared" si="1130"/>
        <v>0</v>
      </c>
      <c r="GX60" s="144">
        <f>+'[10]I-60-E-PoPXX.41'!C18</f>
        <v>0</v>
      </c>
      <c r="GY60" s="147">
        <f>+'[10]I-60-E-PoPXX.41'!D18</f>
        <v>0</v>
      </c>
      <c r="GZ60" s="133">
        <f t="shared" si="1131"/>
        <v>0</v>
      </c>
      <c r="HA60" s="134" t="e">
        <f t="shared" si="1132"/>
        <v>#DIV/0!</v>
      </c>
      <c r="HB60" s="133">
        <f>+'[10]I-60-E-PoPXX.41'!E18</f>
        <v>0</v>
      </c>
      <c r="HC60" s="145">
        <f t="shared" si="1133"/>
        <v>0</v>
      </c>
      <c r="HD60" s="144">
        <f>+'[10]I-60-E-PoPXX.41'!C19</f>
        <v>0</v>
      </c>
      <c r="HE60" s="147">
        <f>+'[10]I-60-E-PoPXX.41'!D19</f>
        <v>0</v>
      </c>
      <c r="HF60" s="133">
        <f t="shared" si="1134"/>
        <v>0</v>
      </c>
      <c r="HG60" s="134" t="e">
        <f t="shared" si="1135"/>
        <v>#DIV/0!</v>
      </c>
      <c r="HH60" s="133">
        <f>+'[10]I-60-E-PoPXX.41'!E19</f>
        <v>0</v>
      </c>
      <c r="HI60" s="145">
        <f t="shared" si="1136"/>
        <v>0</v>
      </c>
      <c r="HJ60" s="144">
        <f>+'[10]I-60-E-PoPXX.41'!C20</f>
        <v>0</v>
      </c>
      <c r="HK60" s="147">
        <f>+'[10]I-60-E-PoPXX.41'!D20</f>
        <v>0</v>
      </c>
      <c r="HL60" s="133">
        <f t="shared" si="1137"/>
        <v>0</v>
      </c>
      <c r="HM60" s="134" t="e">
        <f t="shared" si="1138"/>
        <v>#DIV/0!</v>
      </c>
      <c r="HN60" s="133">
        <f>+'[10]I-60-E-PoPXX.41'!E20</f>
        <v>0</v>
      </c>
      <c r="HO60" s="145">
        <f t="shared" si="1139"/>
        <v>0</v>
      </c>
      <c r="HP60" s="144">
        <f>+'[10]I-60-E-PoPXX.41'!C21</f>
        <v>0</v>
      </c>
      <c r="HQ60" s="147">
        <f>+'[10]I-60-E-PoPXX.41'!D21</f>
        <v>0</v>
      </c>
      <c r="HR60" s="133">
        <f t="shared" si="1140"/>
        <v>0</v>
      </c>
      <c r="HS60" s="134" t="e">
        <f t="shared" si="1141"/>
        <v>#DIV/0!</v>
      </c>
      <c r="HT60" s="133">
        <f>+'[10]I-60-E-PoPXX.41'!E21</f>
        <v>0</v>
      </c>
      <c r="HU60" s="145">
        <f t="shared" si="1142"/>
        <v>0</v>
      </c>
      <c r="HV60" s="144">
        <f>+'[10]I-60-E-PoPXX.41'!C22</f>
        <v>0</v>
      </c>
      <c r="HW60" s="147">
        <f>+'[10]I-60-E-PoPXX.41'!D22</f>
        <v>0</v>
      </c>
      <c r="HX60" s="133">
        <f t="shared" si="1143"/>
        <v>0</v>
      </c>
      <c r="HY60" s="134" t="e">
        <f t="shared" si="1144"/>
        <v>#DIV/0!</v>
      </c>
      <c r="HZ60" s="133">
        <f>+'[10]I-60-E-PoPXX.41'!E22</f>
        <v>0</v>
      </c>
      <c r="IA60" s="145">
        <f t="shared" si="1145"/>
        <v>0</v>
      </c>
      <c r="IB60" s="144">
        <f t="shared" si="151"/>
        <v>0</v>
      </c>
      <c r="IC60" s="147">
        <f t="shared" si="151"/>
        <v>0</v>
      </c>
      <c r="ID60" s="133">
        <f t="shared" si="151"/>
        <v>0</v>
      </c>
      <c r="IE60" s="134" t="e">
        <f t="shared" si="152"/>
        <v>#DIV/0!</v>
      </c>
      <c r="IF60" s="133">
        <f t="shared" si="153"/>
        <v>0</v>
      </c>
      <c r="IG60" s="145">
        <f t="shared" si="153"/>
        <v>0</v>
      </c>
      <c r="IH60" s="144">
        <f>+'[10]I-60-E-PoPXX.41'!C23</f>
        <v>0</v>
      </c>
      <c r="II60" s="147">
        <f>+'[10]I-60-E-PoPXX.41'!D23</f>
        <v>0</v>
      </c>
      <c r="IJ60" s="133">
        <f t="shared" si="1146"/>
        <v>0</v>
      </c>
      <c r="IK60" s="134" t="e">
        <f t="shared" si="1147"/>
        <v>#DIV/0!</v>
      </c>
      <c r="IL60" s="133">
        <f>+'[10]I-60-E-PoPXX.41'!E23</f>
        <v>0</v>
      </c>
      <c r="IM60" s="145">
        <f t="shared" si="1148"/>
        <v>0</v>
      </c>
      <c r="IN60" s="144">
        <f>+'[10]I-60-E-PoPXX.41'!C24</f>
        <v>0</v>
      </c>
      <c r="IO60" s="147">
        <f>+'[10]I-60-E-PoPXX.41'!D24</f>
        <v>0</v>
      </c>
      <c r="IP60" s="133">
        <f t="shared" si="1149"/>
        <v>0</v>
      </c>
      <c r="IQ60" s="134" t="e">
        <f t="shared" si="1150"/>
        <v>#DIV/0!</v>
      </c>
      <c r="IR60" s="133">
        <f>+'[10]I-60-E-PoPXX.41'!E24</f>
        <v>0</v>
      </c>
      <c r="IS60" s="145">
        <f t="shared" si="1151"/>
        <v>0</v>
      </c>
      <c r="IT60" s="144">
        <f>+'[10]I-60-E-PoPXX.41'!C25</f>
        <v>0</v>
      </c>
      <c r="IU60" s="147">
        <f>+'[10]I-60-E-PoPXX.41'!D25</f>
        <v>0</v>
      </c>
      <c r="IV60" s="133">
        <f t="shared" si="1152"/>
        <v>0</v>
      </c>
      <c r="IW60" s="134" t="e">
        <f t="shared" si="1153"/>
        <v>#DIV/0!</v>
      </c>
      <c r="IX60" s="133">
        <f>+'[10]I-60-E-PoPXX.41'!E25</f>
        <v>0</v>
      </c>
      <c r="IY60" s="145">
        <f t="shared" si="1154"/>
        <v>0</v>
      </c>
      <c r="IZ60" s="144">
        <f t="shared" si="163"/>
        <v>0</v>
      </c>
      <c r="JA60" s="147">
        <f t="shared" si="163"/>
        <v>0</v>
      </c>
      <c r="JB60" s="133">
        <f t="shared" si="163"/>
        <v>0</v>
      </c>
      <c r="JC60" s="134" t="e">
        <f t="shared" si="164"/>
        <v>#DIV/0!</v>
      </c>
      <c r="JD60" s="133">
        <f t="shared" si="165"/>
        <v>0</v>
      </c>
      <c r="JE60" s="145">
        <f t="shared" si="165"/>
        <v>0</v>
      </c>
      <c r="JF60" s="144">
        <f>+'[10]I-60-E-PoPXX.41'!C26</f>
        <v>0</v>
      </c>
      <c r="JG60" s="147">
        <f>+'[10]I-60-E-PoPXX.41'!D26</f>
        <v>0</v>
      </c>
      <c r="JH60" s="133">
        <f t="shared" si="1155"/>
        <v>0</v>
      </c>
      <c r="JI60" s="134" t="e">
        <f t="shared" si="1156"/>
        <v>#DIV/0!</v>
      </c>
      <c r="JJ60" s="133">
        <f>+'[10]I-60-E-PoPXX.41'!E26</f>
        <v>0</v>
      </c>
      <c r="JK60" s="145">
        <f t="shared" si="1157"/>
        <v>0</v>
      </c>
      <c r="JL60" s="144">
        <f>+'[10]I-60-E-PoPXX.41'!C27</f>
        <v>0</v>
      </c>
      <c r="JM60" s="147">
        <f>+'[10]I-60-E-PoPXX.41'!D27</f>
        <v>0</v>
      </c>
      <c r="JN60" s="133">
        <f t="shared" si="1158"/>
        <v>0</v>
      </c>
      <c r="JO60" s="134" t="e">
        <f t="shared" si="1159"/>
        <v>#DIV/0!</v>
      </c>
      <c r="JP60" s="133">
        <f>+'[10]I-60-E-PoPXX.41'!E27</f>
        <v>0</v>
      </c>
      <c r="JQ60" s="145">
        <f t="shared" si="1160"/>
        <v>0</v>
      </c>
      <c r="JR60" s="144">
        <f>+'[10]I-60-E-PoPXX.41'!C28</f>
        <v>0</v>
      </c>
      <c r="JS60" s="147">
        <f>+'[10]I-60-E-PoPXX.41'!D28</f>
        <v>0</v>
      </c>
      <c r="JT60" s="133">
        <f t="shared" si="1161"/>
        <v>0</v>
      </c>
      <c r="JU60" s="134" t="e">
        <f t="shared" si="1162"/>
        <v>#DIV/0!</v>
      </c>
      <c r="JV60" s="133">
        <f>+'[10]I-60-E-PoPXX.41'!E28</f>
        <v>0</v>
      </c>
      <c r="JW60" s="145">
        <f t="shared" si="1163"/>
        <v>0</v>
      </c>
      <c r="JX60" s="144">
        <f>+'[10]I-60-E-PoPXX.41'!C29</f>
        <v>0</v>
      </c>
      <c r="JY60" s="147">
        <f>+'[10]I-60-E-PoPXX.41'!D29</f>
        <v>0</v>
      </c>
      <c r="JZ60" s="133">
        <f t="shared" si="1164"/>
        <v>0</v>
      </c>
      <c r="KA60" s="134" t="e">
        <f t="shared" si="1165"/>
        <v>#DIV/0!</v>
      </c>
      <c r="KB60" s="133">
        <f>+'[10]I-60-E-PoPXX.41'!E29</f>
        <v>0</v>
      </c>
      <c r="KC60" s="145">
        <f t="shared" si="1166"/>
        <v>0</v>
      </c>
      <c r="KD60" s="144">
        <f t="shared" si="178"/>
        <v>0</v>
      </c>
      <c r="KE60" s="147">
        <f t="shared" si="178"/>
        <v>0</v>
      </c>
      <c r="KF60" s="133">
        <f t="shared" si="178"/>
        <v>0</v>
      </c>
      <c r="KG60" s="134" t="e">
        <f t="shared" si="179"/>
        <v>#DIV/0!</v>
      </c>
      <c r="KH60" s="133">
        <f t="shared" si="180"/>
        <v>0</v>
      </c>
      <c r="KI60" s="145">
        <f t="shared" si="180"/>
        <v>0</v>
      </c>
      <c r="KJ60" s="144">
        <f>+'[10]I-60-E-PoPXX.41'!C30</f>
        <v>0</v>
      </c>
      <c r="KK60" s="147">
        <f>+'[10]I-60-E-PoPXX.41'!D30</f>
        <v>0</v>
      </c>
      <c r="KL60" s="133">
        <f t="shared" si="1167"/>
        <v>0</v>
      </c>
      <c r="KM60" s="134" t="e">
        <f t="shared" si="1168"/>
        <v>#DIV/0!</v>
      </c>
      <c r="KN60" s="133">
        <f>+'[10]I-60-E-PoPXX.41'!E30</f>
        <v>0</v>
      </c>
      <c r="KO60" s="145">
        <f t="shared" si="1169"/>
        <v>0</v>
      </c>
      <c r="KP60" s="144">
        <f>+'[10]I-60-E-PoPXX.41'!C31</f>
        <v>0</v>
      </c>
      <c r="KQ60" s="147">
        <f>+'[10]I-60-E-PoPXX.41'!D31</f>
        <v>0</v>
      </c>
      <c r="KR60" s="133">
        <f t="shared" si="1170"/>
        <v>0</v>
      </c>
      <c r="KS60" s="134" t="e">
        <f t="shared" si="1171"/>
        <v>#DIV/0!</v>
      </c>
      <c r="KT60" s="133">
        <f>+'[10]I-60-E-PoPXX.41'!E31</f>
        <v>0</v>
      </c>
      <c r="KU60" s="145">
        <f t="shared" si="1172"/>
        <v>0</v>
      </c>
      <c r="KV60" s="144">
        <f t="shared" si="187"/>
        <v>0</v>
      </c>
      <c r="KW60" s="147">
        <f t="shared" si="187"/>
        <v>0</v>
      </c>
      <c r="KX60" s="133">
        <f t="shared" si="187"/>
        <v>0</v>
      </c>
      <c r="KY60" s="134" t="e">
        <f t="shared" si="188"/>
        <v>#DIV/0!</v>
      </c>
      <c r="KZ60" s="133">
        <f t="shared" si="189"/>
        <v>0</v>
      </c>
      <c r="LA60" s="145">
        <f t="shared" si="189"/>
        <v>0</v>
      </c>
      <c r="LB60" s="144">
        <f>+'[10]I-60-E-PoPXX.41'!C32</f>
        <v>0</v>
      </c>
      <c r="LC60" s="147">
        <f>+'[10]I-60-E-PoPXX.41'!D32</f>
        <v>0</v>
      </c>
      <c r="LD60" s="133">
        <f t="shared" si="1173"/>
        <v>0</v>
      </c>
      <c r="LE60" s="134" t="e">
        <f t="shared" si="1174"/>
        <v>#DIV/0!</v>
      </c>
      <c r="LF60" s="133">
        <f>+'[10]I-60-E-PoPXX.41'!E32</f>
        <v>0</v>
      </c>
      <c r="LG60" s="145">
        <f t="shared" si="1175"/>
        <v>0</v>
      </c>
      <c r="LH60" s="144">
        <f>+'[10]I-60-E-PoPXX.41'!C33</f>
        <v>0</v>
      </c>
      <c r="LI60" s="147">
        <f>+'[10]I-60-E-PoPXX.41'!D33</f>
        <v>0</v>
      </c>
      <c r="LJ60" s="133">
        <f t="shared" si="1176"/>
        <v>0</v>
      </c>
      <c r="LK60" s="134" t="e">
        <f t="shared" si="1177"/>
        <v>#DIV/0!</v>
      </c>
      <c r="LL60" s="133">
        <f>+'[10]I-60-E-PoPXX.41'!E33</f>
        <v>0</v>
      </c>
      <c r="LM60" s="145">
        <f t="shared" si="1178"/>
        <v>0</v>
      </c>
      <c r="LN60" s="144">
        <f t="shared" si="196"/>
        <v>0</v>
      </c>
      <c r="LO60" s="147">
        <f t="shared" si="196"/>
        <v>0</v>
      </c>
      <c r="LP60" s="133">
        <f t="shared" si="196"/>
        <v>0</v>
      </c>
      <c r="LQ60" s="134" t="e">
        <f t="shared" si="197"/>
        <v>#DIV/0!</v>
      </c>
      <c r="LR60" s="133">
        <f t="shared" si="198"/>
        <v>0</v>
      </c>
      <c r="LS60" s="145">
        <f t="shared" si="198"/>
        <v>0</v>
      </c>
      <c r="LT60" s="144">
        <f>+'[10]I-60-E-PoPXX.41'!C34</f>
        <v>0</v>
      </c>
      <c r="LU60" s="147">
        <f>+'[10]I-60-E-PoPXX.41'!D34</f>
        <v>0</v>
      </c>
      <c r="LV60" s="133">
        <f t="shared" si="1179"/>
        <v>0</v>
      </c>
      <c r="LW60" s="134" t="e">
        <f t="shared" si="1180"/>
        <v>#DIV/0!</v>
      </c>
      <c r="LX60" s="133">
        <f>+'[10]I-60-E-PoPXX.41'!E34</f>
        <v>0</v>
      </c>
      <c r="LY60" s="145">
        <f t="shared" si="1181"/>
        <v>0</v>
      </c>
      <c r="LZ60" s="144">
        <f>+'[10]I-60-E-PoPXX.41'!C35</f>
        <v>0</v>
      </c>
      <c r="MA60" s="147">
        <f>+'[10]I-60-E-PoPXX.41'!D35</f>
        <v>0</v>
      </c>
      <c r="MB60" s="133">
        <f t="shared" si="1182"/>
        <v>0</v>
      </c>
      <c r="MC60" s="134" t="e">
        <f t="shared" si="1183"/>
        <v>#DIV/0!</v>
      </c>
      <c r="MD60" s="133">
        <f>+'[10]I-60-E-PoPXX.41'!E35</f>
        <v>0</v>
      </c>
      <c r="ME60" s="145">
        <f t="shared" si="1184"/>
        <v>0</v>
      </c>
      <c r="MF60" s="144">
        <f t="shared" si="205"/>
        <v>0</v>
      </c>
      <c r="MG60" s="147">
        <f t="shared" si="205"/>
        <v>0</v>
      </c>
      <c r="MH60" s="133">
        <f t="shared" si="205"/>
        <v>0</v>
      </c>
      <c r="MI60" s="134" t="e">
        <f t="shared" si="206"/>
        <v>#DIV/0!</v>
      </c>
      <c r="MJ60" s="133">
        <f t="shared" si="207"/>
        <v>0</v>
      </c>
      <c r="MK60" s="145">
        <f t="shared" si="207"/>
        <v>0</v>
      </c>
      <c r="ML60" s="144">
        <f>+'[10]I-60-E-PoPXX.41'!C36</f>
        <v>0</v>
      </c>
      <c r="MM60" s="147">
        <f>+'[10]I-60-E-PoPXX.41'!D36</f>
        <v>0</v>
      </c>
      <c r="MN60" s="133">
        <f t="shared" si="1185"/>
        <v>0</v>
      </c>
      <c r="MO60" s="134" t="e">
        <f t="shared" si="1186"/>
        <v>#DIV/0!</v>
      </c>
      <c r="MP60" s="133">
        <f>+'[10]I-60-E-PoPXX.41'!E36</f>
        <v>0</v>
      </c>
      <c r="MQ60" s="145">
        <f t="shared" si="1187"/>
        <v>0</v>
      </c>
      <c r="MR60" s="144">
        <f>+'[10]I-60-E-PoPXX.41'!C37</f>
        <v>0</v>
      </c>
      <c r="MS60" s="147">
        <f>+'[10]I-60-E-PoPXX.41'!D37</f>
        <v>0</v>
      </c>
      <c r="MT60" s="133">
        <f t="shared" si="1188"/>
        <v>0</v>
      </c>
      <c r="MU60" s="134" t="e">
        <f t="shared" si="1189"/>
        <v>#DIV/0!</v>
      </c>
      <c r="MV60" s="133">
        <f>+'[10]I-60-E-PoPXX.41'!E37</f>
        <v>0</v>
      </c>
      <c r="MW60" s="145">
        <f t="shared" si="1190"/>
        <v>0</v>
      </c>
      <c r="MX60" s="144">
        <f t="shared" si="214"/>
        <v>0</v>
      </c>
      <c r="MY60" s="147">
        <f t="shared" si="214"/>
        <v>0</v>
      </c>
      <c r="MZ60" s="133">
        <f t="shared" si="214"/>
        <v>0</v>
      </c>
      <c r="NA60" s="134" t="e">
        <f t="shared" si="215"/>
        <v>#DIV/0!</v>
      </c>
      <c r="NB60" s="133">
        <f t="shared" si="216"/>
        <v>0</v>
      </c>
      <c r="NC60" s="145">
        <f t="shared" si="216"/>
        <v>0</v>
      </c>
      <c r="ND60" s="144">
        <f>+'[10]I-60-E-PoPXX.41'!C38</f>
        <v>0</v>
      </c>
      <c r="NE60" s="147">
        <f>+'[10]I-60-E-PoPXX.41'!D38</f>
        <v>0</v>
      </c>
      <c r="NF60" s="133">
        <f t="shared" si="1191"/>
        <v>0</v>
      </c>
      <c r="NG60" s="134" t="e">
        <f t="shared" si="1192"/>
        <v>#DIV/0!</v>
      </c>
      <c r="NH60" s="133">
        <f>+'[10]I-60-E-PoPXX.41'!E38</f>
        <v>0</v>
      </c>
      <c r="NI60" s="145">
        <f t="shared" si="1193"/>
        <v>0</v>
      </c>
      <c r="NJ60" s="144">
        <f>+'[10]I-60-E-PoPXX.41'!C39</f>
        <v>0</v>
      </c>
      <c r="NK60" s="147">
        <f>+'[10]I-60-E-PoPXX.41'!D39</f>
        <v>0</v>
      </c>
      <c r="NL60" s="133">
        <f t="shared" si="1194"/>
        <v>0</v>
      </c>
      <c r="NM60" s="134" t="e">
        <f t="shared" si="1195"/>
        <v>#DIV/0!</v>
      </c>
      <c r="NN60" s="133">
        <f>+'[10]I-60-E-PoPXX.41'!E39</f>
        <v>0</v>
      </c>
      <c r="NO60" s="145">
        <f t="shared" si="1196"/>
        <v>0</v>
      </c>
      <c r="NP60" s="144">
        <f t="shared" si="223"/>
        <v>0</v>
      </c>
      <c r="NQ60" s="147">
        <f t="shared" si="223"/>
        <v>0</v>
      </c>
      <c r="NR60" s="133">
        <f t="shared" si="223"/>
        <v>0</v>
      </c>
      <c r="NS60" s="134" t="e">
        <f t="shared" si="224"/>
        <v>#DIV/0!</v>
      </c>
      <c r="NT60" s="133">
        <f t="shared" si="225"/>
        <v>0</v>
      </c>
      <c r="NU60" s="145">
        <f t="shared" si="225"/>
        <v>0</v>
      </c>
      <c r="NV60" s="144">
        <f>+'[10]I-60-E-PoPXX.41'!C40</f>
        <v>0</v>
      </c>
      <c r="NW60" s="147">
        <f>+'[10]I-60-E-PoPXX.41'!D40</f>
        <v>0</v>
      </c>
      <c r="NX60" s="133">
        <f t="shared" si="1197"/>
        <v>0</v>
      </c>
      <c r="NY60" s="134" t="e">
        <f t="shared" si="1198"/>
        <v>#DIV/0!</v>
      </c>
      <c r="NZ60" s="133">
        <f>+'[10]I-60-E-PoPXX.41'!E40</f>
        <v>0</v>
      </c>
      <c r="OA60" s="145">
        <f t="shared" si="1199"/>
        <v>0</v>
      </c>
      <c r="OB60" s="144">
        <f>+'[10]I-60-E-PoPXX.41'!C41</f>
        <v>0</v>
      </c>
      <c r="OC60" s="147">
        <f>+'[10]I-60-E-PoPXX.41'!D41</f>
        <v>0</v>
      </c>
      <c r="OD60" s="133">
        <f t="shared" si="1200"/>
        <v>0</v>
      </c>
      <c r="OE60" s="134" t="e">
        <f t="shared" si="1201"/>
        <v>#DIV/0!</v>
      </c>
      <c r="OF60" s="133">
        <f>+'[10]I-60-E-PoPXX.41'!E41</f>
        <v>0</v>
      </c>
      <c r="OG60" s="145">
        <f t="shared" si="1202"/>
        <v>0</v>
      </c>
      <c r="OH60" s="144">
        <f>+'[10]I-60-E-PoPXX.41'!C42</f>
        <v>0</v>
      </c>
      <c r="OI60" s="147">
        <f>+'[10]I-60-E-PoPXX.41'!D42</f>
        <v>0</v>
      </c>
      <c r="OJ60" s="133">
        <f t="shared" si="1203"/>
        <v>0</v>
      </c>
      <c r="OK60" s="134" t="e">
        <f t="shared" si="1204"/>
        <v>#DIV/0!</v>
      </c>
      <c r="OL60" s="133">
        <f>+'[10]I-60-E-PoPXX.41'!E42</f>
        <v>0</v>
      </c>
      <c r="OM60" s="145">
        <f t="shared" si="1205"/>
        <v>0</v>
      </c>
      <c r="ON60" s="144">
        <f t="shared" si="235"/>
        <v>0</v>
      </c>
      <c r="OO60" s="147">
        <f t="shared" si="235"/>
        <v>0</v>
      </c>
      <c r="OP60" s="133">
        <f t="shared" si="235"/>
        <v>0</v>
      </c>
      <c r="OQ60" s="134" t="e">
        <f t="shared" si="236"/>
        <v>#DIV/0!</v>
      </c>
      <c r="OR60" s="133">
        <f t="shared" si="237"/>
        <v>0</v>
      </c>
      <c r="OS60" s="145">
        <f t="shared" si="237"/>
        <v>0</v>
      </c>
      <c r="OT60" s="144">
        <f>+'[10]I-60-E-PoPXX.41'!C43</f>
        <v>0</v>
      </c>
      <c r="OU60" s="147">
        <f>+'[10]I-60-E-PoPXX.41'!D43</f>
        <v>0</v>
      </c>
      <c r="OV60" s="133">
        <f t="shared" si="1206"/>
        <v>0</v>
      </c>
      <c r="OW60" s="134" t="e">
        <f t="shared" si="1207"/>
        <v>#DIV/0!</v>
      </c>
      <c r="OX60" s="133">
        <f>+'[10]I-60-E-PoPXX.41'!E43</f>
        <v>0</v>
      </c>
      <c r="OY60" s="145">
        <f t="shared" si="1208"/>
        <v>0</v>
      </c>
      <c r="OZ60" s="144">
        <f>+'[10]I-60-E-PoPXX.41'!C44</f>
        <v>0</v>
      </c>
      <c r="PA60" s="147">
        <f>+'[10]I-60-E-PoPXX.41'!D44</f>
        <v>0</v>
      </c>
      <c r="PB60" s="133">
        <f t="shared" si="1209"/>
        <v>0</v>
      </c>
      <c r="PC60" s="134" t="e">
        <f t="shared" si="1210"/>
        <v>#DIV/0!</v>
      </c>
      <c r="PD60" s="133">
        <f>+'[10]I-60-E-PoPXX.41'!E44</f>
        <v>0</v>
      </c>
      <c r="PE60" s="145">
        <f t="shared" si="1211"/>
        <v>0</v>
      </c>
      <c r="PF60" s="144">
        <f t="shared" si="244"/>
        <v>0</v>
      </c>
      <c r="PG60" s="147">
        <f t="shared" si="244"/>
        <v>0</v>
      </c>
      <c r="PH60" s="133">
        <f t="shared" si="244"/>
        <v>0</v>
      </c>
      <c r="PI60" s="134" t="e">
        <f t="shared" si="245"/>
        <v>#DIV/0!</v>
      </c>
      <c r="PJ60" s="133">
        <f t="shared" si="246"/>
        <v>0</v>
      </c>
      <c r="PK60" s="145">
        <f t="shared" si="246"/>
        <v>0</v>
      </c>
      <c r="PL60" s="144">
        <f>+'[10]I-60-E-PoPXX.41'!C45</f>
        <v>0</v>
      </c>
      <c r="PM60" s="147">
        <f>+'[10]I-60-E-PoPXX.41'!D45</f>
        <v>0</v>
      </c>
      <c r="PN60" s="133">
        <f t="shared" si="1212"/>
        <v>0</v>
      </c>
      <c r="PO60" s="134" t="e">
        <f t="shared" si="1213"/>
        <v>#DIV/0!</v>
      </c>
      <c r="PP60" s="133">
        <f>+'[10]I-60-E-PoPXX.41'!E45</f>
        <v>0</v>
      </c>
      <c r="PQ60" s="145">
        <f t="shared" si="1214"/>
        <v>0</v>
      </c>
      <c r="PR60" s="144">
        <f>+'[10]I-60-E-PoPXX.41'!C46</f>
        <v>0</v>
      </c>
      <c r="PS60" s="147">
        <f>+'[10]I-60-E-PoPXX.41'!D46</f>
        <v>0</v>
      </c>
      <c r="PT60" s="133">
        <f t="shared" si="1215"/>
        <v>0</v>
      </c>
      <c r="PU60" s="134" t="e">
        <f t="shared" si="1216"/>
        <v>#DIV/0!</v>
      </c>
      <c r="PV60" s="133">
        <f>+'[10]I-60-E-PoPXX.41'!E46</f>
        <v>0</v>
      </c>
      <c r="PW60" s="145">
        <f t="shared" si="1217"/>
        <v>0</v>
      </c>
    </row>
    <row r="61" spans="1:439" s="98" customFormat="1" ht="18.75" customHeight="1">
      <c r="A61" s="150"/>
      <c r="B61" s="157" t="s">
        <v>739</v>
      </c>
      <c r="C61" s="157" t="s">
        <v>740</v>
      </c>
      <c r="D61" s="158">
        <f>+'[10]รายงานจัดซื้องบ I '!D51</f>
        <v>0</v>
      </c>
      <c r="E61" s="158">
        <f>+'[10]รายงานจัดซื้องบ I '!E51</f>
        <v>0</v>
      </c>
      <c r="F61" s="158">
        <f t="shared" si="37"/>
        <v>0</v>
      </c>
      <c r="G61" s="158">
        <f>+'[10]รายงานจัดซื้องบ I '!G51</f>
        <v>0</v>
      </c>
      <c r="H61" s="158">
        <f t="shared" si="1087"/>
        <v>0</v>
      </c>
      <c r="I61" s="159">
        <f>+'[10]รายงานจัดซื้องบ I '!I51+'[10]รายงานจัดซื้องบ I '!L51+'[10]รายงานจัดซื้องบ I '!M51</f>
        <v>0</v>
      </c>
      <c r="J61" s="158">
        <f t="shared" si="38"/>
        <v>0</v>
      </c>
      <c r="K61" s="160" t="e">
        <f t="shared" si="36"/>
        <v>#DIV/0!</v>
      </c>
      <c r="L61" s="158">
        <f>+'[10]รายงานจัดซื้องบ I '!O51</f>
        <v>0</v>
      </c>
      <c r="M61" s="161">
        <f t="shared" si="39"/>
        <v>0</v>
      </c>
      <c r="N61" s="136">
        <f t="shared" si="40"/>
        <v>0</v>
      </c>
      <c r="O61" s="148">
        <f t="shared" si="40"/>
        <v>0</v>
      </c>
      <c r="P61" s="137">
        <f t="shared" si="40"/>
        <v>0</v>
      </c>
      <c r="Q61" s="138" t="e">
        <f t="shared" si="41"/>
        <v>#DIV/0!</v>
      </c>
      <c r="R61" s="137">
        <f t="shared" si="42"/>
        <v>0</v>
      </c>
      <c r="S61" s="139">
        <f t="shared" si="42"/>
        <v>0</v>
      </c>
      <c r="T61" s="140">
        <f t="shared" si="1090"/>
        <v>0</v>
      </c>
      <c r="U61" s="149">
        <f t="shared" si="1090"/>
        <v>0</v>
      </c>
      <c r="V61" s="141">
        <f t="shared" si="1091"/>
        <v>0</v>
      </c>
      <c r="W61" s="142" t="e">
        <f t="shared" si="1092"/>
        <v>#DIV/0!</v>
      </c>
      <c r="X61" s="141">
        <f t="shared" si="1093"/>
        <v>0</v>
      </c>
      <c r="Y61" s="143">
        <f t="shared" si="1094"/>
        <v>0</v>
      </c>
      <c r="Z61" s="144">
        <v>0</v>
      </c>
      <c r="AA61" s="147">
        <v>0</v>
      </c>
      <c r="AB61" s="133">
        <f t="shared" si="1095"/>
        <v>0</v>
      </c>
      <c r="AC61" s="134" t="e">
        <f t="shared" si="1096"/>
        <v>#DIV/0!</v>
      </c>
      <c r="AD61" s="133">
        <v>0</v>
      </c>
      <c r="AE61" s="145">
        <f t="shared" si="1097"/>
        <v>0</v>
      </c>
      <c r="AF61" s="144">
        <v>0</v>
      </c>
      <c r="AG61" s="147">
        <v>0</v>
      </c>
      <c r="AH61" s="133">
        <f t="shared" si="1098"/>
        <v>0</v>
      </c>
      <c r="AI61" s="134" t="e">
        <f t="shared" si="1099"/>
        <v>#DIV/0!</v>
      </c>
      <c r="AJ61" s="133">
        <v>0</v>
      </c>
      <c r="AK61" s="145">
        <f t="shared" si="1100"/>
        <v>0</v>
      </c>
      <c r="AL61" s="144">
        <f t="shared" si="52"/>
        <v>0</v>
      </c>
      <c r="AM61" s="147">
        <f t="shared" si="52"/>
        <v>0</v>
      </c>
      <c r="AN61" s="133">
        <f t="shared" si="52"/>
        <v>0</v>
      </c>
      <c r="AO61" s="134" t="e">
        <f t="shared" si="53"/>
        <v>#DIV/0!</v>
      </c>
      <c r="AP61" s="133">
        <f t="shared" si="54"/>
        <v>0</v>
      </c>
      <c r="AQ61" s="145">
        <f t="shared" si="54"/>
        <v>0</v>
      </c>
      <c r="AR61" s="144"/>
      <c r="AS61" s="147"/>
      <c r="AT61" s="133">
        <f t="shared" si="55"/>
        <v>0</v>
      </c>
      <c r="AU61" s="134" t="e">
        <f t="shared" si="56"/>
        <v>#DIV/0!</v>
      </c>
      <c r="AV61" s="133"/>
      <c r="AW61" s="145">
        <f t="shared" si="57"/>
        <v>0</v>
      </c>
      <c r="AX61" s="144"/>
      <c r="AY61" s="147"/>
      <c r="AZ61" s="133">
        <f t="shared" si="58"/>
        <v>0</v>
      </c>
      <c r="BA61" s="134" t="e">
        <f t="shared" si="59"/>
        <v>#DIV/0!</v>
      </c>
      <c r="BB61" s="133"/>
      <c r="BC61" s="145">
        <f t="shared" si="60"/>
        <v>0</v>
      </c>
      <c r="BD61" s="144"/>
      <c r="BE61" s="147"/>
      <c r="BF61" s="133">
        <f t="shared" si="61"/>
        <v>0</v>
      </c>
      <c r="BG61" s="134" t="e">
        <f t="shared" si="62"/>
        <v>#DIV/0!</v>
      </c>
      <c r="BH61" s="133"/>
      <c r="BI61" s="145">
        <f t="shared" si="63"/>
        <v>0</v>
      </c>
      <c r="BJ61" s="144">
        <f t="shared" si="64"/>
        <v>0</v>
      </c>
      <c r="BK61" s="147">
        <f t="shared" si="64"/>
        <v>0</v>
      </c>
      <c r="BL61" s="133">
        <f t="shared" si="64"/>
        <v>0</v>
      </c>
      <c r="BM61" s="134" t="e">
        <f t="shared" si="65"/>
        <v>#DIV/0!</v>
      </c>
      <c r="BN61" s="133">
        <f t="shared" si="66"/>
        <v>0</v>
      </c>
      <c r="BO61" s="145">
        <f t="shared" si="66"/>
        <v>0</v>
      </c>
      <c r="BP61" s="144"/>
      <c r="BQ61" s="147"/>
      <c r="BR61" s="133">
        <f t="shared" si="67"/>
        <v>0</v>
      </c>
      <c r="BS61" s="134" t="e">
        <f t="shared" si="68"/>
        <v>#DIV/0!</v>
      </c>
      <c r="BT61" s="133"/>
      <c r="BU61" s="145">
        <f t="shared" si="69"/>
        <v>0</v>
      </c>
      <c r="BV61" s="144"/>
      <c r="BW61" s="147"/>
      <c r="BX61" s="133">
        <f t="shared" si="70"/>
        <v>0</v>
      </c>
      <c r="BY61" s="134" t="e">
        <f t="shared" si="71"/>
        <v>#DIV/0!</v>
      </c>
      <c r="BZ61" s="133"/>
      <c r="CA61" s="145">
        <f t="shared" si="72"/>
        <v>0</v>
      </c>
      <c r="CB61" s="144"/>
      <c r="CC61" s="147"/>
      <c r="CD61" s="133">
        <f t="shared" si="73"/>
        <v>0</v>
      </c>
      <c r="CE61" s="134" t="e">
        <f t="shared" si="74"/>
        <v>#DIV/0!</v>
      </c>
      <c r="CF61" s="133"/>
      <c r="CG61" s="145">
        <f t="shared" si="75"/>
        <v>0</v>
      </c>
      <c r="CH61" s="144">
        <f t="shared" si="76"/>
        <v>0</v>
      </c>
      <c r="CI61" s="147">
        <f t="shared" si="76"/>
        <v>0</v>
      </c>
      <c r="CJ61" s="133">
        <f t="shared" si="76"/>
        <v>0</v>
      </c>
      <c r="CK61" s="134" t="e">
        <f t="shared" si="77"/>
        <v>#DIV/0!</v>
      </c>
      <c r="CL61" s="133">
        <f t="shared" si="78"/>
        <v>0</v>
      </c>
      <c r="CM61" s="145">
        <f t="shared" si="78"/>
        <v>0</v>
      </c>
      <c r="CN61" s="144"/>
      <c r="CO61" s="147"/>
      <c r="CP61" s="133">
        <f t="shared" si="79"/>
        <v>0</v>
      </c>
      <c r="CQ61" s="134" t="e">
        <f t="shared" si="80"/>
        <v>#DIV/0!</v>
      </c>
      <c r="CR61" s="133"/>
      <c r="CS61" s="145">
        <f t="shared" si="81"/>
        <v>0</v>
      </c>
      <c r="CT61" s="144"/>
      <c r="CU61" s="147"/>
      <c r="CV61" s="133">
        <f t="shared" si="82"/>
        <v>0</v>
      </c>
      <c r="CW61" s="134" t="e">
        <f t="shared" si="83"/>
        <v>#DIV/0!</v>
      </c>
      <c r="CX61" s="133"/>
      <c r="CY61" s="145">
        <f t="shared" si="84"/>
        <v>0</v>
      </c>
      <c r="CZ61" s="144"/>
      <c r="DA61" s="147"/>
      <c r="DB61" s="133">
        <f t="shared" si="85"/>
        <v>0</v>
      </c>
      <c r="DC61" s="134" t="e">
        <f t="shared" si="86"/>
        <v>#DIV/0!</v>
      </c>
      <c r="DD61" s="133"/>
      <c r="DE61" s="145">
        <f t="shared" si="87"/>
        <v>0</v>
      </c>
      <c r="DF61" s="144">
        <f t="shared" si="88"/>
        <v>0</v>
      </c>
      <c r="DG61" s="147">
        <f t="shared" si="88"/>
        <v>0</v>
      </c>
      <c r="DH61" s="133">
        <f t="shared" si="88"/>
        <v>0</v>
      </c>
      <c r="DI61" s="134" t="e">
        <f t="shared" si="89"/>
        <v>#DIV/0!</v>
      </c>
      <c r="DJ61" s="133">
        <f t="shared" si="90"/>
        <v>0</v>
      </c>
      <c r="DK61" s="145">
        <f t="shared" si="90"/>
        <v>0</v>
      </c>
      <c r="DL61" s="144"/>
      <c r="DM61" s="147"/>
      <c r="DN61" s="133">
        <f t="shared" si="91"/>
        <v>0</v>
      </c>
      <c r="DO61" s="134" t="e">
        <f t="shared" si="92"/>
        <v>#DIV/0!</v>
      </c>
      <c r="DP61" s="133"/>
      <c r="DQ61" s="145">
        <f t="shared" si="93"/>
        <v>0</v>
      </c>
      <c r="DR61" s="144"/>
      <c r="DS61" s="147"/>
      <c r="DT61" s="133">
        <f t="shared" si="94"/>
        <v>0</v>
      </c>
      <c r="DU61" s="134" t="e">
        <f t="shared" si="95"/>
        <v>#DIV/0!</v>
      </c>
      <c r="DV61" s="133"/>
      <c r="DW61" s="145">
        <f t="shared" si="96"/>
        <v>0</v>
      </c>
      <c r="DX61" s="144"/>
      <c r="DY61" s="147"/>
      <c r="DZ61" s="133">
        <f t="shared" si="1101"/>
        <v>0</v>
      </c>
      <c r="EA61" s="134" t="e">
        <f t="shared" si="1102"/>
        <v>#DIV/0!</v>
      </c>
      <c r="EB61" s="133"/>
      <c r="EC61" s="145">
        <f t="shared" si="1103"/>
        <v>0</v>
      </c>
      <c r="ED61" s="144">
        <f t="shared" si="100"/>
        <v>0</v>
      </c>
      <c r="EE61" s="147">
        <f t="shared" si="100"/>
        <v>0</v>
      </c>
      <c r="EF61" s="133">
        <f t="shared" si="100"/>
        <v>0</v>
      </c>
      <c r="EG61" s="134" t="e">
        <f t="shared" si="101"/>
        <v>#DIV/0!</v>
      </c>
      <c r="EH61" s="133">
        <f t="shared" si="102"/>
        <v>0</v>
      </c>
      <c r="EI61" s="145">
        <f t="shared" si="102"/>
        <v>0</v>
      </c>
      <c r="EJ61" s="144"/>
      <c r="EK61" s="147"/>
      <c r="EL61" s="133">
        <f t="shared" si="1104"/>
        <v>0</v>
      </c>
      <c r="EM61" s="134" t="e">
        <f t="shared" si="1105"/>
        <v>#DIV/0!</v>
      </c>
      <c r="EN61" s="133"/>
      <c r="EO61" s="145">
        <f t="shared" si="1106"/>
        <v>0</v>
      </c>
      <c r="EP61" s="144"/>
      <c r="EQ61" s="147"/>
      <c r="ER61" s="133">
        <f t="shared" si="1107"/>
        <v>0</v>
      </c>
      <c r="ES61" s="134" t="e">
        <f t="shared" si="1108"/>
        <v>#DIV/0!</v>
      </c>
      <c r="ET61" s="133"/>
      <c r="EU61" s="145">
        <f t="shared" si="1109"/>
        <v>0</v>
      </c>
      <c r="EV61" s="144"/>
      <c r="EW61" s="147"/>
      <c r="EX61" s="133">
        <f t="shared" si="1110"/>
        <v>0</v>
      </c>
      <c r="EY61" s="134" t="e">
        <f t="shared" si="1111"/>
        <v>#DIV/0!</v>
      </c>
      <c r="EZ61" s="133"/>
      <c r="FA61" s="145">
        <f t="shared" si="1112"/>
        <v>0</v>
      </c>
      <c r="FB61" s="144"/>
      <c r="FC61" s="147"/>
      <c r="FD61" s="133">
        <f t="shared" si="1113"/>
        <v>0</v>
      </c>
      <c r="FE61" s="134" t="e">
        <f t="shared" si="1114"/>
        <v>#DIV/0!</v>
      </c>
      <c r="FF61" s="133"/>
      <c r="FG61" s="145">
        <f t="shared" si="1115"/>
        <v>0</v>
      </c>
      <c r="FH61" s="144"/>
      <c r="FI61" s="147"/>
      <c r="FJ61" s="133">
        <f t="shared" si="1116"/>
        <v>0</v>
      </c>
      <c r="FK61" s="134" t="e">
        <f t="shared" si="1117"/>
        <v>#DIV/0!</v>
      </c>
      <c r="FL61" s="133"/>
      <c r="FM61" s="145">
        <f t="shared" si="1118"/>
        <v>0</v>
      </c>
      <c r="FN61" s="144">
        <f t="shared" si="118"/>
        <v>0</v>
      </c>
      <c r="FO61" s="147">
        <f t="shared" si="118"/>
        <v>0</v>
      </c>
      <c r="FP61" s="133">
        <f t="shared" si="118"/>
        <v>0</v>
      </c>
      <c r="FQ61" s="134" t="e">
        <f t="shared" si="119"/>
        <v>#DIV/0!</v>
      </c>
      <c r="FR61" s="133">
        <f t="shared" si="120"/>
        <v>0</v>
      </c>
      <c r="FS61" s="145">
        <f t="shared" si="120"/>
        <v>0</v>
      </c>
      <c r="FT61" s="144"/>
      <c r="FU61" s="147"/>
      <c r="FV61" s="133">
        <f t="shared" si="1119"/>
        <v>0</v>
      </c>
      <c r="FW61" s="134" t="e">
        <f t="shared" si="1120"/>
        <v>#DIV/0!</v>
      </c>
      <c r="FX61" s="133"/>
      <c r="FY61" s="145">
        <f t="shared" si="1121"/>
        <v>0</v>
      </c>
      <c r="FZ61" s="144"/>
      <c r="GA61" s="147"/>
      <c r="GB61" s="133">
        <f t="shared" si="1122"/>
        <v>0</v>
      </c>
      <c r="GC61" s="134" t="e">
        <f t="shared" si="1123"/>
        <v>#DIV/0!</v>
      </c>
      <c r="GD61" s="133"/>
      <c r="GE61" s="145">
        <f t="shared" si="1124"/>
        <v>0</v>
      </c>
      <c r="GF61" s="144"/>
      <c r="GG61" s="147"/>
      <c r="GH61" s="133">
        <f t="shared" si="1125"/>
        <v>0</v>
      </c>
      <c r="GI61" s="134" t="e">
        <f t="shared" si="1126"/>
        <v>#DIV/0!</v>
      </c>
      <c r="GJ61" s="133"/>
      <c r="GK61" s="145">
        <f t="shared" si="1127"/>
        <v>0</v>
      </c>
      <c r="GL61" s="144">
        <f t="shared" si="130"/>
        <v>0</v>
      </c>
      <c r="GM61" s="147">
        <f t="shared" si="130"/>
        <v>0</v>
      </c>
      <c r="GN61" s="133">
        <f t="shared" si="130"/>
        <v>0</v>
      </c>
      <c r="GO61" s="134" t="e">
        <f t="shared" si="131"/>
        <v>#DIV/0!</v>
      </c>
      <c r="GP61" s="133">
        <f t="shared" si="132"/>
        <v>0</v>
      </c>
      <c r="GQ61" s="145">
        <f t="shared" si="132"/>
        <v>0</v>
      </c>
      <c r="GR61" s="144"/>
      <c r="GS61" s="147"/>
      <c r="GT61" s="133">
        <f t="shared" si="1128"/>
        <v>0</v>
      </c>
      <c r="GU61" s="134" t="e">
        <f t="shared" si="1129"/>
        <v>#DIV/0!</v>
      </c>
      <c r="GV61" s="133"/>
      <c r="GW61" s="145">
        <f t="shared" si="1130"/>
        <v>0</v>
      </c>
      <c r="GX61" s="144"/>
      <c r="GY61" s="147"/>
      <c r="GZ61" s="133">
        <f t="shared" si="1131"/>
        <v>0</v>
      </c>
      <c r="HA61" s="134" t="e">
        <f t="shared" si="1132"/>
        <v>#DIV/0!</v>
      </c>
      <c r="HB61" s="133"/>
      <c r="HC61" s="145">
        <f t="shared" si="1133"/>
        <v>0</v>
      </c>
      <c r="HD61" s="144"/>
      <c r="HE61" s="147"/>
      <c r="HF61" s="133">
        <f t="shared" si="1134"/>
        <v>0</v>
      </c>
      <c r="HG61" s="134" t="e">
        <f t="shared" si="1135"/>
        <v>#DIV/0!</v>
      </c>
      <c r="HH61" s="133"/>
      <c r="HI61" s="145">
        <f t="shared" si="1136"/>
        <v>0</v>
      </c>
      <c r="HJ61" s="144"/>
      <c r="HK61" s="147"/>
      <c r="HL61" s="133">
        <f t="shared" si="1137"/>
        <v>0</v>
      </c>
      <c r="HM61" s="134" t="e">
        <f t="shared" si="1138"/>
        <v>#DIV/0!</v>
      </c>
      <c r="HN61" s="133"/>
      <c r="HO61" s="145">
        <f t="shared" si="1139"/>
        <v>0</v>
      </c>
      <c r="HP61" s="144"/>
      <c r="HQ61" s="147"/>
      <c r="HR61" s="133">
        <f t="shared" si="1140"/>
        <v>0</v>
      </c>
      <c r="HS61" s="134" t="e">
        <f t="shared" si="1141"/>
        <v>#DIV/0!</v>
      </c>
      <c r="HT61" s="133"/>
      <c r="HU61" s="145">
        <f t="shared" si="1142"/>
        <v>0</v>
      </c>
      <c r="HV61" s="144"/>
      <c r="HW61" s="147"/>
      <c r="HX61" s="133">
        <f t="shared" si="1143"/>
        <v>0</v>
      </c>
      <c r="HY61" s="134" t="e">
        <f t="shared" si="1144"/>
        <v>#DIV/0!</v>
      </c>
      <c r="HZ61" s="133"/>
      <c r="IA61" s="145">
        <f t="shared" si="1145"/>
        <v>0</v>
      </c>
      <c r="IB61" s="144">
        <f t="shared" si="151"/>
        <v>0</v>
      </c>
      <c r="IC61" s="147">
        <f t="shared" si="151"/>
        <v>0</v>
      </c>
      <c r="ID61" s="133">
        <f t="shared" si="151"/>
        <v>0</v>
      </c>
      <c r="IE61" s="134" t="e">
        <f t="shared" si="152"/>
        <v>#DIV/0!</v>
      </c>
      <c r="IF61" s="133">
        <f t="shared" si="153"/>
        <v>0</v>
      </c>
      <c r="IG61" s="145">
        <f t="shared" si="153"/>
        <v>0</v>
      </c>
      <c r="IH61" s="144"/>
      <c r="II61" s="147"/>
      <c r="IJ61" s="133">
        <f t="shared" si="1146"/>
        <v>0</v>
      </c>
      <c r="IK61" s="134" t="e">
        <f t="shared" si="1147"/>
        <v>#DIV/0!</v>
      </c>
      <c r="IL61" s="133"/>
      <c r="IM61" s="145">
        <f t="shared" si="1148"/>
        <v>0</v>
      </c>
      <c r="IN61" s="144"/>
      <c r="IO61" s="147"/>
      <c r="IP61" s="133">
        <f t="shared" si="1149"/>
        <v>0</v>
      </c>
      <c r="IQ61" s="134" t="e">
        <f t="shared" si="1150"/>
        <v>#DIV/0!</v>
      </c>
      <c r="IR61" s="133"/>
      <c r="IS61" s="145">
        <f t="shared" si="1151"/>
        <v>0</v>
      </c>
      <c r="IT61" s="144"/>
      <c r="IU61" s="147"/>
      <c r="IV61" s="133">
        <f t="shared" si="1152"/>
        <v>0</v>
      </c>
      <c r="IW61" s="134" t="e">
        <f t="shared" si="1153"/>
        <v>#DIV/0!</v>
      </c>
      <c r="IX61" s="133"/>
      <c r="IY61" s="145">
        <f t="shared" si="1154"/>
        <v>0</v>
      </c>
      <c r="IZ61" s="144">
        <f t="shared" si="163"/>
        <v>0</v>
      </c>
      <c r="JA61" s="147">
        <f t="shared" si="163"/>
        <v>0</v>
      </c>
      <c r="JB61" s="133">
        <f t="shared" si="163"/>
        <v>0</v>
      </c>
      <c r="JC61" s="134" t="e">
        <f t="shared" si="164"/>
        <v>#DIV/0!</v>
      </c>
      <c r="JD61" s="133">
        <f t="shared" si="165"/>
        <v>0</v>
      </c>
      <c r="JE61" s="145">
        <f t="shared" si="165"/>
        <v>0</v>
      </c>
      <c r="JF61" s="144"/>
      <c r="JG61" s="147"/>
      <c r="JH61" s="133">
        <f t="shared" si="1155"/>
        <v>0</v>
      </c>
      <c r="JI61" s="134" t="e">
        <f t="shared" si="1156"/>
        <v>#DIV/0!</v>
      </c>
      <c r="JJ61" s="133"/>
      <c r="JK61" s="145">
        <f t="shared" si="1157"/>
        <v>0</v>
      </c>
      <c r="JL61" s="144"/>
      <c r="JM61" s="147"/>
      <c r="JN61" s="133">
        <f t="shared" si="1158"/>
        <v>0</v>
      </c>
      <c r="JO61" s="134" t="e">
        <f t="shared" si="1159"/>
        <v>#DIV/0!</v>
      </c>
      <c r="JP61" s="133"/>
      <c r="JQ61" s="145">
        <f t="shared" si="1160"/>
        <v>0</v>
      </c>
      <c r="JR61" s="144"/>
      <c r="JS61" s="147"/>
      <c r="JT61" s="133">
        <f t="shared" si="1161"/>
        <v>0</v>
      </c>
      <c r="JU61" s="134" t="e">
        <f t="shared" si="1162"/>
        <v>#DIV/0!</v>
      </c>
      <c r="JV61" s="133"/>
      <c r="JW61" s="145">
        <f t="shared" si="1163"/>
        <v>0</v>
      </c>
      <c r="JX61" s="144"/>
      <c r="JY61" s="147"/>
      <c r="JZ61" s="133">
        <f t="shared" si="1164"/>
        <v>0</v>
      </c>
      <c r="KA61" s="134" t="e">
        <f t="shared" si="1165"/>
        <v>#DIV/0!</v>
      </c>
      <c r="KB61" s="133"/>
      <c r="KC61" s="145">
        <f t="shared" si="1166"/>
        <v>0</v>
      </c>
      <c r="KD61" s="144">
        <f t="shared" si="178"/>
        <v>0</v>
      </c>
      <c r="KE61" s="147">
        <f t="shared" si="178"/>
        <v>0</v>
      </c>
      <c r="KF61" s="133">
        <f t="shared" si="178"/>
        <v>0</v>
      </c>
      <c r="KG61" s="134" t="e">
        <f t="shared" si="179"/>
        <v>#DIV/0!</v>
      </c>
      <c r="KH61" s="133">
        <f t="shared" si="180"/>
        <v>0</v>
      </c>
      <c r="KI61" s="145">
        <f t="shared" si="180"/>
        <v>0</v>
      </c>
      <c r="KJ61" s="144"/>
      <c r="KK61" s="147"/>
      <c r="KL61" s="133">
        <f t="shared" si="1167"/>
        <v>0</v>
      </c>
      <c r="KM61" s="134" t="e">
        <f t="shared" si="1168"/>
        <v>#DIV/0!</v>
      </c>
      <c r="KN61" s="133"/>
      <c r="KO61" s="145">
        <f t="shared" si="1169"/>
        <v>0</v>
      </c>
      <c r="KP61" s="144"/>
      <c r="KQ61" s="147"/>
      <c r="KR61" s="133">
        <f t="shared" si="1170"/>
        <v>0</v>
      </c>
      <c r="KS61" s="134" t="e">
        <f t="shared" si="1171"/>
        <v>#DIV/0!</v>
      </c>
      <c r="KT61" s="133"/>
      <c r="KU61" s="145">
        <f t="shared" si="1172"/>
        <v>0</v>
      </c>
      <c r="KV61" s="144">
        <f t="shared" si="187"/>
        <v>0</v>
      </c>
      <c r="KW61" s="147">
        <f t="shared" si="187"/>
        <v>0</v>
      </c>
      <c r="KX61" s="133">
        <f t="shared" si="187"/>
        <v>0</v>
      </c>
      <c r="KY61" s="134" t="e">
        <f t="shared" si="188"/>
        <v>#DIV/0!</v>
      </c>
      <c r="KZ61" s="133">
        <f t="shared" si="189"/>
        <v>0</v>
      </c>
      <c r="LA61" s="145">
        <f t="shared" si="189"/>
        <v>0</v>
      </c>
      <c r="LB61" s="144"/>
      <c r="LC61" s="147"/>
      <c r="LD61" s="133">
        <f t="shared" si="1173"/>
        <v>0</v>
      </c>
      <c r="LE61" s="134" t="e">
        <f t="shared" si="1174"/>
        <v>#DIV/0!</v>
      </c>
      <c r="LF61" s="133"/>
      <c r="LG61" s="145">
        <f t="shared" si="1175"/>
        <v>0</v>
      </c>
      <c r="LH61" s="144"/>
      <c r="LI61" s="147"/>
      <c r="LJ61" s="133">
        <f t="shared" si="1176"/>
        <v>0</v>
      </c>
      <c r="LK61" s="134" t="e">
        <f t="shared" si="1177"/>
        <v>#DIV/0!</v>
      </c>
      <c r="LL61" s="133"/>
      <c r="LM61" s="145">
        <f t="shared" si="1178"/>
        <v>0</v>
      </c>
      <c r="LN61" s="144">
        <f t="shared" si="196"/>
        <v>0</v>
      </c>
      <c r="LO61" s="147">
        <f t="shared" si="196"/>
        <v>0</v>
      </c>
      <c r="LP61" s="133">
        <f t="shared" si="196"/>
        <v>0</v>
      </c>
      <c r="LQ61" s="134" t="e">
        <f t="shared" si="197"/>
        <v>#DIV/0!</v>
      </c>
      <c r="LR61" s="133">
        <f t="shared" si="198"/>
        <v>0</v>
      </c>
      <c r="LS61" s="145">
        <f t="shared" si="198"/>
        <v>0</v>
      </c>
      <c r="LT61" s="144"/>
      <c r="LU61" s="147"/>
      <c r="LV61" s="133">
        <f t="shared" si="1179"/>
        <v>0</v>
      </c>
      <c r="LW61" s="134" t="e">
        <f t="shared" si="1180"/>
        <v>#DIV/0!</v>
      </c>
      <c r="LX61" s="133"/>
      <c r="LY61" s="145">
        <f t="shared" si="1181"/>
        <v>0</v>
      </c>
      <c r="LZ61" s="144"/>
      <c r="MA61" s="147"/>
      <c r="MB61" s="133">
        <f t="shared" si="1182"/>
        <v>0</v>
      </c>
      <c r="MC61" s="134" t="e">
        <f t="shared" si="1183"/>
        <v>#DIV/0!</v>
      </c>
      <c r="MD61" s="133"/>
      <c r="ME61" s="145">
        <f t="shared" si="1184"/>
        <v>0</v>
      </c>
      <c r="MF61" s="144">
        <f t="shared" si="205"/>
        <v>0</v>
      </c>
      <c r="MG61" s="147">
        <f t="shared" si="205"/>
        <v>0</v>
      </c>
      <c r="MH61" s="133">
        <f t="shared" si="205"/>
        <v>0</v>
      </c>
      <c r="MI61" s="134" t="e">
        <f t="shared" si="206"/>
        <v>#DIV/0!</v>
      </c>
      <c r="MJ61" s="133">
        <f t="shared" si="207"/>
        <v>0</v>
      </c>
      <c r="MK61" s="145">
        <f t="shared" si="207"/>
        <v>0</v>
      </c>
      <c r="ML61" s="144"/>
      <c r="MM61" s="147"/>
      <c r="MN61" s="133">
        <f t="shared" si="1185"/>
        <v>0</v>
      </c>
      <c r="MO61" s="134" t="e">
        <f t="shared" si="1186"/>
        <v>#DIV/0!</v>
      </c>
      <c r="MP61" s="133"/>
      <c r="MQ61" s="145">
        <f t="shared" si="1187"/>
        <v>0</v>
      </c>
      <c r="MR61" s="144"/>
      <c r="MS61" s="147"/>
      <c r="MT61" s="133">
        <f t="shared" si="1188"/>
        <v>0</v>
      </c>
      <c r="MU61" s="134" t="e">
        <f t="shared" si="1189"/>
        <v>#DIV/0!</v>
      </c>
      <c r="MV61" s="133"/>
      <c r="MW61" s="145">
        <f t="shared" si="1190"/>
        <v>0</v>
      </c>
      <c r="MX61" s="144">
        <f t="shared" si="214"/>
        <v>0</v>
      </c>
      <c r="MY61" s="147">
        <f t="shared" si="214"/>
        <v>0</v>
      </c>
      <c r="MZ61" s="133">
        <f t="shared" si="214"/>
        <v>0</v>
      </c>
      <c r="NA61" s="134" t="e">
        <f t="shared" si="215"/>
        <v>#DIV/0!</v>
      </c>
      <c r="NB61" s="133">
        <f t="shared" si="216"/>
        <v>0</v>
      </c>
      <c r="NC61" s="145">
        <f t="shared" si="216"/>
        <v>0</v>
      </c>
      <c r="ND61" s="144"/>
      <c r="NE61" s="147"/>
      <c r="NF61" s="133">
        <f t="shared" si="1191"/>
        <v>0</v>
      </c>
      <c r="NG61" s="134" t="e">
        <f t="shared" si="1192"/>
        <v>#DIV/0!</v>
      </c>
      <c r="NH61" s="133"/>
      <c r="NI61" s="145">
        <f t="shared" si="1193"/>
        <v>0</v>
      </c>
      <c r="NJ61" s="144"/>
      <c r="NK61" s="147"/>
      <c r="NL61" s="133">
        <f t="shared" si="1194"/>
        <v>0</v>
      </c>
      <c r="NM61" s="134" t="e">
        <f t="shared" si="1195"/>
        <v>#DIV/0!</v>
      </c>
      <c r="NN61" s="133"/>
      <c r="NO61" s="145">
        <f t="shared" si="1196"/>
        <v>0</v>
      </c>
      <c r="NP61" s="144">
        <f t="shared" si="223"/>
        <v>0</v>
      </c>
      <c r="NQ61" s="147">
        <f t="shared" si="223"/>
        <v>0</v>
      </c>
      <c r="NR61" s="133">
        <f t="shared" si="223"/>
        <v>0</v>
      </c>
      <c r="NS61" s="134" t="e">
        <f t="shared" si="224"/>
        <v>#DIV/0!</v>
      </c>
      <c r="NT61" s="133">
        <f t="shared" si="225"/>
        <v>0</v>
      </c>
      <c r="NU61" s="145">
        <f t="shared" si="225"/>
        <v>0</v>
      </c>
      <c r="NV61" s="144"/>
      <c r="NW61" s="147"/>
      <c r="NX61" s="133">
        <f t="shared" si="1197"/>
        <v>0</v>
      </c>
      <c r="NY61" s="134" t="e">
        <f t="shared" si="1198"/>
        <v>#DIV/0!</v>
      </c>
      <c r="NZ61" s="133"/>
      <c r="OA61" s="145">
        <f t="shared" si="1199"/>
        <v>0</v>
      </c>
      <c r="OB61" s="144"/>
      <c r="OC61" s="147"/>
      <c r="OD61" s="133">
        <f t="shared" si="1200"/>
        <v>0</v>
      </c>
      <c r="OE61" s="134" t="e">
        <f t="shared" si="1201"/>
        <v>#DIV/0!</v>
      </c>
      <c r="OF61" s="133"/>
      <c r="OG61" s="145">
        <f t="shared" si="1202"/>
        <v>0</v>
      </c>
      <c r="OH61" s="144"/>
      <c r="OI61" s="147"/>
      <c r="OJ61" s="133">
        <f t="shared" si="1203"/>
        <v>0</v>
      </c>
      <c r="OK61" s="134" t="e">
        <f t="shared" si="1204"/>
        <v>#DIV/0!</v>
      </c>
      <c r="OL61" s="133"/>
      <c r="OM61" s="145">
        <f t="shared" si="1205"/>
        <v>0</v>
      </c>
      <c r="ON61" s="144">
        <f t="shared" si="235"/>
        <v>0</v>
      </c>
      <c r="OO61" s="147">
        <f t="shared" si="235"/>
        <v>0</v>
      </c>
      <c r="OP61" s="133">
        <f t="shared" si="235"/>
        <v>0</v>
      </c>
      <c r="OQ61" s="134" t="e">
        <f t="shared" si="236"/>
        <v>#DIV/0!</v>
      </c>
      <c r="OR61" s="133">
        <f t="shared" si="237"/>
        <v>0</v>
      </c>
      <c r="OS61" s="145">
        <f t="shared" si="237"/>
        <v>0</v>
      </c>
      <c r="OT61" s="144"/>
      <c r="OU61" s="147"/>
      <c r="OV61" s="133">
        <f t="shared" si="1206"/>
        <v>0</v>
      </c>
      <c r="OW61" s="134" t="e">
        <f t="shared" si="1207"/>
        <v>#DIV/0!</v>
      </c>
      <c r="OX61" s="133"/>
      <c r="OY61" s="145">
        <f t="shared" si="1208"/>
        <v>0</v>
      </c>
      <c r="OZ61" s="144"/>
      <c r="PA61" s="147"/>
      <c r="PB61" s="133">
        <f t="shared" si="1209"/>
        <v>0</v>
      </c>
      <c r="PC61" s="134" t="e">
        <f t="shared" si="1210"/>
        <v>#DIV/0!</v>
      </c>
      <c r="PD61" s="133"/>
      <c r="PE61" s="145">
        <f t="shared" si="1211"/>
        <v>0</v>
      </c>
      <c r="PF61" s="144">
        <f t="shared" si="244"/>
        <v>0</v>
      </c>
      <c r="PG61" s="147">
        <f t="shared" si="244"/>
        <v>0</v>
      </c>
      <c r="PH61" s="133">
        <f t="shared" si="244"/>
        <v>0</v>
      </c>
      <c r="PI61" s="134" t="e">
        <f t="shared" si="245"/>
        <v>#DIV/0!</v>
      </c>
      <c r="PJ61" s="133">
        <f t="shared" si="246"/>
        <v>0</v>
      </c>
      <c r="PK61" s="145">
        <f t="shared" si="246"/>
        <v>0</v>
      </c>
      <c r="PL61" s="144"/>
      <c r="PM61" s="147"/>
      <c r="PN61" s="133">
        <f t="shared" si="1212"/>
        <v>0</v>
      </c>
      <c r="PO61" s="134" t="e">
        <f t="shared" si="1213"/>
        <v>#DIV/0!</v>
      </c>
      <c r="PP61" s="133"/>
      <c r="PQ61" s="145">
        <f t="shared" si="1214"/>
        <v>0</v>
      </c>
      <c r="PR61" s="144"/>
      <c r="PS61" s="147"/>
      <c r="PT61" s="133">
        <f t="shared" si="1215"/>
        <v>0</v>
      </c>
      <c r="PU61" s="134" t="e">
        <f t="shared" si="1216"/>
        <v>#DIV/0!</v>
      </c>
      <c r="PV61" s="133"/>
      <c r="PW61" s="145">
        <f t="shared" si="1217"/>
        <v>0</v>
      </c>
    </row>
    <row r="62" spans="1:439" s="98" customFormat="1" ht="18.75" customHeight="1">
      <c r="A62" s="150"/>
      <c r="B62" s="157" t="s">
        <v>741</v>
      </c>
      <c r="C62" s="157" t="s">
        <v>742</v>
      </c>
      <c r="D62" s="158">
        <f>+'[10]รายงานจัดซื้องบ I '!D52</f>
        <v>0</v>
      </c>
      <c r="E62" s="158">
        <f>+'[10]รายงานจัดซื้องบ I '!E52</f>
        <v>0</v>
      </c>
      <c r="F62" s="158">
        <f t="shared" si="37"/>
        <v>0</v>
      </c>
      <c r="G62" s="158">
        <f>+'[10]รายงานจัดซื้องบ I '!G52</f>
        <v>0</v>
      </c>
      <c r="H62" s="158">
        <f t="shared" si="1087"/>
        <v>0</v>
      </c>
      <c r="I62" s="159">
        <f>+'[10]รายงานจัดซื้องบ I '!I52+'[10]รายงานจัดซื้องบ I '!L52+'[10]รายงานจัดซื้องบ I '!M52</f>
        <v>0</v>
      </c>
      <c r="J62" s="158">
        <f t="shared" si="38"/>
        <v>0</v>
      </c>
      <c r="K62" s="160" t="e">
        <f t="shared" si="36"/>
        <v>#DIV/0!</v>
      </c>
      <c r="L62" s="158">
        <f>+'[10]รายงานจัดซื้องบ I '!O52</f>
        <v>0</v>
      </c>
      <c r="M62" s="161">
        <f t="shared" si="39"/>
        <v>0</v>
      </c>
      <c r="N62" s="136">
        <f t="shared" si="40"/>
        <v>0</v>
      </c>
      <c r="O62" s="148">
        <f t="shared" si="40"/>
        <v>0</v>
      </c>
      <c r="P62" s="137">
        <f t="shared" si="40"/>
        <v>0</v>
      </c>
      <c r="Q62" s="138" t="e">
        <f t="shared" si="41"/>
        <v>#DIV/0!</v>
      </c>
      <c r="R62" s="137">
        <f t="shared" si="42"/>
        <v>0</v>
      </c>
      <c r="S62" s="139">
        <f t="shared" si="42"/>
        <v>0</v>
      </c>
      <c r="T62" s="140">
        <f t="shared" si="1090"/>
        <v>0</v>
      </c>
      <c r="U62" s="149">
        <f t="shared" si="1090"/>
        <v>0</v>
      </c>
      <c r="V62" s="141">
        <f t="shared" si="1091"/>
        <v>0</v>
      </c>
      <c r="W62" s="142" t="e">
        <f t="shared" si="1092"/>
        <v>#DIV/0!</v>
      </c>
      <c r="X62" s="141">
        <f t="shared" si="1093"/>
        <v>0</v>
      </c>
      <c r="Y62" s="143">
        <f t="shared" si="1094"/>
        <v>0</v>
      </c>
      <c r="Z62" s="144">
        <v>0</v>
      </c>
      <c r="AA62" s="147">
        <v>0</v>
      </c>
      <c r="AB62" s="133">
        <f t="shared" si="1095"/>
        <v>0</v>
      </c>
      <c r="AC62" s="134" t="e">
        <f t="shared" si="1096"/>
        <v>#DIV/0!</v>
      </c>
      <c r="AD62" s="133">
        <v>0</v>
      </c>
      <c r="AE62" s="145">
        <f t="shared" si="1097"/>
        <v>0</v>
      </c>
      <c r="AF62" s="144">
        <v>0</v>
      </c>
      <c r="AG62" s="147">
        <v>0</v>
      </c>
      <c r="AH62" s="133">
        <f t="shared" si="1098"/>
        <v>0</v>
      </c>
      <c r="AI62" s="134" t="e">
        <f t="shared" si="1099"/>
        <v>#DIV/0!</v>
      </c>
      <c r="AJ62" s="133">
        <v>0</v>
      </c>
      <c r="AK62" s="145">
        <f t="shared" si="1100"/>
        <v>0</v>
      </c>
      <c r="AL62" s="144">
        <f t="shared" si="52"/>
        <v>0</v>
      </c>
      <c r="AM62" s="147">
        <f t="shared" si="52"/>
        <v>0</v>
      </c>
      <c r="AN62" s="133">
        <f t="shared" si="52"/>
        <v>0</v>
      </c>
      <c r="AO62" s="134" t="e">
        <f t="shared" si="53"/>
        <v>#DIV/0!</v>
      </c>
      <c r="AP62" s="133">
        <f t="shared" si="54"/>
        <v>0</v>
      </c>
      <c r="AQ62" s="145">
        <f t="shared" si="54"/>
        <v>0</v>
      </c>
      <c r="AR62" s="144"/>
      <c r="AS62" s="147"/>
      <c r="AT62" s="133">
        <f t="shared" si="55"/>
        <v>0</v>
      </c>
      <c r="AU62" s="134" t="e">
        <f t="shared" si="56"/>
        <v>#DIV/0!</v>
      </c>
      <c r="AV62" s="133"/>
      <c r="AW62" s="145">
        <f t="shared" si="57"/>
        <v>0</v>
      </c>
      <c r="AX62" s="144"/>
      <c r="AY62" s="147"/>
      <c r="AZ62" s="133">
        <f t="shared" si="58"/>
        <v>0</v>
      </c>
      <c r="BA62" s="134" t="e">
        <f t="shared" si="59"/>
        <v>#DIV/0!</v>
      </c>
      <c r="BB62" s="133"/>
      <c r="BC62" s="145">
        <f t="shared" si="60"/>
        <v>0</v>
      </c>
      <c r="BD62" s="144"/>
      <c r="BE62" s="147"/>
      <c r="BF62" s="133">
        <f t="shared" si="61"/>
        <v>0</v>
      </c>
      <c r="BG62" s="134" t="e">
        <f t="shared" si="62"/>
        <v>#DIV/0!</v>
      </c>
      <c r="BH62" s="133"/>
      <c r="BI62" s="145">
        <f t="shared" si="63"/>
        <v>0</v>
      </c>
      <c r="BJ62" s="144">
        <f t="shared" si="64"/>
        <v>0</v>
      </c>
      <c r="BK62" s="147">
        <f t="shared" si="64"/>
        <v>0</v>
      </c>
      <c r="BL62" s="133">
        <f t="shared" si="64"/>
        <v>0</v>
      </c>
      <c r="BM62" s="134" t="e">
        <f t="shared" si="65"/>
        <v>#DIV/0!</v>
      </c>
      <c r="BN62" s="133">
        <f t="shared" si="66"/>
        <v>0</v>
      </c>
      <c r="BO62" s="145">
        <f t="shared" si="66"/>
        <v>0</v>
      </c>
      <c r="BP62" s="144"/>
      <c r="BQ62" s="147"/>
      <c r="BR62" s="133">
        <f t="shared" si="67"/>
        <v>0</v>
      </c>
      <c r="BS62" s="134" t="e">
        <f t="shared" si="68"/>
        <v>#DIV/0!</v>
      </c>
      <c r="BT62" s="133"/>
      <c r="BU62" s="145">
        <f t="shared" si="69"/>
        <v>0</v>
      </c>
      <c r="BV62" s="144"/>
      <c r="BW62" s="147"/>
      <c r="BX62" s="133">
        <f t="shared" si="70"/>
        <v>0</v>
      </c>
      <c r="BY62" s="134" t="e">
        <f t="shared" si="71"/>
        <v>#DIV/0!</v>
      </c>
      <c r="BZ62" s="133"/>
      <c r="CA62" s="145">
        <f t="shared" si="72"/>
        <v>0</v>
      </c>
      <c r="CB62" s="144"/>
      <c r="CC62" s="147"/>
      <c r="CD62" s="133">
        <f t="shared" si="73"/>
        <v>0</v>
      </c>
      <c r="CE62" s="134" t="e">
        <f t="shared" si="74"/>
        <v>#DIV/0!</v>
      </c>
      <c r="CF62" s="133"/>
      <c r="CG62" s="145">
        <f t="shared" si="75"/>
        <v>0</v>
      </c>
      <c r="CH62" s="144">
        <f t="shared" si="76"/>
        <v>0</v>
      </c>
      <c r="CI62" s="147">
        <f t="shared" si="76"/>
        <v>0</v>
      </c>
      <c r="CJ62" s="133">
        <f t="shared" si="76"/>
        <v>0</v>
      </c>
      <c r="CK62" s="134" t="e">
        <f t="shared" si="77"/>
        <v>#DIV/0!</v>
      </c>
      <c r="CL62" s="133">
        <f t="shared" si="78"/>
        <v>0</v>
      </c>
      <c r="CM62" s="145">
        <f t="shared" si="78"/>
        <v>0</v>
      </c>
      <c r="CN62" s="144"/>
      <c r="CO62" s="147"/>
      <c r="CP62" s="133">
        <f t="shared" si="79"/>
        <v>0</v>
      </c>
      <c r="CQ62" s="134" t="e">
        <f t="shared" si="80"/>
        <v>#DIV/0!</v>
      </c>
      <c r="CR62" s="133"/>
      <c r="CS62" s="145">
        <f t="shared" si="81"/>
        <v>0</v>
      </c>
      <c r="CT62" s="144"/>
      <c r="CU62" s="147"/>
      <c r="CV62" s="133">
        <f t="shared" si="82"/>
        <v>0</v>
      </c>
      <c r="CW62" s="134" t="e">
        <f t="shared" si="83"/>
        <v>#DIV/0!</v>
      </c>
      <c r="CX62" s="133"/>
      <c r="CY62" s="145">
        <f t="shared" si="84"/>
        <v>0</v>
      </c>
      <c r="CZ62" s="144"/>
      <c r="DA62" s="147"/>
      <c r="DB62" s="133">
        <f t="shared" si="85"/>
        <v>0</v>
      </c>
      <c r="DC62" s="134" t="e">
        <f t="shared" si="86"/>
        <v>#DIV/0!</v>
      </c>
      <c r="DD62" s="133"/>
      <c r="DE62" s="145">
        <f t="shared" si="87"/>
        <v>0</v>
      </c>
      <c r="DF62" s="144">
        <f t="shared" si="88"/>
        <v>0</v>
      </c>
      <c r="DG62" s="147">
        <f t="shared" si="88"/>
        <v>0</v>
      </c>
      <c r="DH62" s="133">
        <f t="shared" si="88"/>
        <v>0</v>
      </c>
      <c r="DI62" s="134" t="e">
        <f t="shared" si="89"/>
        <v>#DIV/0!</v>
      </c>
      <c r="DJ62" s="133">
        <f t="shared" si="90"/>
        <v>0</v>
      </c>
      <c r="DK62" s="145">
        <f t="shared" si="90"/>
        <v>0</v>
      </c>
      <c r="DL62" s="144"/>
      <c r="DM62" s="147"/>
      <c r="DN62" s="133">
        <f t="shared" si="91"/>
        <v>0</v>
      </c>
      <c r="DO62" s="134" t="e">
        <f t="shared" si="92"/>
        <v>#DIV/0!</v>
      </c>
      <c r="DP62" s="133"/>
      <c r="DQ62" s="145">
        <f t="shared" si="93"/>
        <v>0</v>
      </c>
      <c r="DR62" s="144"/>
      <c r="DS62" s="147"/>
      <c r="DT62" s="133">
        <f t="shared" si="94"/>
        <v>0</v>
      </c>
      <c r="DU62" s="134" t="e">
        <f t="shared" si="95"/>
        <v>#DIV/0!</v>
      </c>
      <c r="DV62" s="133"/>
      <c r="DW62" s="145">
        <f t="shared" si="96"/>
        <v>0</v>
      </c>
      <c r="DX62" s="144"/>
      <c r="DY62" s="147"/>
      <c r="DZ62" s="133">
        <f t="shared" si="1101"/>
        <v>0</v>
      </c>
      <c r="EA62" s="134" t="e">
        <f t="shared" si="1102"/>
        <v>#DIV/0!</v>
      </c>
      <c r="EB62" s="133"/>
      <c r="EC62" s="145">
        <f t="shared" si="1103"/>
        <v>0</v>
      </c>
      <c r="ED62" s="144">
        <f t="shared" si="100"/>
        <v>0</v>
      </c>
      <c r="EE62" s="147">
        <f t="shared" si="100"/>
        <v>0</v>
      </c>
      <c r="EF62" s="133">
        <f t="shared" si="100"/>
        <v>0</v>
      </c>
      <c r="EG62" s="134" t="e">
        <f t="shared" si="101"/>
        <v>#DIV/0!</v>
      </c>
      <c r="EH62" s="133">
        <f t="shared" si="102"/>
        <v>0</v>
      </c>
      <c r="EI62" s="145">
        <f t="shared" si="102"/>
        <v>0</v>
      </c>
      <c r="EJ62" s="144"/>
      <c r="EK62" s="147"/>
      <c r="EL62" s="133">
        <f t="shared" si="1104"/>
        <v>0</v>
      </c>
      <c r="EM62" s="134" t="e">
        <f t="shared" si="1105"/>
        <v>#DIV/0!</v>
      </c>
      <c r="EN62" s="133"/>
      <c r="EO62" s="145">
        <f t="shared" si="1106"/>
        <v>0</v>
      </c>
      <c r="EP62" s="144"/>
      <c r="EQ62" s="147"/>
      <c r="ER62" s="133">
        <f t="shared" si="1107"/>
        <v>0</v>
      </c>
      <c r="ES62" s="134" t="e">
        <f t="shared" si="1108"/>
        <v>#DIV/0!</v>
      </c>
      <c r="ET62" s="133"/>
      <c r="EU62" s="145">
        <f t="shared" si="1109"/>
        <v>0</v>
      </c>
      <c r="EV62" s="144"/>
      <c r="EW62" s="147"/>
      <c r="EX62" s="133">
        <f t="shared" si="1110"/>
        <v>0</v>
      </c>
      <c r="EY62" s="134" t="e">
        <f t="shared" si="1111"/>
        <v>#DIV/0!</v>
      </c>
      <c r="EZ62" s="133"/>
      <c r="FA62" s="145">
        <f t="shared" si="1112"/>
        <v>0</v>
      </c>
      <c r="FB62" s="144"/>
      <c r="FC62" s="147"/>
      <c r="FD62" s="133">
        <f t="shared" si="1113"/>
        <v>0</v>
      </c>
      <c r="FE62" s="134" t="e">
        <f t="shared" si="1114"/>
        <v>#DIV/0!</v>
      </c>
      <c r="FF62" s="133"/>
      <c r="FG62" s="145">
        <f t="shared" si="1115"/>
        <v>0</v>
      </c>
      <c r="FH62" s="144"/>
      <c r="FI62" s="147"/>
      <c r="FJ62" s="133">
        <f t="shared" si="1116"/>
        <v>0</v>
      </c>
      <c r="FK62" s="134" t="e">
        <f t="shared" si="1117"/>
        <v>#DIV/0!</v>
      </c>
      <c r="FL62" s="133"/>
      <c r="FM62" s="145">
        <f t="shared" si="1118"/>
        <v>0</v>
      </c>
      <c r="FN62" s="144">
        <f t="shared" si="118"/>
        <v>0</v>
      </c>
      <c r="FO62" s="147">
        <f t="shared" si="118"/>
        <v>0</v>
      </c>
      <c r="FP62" s="133">
        <f t="shared" si="118"/>
        <v>0</v>
      </c>
      <c r="FQ62" s="134" t="e">
        <f t="shared" si="119"/>
        <v>#DIV/0!</v>
      </c>
      <c r="FR62" s="133">
        <f t="shared" si="120"/>
        <v>0</v>
      </c>
      <c r="FS62" s="145">
        <f t="shared" si="120"/>
        <v>0</v>
      </c>
      <c r="FT62" s="144"/>
      <c r="FU62" s="147"/>
      <c r="FV62" s="133">
        <f t="shared" si="1119"/>
        <v>0</v>
      </c>
      <c r="FW62" s="134" t="e">
        <f t="shared" si="1120"/>
        <v>#DIV/0!</v>
      </c>
      <c r="FX62" s="133"/>
      <c r="FY62" s="145">
        <f t="shared" si="1121"/>
        <v>0</v>
      </c>
      <c r="FZ62" s="144"/>
      <c r="GA62" s="147"/>
      <c r="GB62" s="133">
        <f t="shared" si="1122"/>
        <v>0</v>
      </c>
      <c r="GC62" s="134" t="e">
        <f t="shared" si="1123"/>
        <v>#DIV/0!</v>
      </c>
      <c r="GD62" s="133"/>
      <c r="GE62" s="145">
        <f t="shared" si="1124"/>
        <v>0</v>
      </c>
      <c r="GF62" s="144"/>
      <c r="GG62" s="147"/>
      <c r="GH62" s="133">
        <f t="shared" si="1125"/>
        <v>0</v>
      </c>
      <c r="GI62" s="134" t="e">
        <f t="shared" si="1126"/>
        <v>#DIV/0!</v>
      </c>
      <c r="GJ62" s="133"/>
      <c r="GK62" s="145">
        <f t="shared" si="1127"/>
        <v>0</v>
      </c>
      <c r="GL62" s="144">
        <f t="shared" si="130"/>
        <v>0</v>
      </c>
      <c r="GM62" s="147">
        <f t="shared" si="130"/>
        <v>0</v>
      </c>
      <c r="GN62" s="133">
        <f t="shared" si="130"/>
        <v>0</v>
      </c>
      <c r="GO62" s="134" t="e">
        <f t="shared" si="131"/>
        <v>#DIV/0!</v>
      </c>
      <c r="GP62" s="133">
        <f t="shared" si="132"/>
        <v>0</v>
      </c>
      <c r="GQ62" s="145">
        <f t="shared" si="132"/>
        <v>0</v>
      </c>
      <c r="GR62" s="144"/>
      <c r="GS62" s="147"/>
      <c r="GT62" s="133">
        <f t="shared" si="1128"/>
        <v>0</v>
      </c>
      <c r="GU62" s="134" t="e">
        <f t="shared" si="1129"/>
        <v>#DIV/0!</v>
      </c>
      <c r="GV62" s="133"/>
      <c r="GW62" s="145">
        <f t="shared" si="1130"/>
        <v>0</v>
      </c>
      <c r="GX62" s="144"/>
      <c r="GY62" s="147"/>
      <c r="GZ62" s="133">
        <f t="shared" si="1131"/>
        <v>0</v>
      </c>
      <c r="HA62" s="134" t="e">
        <f t="shared" si="1132"/>
        <v>#DIV/0!</v>
      </c>
      <c r="HB62" s="133"/>
      <c r="HC62" s="145">
        <f t="shared" si="1133"/>
        <v>0</v>
      </c>
      <c r="HD62" s="144"/>
      <c r="HE62" s="147"/>
      <c r="HF62" s="133">
        <f t="shared" si="1134"/>
        <v>0</v>
      </c>
      <c r="HG62" s="134" t="e">
        <f t="shared" si="1135"/>
        <v>#DIV/0!</v>
      </c>
      <c r="HH62" s="133"/>
      <c r="HI62" s="145">
        <f t="shared" si="1136"/>
        <v>0</v>
      </c>
      <c r="HJ62" s="144"/>
      <c r="HK62" s="147"/>
      <c r="HL62" s="133">
        <f t="shared" si="1137"/>
        <v>0</v>
      </c>
      <c r="HM62" s="134" t="e">
        <f t="shared" si="1138"/>
        <v>#DIV/0!</v>
      </c>
      <c r="HN62" s="133"/>
      <c r="HO62" s="145">
        <f t="shared" si="1139"/>
        <v>0</v>
      </c>
      <c r="HP62" s="144"/>
      <c r="HQ62" s="147"/>
      <c r="HR62" s="133">
        <f t="shared" si="1140"/>
        <v>0</v>
      </c>
      <c r="HS62" s="134" t="e">
        <f t="shared" si="1141"/>
        <v>#DIV/0!</v>
      </c>
      <c r="HT62" s="133"/>
      <c r="HU62" s="145">
        <f t="shared" si="1142"/>
        <v>0</v>
      </c>
      <c r="HV62" s="144"/>
      <c r="HW62" s="147"/>
      <c r="HX62" s="133">
        <f t="shared" si="1143"/>
        <v>0</v>
      </c>
      <c r="HY62" s="134" t="e">
        <f t="shared" si="1144"/>
        <v>#DIV/0!</v>
      </c>
      <c r="HZ62" s="133"/>
      <c r="IA62" s="145">
        <f t="shared" si="1145"/>
        <v>0</v>
      </c>
      <c r="IB62" s="144">
        <f t="shared" si="151"/>
        <v>0</v>
      </c>
      <c r="IC62" s="147">
        <f t="shared" si="151"/>
        <v>0</v>
      </c>
      <c r="ID62" s="133">
        <f t="shared" si="151"/>
        <v>0</v>
      </c>
      <c r="IE62" s="134" t="e">
        <f t="shared" si="152"/>
        <v>#DIV/0!</v>
      </c>
      <c r="IF62" s="133">
        <f t="shared" si="153"/>
        <v>0</v>
      </c>
      <c r="IG62" s="145">
        <f t="shared" si="153"/>
        <v>0</v>
      </c>
      <c r="IH62" s="144"/>
      <c r="II62" s="147"/>
      <c r="IJ62" s="133">
        <f t="shared" si="1146"/>
        <v>0</v>
      </c>
      <c r="IK62" s="134" t="e">
        <f t="shared" si="1147"/>
        <v>#DIV/0!</v>
      </c>
      <c r="IL62" s="133"/>
      <c r="IM62" s="145">
        <f t="shared" si="1148"/>
        <v>0</v>
      </c>
      <c r="IN62" s="144"/>
      <c r="IO62" s="147"/>
      <c r="IP62" s="133">
        <f t="shared" si="1149"/>
        <v>0</v>
      </c>
      <c r="IQ62" s="134" t="e">
        <f t="shared" si="1150"/>
        <v>#DIV/0!</v>
      </c>
      <c r="IR62" s="133"/>
      <c r="IS62" s="145">
        <f t="shared" si="1151"/>
        <v>0</v>
      </c>
      <c r="IT62" s="144"/>
      <c r="IU62" s="147"/>
      <c r="IV62" s="133">
        <f t="shared" si="1152"/>
        <v>0</v>
      </c>
      <c r="IW62" s="134" t="e">
        <f t="shared" si="1153"/>
        <v>#DIV/0!</v>
      </c>
      <c r="IX62" s="133"/>
      <c r="IY62" s="145">
        <f t="shared" si="1154"/>
        <v>0</v>
      </c>
      <c r="IZ62" s="144">
        <f t="shared" si="163"/>
        <v>0</v>
      </c>
      <c r="JA62" s="147">
        <f t="shared" si="163"/>
        <v>0</v>
      </c>
      <c r="JB62" s="133">
        <f t="shared" si="163"/>
        <v>0</v>
      </c>
      <c r="JC62" s="134" t="e">
        <f t="shared" si="164"/>
        <v>#DIV/0!</v>
      </c>
      <c r="JD62" s="133">
        <f t="shared" si="165"/>
        <v>0</v>
      </c>
      <c r="JE62" s="145">
        <f t="shared" si="165"/>
        <v>0</v>
      </c>
      <c r="JF62" s="144"/>
      <c r="JG62" s="147"/>
      <c r="JH62" s="133">
        <f t="shared" si="1155"/>
        <v>0</v>
      </c>
      <c r="JI62" s="134" t="e">
        <f t="shared" si="1156"/>
        <v>#DIV/0!</v>
      </c>
      <c r="JJ62" s="133"/>
      <c r="JK62" s="145">
        <f t="shared" si="1157"/>
        <v>0</v>
      </c>
      <c r="JL62" s="144"/>
      <c r="JM62" s="147"/>
      <c r="JN62" s="133">
        <f t="shared" si="1158"/>
        <v>0</v>
      </c>
      <c r="JO62" s="134" t="e">
        <f t="shared" si="1159"/>
        <v>#DIV/0!</v>
      </c>
      <c r="JP62" s="133"/>
      <c r="JQ62" s="145">
        <f t="shared" si="1160"/>
        <v>0</v>
      </c>
      <c r="JR62" s="144"/>
      <c r="JS62" s="147"/>
      <c r="JT62" s="133">
        <f t="shared" si="1161"/>
        <v>0</v>
      </c>
      <c r="JU62" s="134" t="e">
        <f t="shared" si="1162"/>
        <v>#DIV/0!</v>
      </c>
      <c r="JV62" s="133"/>
      <c r="JW62" s="145">
        <f t="shared" si="1163"/>
        <v>0</v>
      </c>
      <c r="JX62" s="144"/>
      <c r="JY62" s="147"/>
      <c r="JZ62" s="133">
        <f t="shared" si="1164"/>
        <v>0</v>
      </c>
      <c r="KA62" s="134" t="e">
        <f t="shared" si="1165"/>
        <v>#DIV/0!</v>
      </c>
      <c r="KB62" s="133"/>
      <c r="KC62" s="145">
        <f t="shared" si="1166"/>
        <v>0</v>
      </c>
      <c r="KD62" s="144">
        <f t="shared" si="178"/>
        <v>0</v>
      </c>
      <c r="KE62" s="147">
        <f t="shared" si="178"/>
        <v>0</v>
      </c>
      <c r="KF62" s="133">
        <f t="shared" si="178"/>
        <v>0</v>
      </c>
      <c r="KG62" s="134" t="e">
        <f t="shared" si="179"/>
        <v>#DIV/0!</v>
      </c>
      <c r="KH62" s="133">
        <f t="shared" si="180"/>
        <v>0</v>
      </c>
      <c r="KI62" s="145">
        <f t="shared" si="180"/>
        <v>0</v>
      </c>
      <c r="KJ62" s="144"/>
      <c r="KK62" s="147"/>
      <c r="KL62" s="133">
        <f t="shared" si="1167"/>
        <v>0</v>
      </c>
      <c r="KM62" s="134" t="e">
        <f t="shared" si="1168"/>
        <v>#DIV/0!</v>
      </c>
      <c r="KN62" s="133"/>
      <c r="KO62" s="145">
        <f t="shared" si="1169"/>
        <v>0</v>
      </c>
      <c r="KP62" s="144"/>
      <c r="KQ62" s="147"/>
      <c r="KR62" s="133">
        <f t="shared" si="1170"/>
        <v>0</v>
      </c>
      <c r="KS62" s="134" t="e">
        <f t="shared" si="1171"/>
        <v>#DIV/0!</v>
      </c>
      <c r="KT62" s="133"/>
      <c r="KU62" s="145">
        <f t="shared" si="1172"/>
        <v>0</v>
      </c>
      <c r="KV62" s="144">
        <f t="shared" si="187"/>
        <v>0</v>
      </c>
      <c r="KW62" s="147">
        <f t="shared" si="187"/>
        <v>0</v>
      </c>
      <c r="KX62" s="133">
        <f t="shared" si="187"/>
        <v>0</v>
      </c>
      <c r="KY62" s="134" t="e">
        <f t="shared" si="188"/>
        <v>#DIV/0!</v>
      </c>
      <c r="KZ62" s="133">
        <f t="shared" si="189"/>
        <v>0</v>
      </c>
      <c r="LA62" s="145">
        <f t="shared" si="189"/>
        <v>0</v>
      </c>
      <c r="LB62" s="144"/>
      <c r="LC62" s="147"/>
      <c r="LD62" s="133">
        <f t="shared" si="1173"/>
        <v>0</v>
      </c>
      <c r="LE62" s="134" t="e">
        <f t="shared" si="1174"/>
        <v>#DIV/0!</v>
      </c>
      <c r="LF62" s="133"/>
      <c r="LG62" s="145">
        <f t="shared" si="1175"/>
        <v>0</v>
      </c>
      <c r="LH62" s="144"/>
      <c r="LI62" s="147"/>
      <c r="LJ62" s="133">
        <f t="shared" si="1176"/>
        <v>0</v>
      </c>
      <c r="LK62" s="134" t="e">
        <f t="shared" si="1177"/>
        <v>#DIV/0!</v>
      </c>
      <c r="LL62" s="133"/>
      <c r="LM62" s="145">
        <f t="shared" si="1178"/>
        <v>0</v>
      </c>
      <c r="LN62" s="144">
        <f t="shared" si="196"/>
        <v>0</v>
      </c>
      <c r="LO62" s="147">
        <f t="shared" si="196"/>
        <v>0</v>
      </c>
      <c r="LP62" s="133">
        <f t="shared" si="196"/>
        <v>0</v>
      </c>
      <c r="LQ62" s="134" t="e">
        <f t="shared" si="197"/>
        <v>#DIV/0!</v>
      </c>
      <c r="LR62" s="133">
        <f t="shared" si="198"/>
        <v>0</v>
      </c>
      <c r="LS62" s="145">
        <f t="shared" si="198"/>
        <v>0</v>
      </c>
      <c r="LT62" s="144"/>
      <c r="LU62" s="147"/>
      <c r="LV62" s="133">
        <f t="shared" si="1179"/>
        <v>0</v>
      </c>
      <c r="LW62" s="134" t="e">
        <f t="shared" si="1180"/>
        <v>#DIV/0!</v>
      </c>
      <c r="LX62" s="133"/>
      <c r="LY62" s="145">
        <f t="shared" si="1181"/>
        <v>0</v>
      </c>
      <c r="LZ62" s="144"/>
      <c r="MA62" s="147"/>
      <c r="MB62" s="133">
        <f t="shared" si="1182"/>
        <v>0</v>
      </c>
      <c r="MC62" s="134" t="e">
        <f t="shared" si="1183"/>
        <v>#DIV/0!</v>
      </c>
      <c r="MD62" s="133"/>
      <c r="ME62" s="145">
        <f t="shared" si="1184"/>
        <v>0</v>
      </c>
      <c r="MF62" s="144">
        <f t="shared" si="205"/>
        <v>0</v>
      </c>
      <c r="MG62" s="147">
        <f t="shared" si="205"/>
        <v>0</v>
      </c>
      <c r="MH62" s="133">
        <f t="shared" si="205"/>
        <v>0</v>
      </c>
      <c r="MI62" s="134" t="e">
        <f t="shared" si="206"/>
        <v>#DIV/0!</v>
      </c>
      <c r="MJ62" s="133">
        <f t="shared" si="207"/>
        <v>0</v>
      </c>
      <c r="MK62" s="145">
        <f t="shared" si="207"/>
        <v>0</v>
      </c>
      <c r="ML62" s="144"/>
      <c r="MM62" s="147"/>
      <c r="MN62" s="133">
        <f t="shared" si="1185"/>
        <v>0</v>
      </c>
      <c r="MO62" s="134" t="e">
        <f t="shared" si="1186"/>
        <v>#DIV/0!</v>
      </c>
      <c r="MP62" s="133"/>
      <c r="MQ62" s="145">
        <f t="shared" si="1187"/>
        <v>0</v>
      </c>
      <c r="MR62" s="144"/>
      <c r="MS62" s="147"/>
      <c r="MT62" s="133">
        <f t="shared" si="1188"/>
        <v>0</v>
      </c>
      <c r="MU62" s="134" t="e">
        <f t="shared" si="1189"/>
        <v>#DIV/0!</v>
      </c>
      <c r="MV62" s="133"/>
      <c r="MW62" s="145">
        <f t="shared" si="1190"/>
        <v>0</v>
      </c>
      <c r="MX62" s="144">
        <f t="shared" si="214"/>
        <v>0</v>
      </c>
      <c r="MY62" s="147">
        <f t="shared" si="214"/>
        <v>0</v>
      </c>
      <c r="MZ62" s="133">
        <f t="shared" si="214"/>
        <v>0</v>
      </c>
      <c r="NA62" s="134" t="e">
        <f t="shared" si="215"/>
        <v>#DIV/0!</v>
      </c>
      <c r="NB62" s="133">
        <f t="shared" si="216"/>
        <v>0</v>
      </c>
      <c r="NC62" s="145">
        <f t="shared" si="216"/>
        <v>0</v>
      </c>
      <c r="ND62" s="144"/>
      <c r="NE62" s="147"/>
      <c r="NF62" s="133">
        <f t="shared" si="1191"/>
        <v>0</v>
      </c>
      <c r="NG62" s="134" t="e">
        <f t="shared" si="1192"/>
        <v>#DIV/0!</v>
      </c>
      <c r="NH62" s="133"/>
      <c r="NI62" s="145">
        <f t="shared" si="1193"/>
        <v>0</v>
      </c>
      <c r="NJ62" s="144"/>
      <c r="NK62" s="147"/>
      <c r="NL62" s="133">
        <f t="shared" si="1194"/>
        <v>0</v>
      </c>
      <c r="NM62" s="134" t="e">
        <f t="shared" si="1195"/>
        <v>#DIV/0!</v>
      </c>
      <c r="NN62" s="133"/>
      <c r="NO62" s="145">
        <f t="shared" si="1196"/>
        <v>0</v>
      </c>
      <c r="NP62" s="144">
        <f t="shared" si="223"/>
        <v>0</v>
      </c>
      <c r="NQ62" s="147">
        <f t="shared" si="223"/>
        <v>0</v>
      </c>
      <c r="NR62" s="133">
        <f t="shared" si="223"/>
        <v>0</v>
      </c>
      <c r="NS62" s="134" t="e">
        <f t="shared" si="224"/>
        <v>#DIV/0!</v>
      </c>
      <c r="NT62" s="133">
        <f t="shared" si="225"/>
        <v>0</v>
      </c>
      <c r="NU62" s="145">
        <f t="shared" si="225"/>
        <v>0</v>
      </c>
      <c r="NV62" s="144"/>
      <c r="NW62" s="147"/>
      <c r="NX62" s="133">
        <f t="shared" si="1197"/>
        <v>0</v>
      </c>
      <c r="NY62" s="134" t="e">
        <f t="shared" si="1198"/>
        <v>#DIV/0!</v>
      </c>
      <c r="NZ62" s="133"/>
      <c r="OA62" s="145">
        <f t="shared" si="1199"/>
        <v>0</v>
      </c>
      <c r="OB62" s="144"/>
      <c r="OC62" s="147"/>
      <c r="OD62" s="133">
        <f t="shared" si="1200"/>
        <v>0</v>
      </c>
      <c r="OE62" s="134" t="e">
        <f t="shared" si="1201"/>
        <v>#DIV/0!</v>
      </c>
      <c r="OF62" s="133"/>
      <c r="OG62" s="145">
        <f t="shared" si="1202"/>
        <v>0</v>
      </c>
      <c r="OH62" s="144"/>
      <c r="OI62" s="147"/>
      <c r="OJ62" s="133">
        <f t="shared" si="1203"/>
        <v>0</v>
      </c>
      <c r="OK62" s="134" t="e">
        <f t="shared" si="1204"/>
        <v>#DIV/0!</v>
      </c>
      <c r="OL62" s="133"/>
      <c r="OM62" s="145">
        <f t="shared" si="1205"/>
        <v>0</v>
      </c>
      <c r="ON62" s="144">
        <f t="shared" si="235"/>
        <v>0</v>
      </c>
      <c r="OO62" s="147">
        <f t="shared" si="235"/>
        <v>0</v>
      </c>
      <c r="OP62" s="133">
        <f t="shared" si="235"/>
        <v>0</v>
      </c>
      <c r="OQ62" s="134" t="e">
        <f t="shared" si="236"/>
        <v>#DIV/0!</v>
      </c>
      <c r="OR62" s="133">
        <f t="shared" si="237"/>
        <v>0</v>
      </c>
      <c r="OS62" s="145">
        <f t="shared" si="237"/>
        <v>0</v>
      </c>
      <c r="OT62" s="144"/>
      <c r="OU62" s="147"/>
      <c r="OV62" s="133">
        <f t="shared" si="1206"/>
        <v>0</v>
      </c>
      <c r="OW62" s="134" t="e">
        <f t="shared" si="1207"/>
        <v>#DIV/0!</v>
      </c>
      <c r="OX62" s="133"/>
      <c r="OY62" s="145">
        <f t="shared" si="1208"/>
        <v>0</v>
      </c>
      <c r="OZ62" s="144"/>
      <c r="PA62" s="147"/>
      <c r="PB62" s="133">
        <f t="shared" si="1209"/>
        <v>0</v>
      </c>
      <c r="PC62" s="134" t="e">
        <f t="shared" si="1210"/>
        <v>#DIV/0!</v>
      </c>
      <c r="PD62" s="133"/>
      <c r="PE62" s="145">
        <f t="shared" si="1211"/>
        <v>0</v>
      </c>
      <c r="PF62" s="144">
        <f t="shared" si="244"/>
        <v>0</v>
      </c>
      <c r="PG62" s="147">
        <f t="shared" si="244"/>
        <v>0</v>
      </c>
      <c r="PH62" s="133">
        <f t="shared" si="244"/>
        <v>0</v>
      </c>
      <c r="PI62" s="134" t="e">
        <f t="shared" si="245"/>
        <v>#DIV/0!</v>
      </c>
      <c r="PJ62" s="133">
        <f t="shared" si="246"/>
        <v>0</v>
      </c>
      <c r="PK62" s="145">
        <f t="shared" si="246"/>
        <v>0</v>
      </c>
      <c r="PL62" s="144"/>
      <c r="PM62" s="147"/>
      <c r="PN62" s="133">
        <f t="shared" si="1212"/>
        <v>0</v>
      </c>
      <c r="PO62" s="134" t="e">
        <f t="shared" si="1213"/>
        <v>#DIV/0!</v>
      </c>
      <c r="PP62" s="133"/>
      <c r="PQ62" s="145">
        <f t="shared" si="1214"/>
        <v>0</v>
      </c>
      <c r="PR62" s="144"/>
      <c r="PS62" s="147"/>
      <c r="PT62" s="133">
        <f t="shared" si="1215"/>
        <v>0</v>
      </c>
      <c r="PU62" s="134" t="e">
        <f t="shared" si="1216"/>
        <v>#DIV/0!</v>
      </c>
      <c r="PV62" s="133"/>
      <c r="PW62" s="145">
        <f t="shared" si="1217"/>
        <v>0</v>
      </c>
    </row>
    <row r="63" spans="1:439" s="98" customFormat="1" ht="18.75" customHeight="1">
      <c r="A63" s="150"/>
      <c r="B63" s="157" t="s">
        <v>743</v>
      </c>
      <c r="C63" s="157" t="s">
        <v>744</v>
      </c>
      <c r="D63" s="158">
        <f>+'[10]รายงานจัดซื้องบ I '!D53</f>
        <v>273638</v>
      </c>
      <c r="E63" s="158">
        <f>+'[10]รายงานจัดซื้องบ I '!E53</f>
        <v>0</v>
      </c>
      <c r="F63" s="158">
        <f t="shared" si="37"/>
        <v>273638</v>
      </c>
      <c r="G63" s="158">
        <f>+'[10]รายงานจัดซื้องบ I '!G53</f>
        <v>0</v>
      </c>
      <c r="H63" s="158">
        <f t="shared" si="1087"/>
        <v>273638</v>
      </c>
      <c r="I63" s="159">
        <f>+'[10]รายงานจัดซื้องบ I '!I53+'[10]รายงานจัดซื้องบ I '!L53+'[10]รายงานจัดซื้องบ I '!M53</f>
        <v>0</v>
      </c>
      <c r="J63" s="158">
        <f t="shared" si="38"/>
        <v>273638</v>
      </c>
      <c r="K63" s="160">
        <f t="shared" si="36"/>
        <v>0</v>
      </c>
      <c r="L63" s="158">
        <f>+'[10]รายงานจัดซื้องบ I '!O53</f>
        <v>262950.56</v>
      </c>
      <c r="M63" s="161">
        <f t="shared" si="39"/>
        <v>10687.440000000002</v>
      </c>
      <c r="N63" s="136">
        <f t="shared" si="40"/>
        <v>0</v>
      </c>
      <c r="O63" s="148">
        <f t="shared" si="40"/>
        <v>0</v>
      </c>
      <c r="P63" s="137">
        <f t="shared" si="40"/>
        <v>0</v>
      </c>
      <c r="Q63" s="138" t="e">
        <f t="shared" si="41"/>
        <v>#DIV/0!</v>
      </c>
      <c r="R63" s="137">
        <f t="shared" si="42"/>
        <v>0</v>
      </c>
      <c r="S63" s="139">
        <f t="shared" si="42"/>
        <v>0</v>
      </c>
      <c r="T63" s="140">
        <f t="shared" si="1090"/>
        <v>273638</v>
      </c>
      <c r="U63" s="149">
        <f t="shared" si="1090"/>
        <v>0</v>
      </c>
      <c r="V63" s="141">
        <f t="shared" si="1091"/>
        <v>273638</v>
      </c>
      <c r="W63" s="142">
        <f t="shared" si="1092"/>
        <v>0</v>
      </c>
      <c r="X63" s="141">
        <f t="shared" si="1093"/>
        <v>262950.56</v>
      </c>
      <c r="Y63" s="143">
        <f t="shared" si="1094"/>
        <v>10687.440000000002</v>
      </c>
      <c r="Z63" s="144">
        <v>0</v>
      </c>
      <c r="AA63" s="147">
        <v>0</v>
      </c>
      <c r="AB63" s="133">
        <f t="shared" si="1095"/>
        <v>0</v>
      </c>
      <c r="AC63" s="134" t="e">
        <f t="shared" si="1096"/>
        <v>#DIV/0!</v>
      </c>
      <c r="AD63" s="133">
        <v>0</v>
      </c>
      <c r="AE63" s="145">
        <f t="shared" si="1097"/>
        <v>0</v>
      </c>
      <c r="AF63" s="144">
        <v>0</v>
      </c>
      <c r="AG63" s="147">
        <v>0</v>
      </c>
      <c r="AH63" s="133">
        <f t="shared" si="1098"/>
        <v>0</v>
      </c>
      <c r="AI63" s="134" t="e">
        <f t="shared" si="1099"/>
        <v>#DIV/0!</v>
      </c>
      <c r="AJ63" s="133">
        <v>0</v>
      </c>
      <c r="AK63" s="145">
        <f t="shared" si="1100"/>
        <v>0</v>
      </c>
      <c r="AL63" s="144">
        <f t="shared" si="52"/>
        <v>0</v>
      </c>
      <c r="AM63" s="147">
        <f t="shared" si="52"/>
        <v>0</v>
      </c>
      <c r="AN63" s="133">
        <f t="shared" si="52"/>
        <v>0</v>
      </c>
      <c r="AO63" s="134" t="e">
        <f t="shared" si="53"/>
        <v>#DIV/0!</v>
      </c>
      <c r="AP63" s="133">
        <f t="shared" si="54"/>
        <v>0</v>
      </c>
      <c r="AQ63" s="145">
        <f t="shared" si="54"/>
        <v>0</v>
      </c>
      <c r="AR63" s="144"/>
      <c r="AS63" s="147"/>
      <c r="AT63" s="133">
        <f t="shared" si="55"/>
        <v>0</v>
      </c>
      <c r="AU63" s="134" t="e">
        <f t="shared" si="56"/>
        <v>#DIV/0!</v>
      </c>
      <c r="AV63" s="133"/>
      <c r="AW63" s="145">
        <f t="shared" si="57"/>
        <v>0</v>
      </c>
      <c r="AX63" s="144"/>
      <c r="AY63" s="147"/>
      <c r="AZ63" s="133">
        <f t="shared" si="58"/>
        <v>0</v>
      </c>
      <c r="BA63" s="134" t="e">
        <f t="shared" si="59"/>
        <v>#DIV/0!</v>
      </c>
      <c r="BB63" s="133"/>
      <c r="BC63" s="145">
        <f t="shared" si="60"/>
        <v>0</v>
      </c>
      <c r="BD63" s="144"/>
      <c r="BE63" s="147"/>
      <c r="BF63" s="133">
        <f t="shared" si="61"/>
        <v>0</v>
      </c>
      <c r="BG63" s="134" t="e">
        <f t="shared" si="62"/>
        <v>#DIV/0!</v>
      </c>
      <c r="BH63" s="133"/>
      <c r="BI63" s="145">
        <f t="shared" si="63"/>
        <v>0</v>
      </c>
      <c r="BJ63" s="144">
        <f t="shared" si="64"/>
        <v>0</v>
      </c>
      <c r="BK63" s="147">
        <f t="shared" si="64"/>
        <v>0</v>
      </c>
      <c r="BL63" s="133">
        <f t="shared" si="64"/>
        <v>0</v>
      </c>
      <c r="BM63" s="134" t="e">
        <f t="shared" si="65"/>
        <v>#DIV/0!</v>
      </c>
      <c r="BN63" s="133">
        <f t="shared" si="66"/>
        <v>0</v>
      </c>
      <c r="BO63" s="145">
        <f t="shared" si="66"/>
        <v>0</v>
      </c>
      <c r="BP63" s="144">
        <f>+'[10]รายละเอียดซื้อ I'!F191</f>
        <v>0</v>
      </c>
      <c r="BQ63" s="147">
        <f>+'[10]รายละเอียดซื้อ I'!G191+'[10]รายละเอียดซื้อ I'!J191+'[10]รายละเอียดซื้อ I'!K191</f>
        <v>0</v>
      </c>
      <c r="BR63" s="133">
        <f t="shared" si="67"/>
        <v>0</v>
      </c>
      <c r="BS63" s="134" t="e">
        <f t="shared" si="68"/>
        <v>#DIV/0!</v>
      </c>
      <c r="BT63" s="133">
        <f>+'[10]รายละเอียดซื้อ I'!N191</f>
        <v>0</v>
      </c>
      <c r="BU63" s="145">
        <f t="shared" si="69"/>
        <v>0</v>
      </c>
      <c r="BV63" s="144"/>
      <c r="BW63" s="147"/>
      <c r="BX63" s="133">
        <f t="shared" si="70"/>
        <v>0</v>
      </c>
      <c r="BY63" s="134" t="e">
        <f t="shared" si="71"/>
        <v>#DIV/0!</v>
      </c>
      <c r="BZ63" s="133"/>
      <c r="CA63" s="145">
        <f t="shared" si="72"/>
        <v>0</v>
      </c>
      <c r="CB63" s="144"/>
      <c r="CC63" s="147"/>
      <c r="CD63" s="133">
        <f t="shared" si="73"/>
        <v>0</v>
      </c>
      <c r="CE63" s="134" t="e">
        <f t="shared" si="74"/>
        <v>#DIV/0!</v>
      </c>
      <c r="CF63" s="133"/>
      <c r="CG63" s="145">
        <f t="shared" si="75"/>
        <v>0</v>
      </c>
      <c r="CH63" s="144">
        <f t="shared" si="76"/>
        <v>0</v>
      </c>
      <c r="CI63" s="147">
        <f t="shared" si="76"/>
        <v>0</v>
      </c>
      <c r="CJ63" s="133">
        <f t="shared" si="76"/>
        <v>0</v>
      </c>
      <c r="CK63" s="134" t="e">
        <f t="shared" si="77"/>
        <v>#DIV/0!</v>
      </c>
      <c r="CL63" s="133">
        <f t="shared" si="78"/>
        <v>0</v>
      </c>
      <c r="CM63" s="145">
        <f t="shared" si="78"/>
        <v>0</v>
      </c>
      <c r="CN63" s="144"/>
      <c r="CO63" s="147"/>
      <c r="CP63" s="133">
        <f t="shared" si="79"/>
        <v>0</v>
      </c>
      <c r="CQ63" s="134" t="e">
        <f t="shared" si="80"/>
        <v>#DIV/0!</v>
      </c>
      <c r="CR63" s="133"/>
      <c r="CS63" s="145">
        <f t="shared" si="81"/>
        <v>0</v>
      </c>
      <c r="CT63" s="144"/>
      <c r="CU63" s="147"/>
      <c r="CV63" s="133">
        <f t="shared" si="82"/>
        <v>0</v>
      </c>
      <c r="CW63" s="134" t="e">
        <f t="shared" si="83"/>
        <v>#DIV/0!</v>
      </c>
      <c r="CX63" s="133"/>
      <c r="CY63" s="145">
        <f t="shared" si="84"/>
        <v>0</v>
      </c>
      <c r="CZ63" s="144"/>
      <c r="DA63" s="147"/>
      <c r="DB63" s="133">
        <f t="shared" si="85"/>
        <v>0</v>
      </c>
      <c r="DC63" s="134" t="e">
        <f t="shared" si="86"/>
        <v>#DIV/0!</v>
      </c>
      <c r="DD63" s="133"/>
      <c r="DE63" s="145">
        <f t="shared" si="87"/>
        <v>0</v>
      </c>
      <c r="DF63" s="144">
        <f t="shared" si="88"/>
        <v>0</v>
      </c>
      <c r="DG63" s="147">
        <f t="shared" si="88"/>
        <v>0</v>
      </c>
      <c r="DH63" s="133">
        <f t="shared" si="88"/>
        <v>0</v>
      </c>
      <c r="DI63" s="134" t="e">
        <f t="shared" si="89"/>
        <v>#DIV/0!</v>
      </c>
      <c r="DJ63" s="133">
        <f t="shared" si="90"/>
        <v>0</v>
      </c>
      <c r="DK63" s="145">
        <f t="shared" si="90"/>
        <v>0</v>
      </c>
      <c r="DL63" s="144">
        <f>+'[10]รายละเอียดซื้อ I'!F192</f>
        <v>0</v>
      </c>
      <c r="DM63" s="147">
        <f>+'[10]รายละเอียดซื้อ I'!G192+'[10]รายละเอียดซื้อ I'!J192+'[10]รายละเอียดซื้อ I'!K192</f>
        <v>0</v>
      </c>
      <c r="DN63" s="133">
        <f t="shared" si="91"/>
        <v>0</v>
      </c>
      <c r="DO63" s="134" t="e">
        <f t="shared" si="92"/>
        <v>#DIV/0!</v>
      </c>
      <c r="DP63" s="133">
        <f>+'[10]รายละเอียดซื้อ I'!N192</f>
        <v>0</v>
      </c>
      <c r="DQ63" s="145">
        <f t="shared" si="93"/>
        <v>0</v>
      </c>
      <c r="DR63" s="144"/>
      <c r="DS63" s="147"/>
      <c r="DT63" s="133">
        <f t="shared" si="94"/>
        <v>0</v>
      </c>
      <c r="DU63" s="134" t="e">
        <f t="shared" si="95"/>
        <v>#DIV/0!</v>
      </c>
      <c r="DV63" s="133"/>
      <c r="DW63" s="145">
        <f t="shared" si="96"/>
        <v>0</v>
      </c>
      <c r="DX63" s="144"/>
      <c r="DY63" s="147"/>
      <c r="DZ63" s="133">
        <f t="shared" si="1101"/>
        <v>0</v>
      </c>
      <c r="EA63" s="134" t="e">
        <f t="shared" si="1102"/>
        <v>#DIV/0!</v>
      </c>
      <c r="EB63" s="133"/>
      <c r="EC63" s="145">
        <f t="shared" si="1103"/>
        <v>0</v>
      </c>
      <c r="ED63" s="144">
        <f t="shared" si="100"/>
        <v>0</v>
      </c>
      <c r="EE63" s="147">
        <f t="shared" si="100"/>
        <v>0</v>
      </c>
      <c r="EF63" s="133">
        <f t="shared" si="100"/>
        <v>0</v>
      </c>
      <c r="EG63" s="134" t="e">
        <f t="shared" si="101"/>
        <v>#DIV/0!</v>
      </c>
      <c r="EH63" s="133">
        <f t="shared" si="102"/>
        <v>0</v>
      </c>
      <c r="EI63" s="145">
        <f t="shared" si="102"/>
        <v>0</v>
      </c>
      <c r="EJ63" s="144">
        <f>+'[10]รายละเอียดซื้อ I'!F193</f>
        <v>0</v>
      </c>
      <c r="EK63" s="147">
        <f>+'[10]รายละเอียดซื้อ I'!G193+'[10]รายละเอียดซื้อ I'!J193+'[10]รายละเอียดซื้อ I'!K193</f>
        <v>0</v>
      </c>
      <c r="EL63" s="133">
        <f t="shared" si="1104"/>
        <v>0</v>
      </c>
      <c r="EM63" s="134" t="e">
        <f t="shared" si="1105"/>
        <v>#DIV/0!</v>
      </c>
      <c r="EN63" s="133">
        <f>+'[10]รายละเอียดซื้อ I'!N193</f>
        <v>0</v>
      </c>
      <c r="EO63" s="145">
        <f t="shared" si="1106"/>
        <v>0</v>
      </c>
      <c r="EP63" s="144"/>
      <c r="EQ63" s="147"/>
      <c r="ER63" s="133">
        <f t="shared" si="1107"/>
        <v>0</v>
      </c>
      <c r="ES63" s="134" t="e">
        <f t="shared" si="1108"/>
        <v>#DIV/0!</v>
      </c>
      <c r="ET63" s="133"/>
      <c r="EU63" s="145">
        <f t="shared" si="1109"/>
        <v>0</v>
      </c>
      <c r="EV63" s="144"/>
      <c r="EW63" s="147"/>
      <c r="EX63" s="133">
        <f t="shared" si="1110"/>
        <v>0</v>
      </c>
      <c r="EY63" s="134" t="e">
        <f t="shared" si="1111"/>
        <v>#DIV/0!</v>
      </c>
      <c r="EZ63" s="133"/>
      <c r="FA63" s="145">
        <f t="shared" si="1112"/>
        <v>0</v>
      </c>
      <c r="FB63" s="144"/>
      <c r="FC63" s="147"/>
      <c r="FD63" s="133">
        <f t="shared" si="1113"/>
        <v>0</v>
      </c>
      <c r="FE63" s="134" t="e">
        <f t="shared" si="1114"/>
        <v>#DIV/0!</v>
      </c>
      <c r="FF63" s="133"/>
      <c r="FG63" s="145">
        <f t="shared" si="1115"/>
        <v>0</v>
      </c>
      <c r="FH63" s="144"/>
      <c r="FI63" s="147"/>
      <c r="FJ63" s="133">
        <f t="shared" si="1116"/>
        <v>0</v>
      </c>
      <c r="FK63" s="134" t="e">
        <f t="shared" si="1117"/>
        <v>#DIV/0!</v>
      </c>
      <c r="FL63" s="133"/>
      <c r="FM63" s="145">
        <f t="shared" si="1118"/>
        <v>0</v>
      </c>
      <c r="FN63" s="144">
        <f t="shared" si="118"/>
        <v>35825</v>
      </c>
      <c r="FO63" s="147">
        <f t="shared" si="118"/>
        <v>0</v>
      </c>
      <c r="FP63" s="133">
        <f t="shared" si="118"/>
        <v>35825</v>
      </c>
      <c r="FQ63" s="134">
        <f t="shared" si="119"/>
        <v>0</v>
      </c>
      <c r="FR63" s="133">
        <f t="shared" si="120"/>
        <v>35825</v>
      </c>
      <c r="FS63" s="145">
        <f t="shared" si="120"/>
        <v>0</v>
      </c>
      <c r="FT63" s="144">
        <f>+'[10]รายละเอียดซื้อ I'!F194</f>
        <v>35825</v>
      </c>
      <c r="FU63" s="147">
        <f>+'[10]รายละเอียดซื้อ I'!G194+'[10]รายละเอียดซื้อ I'!J194+'[10]รายละเอียดซื้อ I'!K194</f>
        <v>0</v>
      </c>
      <c r="FV63" s="133">
        <f t="shared" si="1119"/>
        <v>35825</v>
      </c>
      <c r="FW63" s="134">
        <f t="shared" si="1120"/>
        <v>0</v>
      </c>
      <c r="FX63" s="133">
        <f>+'[10]รายละเอียดซื้อ I'!N194</f>
        <v>35825</v>
      </c>
      <c r="FY63" s="145">
        <f t="shared" si="1121"/>
        <v>0</v>
      </c>
      <c r="FZ63" s="144"/>
      <c r="GA63" s="147"/>
      <c r="GB63" s="133">
        <f t="shared" si="1122"/>
        <v>0</v>
      </c>
      <c r="GC63" s="134" t="e">
        <f t="shared" si="1123"/>
        <v>#DIV/0!</v>
      </c>
      <c r="GD63" s="133"/>
      <c r="GE63" s="145">
        <f t="shared" si="1124"/>
        <v>0</v>
      </c>
      <c r="GF63" s="144"/>
      <c r="GG63" s="147"/>
      <c r="GH63" s="133">
        <f t="shared" si="1125"/>
        <v>0</v>
      </c>
      <c r="GI63" s="134" t="e">
        <f t="shared" si="1126"/>
        <v>#DIV/0!</v>
      </c>
      <c r="GJ63" s="133"/>
      <c r="GK63" s="145">
        <f t="shared" si="1127"/>
        <v>0</v>
      </c>
      <c r="GL63" s="144">
        <f t="shared" si="130"/>
        <v>0</v>
      </c>
      <c r="GM63" s="147">
        <f t="shared" si="130"/>
        <v>0</v>
      </c>
      <c r="GN63" s="133">
        <f t="shared" si="130"/>
        <v>0</v>
      </c>
      <c r="GO63" s="134" t="e">
        <f t="shared" si="131"/>
        <v>#DIV/0!</v>
      </c>
      <c r="GP63" s="133">
        <f t="shared" si="132"/>
        <v>0</v>
      </c>
      <c r="GQ63" s="145">
        <f t="shared" si="132"/>
        <v>0</v>
      </c>
      <c r="GR63" s="144">
        <f>+'[10]รายละเอียดซื้อ I'!F195</f>
        <v>0</v>
      </c>
      <c r="GS63" s="147">
        <f>+'[10]รายละเอียดซื้อ I'!G195+'[10]รายละเอียดซื้อ I'!J195+'[10]รายละเอียดซื้อ I'!K195</f>
        <v>0</v>
      </c>
      <c r="GT63" s="133">
        <f t="shared" si="1128"/>
        <v>0</v>
      </c>
      <c r="GU63" s="134" t="e">
        <f t="shared" si="1129"/>
        <v>#DIV/0!</v>
      </c>
      <c r="GV63" s="133">
        <f>+'[10]รายละเอียดซื้อ I'!N195</f>
        <v>0</v>
      </c>
      <c r="GW63" s="145">
        <f t="shared" si="1130"/>
        <v>0</v>
      </c>
      <c r="GX63" s="144"/>
      <c r="GY63" s="147"/>
      <c r="GZ63" s="133">
        <f t="shared" si="1131"/>
        <v>0</v>
      </c>
      <c r="HA63" s="134" t="e">
        <f t="shared" si="1132"/>
        <v>#DIV/0!</v>
      </c>
      <c r="HB63" s="133"/>
      <c r="HC63" s="145">
        <f t="shared" si="1133"/>
        <v>0</v>
      </c>
      <c r="HD63" s="144"/>
      <c r="HE63" s="147"/>
      <c r="HF63" s="133">
        <f t="shared" si="1134"/>
        <v>0</v>
      </c>
      <c r="HG63" s="134" t="e">
        <f t="shared" si="1135"/>
        <v>#DIV/0!</v>
      </c>
      <c r="HH63" s="133"/>
      <c r="HI63" s="145">
        <f t="shared" si="1136"/>
        <v>0</v>
      </c>
      <c r="HJ63" s="144"/>
      <c r="HK63" s="147"/>
      <c r="HL63" s="133">
        <f t="shared" si="1137"/>
        <v>0</v>
      </c>
      <c r="HM63" s="134" t="e">
        <f t="shared" si="1138"/>
        <v>#DIV/0!</v>
      </c>
      <c r="HN63" s="133"/>
      <c r="HO63" s="145">
        <f t="shared" si="1139"/>
        <v>0</v>
      </c>
      <c r="HP63" s="144"/>
      <c r="HQ63" s="147"/>
      <c r="HR63" s="133">
        <f t="shared" si="1140"/>
        <v>0</v>
      </c>
      <c r="HS63" s="134" t="e">
        <f t="shared" si="1141"/>
        <v>#DIV/0!</v>
      </c>
      <c r="HT63" s="133"/>
      <c r="HU63" s="145">
        <f t="shared" si="1142"/>
        <v>0</v>
      </c>
      <c r="HV63" s="144"/>
      <c r="HW63" s="147"/>
      <c r="HX63" s="133">
        <f t="shared" si="1143"/>
        <v>0</v>
      </c>
      <c r="HY63" s="134" t="e">
        <f t="shared" si="1144"/>
        <v>#DIV/0!</v>
      </c>
      <c r="HZ63" s="133"/>
      <c r="IA63" s="145">
        <f t="shared" si="1145"/>
        <v>0</v>
      </c>
      <c r="IB63" s="144">
        <f t="shared" si="151"/>
        <v>0</v>
      </c>
      <c r="IC63" s="147">
        <f t="shared" si="151"/>
        <v>0</v>
      </c>
      <c r="ID63" s="133">
        <f t="shared" si="151"/>
        <v>0</v>
      </c>
      <c r="IE63" s="134" t="e">
        <f t="shared" si="152"/>
        <v>#DIV/0!</v>
      </c>
      <c r="IF63" s="133">
        <f t="shared" si="153"/>
        <v>0</v>
      </c>
      <c r="IG63" s="145">
        <f t="shared" si="153"/>
        <v>0</v>
      </c>
      <c r="IH63" s="144">
        <f>+'[10]รายละเอียดซื้อ I'!F196</f>
        <v>0</v>
      </c>
      <c r="II63" s="147">
        <f>+'[10]รายละเอียดซื้อ I'!G196+'[10]รายละเอียดซื้อ I'!J196+'[10]รายละเอียดซื้อ I'!K196</f>
        <v>0</v>
      </c>
      <c r="IJ63" s="133">
        <f t="shared" si="1146"/>
        <v>0</v>
      </c>
      <c r="IK63" s="134" t="e">
        <f t="shared" si="1147"/>
        <v>#DIV/0!</v>
      </c>
      <c r="IL63" s="133">
        <f>+'[10]รายละเอียดซื้อ I'!N196</f>
        <v>0</v>
      </c>
      <c r="IM63" s="145">
        <f t="shared" si="1148"/>
        <v>0</v>
      </c>
      <c r="IN63" s="144"/>
      <c r="IO63" s="147"/>
      <c r="IP63" s="133">
        <f t="shared" si="1149"/>
        <v>0</v>
      </c>
      <c r="IQ63" s="134" t="e">
        <f t="shared" si="1150"/>
        <v>#DIV/0!</v>
      </c>
      <c r="IR63" s="133"/>
      <c r="IS63" s="145">
        <f t="shared" si="1151"/>
        <v>0</v>
      </c>
      <c r="IT63" s="144"/>
      <c r="IU63" s="147"/>
      <c r="IV63" s="133">
        <f t="shared" si="1152"/>
        <v>0</v>
      </c>
      <c r="IW63" s="134" t="e">
        <f t="shared" si="1153"/>
        <v>#DIV/0!</v>
      </c>
      <c r="IX63" s="133"/>
      <c r="IY63" s="145">
        <f t="shared" si="1154"/>
        <v>0</v>
      </c>
      <c r="IZ63" s="144">
        <f t="shared" si="163"/>
        <v>0</v>
      </c>
      <c r="JA63" s="147">
        <f t="shared" si="163"/>
        <v>0</v>
      </c>
      <c r="JB63" s="133">
        <f t="shared" si="163"/>
        <v>0</v>
      </c>
      <c r="JC63" s="134" t="e">
        <f t="shared" si="164"/>
        <v>#DIV/0!</v>
      </c>
      <c r="JD63" s="133">
        <f t="shared" si="165"/>
        <v>0</v>
      </c>
      <c r="JE63" s="145">
        <f t="shared" si="165"/>
        <v>0</v>
      </c>
      <c r="JF63" s="144">
        <f>+'[10]รายละเอียดซื้อ I'!F197</f>
        <v>0</v>
      </c>
      <c r="JG63" s="147">
        <f>+'[10]รายละเอียดซื้อ I'!G197+'[10]รายละเอียดซื้อ I'!J197+'[10]รายละเอียดซื้อ I'!K197</f>
        <v>0</v>
      </c>
      <c r="JH63" s="133">
        <f t="shared" si="1155"/>
        <v>0</v>
      </c>
      <c r="JI63" s="134" t="e">
        <f t="shared" si="1156"/>
        <v>#DIV/0!</v>
      </c>
      <c r="JJ63" s="133">
        <f>+'[10]รายละเอียดซื้อ I'!N197</f>
        <v>0</v>
      </c>
      <c r="JK63" s="145">
        <f t="shared" si="1157"/>
        <v>0</v>
      </c>
      <c r="JL63" s="144"/>
      <c r="JM63" s="147"/>
      <c r="JN63" s="133">
        <f t="shared" si="1158"/>
        <v>0</v>
      </c>
      <c r="JO63" s="134" t="e">
        <f t="shared" si="1159"/>
        <v>#DIV/0!</v>
      </c>
      <c r="JP63" s="133"/>
      <c r="JQ63" s="145">
        <f t="shared" si="1160"/>
        <v>0</v>
      </c>
      <c r="JR63" s="144"/>
      <c r="JS63" s="147"/>
      <c r="JT63" s="133">
        <f t="shared" si="1161"/>
        <v>0</v>
      </c>
      <c r="JU63" s="134" t="e">
        <f t="shared" si="1162"/>
        <v>#DIV/0!</v>
      </c>
      <c r="JV63" s="133"/>
      <c r="JW63" s="145">
        <f t="shared" si="1163"/>
        <v>0</v>
      </c>
      <c r="JX63" s="144"/>
      <c r="JY63" s="147"/>
      <c r="JZ63" s="133">
        <f t="shared" si="1164"/>
        <v>0</v>
      </c>
      <c r="KA63" s="134" t="e">
        <f t="shared" si="1165"/>
        <v>#DIV/0!</v>
      </c>
      <c r="KB63" s="133"/>
      <c r="KC63" s="145">
        <f t="shared" si="1166"/>
        <v>0</v>
      </c>
      <c r="KD63" s="144">
        <f t="shared" si="178"/>
        <v>0</v>
      </c>
      <c r="KE63" s="147">
        <f t="shared" si="178"/>
        <v>0</v>
      </c>
      <c r="KF63" s="133">
        <f t="shared" si="178"/>
        <v>0</v>
      </c>
      <c r="KG63" s="134" t="e">
        <f t="shared" si="179"/>
        <v>#DIV/0!</v>
      </c>
      <c r="KH63" s="133">
        <f t="shared" si="180"/>
        <v>0</v>
      </c>
      <c r="KI63" s="145">
        <f t="shared" si="180"/>
        <v>0</v>
      </c>
      <c r="KJ63" s="144">
        <f>+'[10]รายละเอียดซื้อ I'!F198</f>
        <v>0</v>
      </c>
      <c r="KK63" s="147">
        <f>+'[10]รายละเอียดซื้อ I'!G198+'[10]รายละเอียดซื้อ I'!J198+'[10]รายละเอียดซื้อ I'!K198</f>
        <v>0</v>
      </c>
      <c r="KL63" s="133">
        <f t="shared" si="1167"/>
        <v>0</v>
      </c>
      <c r="KM63" s="134" t="e">
        <f t="shared" si="1168"/>
        <v>#DIV/0!</v>
      </c>
      <c r="KN63" s="133">
        <f>+'[10]รายละเอียดซื้อ I'!N198</f>
        <v>0</v>
      </c>
      <c r="KO63" s="145">
        <f t="shared" si="1169"/>
        <v>0</v>
      </c>
      <c r="KP63" s="144"/>
      <c r="KQ63" s="147"/>
      <c r="KR63" s="133">
        <f t="shared" si="1170"/>
        <v>0</v>
      </c>
      <c r="KS63" s="134" t="e">
        <f t="shared" si="1171"/>
        <v>#DIV/0!</v>
      </c>
      <c r="KT63" s="133"/>
      <c r="KU63" s="145">
        <f t="shared" si="1172"/>
        <v>0</v>
      </c>
      <c r="KV63" s="144">
        <f t="shared" si="187"/>
        <v>0</v>
      </c>
      <c r="KW63" s="147">
        <f t="shared" si="187"/>
        <v>0</v>
      </c>
      <c r="KX63" s="133">
        <f t="shared" si="187"/>
        <v>0</v>
      </c>
      <c r="KY63" s="134" t="e">
        <f t="shared" si="188"/>
        <v>#DIV/0!</v>
      </c>
      <c r="KZ63" s="133">
        <f t="shared" si="189"/>
        <v>0</v>
      </c>
      <c r="LA63" s="145">
        <f t="shared" si="189"/>
        <v>0</v>
      </c>
      <c r="LB63" s="144">
        <f>+'[10]รายละเอียดซื้อ I'!F199</f>
        <v>0</v>
      </c>
      <c r="LC63" s="147">
        <f>+'[10]รายละเอียดซื้อ I'!G199+'[10]รายละเอียดซื้อ I'!J199+'[10]รายละเอียดซื้อ I'!K199</f>
        <v>0</v>
      </c>
      <c r="LD63" s="133">
        <f t="shared" si="1173"/>
        <v>0</v>
      </c>
      <c r="LE63" s="134" t="e">
        <f t="shared" si="1174"/>
        <v>#DIV/0!</v>
      </c>
      <c r="LF63" s="133">
        <f>+'[10]รายละเอียดซื้อ I'!N199</f>
        <v>0</v>
      </c>
      <c r="LG63" s="145">
        <f t="shared" si="1175"/>
        <v>0</v>
      </c>
      <c r="LH63" s="144"/>
      <c r="LI63" s="147"/>
      <c r="LJ63" s="133">
        <f t="shared" si="1176"/>
        <v>0</v>
      </c>
      <c r="LK63" s="134" t="e">
        <f t="shared" si="1177"/>
        <v>#DIV/0!</v>
      </c>
      <c r="LL63" s="133"/>
      <c r="LM63" s="145">
        <f t="shared" si="1178"/>
        <v>0</v>
      </c>
      <c r="LN63" s="144">
        <f t="shared" si="196"/>
        <v>0</v>
      </c>
      <c r="LO63" s="147">
        <f t="shared" si="196"/>
        <v>0</v>
      </c>
      <c r="LP63" s="133">
        <f t="shared" si="196"/>
        <v>0</v>
      </c>
      <c r="LQ63" s="134" t="e">
        <f t="shared" si="197"/>
        <v>#DIV/0!</v>
      </c>
      <c r="LR63" s="133">
        <f t="shared" si="198"/>
        <v>0</v>
      </c>
      <c r="LS63" s="145">
        <f t="shared" si="198"/>
        <v>0</v>
      </c>
      <c r="LT63" s="144"/>
      <c r="LU63" s="147"/>
      <c r="LV63" s="133">
        <f t="shared" si="1179"/>
        <v>0</v>
      </c>
      <c r="LW63" s="134" t="e">
        <f t="shared" si="1180"/>
        <v>#DIV/0!</v>
      </c>
      <c r="LX63" s="133"/>
      <c r="LY63" s="145">
        <f t="shared" si="1181"/>
        <v>0</v>
      </c>
      <c r="LZ63" s="144"/>
      <c r="MA63" s="147"/>
      <c r="MB63" s="133">
        <f t="shared" si="1182"/>
        <v>0</v>
      </c>
      <c r="MC63" s="134" t="e">
        <f t="shared" si="1183"/>
        <v>#DIV/0!</v>
      </c>
      <c r="MD63" s="133"/>
      <c r="ME63" s="145">
        <f t="shared" si="1184"/>
        <v>0</v>
      </c>
      <c r="MF63" s="144">
        <f t="shared" si="205"/>
        <v>0</v>
      </c>
      <c r="MG63" s="147">
        <f t="shared" si="205"/>
        <v>0</v>
      </c>
      <c r="MH63" s="133">
        <f t="shared" si="205"/>
        <v>0</v>
      </c>
      <c r="MI63" s="134" t="e">
        <f t="shared" si="206"/>
        <v>#DIV/0!</v>
      </c>
      <c r="MJ63" s="133">
        <f t="shared" si="207"/>
        <v>0</v>
      </c>
      <c r="MK63" s="145">
        <f t="shared" si="207"/>
        <v>0</v>
      </c>
      <c r="ML63" s="144"/>
      <c r="MM63" s="147"/>
      <c r="MN63" s="133">
        <f t="shared" si="1185"/>
        <v>0</v>
      </c>
      <c r="MO63" s="134" t="e">
        <f t="shared" si="1186"/>
        <v>#DIV/0!</v>
      </c>
      <c r="MP63" s="133"/>
      <c r="MQ63" s="145">
        <f t="shared" si="1187"/>
        <v>0</v>
      </c>
      <c r="MR63" s="144"/>
      <c r="MS63" s="147"/>
      <c r="MT63" s="133">
        <f t="shared" si="1188"/>
        <v>0</v>
      </c>
      <c r="MU63" s="134" t="e">
        <f t="shared" si="1189"/>
        <v>#DIV/0!</v>
      </c>
      <c r="MV63" s="133"/>
      <c r="MW63" s="145">
        <f t="shared" si="1190"/>
        <v>0</v>
      </c>
      <c r="MX63" s="144">
        <f t="shared" si="214"/>
        <v>0</v>
      </c>
      <c r="MY63" s="147">
        <f t="shared" si="214"/>
        <v>0</v>
      </c>
      <c r="MZ63" s="133">
        <f t="shared" si="214"/>
        <v>0</v>
      </c>
      <c r="NA63" s="134" t="e">
        <f t="shared" si="215"/>
        <v>#DIV/0!</v>
      </c>
      <c r="NB63" s="133">
        <f t="shared" si="216"/>
        <v>0</v>
      </c>
      <c r="NC63" s="145">
        <f t="shared" si="216"/>
        <v>0</v>
      </c>
      <c r="ND63" s="144">
        <f>+'[10]รายละเอียดซื้อ I'!F200</f>
        <v>0</v>
      </c>
      <c r="NE63" s="147">
        <f>+'[10]รายละเอียดซื้อ I'!G200+'[10]รายละเอียดซื้อ I'!J200+'[10]รายละเอียดซื้อ I'!K200</f>
        <v>0</v>
      </c>
      <c r="NF63" s="133">
        <f t="shared" si="1191"/>
        <v>0</v>
      </c>
      <c r="NG63" s="134" t="e">
        <f t="shared" si="1192"/>
        <v>#DIV/0!</v>
      </c>
      <c r="NH63" s="133">
        <f>+'[10]รายละเอียดซื้อ I'!N200</f>
        <v>0</v>
      </c>
      <c r="NI63" s="145">
        <f t="shared" si="1193"/>
        <v>0</v>
      </c>
      <c r="NJ63" s="144"/>
      <c r="NK63" s="147"/>
      <c r="NL63" s="133">
        <f t="shared" si="1194"/>
        <v>0</v>
      </c>
      <c r="NM63" s="134" t="e">
        <f t="shared" si="1195"/>
        <v>#DIV/0!</v>
      </c>
      <c r="NN63" s="133"/>
      <c r="NO63" s="145">
        <f t="shared" si="1196"/>
        <v>0</v>
      </c>
      <c r="NP63" s="144">
        <f t="shared" si="223"/>
        <v>0</v>
      </c>
      <c r="NQ63" s="147">
        <f t="shared" si="223"/>
        <v>0</v>
      </c>
      <c r="NR63" s="133">
        <f t="shared" si="223"/>
        <v>0</v>
      </c>
      <c r="NS63" s="134" t="e">
        <f t="shared" si="224"/>
        <v>#DIV/0!</v>
      </c>
      <c r="NT63" s="133">
        <f t="shared" si="225"/>
        <v>0</v>
      </c>
      <c r="NU63" s="145">
        <f t="shared" si="225"/>
        <v>0</v>
      </c>
      <c r="NV63" s="144">
        <f>+'[10]รายละเอียดซื้อ I'!F201</f>
        <v>0</v>
      </c>
      <c r="NW63" s="147">
        <f>+'[10]รายละเอียดซื้อ I'!G201+'[10]รายละเอียดซื้อ I'!J201+'[10]รายละเอียดซื้อ I'!K201</f>
        <v>0</v>
      </c>
      <c r="NX63" s="133">
        <f t="shared" si="1197"/>
        <v>0</v>
      </c>
      <c r="NY63" s="134" t="e">
        <f t="shared" si="1198"/>
        <v>#DIV/0!</v>
      </c>
      <c r="NZ63" s="133">
        <f>+'[10]รายละเอียดซื้อ I'!N201</f>
        <v>0</v>
      </c>
      <c r="OA63" s="145">
        <f t="shared" si="1199"/>
        <v>0</v>
      </c>
      <c r="OB63" s="144"/>
      <c r="OC63" s="147"/>
      <c r="OD63" s="133">
        <f t="shared" si="1200"/>
        <v>0</v>
      </c>
      <c r="OE63" s="134" t="e">
        <f t="shared" si="1201"/>
        <v>#DIV/0!</v>
      </c>
      <c r="OF63" s="133"/>
      <c r="OG63" s="145">
        <f t="shared" si="1202"/>
        <v>0</v>
      </c>
      <c r="OH63" s="144"/>
      <c r="OI63" s="147"/>
      <c r="OJ63" s="133">
        <f t="shared" si="1203"/>
        <v>0</v>
      </c>
      <c r="OK63" s="134" t="e">
        <f t="shared" si="1204"/>
        <v>#DIV/0!</v>
      </c>
      <c r="OL63" s="133"/>
      <c r="OM63" s="145">
        <f t="shared" si="1205"/>
        <v>0</v>
      </c>
      <c r="ON63" s="144">
        <f t="shared" si="235"/>
        <v>0</v>
      </c>
      <c r="OO63" s="147">
        <f t="shared" si="235"/>
        <v>0</v>
      </c>
      <c r="OP63" s="133">
        <f t="shared" si="235"/>
        <v>0</v>
      </c>
      <c r="OQ63" s="134" t="e">
        <f t="shared" si="236"/>
        <v>#DIV/0!</v>
      </c>
      <c r="OR63" s="133">
        <f t="shared" si="237"/>
        <v>0</v>
      </c>
      <c r="OS63" s="145">
        <f t="shared" si="237"/>
        <v>0</v>
      </c>
      <c r="OT63" s="144"/>
      <c r="OU63" s="147"/>
      <c r="OV63" s="133">
        <f t="shared" si="1206"/>
        <v>0</v>
      </c>
      <c r="OW63" s="134" t="e">
        <f t="shared" si="1207"/>
        <v>#DIV/0!</v>
      </c>
      <c r="OX63" s="133"/>
      <c r="OY63" s="145">
        <f t="shared" si="1208"/>
        <v>0</v>
      </c>
      <c r="OZ63" s="144"/>
      <c r="PA63" s="147"/>
      <c r="PB63" s="133">
        <f t="shared" si="1209"/>
        <v>0</v>
      </c>
      <c r="PC63" s="134" t="e">
        <f t="shared" si="1210"/>
        <v>#DIV/0!</v>
      </c>
      <c r="PD63" s="133"/>
      <c r="PE63" s="145">
        <f t="shared" si="1211"/>
        <v>0</v>
      </c>
      <c r="PF63" s="144">
        <f t="shared" si="244"/>
        <v>237813</v>
      </c>
      <c r="PG63" s="147">
        <f t="shared" si="244"/>
        <v>0</v>
      </c>
      <c r="PH63" s="133">
        <f t="shared" si="244"/>
        <v>237813</v>
      </c>
      <c r="PI63" s="134">
        <f t="shared" si="245"/>
        <v>0</v>
      </c>
      <c r="PJ63" s="133">
        <f t="shared" si="246"/>
        <v>227125.56</v>
      </c>
      <c r="PK63" s="145">
        <f t="shared" si="246"/>
        <v>10687.440000000002</v>
      </c>
      <c r="PL63" s="144">
        <f>+'[10]รายละเอียดซื้อ I'!F202</f>
        <v>237813</v>
      </c>
      <c r="PM63" s="147">
        <f>+'[10]รายละเอียดซื้อ I'!G202+'[10]รายละเอียดซื้อ I'!J202+'[10]รายละเอียดซื้อ I'!K202</f>
        <v>0</v>
      </c>
      <c r="PN63" s="133">
        <f t="shared" si="1212"/>
        <v>237813</v>
      </c>
      <c r="PO63" s="134">
        <f t="shared" si="1213"/>
        <v>0</v>
      </c>
      <c r="PP63" s="133">
        <f>+'[10]รายละเอียดซื้อ I'!N202</f>
        <v>227125.56</v>
      </c>
      <c r="PQ63" s="145">
        <f t="shared" si="1214"/>
        <v>10687.440000000002</v>
      </c>
      <c r="PR63" s="144"/>
      <c r="PS63" s="147"/>
      <c r="PT63" s="133">
        <f t="shared" si="1215"/>
        <v>0</v>
      </c>
      <c r="PU63" s="134" t="e">
        <f t="shared" si="1216"/>
        <v>#DIV/0!</v>
      </c>
      <c r="PV63" s="133"/>
      <c r="PW63" s="145">
        <f t="shared" si="1217"/>
        <v>0</v>
      </c>
    </row>
    <row r="64" spans="1:439" s="98" customFormat="1" ht="18.75" customHeight="1">
      <c r="A64" s="150"/>
      <c r="B64" s="157" t="s">
        <v>745</v>
      </c>
      <c r="C64" s="157" t="s">
        <v>746</v>
      </c>
      <c r="D64" s="158">
        <f>+'[10]รายงานจัดซื้องบ I '!D54</f>
        <v>0</v>
      </c>
      <c r="E64" s="158">
        <f>+'[10]รายงานจัดซื้องบ I '!E54</f>
        <v>0</v>
      </c>
      <c r="F64" s="158">
        <f t="shared" si="37"/>
        <v>0</v>
      </c>
      <c r="G64" s="158">
        <f>+'[10]รายงานจัดซื้องบ I '!G54</f>
        <v>0</v>
      </c>
      <c r="H64" s="158">
        <f t="shared" si="1087"/>
        <v>0</v>
      </c>
      <c r="I64" s="159">
        <f>+'[10]รายงานจัดซื้องบ I '!I54+'[10]รายงานจัดซื้องบ I '!L54+'[10]รายงานจัดซื้องบ I '!M54</f>
        <v>0</v>
      </c>
      <c r="J64" s="158">
        <f t="shared" si="38"/>
        <v>0</v>
      </c>
      <c r="K64" s="160" t="e">
        <f t="shared" si="36"/>
        <v>#DIV/0!</v>
      </c>
      <c r="L64" s="158">
        <f>+'[10]รายงานจัดซื้องบ I '!O54</f>
        <v>0</v>
      </c>
      <c r="M64" s="161">
        <f t="shared" si="39"/>
        <v>0</v>
      </c>
      <c r="N64" s="136">
        <f t="shared" si="40"/>
        <v>0</v>
      </c>
      <c r="O64" s="148">
        <f t="shared" si="40"/>
        <v>0</v>
      </c>
      <c r="P64" s="137">
        <f t="shared" si="40"/>
        <v>0</v>
      </c>
      <c r="Q64" s="138" t="e">
        <f t="shared" si="41"/>
        <v>#DIV/0!</v>
      </c>
      <c r="R64" s="137">
        <f t="shared" si="42"/>
        <v>0</v>
      </c>
      <c r="S64" s="139">
        <f t="shared" si="42"/>
        <v>0</v>
      </c>
      <c r="T64" s="140">
        <f t="shared" si="1090"/>
        <v>0</v>
      </c>
      <c r="U64" s="149">
        <f t="shared" si="1090"/>
        <v>0</v>
      </c>
      <c r="V64" s="141">
        <f t="shared" si="1091"/>
        <v>0</v>
      </c>
      <c r="W64" s="142" t="e">
        <f t="shared" si="1092"/>
        <v>#DIV/0!</v>
      </c>
      <c r="X64" s="141">
        <f t="shared" si="1093"/>
        <v>0</v>
      </c>
      <c r="Y64" s="143">
        <f t="shared" si="1094"/>
        <v>0</v>
      </c>
      <c r="Z64" s="144">
        <v>0</v>
      </c>
      <c r="AA64" s="147">
        <v>0</v>
      </c>
      <c r="AB64" s="133">
        <f t="shared" si="1095"/>
        <v>0</v>
      </c>
      <c r="AC64" s="134" t="e">
        <f t="shared" si="1096"/>
        <v>#DIV/0!</v>
      </c>
      <c r="AD64" s="133">
        <v>0</v>
      </c>
      <c r="AE64" s="145">
        <f t="shared" si="1097"/>
        <v>0</v>
      </c>
      <c r="AF64" s="144">
        <v>0</v>
      </c>
      <c r="AG64" s="147">
        <v>0</v>
      </c>
      <c r="AH64" s="133">
        <f t="shared" si="1098"/>
        <v>0</v>
      </c>
      <c r="AI64" s="134" t="e">
        <f t="shared" si="1099"/>
        <v>#DIV/0!</v>
      </c>
      <c r="AJ64" s="133">
        <v>0</v>
      </c>
      <c r="AK64" s="145">
        <f t="shared" si="1100"/>
        <v>0</v>
      </c>
      <c r="AL64" s="144">
        <f t="shared" si="52"/>
        <v>0</v>
      </c>
      <c r="AM64" s="147">
        <f t="shared" si="52"/>
        <v>0</v>
      </c>
      <c r="AN64" s="133">
        <f t="shared" si="52"/>
        <v>0</v>
      </c>
      <c r="AO64" s="134" t="e">
        <f t="shared" si="53"/>
        <v>#DIV/0!</v>
      </c>
      <c r="AP64" s="133">
        <f t="shared" si="54"/>
        <v>0</v>
      </c>
      <c r="AQ64" s="145">
        <f t="shared" si="54"/>
        <v>0</v>
      </c>
      <c r="AR64" s="144"/>
      <c r="AS64" s="147"/>
      <c r="AT64" s="133">
        <f t="shared" si="55"/>
        <v>0</v>
      </c>
      <c r="AU64" s="134" t="e">
        <f t="shared" si="56"/>
        <v>#DIV/0!</v>
      </c>
      <c r="AV64" s="133"/>
      <c r="AW64" s="145">
        <f t="shared" si="57"/>
        <v>0</v>
      </c>
      <c r="AX64" s="144"/>
      <c r="AY64" s="147"/>
      <c r="AZ64" s="133">
        <f t="shared" si="58"/>
        <v>0</v>
      </c>
      <c r="BA64" s="134" t="e">
        <f t="shared" si="59"/>
        <v>#DIV/0!</v>
      </c>
      <c r="BB64" s="133"/>
      <c r="BC64" s="145">
        <f t="shared" si="60"/>
        <v>0</v>
      </c>
      <c r="BD64" s="144"/>
      <c r="BE64" s="147"/>
      <c r="BF64" s="133">
        <f t="shared" si="61"/>
        <v>0</v>
      </c>
      <c r="BG64" s="134" t="e">
        <f t="shared" si="62"/>
        <v>#DIV/0!</v>
      </c>
      <c r="BH64" s="133"/>
      <c r="BI64" s="145">
        <f t="shared" si="63"/>
        <v>0</v>
      </c>
      <c r="BJ64" s="144">
        <f t="shared" si="64"/>
        <v>0</v>
      </c>
      <c r="BK64" s="147">
        <f t="shared" si="64"/>
        <v>0</v>
      </c>
      <c r="BL64" s="133">
        <f t="shared" si="64"/>
        <v>0</v>
      </c>
      <c r="BM64" s="134" t="e">
        <f t="shared" si="65"/>
        <v>#DIV/0!</v>
      </c>
      <c r="BN64" s="133">
        <f t="shared" si="66"/>
        <v>0</v>
      </c>
      <c r="BO64" s="145">
        <f t="shared" si="66"/>
        <v>0</v>
      </c>
      <c r="BP64" s="144"/>
      <c r="BQ64" s="147"/>
      <c r="BR64" s="133">
        <f t="shared" si="67"/>
        <v>0</v>
      </c>
      <c r="BS64" s="134" t="e">
        <f t="shared" si="68"/>
        <v>#DIV/0!</v>
      </c>
      <c r="BT64" s="133"/>
      <c r="BU64" s="145">
        <f t="shared" si="69"/>
        <v>0</v>
      </c>
      <c r="BV64" s="144"/>
      <c r="BW64" s="147"/>
      <c r="BX64" s="133">
        <f t="shared" si="70"/>
        <v>0</v>
      </c>
      <c r="BY64" s="134" t="e">
        <f t="shared" si="71"/>
        <v>#DIV/0!</v>
      </c>
      <c r="BZ64" s="133"/>
      <c r="CA64" s="145">
        <f t="shared" si="72"/>
        <v>0</v>
      </c>
      <c r="CB64" s="144"/>
      <c r="CC64" s="147"/>
      <c r="CD64" s="133">
        <f t="shared" si="73"/>
        <v>0</v>
      </c>
      <c r="CE64" s="134" t="e">
        <f t="shared" si="74"/>
        <v>#DIV/0!</v>
      </c>
      <c r="CF64" s="133"/>
      <c r="CG64" s="145">
        <f t="shared" si="75"/>
        <v>0</v>
      </c>
      <c r="CH64" s="144">
        <f t="shared" si="76"/>
        <v>0</v>
      </c>
      <c r="CI64" s="147">
        <f t="shared" si="76"/>
        <v>0</v>
      </c>
      <c r="CJ64" s="133">
        <f t="shared" si="76"/>
        <v>0</v>
      </c>
      <c r="CK64" s="134" t="e">
        <f t="shared" si="77"/>
        <v>#DIV/0!</v>
      </c>
      <c r="CL64" s="133">
        <f t="shared" si="78"/>
        <v>0</v>
      </c>
      <c r="CM64" s="145">
        <f t="shared" si="78"/>
        <v>0</v>
      </c>
      <c r="CN64" s="144"/>
      <c r="CO64" s="147"/>
      <c r="CP64" s="133">
        <f t="shared" si="79"/>
        <v>0</v>
      </c>
      <c r="CQ64" s="134" t="e">
        <f t="shared" si="80"/>
        <v>#DIV/0!</v>
      </c>
      <c r="CR64" s="133"/>
      <c r="CS64" s="145">
        <f t="shared" si="81"/>
        <v>0</v>
      </c>
      <c r="CT64" s="144"/>
      <c r="CU64" s="147"/>
      <c r="CV64" s="133">
        <f t="shared" si="82"/>
        <v>0</v>
      </c>
      <c r="CW64" s="134" t="e">
        <f t="shared" si="83"/>
        <v>#DIV/0!</v>
      </c>
      <c r="CX64" s="133"/>
      <c r="CY64" s="145">
        <f t="shared" si="84"/>
        <v>0</v>
      </c>
      <c r="CZ64" s="144"/>
      <c r="DA64" s="147"/>
      <c r="DB64" s="133">
        <f t="shared" si="85"/>
        <v>0</v>
      </c>
      <c r="DC64" s="134" t="e">
        <f t="shared" si="86"/>
        <v>#DIV/0!</v>
      </c>
      <c r="DD64" s="133"/>
      <c r="DE64" s="145">
        <f t="shared" si="87"/>
        <v>0</v>
      </c>
      <c r="DF64" s="144">
        <f t="shared" si="88"/>
        <v>0</v>
      </c>
      <c r="DG64" s="147">
        <f t="shared" si="88"/>
        <v>0</v>
      </c>
      <c r="DH64" s="133">
        <f t="shared" si="88"/>
        <v>0</v>
      </c>
      <c r="DI64" s="134" t="e">
        <f t="shared" si="89"/>
        <v>#DIV/0!</v>
      </c>
      <c r="DJ64" s="133">
        <f t="shared" si="90"/>
        <v>0</v>
      </c>
      <c r="DK64" s="145">
        <f t="shared" si="90"/>
        <v>0</v>
      </c>
      <c r="DL64" s="144"/>
      <c r="DM64" s="147"/>
      <c r="DN64" s="133">
        <f t="shared" si="91"/>
        <v>0</v>
      </c>
      <c r="DO64" s="134" t="e">
        <f t="shared" si="92"/>
        <v>#DIV/0!</v>
      </c>
      <c r="DP64" s="133"/>
      <c r="DQ64" s="145">
        <f t="shared" si="93"/>
        <v>0</v>
      </c>
      <c r="DR64" s="144"/>
      <c r="DS64" s="147"/>
      <c r="DT64" s="133">
        <f t="shared" si="94"/>
        <v>0</v>
      </c>
      <c r="DU64" s="134" t="e">
        <f t="shared" si="95"/>
        <v>#DIV/0!</v>
      </c>
      <c r="DV64" s="133"/>
      <c r="DW64" s="145">
        <f t="shared" si="96"/>
        <v>0</v>
      </c>
      <c r="DX64" s="144"/>
      <c r="DY64" s="147"/>
      <c r="DZ64" s="133">
        <f t="shared" si="1101"/>
        <v>0</v>
      </c>
      <c r="EA64" s="134" t="e">
        <f t="shared" si="1102"/>
        <v>#DIV/0!</v>
      </c>
      <c r="EB64" s="133"/>
      <c r="EC64" s="145">
        <f t="shared" si="1103"/>
        <v>0</v>
      </c>
      <c r="ED64" s="144">
        <f t="shared" si="100"/>
        <v>0</v>
      </c>
      <c r="EE64" s="147">
        <f t="shared" si="100"/>
        <v>0</v>
      </c>
      <c r="EF64" s="133">
        <f t="shared" si="100"/>
        <v>0</v>
      </c>
      <c r="EG64" s="134" t="e">
        <f t="shared" si="101"/>
        <v>#DIV/0!</v>
      </c>
      <c r="EH64" s="133">
        <f t="shared" si="102"/>
        <v>0</v>
      </c>
      <c r="EI64" s="145">
        <f t="shared" si="102"/>
        <v>0</v>
      </c>
      <c r="EJ64" s="144"/>
      <c r="EK64" s="147"/>
      <c r="EL64" s="133">
        <f t="shared" si="1104"/>
        <v>0</v>
      </c>
      <c r="EM64" s="134" t="e">
        <f t="shared" si="1105"/>
        <v>#DIV/0!</v>
      </c>
      <c r="EN64" s="133"/>
      <c r="EO64" s="145">
        <f t="shared" si="1106"/>
        <v>0</v>
      </c>
      <c r="EP64" s="144"/>
      <c r="EQ64" s="147"/>
      <c r="ER64" s="133">
        <f t="shared" si="1107"/>
        <v>0</v>
      </c>
      <c r="ES64" s="134" t="e">
        <f t="shared" si="1108"/>
        <v>#DIV/0!</v>
      </c>
      <c r="ET64" s="133"/>
      <c r="EU64" s="145">
        <f t="shared" si="1109"/>
        <v>0</v>
      </c>
      <c r="EV64" s="144"/>
      <c r="EW64" s="147"/>
      <c r="EX64" s="133">
        <f t="shared" si="1110"/>
        <v>0</v>
      </c>
      <c r="EY64" s="134" t="e">
        <f t="shared" si="1111"/>
        <v>#DIV/0!</v>
      </c>
      <c r="EZ64" s="133"/>
      <c r="FA64" s="145">
        <f t="shared" si="1112"/>
        <v>0</v>
      </c>
      <c r="FB64" s="144"/>
      <c r="FC64" s="147"/>
      <c r="FD64" s="133">
        <f t="shared" si="1113"/>
        <v>0</v>
      </c>
      <c r="FE64" s="134" t="e">
        <f t="shared" si="1114"/>
        <v>#DIV/0!</v>
      </c>
      <c r="FF64" s="133"/>
      <c r="FG64" s="145">
        <f t="shared" si="1115"/>
        <v>0</v>
      </c>
      <c r="FH64" s="144"/>
      <c r="FI64" s="147"/>
      <c r="FJ64" s="133">
        <f t="shared" si="1116"/>
        <v>0</v>
      </c>
      <c r="FK64" s="134" t="e">
        <f t="shared" si="1117"/>
        <v>#DIV/0!</v>
      </c>
      <c r="FL64" s="133"/>
      <c r="FM64" s="145">
        <f t="shared" si="1118"/>
        <v>0</v>
      </c>
      <c r="FN64" s="144">
        <f t="shared" si="118"/>
        <v>0</v>
      </c>
      <c r="FO64" s="147">
        <f t="shared" si="118"/>
        <v>0</v>
      </c>
      <c r="FP64" s="133">
        <f t="shared" si="118"/>
        <v>0</v>
      </c>
      <c r="FQ64" s="134" t="e">
        <f t="shared" si="119"/>
        <v>#DIV/0!</v>
      </c>
      <c r="FR64" s="133">
        <f t="shared" si="120"/>
        <v>0</v>
      </c>
      <c r="FS64" s="145">
        <f t="shared" si="120"/>
        <v>0</v>
      </c>
      <c r="FT64" s="144"/>
      <c r="FU64" s="147"/>
      <c r="FV64" s="133">
        <f t="shared" si="1119"/>
        <v>0</v>
      </c>
      <c r="FW64" s="134" t="e">
        <f t="shared" si="1120"/>
        <v>#DIV/0!</v>
      </c>
      <c r="FX64" s="133"/>
      <c r="FY64" s="145">
        <f t="shared" si="1121"/>
        <v>0</v>
      </c>
      <c r="FZ64" s="144"/>
      <c r="GA64" s="147"/>
      <c r="GB64" s="133">
        <f t="shared" si="1122"/>
        <v>0</v>
      </c>
      <c r="GC64" s="134" t="e">
        <f t="shared" si="1123"/>
        <v>#DIV/0!</v>
      </c>
      <c r="GD64" s="133"/>
      <c r="GE64" s="145">
        <f t="shared" si="1124"/>
        <v>0</v>
      </c>
      <c r="GF64" s="144"/>
      <c r="GG64" s="147"/>
      <c r="GH64" s="133">
        <f t="shared" si="1125"/>
        <v>0</v>
      </c>
      <c r="GI64" s="134" t="e">
        <f t="shared" si="1126"/>
        <v>#DIV/0!</v>
      </c>
      <c r="GJ64" s="133"/>
      <c r="GK64" s="145">
        <f t="shared" si="1127"/>
        <v>0</v>
      </c>
      <c r="GL64" s="144">
        <f t="shared" si="130"/>
        <v>0</v>
      </c>
      <c r="GM64" s="147">
        <f t="shared" si="130"/>
        <v>0</v>
      </c>
      <c r="GN64" s="133">
        <f t="shared" si="130"/>
        <v>0</v>
      </c>
      <c r="GO64" s="134" t="e">
        <f t="shared" si="131"/>
        <v>#DIV/0!</v>
      </c>
      <c r="GP64" s="133">
        <f t="shared" si="132"/>
        <v>0</v>
      </c>
      <c r="GQ64" s="145">
        <f t="shared" si="132"/>
        <v>0</v>
      </c>
      <c r="GR64" s="144"/>
      <c r="GS64" s="147"/>
      <c r="GT64" s="133">
        <f t="shared" si="1128"/>
        <v>0</v>
      </c>
      <c r="GU64" s="134" t="e">
        <f t="shared" si="1129"/>
        <v>#DIV/0!</v>
      </c>
      <c r="GV64" s="133"/>
      <c r="GW64" s="145">
        <f t="shared" si="1130"/>
        <v>0</v>
      </c>
      <c r="GX64" s="144"/>
      <c r="GY64" s="147"/>
      <c r="GZ64" s="133">
        <f t="shared" si="1131"/>
        <v>0</v>
      </c>
      <c r="HA64" s="134" t="e">
        <f t="shared" si="1132"/>
        <v>#DIV/0!</v>
      </c>
      <c r="HB64" s="133"/>
      <c r="HC64" s="145">
        <f t="shared" si="1133"/>
        <v>0</v>
      </c>
      <c r="HD64" s="144"/>
      <c r="HE64" s="147"/>
      <c r="HF64" s="133">
        <f t="shared" si="1134"/>
        <v>0</v>
      </c>
      <c r="HG64" s="134" t="e">
        <f t="shared" si="1135"/>
        <v>#DIV/0!</v>
      </c>
      <c r="HH64" s="133"/>
      <c r="HI64" s="145">
        <f t="shared" si="1136"/>
        <v>0</v>
      </c>
      <c r="HJ64" s="144"/>
      <c r="HK64" s="147"/>
      <c r="HL64" s="133">
        <f t="shared" si="1137"/>
        <v>0</v>
      </c>
      <c r="HM64" s="134" t="e">
        <f t="shared" si="1138"/>
        <v>#DIV/0!</v>
      </c>
      <c r="HN64" s="133"/>
      <c r="HO64" s="145">
        <f t="shared" si="1139"/>
        <v>0</v>
      </c>
      <c r="HP64" s="144"/>
      <c r="HQ64" s="147"/>
      <c r="HR64" s="133">
        <f t="shared" si="1140"/>
        <v>0</v>
      </c>
      <c r="HS64" s="134" t="e">
        <f t="shared" si="1141"/>
        <v>#DIV/0!</v>
      </c>
      <c r="HT64" s="133"/>
      <c r="HU64" s="145">
        <f t="shared" si="1142"/>
        <v>0</v>
      </c>
      <c r="HV64" s="144"/>
      <c r="HW64" s="147"/>
      <c r="HX64" s="133">
        <f t="shared" si="1143"/>
        <v>0</v>
      </c>
      <c r="HY64" s="134" t="e">
        <f t="shared" si="1144"/>
        <v>#DIV/0!</v>
      </c>
      <c r="HZ64" s="133"/>
      <c r="IA64" s="145">
        <f t="shared" si="1145"/>
        <v>0</v>
      </c>
      <c r="IB64" s="144">
        <f t="shared" si="151"/>
        <v>0</v>
      </c>
      <c r="IC64" s="147">
        <f t="shared" si="151"/>
        <v>0</v>
      </c>
      <c r="ID64" s="133">
        <f t="shared" si="151"/>
        <v>0</v>
      </c>
      <c r="IE64" s="134" t="e">
        <f t="shared" si="152"/>
        <v>#DIV/0!</v>
      </c>
      <c r="IF64" s="133">
        <f t="shared" si="153"/>
        <v>0</v>
      </c>
      <c r="IG64" s="145">
        <f t="shared" si="153"/>
        <v>0</v>
      </c>
      <c r="IH64" s="144"/>
      <c r="II64" s="147"/>
      <c r="IJ64" s="133">
        <f t="shared" si="1146"/>
        <v>0</v>
      </c>
      <c r="IK64" s="134" t="e">
        <f t="shared" si="1147"/>
        <v>#DIV/0!</v>
      </c>
      <c r="IL64" s="133"/>
      <c r="IM64" s="145">
        <f t="shared" si="1148"/>
        <v>0</v>
      </c>
      <c r="IN64" s="144"/>
      <c r="IO64" s="147"/>
      <c r="IP64" s="133">
        <f t="shared" si="1149"/>
        <v>0</v>
      </c>
      <c r="IQ64" s="134" t="e">
        <f t="shared" si="1150"/>
        <v>#DIV/0!</v>
      </c>
      <c r="IR64" s="133"/>
      <c r="IS64" s="145">
        <f t="shared" si="1151"/>
        <v>0</v>
      </c>
      <c r="IT64" s="144"/>
      <c r="IU64" s="147"/>
      <c r="IV64" s="133">
        <f t="shared" si="1152"/>
        <v>0</v>
      </c>
      <c r="IW64" s="134" t="e">
        <f t="shared" si="1153"/>
        <v>#DIV/0!</v>
      </c>
      <c r="IX64" s="133"/>
      <c r="IY64" s="145">
        <f t="shared" si="1154"/>
        <v>0</v>
      </c>
      <c r="IZ64" s="144">
        <f t="shared" si="163"/>
        <v>0</v>
      </c>
      <c r="JA64" s="147">
        <f t="shared" si="163"/>
        <v>0</v>
      </c>
      <c r="JB64" s="133">
        <f t="shared" si="163"/>
        <v>0</v>
      </c>
      <c r="JC64" s="134" t="e">
        <f t="shared" si="164"/>
        <v>#DIV/0!</v>
      </c>
      <c r="JD64" s="133">
        <f t="shared" si="165"/>
        <v>0</v>
      </c>
      <c r="JE64" s="145">
        <f t="shared" si="165"/>
        <v>0</v>
      </c>
      <c r="JF64" s="144"/>
      <c r="JG64" s="147"/>
      <c r="JH64" s="133">
        <f t="shared" si="1155"/>
        <v>0</v>
      </c>
      <c r="JI64" s="134" t="e">
        <f t="shared" si="1156"/>
        <v>#DIV/0!</v>
      </c>
      <c r="JJ64" s="133"/>
      <c r="JK64" s="145">
        <f t="shared" si="1157"/>
        <v>0</v>
      </c>
      <c r="JL64" s="144"/>
      <c r="JM64" s="147"/>
      <c r="JN64" s="133">
        <f t="shared" si="1158"/>
        <v>0</v>
      </c>
      <c r="JO64" s="134" t="e">
        <f t="shared" si="1159"/>
        <v>#DIV/0!</v>
      </c>
      <c r="JP64" s="133"/>
      <c r="JQ64" s="145">
        <f t="shared" si="1160"/>
        <v>0</v>
      </c>
      <c r="JR64" s="144"/>
      <c r="JS64" s="147"/>
      <c r="JT64" s="133">
        <f t="shared" si="1161"/>
        <v>0</v>
      </c>
      <c r="JU64" s="134" t="e">
        <f t="shared" si="1162"/>
        <v>#DIV/0!</v>
      </c>
      <c r="JV64" s="133"/>
      <c r="JW64" s="145">
        <f t="shared" si="1163"/>
        <v>0</v>
      </c>
      <c r="JX64" s="144"/>
      <c r="JY64" s="147"/>
      <c r="JZ64" s="133">
        <f t="shared" si="1164"/>
        <v>0</v>
      </c>
      <c r="KA64" s="134" t="e">
        <f t="shared" si="1165"/>
        <v>#DIV/0!</v>
      </c>
      <c r="KB64" s="133"/>
      <c r="KC64" s="145">
        <f t="shared" si="1166"/>
        <v>0</v>
      </c>
      <c r="KD64" s="144">
        <f t="shared" si="178"/>
        <v>0</v>
      </c>
      <c r="KE64" s="147">
        <f t="shared" si="178"/>
        <v>0</v>
      </c>
      <c r="KF64" s="133">
        <f t="shared" si="178"/>
        <v>0</v>
      </c>
      <c r="KG64" s="134" t="e">
        <f t="shared" si="179"/>
        <v>#DIV/0!</v>
      </c>
      <c r="KH64" s="133">
        <f t="shared" si="180"/>
        <v>0</v>
      </c>
      <c r="KI64" s="145">
        <f t="shared" si="180"/>
        <v>0</v>
      </c>
      <c r="KJ64" s="144"/>
      <c r="KK64" s="147"/>
      <c r="KL64" s="133">
        <f t="shared" si="1167"/>
        <v>0</v>
      </c>
      <c r="KM64" s="134" t="e">
        <f t="shared" si="1168"/>
        <v>#DIV/0!</v>
      </c>
      <c r="KN64" s="133"/>
      <c r="KO64" s="145">
        <f t="shared" si="1169"/>
        <v>0</v>
      </c>
      <c r="KP64" s="144"/>
      <c r="KQ64" s="147"/>
      <c r="KR64" s="133">
        <f t="shared" si="1170"/>
        <v>0</v>
      </c>
      <c r="KS64" s="134" t="e">
        <f t="shared" si="1171"/>
        <v>#DIV/0!</v>
      </c>
      <c r="KT64" s="133"/>
      <c r="KU64" s="145">
        <f t="shared" si="1172"/>
        <v>0</v>
      </c>
      <c r="KV64" s="144">
        <f t="shared" si="187"/>
        <v>0</v>
      </c>
      <c r="KW64" s="147">
        <f t="shared" si="187"/>
        <v>0</v>
      </c>
      <c r="KX64" s="133">
        <f t="shared" si="187"/>
        <v>0</v>
      </c>
      <c r="KY64" s="134" t="e">
        <f t="shared" si="188"/>
        <v>#DIV/0!</v>
      </c>
      <c r="KZ64" s="133">
        <f t="shared" si="189"/>
        <v>0</v>
      </c>
      <c r="LA64" s="145">
        <f t="shared" si="189"/>
        <v>0</v>
      </c>
      <c r="LB64" s="144"/>
      <c r="LC64" s="147"/>
      <c r="LD64" s="133">
        <f t="shared" si="1173"/>
        <v>0</v>
      </c>
      <c r="LE64" s="134" t="e">
        <f t="shared" si="1174"/>
        <v>#DIV/0!</v>
      </c>
      <c r="LF64" s="133"/>
      <c r="LG64" s="145">
        <f t="shared" si="1175"/>
        <v>0</v>
      </c>
      <c r="LH64" s="144"/>
      <c r="LI64" s="147"/>
      <c r="LJ64" s="133">
        <f t="shared" si="1176"/>
        <v>0</v>
      </c>
      <c r="LK64" s="134" t="e">
        <f t="shared" si="1177"/>
        <v>#DIV/0!</v>
      </c>
      <c r="LL64" s="133"/>
      <c r="LM64" s="145">
        <f t="shared" si="1178"/>
        <v>0</v>
      </c>
      <c r="LN64" s="144">
        <f t="shared" si="196"/>
        <v>0</v>
      </c>
      <c r="LO64" s="147">
        <f t="shared" si="196"/>
        <v>0</v>
      </c>
      <c r="LP64" s="133">
        <f t="shared" si="196"/>
        <v>0</v>
      </c>
      <c r="LQ64" s="134" t="e">
        <f t="shared" si="197"/>
        <v>#DIV/0!</v>
      </c>
      <c r="LR64" s="133">
        <f t="shared" si="198"/>
        <v>0</v>
      </c>
      <c r="LS64" s="145">
        <f t="shared" si="198"/>
        <v>0</v>
      </c>
      <c r="LT64" s="144"/>
      <c r="LU64" s="147"/>
      <c r="LV64" s="133">
        <f t="shared" si="1179"/>
        <v>0</v>
      </c>
      <c r="LW64" s="134" t="e">
        <f t="shared" si="1180"/>
        <v>#DIV/0!</v>
      </c>
      <c r="LX64" s="133"/>
      <c r="LY64" s="145">
        <f t="shared" si="1181"/>
        <v>0</v>
      </c>
      <c r="LZ64" s="144"/>
      <c r="MA64" s="147"/>
      <c r="MB64" s="133">
        <f t="shared" si="1182"/>
        <v>0</v>
      </c>
      <c r="MC64" s="134" t="e">
        <f t="shared" si="1183"/>
        <v>#DIV/0!</v>
      </c>
      <c r="MD64" s="133"/>
      <c r="ME64" s="145">
        <f t="shared" si="1184"/>
        <v>0</v>
      </c>
      <c r="MF64" s="144">
        <f t="shared" si="205"/>
        <v>0</v>
      </c>
      <c r="MG64" s="147">
        <f t="shared" si="205"/>
        <v>0</v>
      </c>
      <c r="MH64" s="133">
        <f t="shared" si="205"/>
        <v>0</v>
      </c>
      <c r="MI64" s="134" t="e">
        <f t="shared" si="206"/>
        <v>#DIV/0!</v>
      </c>
      <c r="MJ64" s="133">
        <f t="shared" si="207"/>
        <v>0</v>
      </c>
      <c r="MK64" s="145">
        <f t="shared" si="207"/>
        <v>0</v>
      </c>
      <c r="ML64" s="144"/>
      <c r="MM64" s="147"/>
      <c r="MN64" s="133">
        <f t="shared" si="1185"/>
        <v>0</v>
      </c>
      <c r="MO64" s="134" t="e">
        <f t="shared" si="1186"/>
        <v>#DIV/0!</v>
      </c>
      <c r="MP64" s="133"/>
      <c r="MQ64" s="145">
        <f t="shared" si="1187"/>
        <v>0</v>
      </c>
      <c r="MR64" s="144"/>
      <c r="MS64" s="147"/>
      <c r="MT64" s="133">
        <f t="shared" si="1188"/>
        <v>0</v>
      </c>
      <c r="MU64" s="134" t="e">
        <f t="shared" si="1189"/>
        <v>#DIV/0!</v>
      </c>
      <c r="MV64" s="133"/>
      <c r="MW64" s="145">
        <f t="shared" si="1190"/>
        <v>0</v>
      </c>
      <c r="MX64" s="144">
        <f t="shared" si="214"/>
        <v>0</v>
      </c>
      <c r="MY64" s="147">
        <f t="shared" si="214"/>
        <v>0</v>
      </c>
      <c r="MZ64" s="133">
        <f t="shared" si="214"/>
        <v>0</v>
      </c>
      <c r="NA64" s="134" t="e">
        <f t="shared" si="215"/>
        <v>#DIV/0!</v>
      </c>
      <c r="NB64" s="133">
        <f t="shared" si="216"/>
        <v>0</v>
      </c>
      <c r="NC64" s="145">
        <f t="shared" si="216"/>
        <v>0</v>
      </c>
      <c r="ND64" s="144"/>
      <c r="NE64" s="147"/>
      <c r="NF64" s="133">
        <f t="shared" si="1191"/>
        <v>0</v>
      </c>
      <c r="NG64" s="134" t="e">
        <f t="shared" si="1192"/>
        <v>#DIV/0!</v>
      </c>
      <c r="NH64" s="133"/>
      <c r="NI64" s="145">
        <f t="shared" si="1193"/>
        <v>0</v>
      </c>
      <c r="NJ64" s="144"/>
      <c r="NK64" s="147"/>
      <c r="NL64" s="133">
        <f t="shared" si="1194"/>
        <v>0</v>
      </c>
      <c r="NM64" s="134" t="e">
        <f t="shared" si="1195"/>
        <v>#DIV/0!</v>
      </c>
      <c r="NN64" s="133"/>
      <c r="NO64" s="145">
        <f t="shared" si="1196"/>
        <v>0</v>
      </c>
      <c r="NP64" s="144">
        <f t="shared" si="223"/>
        <v>0</v>
      </c>
      <c r="NQ64" s="147">
        <f t="shared" si="223"/>
        <v>0</v>
      </c>
      <c r="NR64" s="133">
        <f t="shared" si="223"/>
        <v>0</v>
      </c>
      <c r="NS64" s="134" t="e">
        <f t="shared" si="224"/>
        <v>#DIV/0!</v>
      </c>
      <c r="NT64" s="133">
        <f t="shared" si="225"/>
        <v>0</v>
      </c>
      <c r="NU64" s="145">
        <f t="shared" si="225"/>
        <v>0</v>
      </c>
      <c r="NV64" s="144"/>
      <c r="NW64" s="147"/>
      <c r="NX64" s="133">
        <f t="shared" si="1197"/>
        <v>0</v>
      </c>
      <c r="NY64" s="134" t="e">
        <f t="shared" si="1198"/>
        <v>#DIV/0!</v>
      </c>
      <c r="NZ64" s="133"/>
      <c r="OA64" s="145">
        <f t="shared" si="1199"/>
        <v>0</v>
      </c>
      <c r="OB64" s="144"/>
      <c r="OC64" s="147"/>
      <c r="OD64" s="133">
        <f t="shared" si="1200"/>
        <v>0</v>
      </c>
      <c r="OE64" s="134" t="e">
        <f t="shared" si="1201"/>
        <v>#DIV/0!</v>
      </c>
      <c r="OF64" s="133"/>
      <c r="OG64" s="145">
        <f t="shared" si="1202"/>
        <v>0</v>
      </c>
      <c r="OH64" s="144"/>
      <c r="OI64" s="147"/>
      <c r="OJ64" s="133">
        <f t="shared" si="1203"/>
        <v>0</v>
      </c>
      <c r="OK64" s="134" t="e">
        <f t="shared" si="1204"/>
        <v>#DIV/0!</v>
      </c>
      <c r="OL64" s="133"/>
      <c r="OM64" s="145">
        <f t="shared" si="1205"/>
        <v>0</v>
      </c>
      <c r="ON64" s="144">
        <f t="shared" si="235"/>
        <v>0</v>
      </c>
      <c r="OO64" s="147">
        <f t="shared" si="235"/>
        <v>0</v>
      </c>
      <c r="OP64" s="133">
        <f t="shared" si="235"/>
        <v>0</v>
      </c>
      <c r="OQ64" s="134" t="e">
        <f t="shared" si="236"/>
        <v>#DIV/0!</v>
      </c>
      <c r="OR64" s="133">
        <f t="shared" si="237"/>
        <v>0</v>
      </c>
      <c r="OS64" s="145">
        <f t="shared" si="237"/>
        <v>0</v>
      </c>
      <c r="OT64" s="144"/>
      <c r="OU64" s="147"/>
      <c r="OV64" s="133">
        <f t="shared" si="1206"/>
        <v>0</v>
      </c>
      <c r="OW64" s="134" t="e">
        <f t="shared" si="1207"/>
        <v>#DIV/0!</v>
      </c>
      <c r="OX64" s="133"/>
      <c r="OY64" s="145">
        <f t="shared" si="1208"/>
        <v>0</v>
      </c>
      <c r="OZ64" s="144"/>
      <c r="PA64" s="147"/>
      <c r="PB64" s="133">
        <f t="shared" si="1209"/>
        <v>0</v>
      </c>
      <c r="PC64" s="134" t="e">
        <f t="shared" si="1210"/>
        <v>#DIV/0!</v>
      </c>
      <c r="PD64" s="133"/>
      <c r="PE64" s="145">
        <f t="shared" si="1211"/>
        <v>0</v>
      </c>
      <c r="PF64" s="144">
        <f t="shared" si="244"/>
        <v>0</v>
      </c>
      <c r="PG64" s="147">
        <f t="shared" si="244"/>
        <v>0</v>
      </c>
      <c r="PH64" s="133">
        <f t="shared" si="244"/>
        <v>0</v>
      </c>
      <c r="PI64" s="134" t="e">
        <f t="shared" si="245"/>
        <v>#DIV/0!</v>
      </c>
      <c r="PJ64" s="133">
        <f t="shared" si="246"/>
        <v>0</v>
      </c>
      <c r="PK64" s="145">
        <f t="shared" si="246"/>
        <v>0</v>
      </c>
      <c r="PL64" s="144"/>
      <c r="PM64" s="147"/>
      <c r="PN64" s="133">
        <f t="shared" si="1212"/>
        <v>0</v>
      </c>
      <c r="PO64" s="134" t="e">
        <f t="shared" si="1213"/>
        <v>#DIV/0!</v>
      </c>
      <c r="PP64" s="133"/>
      <c r="PQ64" s="145">
        <f t="shared" si="1214"/>
        <v>0</v>
      </c>
      <c r="PR64" s="144"/>
      <c r="PS64" s="147"/>
      <c r="PT64" s="133">
        <f t="shared" si="1215"/>
        <v>0</v>
      </c>
      <c r="PU64" s="134" t="e">
        <f t="shared" si="1216"/>
        <v>#DIV/0!</v>
      </c>
      <c r="PV64" s="133"/>
      <c r="PW64" s="145">
        <f t="shared" si="1217"/>
        <v>0</v>
      </c>
    </row>
    <row r="65" spans="1:439" s="98" customFormat="1" ht="18.75" customHeight="1">
      <c r="A65" s="150"/>
      <c r="B65" s="178" t="s">
        <v>747</v>
      </c>
      <c r="C65" s="178" t="s">
        <v>748</v>
      </c>
      <c r="D65" s="133">
        <f>+'[10]รายงานจัดซื้องบ I '!D55</f>
        <v>0</v>
      </c>
      <c r="E65" s="133">
        <f>+'[10]รายงานจัดซื้องบ I '!E55</f>
        <v>2200038</v>
      </c>
      <c r="F65" s="133">
        <f t="shared" si="37"/>
        <v>2200038</v>
      </c>
      <c r="G65" s="133">
        <f>+'[10]รายงานจัดซื้องบ I '!G55</f>
        <v>0</v>
      </c>
      <c r="H65" s="133">
        <f t="shared" si="1087"/>
        <v>2200038</v>
      </c>
      <c r="I65" s="147">
        <f>+'[10]รายงานจัดซื้องบ I '!I55+'[10]รายงานจัดซื้องบ I '!L55+'[10]รายงานจัดซื้องบ I '!M55</f>
        <v>0</v>
      </c>
      <c r="J65" s="133">
        <f t="shared" si="38"/>
        <v>2200038</v>
      </c>
      <c r="K65" s="134">
        <f t="shared" si="36"/>
        <v>0</v>
      </c>
      <c r="L65" s="133">
        <f>+'[10]รายงานจัดซื้องบ I '!O55</f>
        <v>2200038</v>
      </c>
      <c r="M65" s="135">
        <f t="shared" si="39"/>
        <v>0</v>
      </c>
      <c r="N65" s="136">
        <f t="shared" si="40"/>
        <v>0</v>
      </c>
      <c r="O65" s="148">
        <f t="shared" si="40"/>
        <v>0</v>
      </c>
      <c r="P65" s="137">
        <f t="shared" si="40"/>
        <v>0</v>
      </c>
      <c r="Q65" s="138" t="e">
        <f t="shared" si="41"/>
        <v>#DIV/0!</v>
      </c>
      <c r="R65" s="137">
        <f t="shared" si="42"/>
        <v>0</v>
      </c>
      <c r="S65" s="139">
        <f t="shared" si="42"/>
        <v>0</v>
      </c>
      <c r="T65" s="140">
        <f t="shared" si="1090"/>
        <v>2200038</v>
      </c>
      <c r="U65" s="149">
        <f t="shared" si="1090"/>
        <v>0</v>
      </c>
      <c r="V65" s="141">
        <f t="shared" si="1091"/>
        <v>2200038</v>
      </c>
      <c r="W65" s="142">
        <f t="shared" si="1092"/>
        <v>0</v>
      </c>
      <c r="X65" s="141">
        <f t="shared" si="1093"/>
        <v>2200038</v>
      </c>
      <c r="Y65" s="143">
        <f t="shared" si="1094"/>
        <v>0</v>
      </c>
      <c r="Z65" s="144">
        <v>0</v>
      </c>
      <c r="AA65" s="147">
        <v>0</v>
      </c>
      <c r="AB65" s="133">
        <f t="shared" si="1095"/>
        <v>0</v>
      </c>
      <c r="AC65" s="134" t="e">
        <f t="shared" si="1096"/>
        <v>#DIV/0!</v>
      </c>
      <c r="AD65" s="133">
        <v>0</v>
      </c>
      <c r="AE65" s="145">
        <f t="shared" si="1097"/>
        <v>0</v>
      </c>
      <c r="AF65" s="144">
        <v>0</v>
      </c>
      <c r="AG65" s="147">
        <v>0</v>
      </c>
      <c r="AH65" s="133">
        <f t="shared" si="1098"/>
        <v>0</v>
      </c>
      <c r="AI65" s="134" t="e">
        <f t="shared" si="1099"/>
        <v>#DIV/0!</v>
      </c>
      <c r="AJ65" s="133">
        <v>0</v>
      </c>
      <c r="AK65" s="145">
        <f t="shared" si="1100"/>
        <v>0</v>
      </c>
      <c r="AL65" s="144">
        <f t="shared" si="52"/>
        <v>0</v>
      </c>
      <c r="AM65" s="147">
        <f t="shared" si="52"/>
        <v>0</v>
      </c>
      <c r="AN65" s="133">
        <f t="shared" si="52"/>
        <v>0</v>
      </c>
      <c r="AO65" s="134" t="e">
        <f t="shared" si="53"/>
        <v>#DIV/0!</v>
      </c>
      <c r="AP65" s="133">
        <f t="shared" si="54"/>
        <v>0</v>
      </c>
      <c r="AQ65" s="145">
        <f t="shared" si="54"/>
        <v>0</v>
      </c>
      <c r="AR65" s="144"/>
      <c r="AS65" s="147"/>
      <c r="AT65" s="133">
        <f t="shared" si="55"/>
        <v>0</v>
      </c>
      <c r="AU65" s="134" t="e">
        <f t="shared" si="56"/>
        <v>#DIV/0!</v>
      </c>
      <c r="AV65" s="133"/>
      <c r="AW65" s="145">
        <f t="shared" si="57"/>
        <v>0</v>
      </c>
      <c r="AX65" s="144"/>
      <c r="AY65" s="147"/>
      <c r="AZ65" s="133">
        <f t="shared" si="58"/>
        <v>0</v>
      </c>
      <c r="BA65" s="134" t="e">
        <f t="shared" si="59"/>
        <v>#DIV/0!</v>
      </c>
      <c r="BB65" s="133"/>
      <c r="BC65" s="145">
        <f t="shared" si="60"/>
        <v>0</v>
      </c>
      <c r="BD65" s="144"/>
      <c r="BE65" s="147"/>
      <c r="BF65" s="133">
        <f t="shared" si="61"/>
        <v>0</v>
      </c>
      <c r="BG65" s="134" t="e">
        <f t="shared" si="62"/>
        <v>#DIV/0!</v>
      </c>
      <c r="BH65" s="133"/>
      <c r="BI65" s="145">
        <f t="shared" si="63"/>
        <v>0</v>
      </c>
      <c r="BJ65" s="144">
        <f t="shared" si="64"/>
        <v>2200038</v>
      </c>
      <c r="BK65" s="147">
        <f t="shared" si="64"/>
        <v>0</v>
      </c>
      <c r="BL65" s="133">
        <f t="shared" si="64"/>
        <v>2200038</v>
      </c>
      <c r="BM65" s="134">
        <f t="shared" si="65"/>
        <v>0</v>
      </c>
      <c r="BN65" s="133">
        <f t="shared" si="66"/>
        <v>2200038</v>
      </c>
      <c r="BO65" s="145">
        <f t="shared" si="66"/>
        <v>0</v>
      </c>
      <c r="BP65" s="144">
        <f>+'[10]รายละเอียดซื้อ I'!F209</f>
        <v>2200038</v>
      </c>
      <c r="BQ65" s="147">
        <f>+'[10]รายละเอียดซื้อ I'!G209+'[10]รายละเอียดซื้อ I'!J209+'[10]รายละเอียดซื้อ I'!K209</f>
        <v>0</v>
      </c>
      <c r="BR65" s="133">
        <f t="shared" si="67"/>
        <v>2200038</v>
      </c>
      <c r="BS65" s="134">
        <f t="shared" si="68"/>
        <v>0</v>
      </c>
      <c r="BT65" s="133">
        <f>+'[10]รายละเอียดซื้อ I'!N209</f>
        <v>2200038</v>
      </c>
      <c r="BU65" s="145">
        <f t="shared" si="69"/>
        <v>0</v>
      </c>
      <c r="BV65" s="144"/>
      <c r="BW65" s="147"/>
      <c r="BX65" s="133">
        <f t="shared" si="70"/>
        <v>0</v>
      </c>
      <c r="BY65" s="134" t="e">
        <f t="shared" si="71"/>
        <v>#DIV/0!</v>
      </c>
      <c r="BZ65" s="133"/>
      <c r="CA65" s="145">
        <f t="shared" si="72"/>
        <v>0</v>
      </c>
      <c r="CB65" s="144"/>
      <c r="CC65" s="147"/>
      <c r="CD65" s="133">
        <f t="shared" si="73"/>
        <v>0</v>
      </c>
      <c r="CE65" s="134" t="e">
        <f t="shared" si="74"/>
        <v>#DIV/0!</v>
      </c>
      <c r="CF65" s="133"/>
      <c r="CG65" s="145">
        <f t="shared" si="75"/>
        <v>0</v>
      </c>
      <c r="CH65" s="144">
        <f t="shared" si="76"/>
        <v>0</v>
      </c>
      <c r="CI65" s="147">
        <f t="shared" si="76"/>
        <v>0</v>
      </c>
      <c r="CJ65" s="133">
        <f t="shared" si="76"/>
        <v>0</v>
      </c>
      <c r="CK65" s="134" t="e">
        <f t="shared" si="77"/>
        <v>#DIV/0!</v>
      </c>
      <c r="CL65" s="133">
        <f t="shared" si="78"/>
        <v>0</v>
      </c>
      <c r="CM65" s="145">
        <f t="shared" si="78"/>
        <v>0</v>
      </c>
      <c r="CN65" s="144"/>
      <c r="CO65" s="147"/>
      <c r="CP65" s="133">
        <f t="shared" si="79"/>
        <v>0</v>
      </c>
      <c r="CQ65" s="134" t="e">
        <f t="shared" si="80"/>
        <v>#DIV/0!</v>
      </c>
      <c r="CR65" s="133"/>
      <c r="CS65" s="145">
        <f t="shared" si="81"/>
        <v>0</v>
      </c>
      <c r="CT65" s="144"/>
      <c r="CU65" s="147"/>
      <c r="CV65" s="133">
        <f t="shared" si="82"/>
        <v>0</v>
      </c>
      <c r="CW65" s="134" t="e">
        <f t="shared" si="83"/>
        <v>#DIV/0!</v>
      </c>
      <c r="CX65" s="133"/>
      <c r="CY65" s="145">
        <f t="shared" si="84"/>
        <v>0</v>
      </c>
      <c r="CZ65" s="144"/>
      <c r="DA65" s="147"/>
      <c r="DB65" s="133">
        <f t="shared" si="85"/>
        <v>0</v>
      </c>
      <c r="DC65" s="134" t="e">
        <f t="shared" si="86"/>
        <v>#DIV/0!</v>
      </c>
      <c r="DD65" s="133"/>
      <c r="DE65" s="145">
        <f t="shared" si="87"/>
        <v>0</v>
      </c>
      <c r="DF65" s="144">
        <f t="shared" si="88"/>
        <v>0</v>
      </c>
      <c r="DG65" s="147">
        <f t="shared" si="88"/>
        <v>0</v>
      </c>
      <c r="DH65" s="133">
        <f t="shared" si="88"/>
        <v>0</v>
      </c>
      <c r="DI65" s="134" t="e">
        <f t="shared" si="89"/>
        <v>#DIV/0!</v>
      </c>
      <c r="DJ65" s="133">
        <f t="shared" si="90"/>
        <v>0</v>
      </c>
      <c r="DK65" s="145">
        <f t="shared" si="90"/>
        <v>0</v>
      </c>
      <c r="DL65" s="144"/>
      <c r="DM65" s="147"/>
      <c r="DN65" s="133">
        <f t="shared" si="91"/>
        <v>0</v>
      </c>
      <c r="DO65" s="134" t="e">
        <f t="shared" si="92"/>
        <v>#DIV/0!</v>
      </c>
      <c r="DP65" s="133"/>
      <c r="DQ65" s="145">
        <f t="shared" si="93"/>
        <v>0</v>
      </c>
      <c r="DR65" s="144"/>
      <c r="DS65" s="147"/>
      <c r="DT65" s="133">
        <f t="shared" si="94"/>
        <v>0</v>
      </c>
      <c r="DU65" s="134" t="e">
        <f t="shared" si="95"/>
        <v>#DIV/0!</v>
      </c>
      <c r="DV65" s="133"/>
      <c r="DW65" s="145">
        <f t="shared" si="96"/>
        <v>0</v>
      </c>
      <c r="DX65" s="144"/>
      <c r="DY65" s="147"/>
      <c r="DZ65" s="133">
        <f t="shared" si="1101"/>
        <v>0</v>
      </c>
      <c r="EA65" s="134" t="e">
        <f t="shared" si="1102"/>
        <v>#DIV/0!</v>
      </c>
      <c r="EB65" s="133"/>
      <c r="EC65" s="145">
        <f t="shared" si="1103"/>
        <v>0</v>
      </c>
      <c r="ED65" s="144">
        <f t="shared" si="100"/>
        <v>0</v>
      </c>
      <c r="EE65" s="147">
        <f t="shared" si="100"/>
        <v>0</v>
      </c>
      <c r="EF65" s="133">
        <f t="shared" si="100"/>
        <v>0</v>
      </c>
      <c r="EG65" s="134" t="e">
        <f t="shared" si="101"/>
        <v>#DIV/0!</v>
      </c>
      <c r="EH65" s="133">
        <f t="shared" si="102"/>
        <v>0</v>
      </c>
      <c r="EI65" s="145">
        <f t="shared" si="102"/>
        <v>0</v>
      </c>
      <c r="EJ65" s="144"/>
      <c r="EK65" s="147"/>
      <c r="EL65" s="133">
        <f t="shared" si="1104"/>
        <v>0</v>
      </c>
      <c r="EM65" s="134" t="e">
        <f t="shared" si="1105"/>
        <v>#DIV/0!</v>
      </c>
      <c r="EN65" s="133"/>
      <c r="EO65" s="145">
        <f t="shared" si="1106"/>
        <v>0</v>
      </c>
      <c r="EP65" s="144"/>
      <c r="EQ65" s="147"/>
      <c r="ER65" s="133">
        <f t="shared" si="1107"/>
        <v>0</v>
      </c>
      <c r="ES65" s="134" t="e">
        <f t="shared" si="1108"/>
        <v>#DIV/0!</v>
      </c>
      <c r="ET65" s="133"/>
      <c r="EU65" s="145">
        <f t="shared" si="1109"/>
        <v>0</v>
      </c>
      <c r="EV65" s="144"/>
      <c r="EW65" s="147"/>
      <c r="EX65" s="133">
        <f t="shared" si="1110"/>
        <v>0</v>
      </c>
      <c r="EY65" s="134" t="e">
        <f t="shared" si="1111"/>
        <v>#DIV/0!</v>
      </c>
      <c r="EZ65" s="133"/>
      <c r="FA65" s="145">
        <f t="shared" si="1112"/>
        <v>0</v>
      </c>
      <c r="FB65" s="144"/>
      <c r="FC65" s="147"/>
      <c r="FD65" s="133">
        <f t="shared" si="1113"/>
        <v>0</v>
      </c>
      <c r="FE65" s="134" t="e">
        <f t="shared" si="1114"/>
        <v>#DIV/0!</v>
      </c>
      <c r="FF65" s="133"/>
      <c r="FG65" s="145">
        <f t="shared" si="1115"/>
        <v>0</v>
      </c>
      <c r="FH65" s="144"/>
      <c r="FI65" s="147"/>
      <c r="FJ65" s="133">
        <f t="shared" si="1116"/>
        <v>0</v>
      </c>
      <c r="FK65" s="134" t="e">
        <f t="shared" si="1117"/>
        <v>#DIV/0!</v>
      </c>
      <c r="FL65" s="133"/>
      <c r="FM65" s="145">
        <f t="shared" si="1118"/>
        <v>0</v>
      </c>
      <c r="FN65" s="144">
        <f t="shared" si="118"/>
        <v>0</v>
      </c>
      <c r="FO65" s="147">
        <f t="shared" si="118"/>
        <v>0</v>
      </c>
      <c r="FP65" s="133">
        <f t="shared" si="118"/>
        <v>0</v>
      </c>
      <c r="FQ65" s="134" t="e">
        <f t="shared" si="119"/>
        <v>#DIV/0!</v>
      </c>
      <c r="FR65" s="133">
        <f t="shared" si="120"/>
        <v>0</v>
      </c>
      <c r="FS65" s="145">
        <f t="shared" si="120"/>
        <v>0</v>
      </c>
      <c r="FT65" s="144"/>
      <c r="FU65" s="147"/>
      <c r="FV65" s="133">
        <f t="shared" si="1119"/>
        <v>0</v>
      </c>
      <c r="FW65" s="134" t="e">
        <f t="shared" si="1120"/>
        <v>#DIV/0!</v>
      </c>
      <c r="FX65" s="133"/>
      <c r="FY65" s="145">
        <f t="shared" si="1121"/>
        <v>0</v>
      </c>
      <c r="FZ65" s="144"/>
      <c r="GA65" s="147"/>
      <c r="GB65" s="133">
        <f t="shared" si="1122"/>
        <v>0</v>
      </c>
      <c r="GC65" s="134" t="e">
        <f t="shared" si="1123"/>
        <v>#DIV/0!</v>
      </c>
      <c r="GD65" s="133"/>
      <c r="GE65" s="145">
        <f t="shared" si="1124"/>
        <v>0</v>
      </c>
      <c r="GF65" s="144"/>
      <c r="GG65" s="147"/>
      <c r="GH65" s="133">
        <f t="shared" si="1125"/>
        <v>0</v>
      </c>
      <c r="GI65" s="134" t="e">
        <f t="shared" si="1126"/>
        <v>#DIV/0!</v>
      </c>
      <c r="GJ65" s="133"/>
      <c r="GK65" s="145">
        <f t="shared" si="1127"/>
        <v>0</v>
      </c>
      <c r="GL65" s="144">
        <f t="shared" si="130"/>
        <v>0</v>
      </c>
      <c r="GM65" s="147">
        <f t="shared" si="130"/>
        <v>0</v>
      </c>
      <c r="GN65" s="133">
        <f t="shared" si="130"/>
        <v>0</v>
      </c>
      <c r="GO65" s="134" t="e">
        <f t="shared" si="131"/>
        <v>#DIV/0!</v>
      </c>
      <c r="GP65" s="133">
        <f t="shared" si="132"/>
        <v>0</v>
      </c>
      <c r="GQ65" s="145">
        <f t="shared" si="132"/>
        <v>0</v>
      </c>
      <c r="GR65" s="144"/>
      <c r="GS65" s="147"/>
      <c r="GT65" s="133">
        <f t="shared" si="1128"/>
        <v>0</v>
      </c>
      <c r="GU65" s="134" t="e">
        <f t="shared" si="1129"/>
        <v>#DIV/0!</v>
      </c>
      <c r="GV65" s="133"/>
      <c r="GW65" s="145">
        <f t="shared" si="1130"/>
        <v>0</v>
      </c>
      <c r="GX65" s="144"/>
      <c r="GY65" s="147"/>
      <c r="GZ65" s="133">
        <f t="shared" si="1131"/>
        <v>0</v>
      </c>
      <c r="HA65" s="134" t="e">
        <f t="shared" si="1132"/>
        <v>#DIV/0!</v>
      </c>
      <c r="HB65" s="133"/>
      <c r="HC65" s="145">
        <f t="shared" si="1133"/>
        <v>0</v>
      </c>
      <c r="HD65" s="144"/>
      <c r="HE65" s="147"/>
      <c r="HF65" s="133">
        <f t="shared" si="1134"/>
        <v>0</v>
      </c>
      <c r="HG65" s="134" t="e">
        <f t="shared" si="1135"/>
        <v>#DIV/0!</v>
      </c>
      <c r="HH65" s="133"/>
      <c r="HI65" s="145">
        <f t="shared" si="1136"/>
        <v>0</v>
      </c>
      <c r="HJ65" s="144"/>
      <c r="HK65" s="147"/>
      <c r="HL65" s="133">
        <f t="shared" si="1137"/>
        <v>0</v>
      </c>
      <c r="HM65" s="134" t="e">
        <f t="shared" si="1138"/>
        <v>#DIV/0!</v>
      </c>
      <c r="HN65" s="133"/>
      <c r="HO65" s="145">
        <f t="shared" si="1139"/>
        <v>0</v>
      </c>
      <c r="HP65" s="144"/>
      <c r="HQ65" s="147"/>
      <c r="HR65" s="133">
        <f t="shared" si="1140"/>
        <v>0</v>
      </c>
      <c r="HS65" s="134" t="e">
        <f t="shared" si="1141"/>
        <v>#DIV/0!</v>
      </c>
      <c r="HT65" s="133"/>
      <c r="HU65" s="145">
        <f t="shared" si="1142"/>
        <v>0</v>
      </c>
      <c r="HV65" s="144"/>
      <c r="HW65" s="147"/>
      <c r="HX65" s="133">
        <f t="shared" si="1143"/>
        <v>0</v>
      </c>
      <c r="HY65" s="134" t="e">
        <f t="shared" si="1144"/>
        <v>#DIV/0!</v>
      </c>
      <c r="HZ65" s="133"/>
      <c r="IA65" s="145">
        <f t="shared" si="1145"/>
        <v>0</v>
      </c>
      <c r="IB65" s="144">
        <f t="shared" si="151"/>
        <v>0</v>
      </c>
      <c r="IC65" s="147">
        <f t="shared" si="151"/>
        <v>0</v>
      </c>
      <c r="ID65" s="133">
        <f t="shared" si="151"/>
        <v>0</v>
      </c>
      <c r="IE65" s="134" t="e">
        <f t="shared" si="152"/>
        <v>#DIV/0!</v>
      </c>
      <c r="IF65" s="133">
        <f t="shared" si="153"/>
        <v>0</v>
      </c>
      <c r="IG65" s="145">
        <f t="shared" si="153"/>
        <v>0</v>
      </c>
      <c r="IH65" s="144"/>
      <c r="II65" s="147"/>
      <c r="IJ65" s="133">
        <f t="shared" si="1146"/>
        <v>0</v>
      </c>
      <c r="IK65" s="134" t="e">
        <f t="shared" si="1147"/>
        <v>#DIV/0!</v>
      </c>
      <c r="IL65" s="133"/>
      <c r="IM65" s="145">
        <f t="shared" si="1148"/>
        <v>0</v>
      </c>
      <c r="IN65" s="144"/>
      <c r="IO65" s="147"/>
      <c r="IP65" s="133">
        <f t="shared" si="1149"/>
        <v>0</v>
      </c>
      <c r="IQ65" s="134" t="e">
        <f t="shared" si="1150"/>
        <v>#DIV/0!</v>
      </c>
      <c r="IR65" s="133"/>
      <c r="IS65" s="145">
        <f t="shared" si="1151"/>
        <v>0</v>
      </c>
      <c r="IT65" s="144"/>
      <c r="IU65" s="147"/>
      <c r="IV65" s="133">
        <f t="shared" si="1152"/>
        <v>0</v>
      </c>
      <c r="IW65" s="134" t="e">
        <f t="shared" si="1153"/>
        <v>#DIV/0!</v>
      </c>
      <c r="IX65" s="133"/>
      <c r="IY65" s="145">
        <f t="shared" si="1154"/>
        <v>0</v>
      </c>
      <c r="IZ65" s="144">
        <f t="shared" si="163"/>
        <v>0</v>
      </c>
      <c r="JA65" s="147">
        <f t="shared" si="163"/>
        <v>0</v>
      </c>
      <c r="JB65" s="133">
        <f t="shared" si="163"/>
        <v>0</v>
      </c>
      <c r="JC65" s="134" t="e">
        <f t="shared" si="164"/>
        <v>#DIV/0!</v>
      </c>
      <c r="JD65" s="133">
        <f t="shared" si="165"/>
        <v>0</v>
      </c>
      <c r="JE65" s="145">
        <f t="shared" si="165"/>
        <v>0</v>
      </c>
      <c r="JF65" s="144"/>
      <c r="JG65" s="147"/>
      <c r="JH65" s="133">
        <f t="shared" si="1155"/>
        <v>0</v>
      </c>
      <c r="JI65" s="134" t="e">
        <f t="shared" si="1156"/>
        <v>#DIV/0!</v>
      </c>
      <c r="JJ65" s="133"/>
      <c r="JK65" s="145">
        <f t="shared" si="1157"/>
        <v>0</v>
      </c>
      <c r="JL65" s="144"/>
      <c r="JM65" s="147"/>
      <c r="JN65" s="133">
        <f t="shared" si="1158"/>
        <v>0</v>
      </c>
      <c r="JO65" s="134" t="e">
        <f t="shared" si="1159"/>
        <v>#DIV/0!</v>
      </c>
      <c r="JP65" s="133"/>
      <c r="JQ65" s="145">
        <f t="shared" si="1160"/>
        <v>0</v>
      </c>
      <c r="JR65" s="144"/>
      <c r="JS65" s="147"/>
      <c r="JT65" s="133">
        <f t="shared" si="1161"/>
        <v>0</v>
      </c>
      <c r="JU65" s="134" t="e">
        <f t="shared" si="1162"/>
        <v>#DIV/0!</v>
      </c>
      <c r="JV65" s="133"/>
      <c r="JW65" s="145">
        <f t="shared" si="1163"/>
        <v>0</v>
      </c>
      <c r="JX65" s="144"/>
      <c r="JY65" s="147"/>
      <c r="JZ65" s="133">
        <f t="shared" si="1164"/>
        <v>0</v>
      </c>
      <c r="KA65" s="134" t="e">
        <f t="shared" si="1165"/>
        <v>#DIV/0!</v>
      </c>
      <c r="KB65" s="133"/>
      <c r="KC65" s="145">
        <f t="shared" si="1166"/>
        <v>0</v>
      </c>
      <c r="KD65" s="144">
        <f t="shared" si="178"/>
        <v>0</v>
      </c>
      <c r="KE65" s="147">
        <f t="shared" si="178"/>
        <v>0</v>
      </c>
      <c r="KF65" s="133">
        <f t="shared" si="178"/>
        <v>0</v>
      </c>
      <c r="KG65" s="134" t="e">
        <f t="shared" si="179"/>
        <v>#DIV/0!</v>
      </c>
      <c r="KH65" s="133">
        <f t="shared" si="180"/>
        <v>0</v>
      </c>
      <c r="KI65" s="145">
        <f t="shared" si="180"/>
        <v>0</v>
      </c>
      <c r="KJ65" s="144"/>
      <c r="KK65" s="147"/>
      <c r="KL65" s="133">
        <f t="shared" si="1167"/>
        <v>0</v>
      </c>
      <c r="KM65" s="134" t="e">
        <f t="shared" si="1168"/>
        <v>#DIV/0!</v>
      </c>
      <c r="KN65" s="133"/>
      <c r="KO65" s="145">
        <f t="shared" si="1169"/>
        <v>0</v>
      </c>
      <c r="KP65" s="144"/>
      <c r="KQ65" s="147"/>
      <c r="KR65" s="133">
        <f t="shared" si="1170"/>
        <v>0</v>
      </c>
      <c r="KS65" s="134" t="e">
        <f t="shared" si="1171"/>
        <v>#DIV/0!</v>
      </c>
      <c r="KT65" s="133"/>
      <c r="KU65" s="145">
        <f t="shared" si="1172"/>
        <v>0</v>
      </c>
      <c r="KV65" s="144">
        <f t="shared" si="187"/>
        <v>0</v>
      </c>
      <c r="KW65" s="147">
        <f t="shared" si="187"/>
        <v>0</v>
      </c>
      <c r="KX65" s="133">
        <f t="shared" si="187"/>
        <v>0</v>
      </c>
      <c r="KY65" s="134" t="e">
        <f t="shared" si="188"/>
        <v>#DIV/0!</v>
      </c>
      <c r="KZ65" s="133">
        <f t="shared" si="189"/>
        <v>0</v>
      </c>
      <c r="LA65" s="145">
        <f t="shared" si="189"/>
        <v>0</v>
      </c>
      <c r="LB65" s="144"/>
      <c r="LC65" s="147"/>
      <c r="LD65" s="133">
        <f t="shared" si="1173"/>
        <v>0</v>
      </c>
      <c r="LE65" s="134" t="e">
        <f t="shared" si="1174"/>
        <v>#DIV/0!</v>
      </c>
      <c r="LF65" s="133"/>
      <c r="LG65" s="145">
        <f t="shared" si="1175"/>
        <v>0</v>
      </c>
      <c r="LH65" s="144"/>
      <c r="LI65" s="147"/>
      <c r="LJ65" s="133">
        <f t="shared" si="1176"/>
        <v>0</v>
      </c>
      <c r="LK65" s="134" t="e">
        <f t="shared" si="1177"/>
        <v>#DIV/0!</v>
      </c>
      <c r="LL65" s="133"/>
      <c r="LM65" s="145">
        <f t="shared" si="1178"/>
        <v>0</v>
      </c>
      <c r="LN65" s="144">
        <f t="shared" si="196"/>
        <v>0</v>
      </c>
      <c r="LO65" s="147">
        <f t="shared" si="196"/>
        <v>0</v>
      </c>
      <c r="LP65" s="133">
        <f t="shared" si="196"/>
        <v>0</v>
      </c>
      <c r="LQ65" s="134" t="e">
        <f t="shared" si="197"/>
        <v>#DIV/0!</v>
      </c>
      <c r="LR65" s="133">
        <f t="shared" si="198"/>
        <v>0</v>
      </c>
      <c r="LS65" s="145">
        <f t="shared" si="198"/>
        <v>0</v>
      </c>
      <c r="LT65" s="144"/>
      <c r="LU65" s="147"/>
      <c r="LV65" s="133">
        <f t="shared" si="1179"/>
        <v>0</v>
      </c>
      <c r="LW65" s="134" t="e">
        <f t="shared" si="1180"/>
        <v>#DIV/0!</v>
      </c>
      <c r="LX65" s="133"/>
      <c r="LY65" s="145">
        <f t="shared" si="1181"/>
        <v>0</v>
      </c>
      <c r="LZ65" s="144"/>
      <c r="MA65" s="147"/>
      <c r="MB65" s="133">
        <f t="shared" si="1182"/>
        <v>0</v>
      </c>
      <c r="MC65" s="134" t="e">
        <f t="shared" si="1183"/>
        <v>#DIV/0!</v>
      </c>
      <c r="MD65" s="133"/>
      <c r="ME65" s="145">
        <f t="shared" si="1184"/>
        <v>0</v>
      </c>
      <c r="MF65" s="144">
        <f t="shared" si="205"/>
        <v>0</v>
      </c>
      <c r="MG65" s="147">
        <f t="shared" si="205"/>
        <v>0</v>
      </c>
      <c r="MH65" s="133">
        <f t="shared" si="205"/>
        <v>0</v>
      </c>
      <c r="MI65" s="134" t="e">
        <f t="shared" si="206"/>
        <v>#DIV/0!</v>
      </c>
      <c r="MJ65" s="133">
        <f t="shared" si="207"/>
        <v>0</v>
      </c>
      <c r="MK65" s="145">
        <f t="shared" si="207"/>
        <v>0</v>
      </c>
      <c r="ML65" s="144"/>
      <c r="MM65" s="147"/>
      <c r="MN65" s="133">
        <f t="shared" si="1185"/>
        <v>0</v>
      </c>
      <c r="MO65" s="134" t="e">
        <f t="shared" si="1186"/>
        <v>#DIV/0!</v>
      </c>
      <c r="MP65" s="133"/>
      <c r="MQ65" s="145">
        <f t="shared" si="1187"/>
        <v>0</v>
      </c>
      <c r="MR65" s="144"/>
      <c r="MS65" s="147"/>
      <c r="MT65" s="133">
        <f t="shared" si="1188"/>
        <v>0</v>
      </c>
      <c r="MU65" s="134" t="e">
        <f t="shared" si="1189"/>
        <v>#DIV/0!</v>
      </c>
      <c r="MV65" s="133"/>
      <c r="MW65" s="145">
        <f t="shared" si="1190"/>
        <v>0</v>
      </c>
      <c r="MX65" s="144">
        <f t="shared" si="214"/>
        <v>0</v>
      </c>
      <c r="MY65" s="147">
        <f t="shared" si="214"/>
        <v>0</v>
      </c>
      <c r="MZ65" s="133">
        <f t="shared" si="214"/>
        <v>0</v>
      </c>
      <c r="NA65" s="134" t="e">
        <f t="shared" si="215"/>
        <v>#DIV/0!</v>
      </c>
      <c r="NB65" s="133">
        <f t="shared" si="216"/>
        <v>0</v>
      </c>
      <c r="NC65" s="145">
        <f t="shared" si="216"/>
        <v>0</v>
      </c>
      <c r="ND65" s="144"/>
      <c r="NE65" s="147"/>
      <c r="NF65" s="133">
        <f t="shared" si="1191"/>
        <v>0</v>
      </c>
      <c r="NG65" s="134" t="e">
        <f t="shared" si="1192"/>
        <v>#DIV/0!</v>
      </c>
      <c r="NH65" s="133"/>
      <c r="NI65" s="145">
        <f t="shared" si="1193"/>
        <v>0</v>
      </c>
      <c r="NJ65" s="144"/>
      <c r="NK65" s="147"/>
      <c r="NL65" s="133">
        <f t="shared" si="1194"/>
        <v>0</v>
      </c>
      <c r="NM65" s="134" t="e">
        <f t="shared" si="1195"/>
        <v>#DIV/0!</v>
      </c>
      <c r="NN65" s="133"/>
      <c r="NO65" s="145">
        <f t="shared" si="1196"/>
        <v>0</v>
      </c>
      <c r="NP65" s="144">
        <f t="shared" si="223"/>
        <v>0</v>
      </c>
      <c r="NQ65" s="147">
        <f t="shared" si="223"/>
        <v>0</v>
      </c>
      <c r="NR65" s="133">
        <f t="shared" si="223"/>
        <v>0</v>
      </c>
      <c r="NS65" s="134" t="e">
        <f t="shared" si="224"/>
        <v>#DIV/0!</v>
      </c>
      <c r="NT65" s="133">
        <f t="shared" si="225"/>
        <v>0</v>
      </c>
      <c r="NU65" s="145">
        <f t="shared" si="225"/>
        <v>0</v>
      </c>
      <c r="NV65" s="144"/>
      <c r="NW65" s="147"/>
      <c r="NX65" s="133">
        <f t="shared" si="1197"/>
        <v>0</v>
      </c>
      <c r="NY65" s="134" t="e">
        <f t="shared" si="1198"/>
        <v>#DIV/0!</v>
      </c>
      <c r="NZ65" s="133"/>
      <c r="OA65" s="145">
        <f t="shared" si="1199"/>
        <v>0</v>
      </c>
      <c r="OB65" s="144"/>
      <c r="OC65" s="147"/>
      <c r="OD65" s="133">
        <f t="shared" si="1200"/>
        <v>0</v>
      </c>
      <c r="OE65" s="134" t="e">
        <f t="shared" si="1201"/>
        <v>#DIV/0!</v>
      </c>
      <c r="OF65" s="133"/>
      <c r="OG65" s="145">
        <f t="shared" si="1202"/>
        <v>0</v>
      </c>
      <c r="OH65" s="144"/>
      <c r="OI65" s="147"/>
      <c r="OJ65" s="133">
        <f t="shared" si="1203"/>
        <v>0</v>
      </c>
      <c r="OK65" s="134" t="e">
        <f t="shared" si="1204"/>
        <v>#DIV/0!</v>
      </c>
      <c r="OL65" s="133"/>
      <c r="OM65" s="145">
        <f t="shared" si="1205"/>
        <v>0</v>
      </c>
      <c r="ON65" s="144">
        <f t="shared" si="235"/>
        <v>0</v>
      </c>
      <c r="OO65" s="147">
        <f t="shared" si="235"/>
        <v>0</v>
      </c>
      <c r="OP65" s="133">
        <f t="shared" si="235"/>
        <v>0</v>
      </c>
      <c r="OQ65" s="134" t="e">
        <f t="shared" si="236"/>
        <v>#DIV/0!</v>
      </c>
      <c r="OR65" s="133">
        <f t="shared" si="237"/>
        <v>0</v>
      </c>
      <c r="OS65" s="145">
        <f t="shared" si="237"/>
        <v>0</v>
      </c>
      <c r="OT65" s="144"/>
      <c r="OU65" s="147"/>
      <c r="OV65" s="133">
        <f t="shared" si="1206"/>
        <v>0</v>
      </c>
      <c r="OW65" s="134" t="e">
        <f t="shared" si="1207"/>
        <v>#DIV/0!</v>
      </c>
      <c r="OX65" s="133"/>
      <c r="OY65" s="145">
        <f t="shared" si="1208"/>
        <v>0</v>
      </c>
      <c r="OZ65" s="144"/>
      <c r="PA65" s="147"/>
      <c r="PB65" s="133">
        <f t="shared" si="1209"/>
        <v>0</v>
      </c>
      <c r="PC65" s="134" t="e">
        <f t="shared" si="1210"/>
        <v>#DIV/0!</v>
      </c>
      <c r="PD65" s="133"/>
      <c r="PE65" s="145">
        <f t="shared" si="1211"/>
        <v>0</v>
      </c>
      <c r="PF65" s="144">
        <f t="shared" si="244"/>
        <v>0</v>
      </c>
      <c r="PG65" s="147">
        <f t="shared" si="244"/>
        <v>0</v>
      </c>
      <c r="PH65" s="133">
        <f t="shared" si="244"/>
        <v>0</v>
      </c>
      <c r="PI65" s="134" t="e">
        <f t="shared" si="245"/>
        <v>#DIV/0!</v>
      </c>
      <c r="PJ65" s="133">
        <f t="shared" si="246"/>
        <v>0</v>
      </c>
      <c r="PK65" s="145">
        <f t="shared" si="246"/>
        <v>0</v>
      </c>
      <c r="PL65" s="144"/>
      <c r="PM65" s="147"/>
      <c r="PN65" s="133">
        <f t="shared" si="1212"/>
        <v>0</v>
      </c>
      <c r="PO65" s="134" t="e">
        <f t="shared" si="1213"/>
        <v>#DIV/0!</v>
      </c>
      <c r="PP65" s="133"/>
      <c r="PQ65" s="145">
        <f t="shared" si="1214"/>
        <v>0</v>
      </c>
      <c r="PR65" s="144"/>
      <c r="PS65" s="147"/>
      <c r="PT65" s="133">
        <f t="shared" si="1215"/>
        <v>0</v>
      </c>
      <c r="PU65" s="134" t="e">
        <f t="shared" si="1216"/>
        <v>#DIV/0!</v>
      </c>
      <c r="PV65" s="133"/>
      <c r="PW65" s="145">
        <f t="shared" si="1217"/>
        <v>0</v>
      </c>
    </row>
    <row r="66" spans="1:439" s="98" customFormat="1" ht="18.75" customHeight="1">
      <c r="A66" s="150"/>
      <c r="B66" s="163" t="s">
        <v>749</v>
      </c>
      <c r="C66" s="163"/>
      <c r="D66" s="164">
        <f>SUM(D57:D65)</f>
        <v>-545454.60999999754</v>
      </c>
      <c r="E66" s="164">
        <f t="shared" ref="E66:J66" si="1219">SUM(E57:E65)</f>
        <v>7200038</v>
      </c>
      <c r="F66" s="164">
        <f t="shared" si="1219"/>
        <v>6654583.3900000025</v>
      </c>
      <c r="G66" s="164">
        <f t="shared" si="1219"/>
        <v>0</v>
      </c>
      <c r="H66" s="164">
        <f t="shared" si="1219"/>
        <v>6654583.3900000025</v>
      </c>
      <c r="I66" s="164">
        <f t="shared" si="1219"/>
        <v>206135.02999999968</v>
      </c>
      <c r="J66" s="164">
        <f t="shared" si="1219"/>
        <v>6299660.1800000016</v>
      </c>
      <c r="K66" s="165">
        <f t="shared" si="36"/>
        <v>3.0976398959815215</v>
      </c>
      <c r="L66" s="164">
        <f t="shared" ref="L66:M66" si="1220">SUM(L57:L65)</f>
        <v>2880271.36</v>
      </c>
      <c r="M66" s="166">
        <f t="shared" si="1220"/>
        <v>3419388.8200000017</v>
      </c>
      <c r="N66" s="167">
        <f t="shared" si="40"/>
        <v>0</v>
      </c>
      <c r="O66" s="168">
        <f t="shared" si="40"/>
        <v>0</v>
      </c>
      <c r="P66" s="168">
        <f t="shared" si="40"/>
        <v>0</v>
      </c>
      <c r="Q66" s="169" t="e">
        <f t="shared" si="41"/>
        <v>#DIV/0!</v>
      </c>
      <c r="R66" s="168">
        <f t="shared" si="42"/>
        <v>0</v>
      </c>
      <c r="S66" s="170">
        <f t="shared" si="42"/>
        <v>0</v>
      </c>
      <c r="T66" s="171">
        <f>SUM(T57:T65)</f>
        <v>6654583.3900000025</v>
      </c>
      <c r="U66" s="172">
        <f t="shared" ref="U66:V66" si="1221">SUM(U57:U65)</f>
        <v>206135.02999999968</v>
      </c>
      <c r="V66" s="172">
        <f t="shared" si="1221"/>
        <v>6299660.1800000016</v>
      </c>
      <c r="W66" s="173">
        <f t="shared" si="44"/>
        <v>3.0976398959815215</v>
      </c>
      <c r="X66" s="172">
        <f t="shared" ref="X66:Y66" si="1222">SUM(X57:X65)</f>
        <v>2880271.36</v>
      </c>
      <c r="Y66" s="174">
        <f t="shared" si="1222"/>
        <v>3419388.8200000017</v>
      </c>
      <c r="Z66" s="175">
        <f>SUM(Z56:Z65)</f>
        <v>0</v>
      </c>
      <c r="AA66" s="164">
        <f t="shared" ref="AA66:CX66" si="1223">SUM(AA56:AA65)</f>
        <v>0</v>
      </c>
      <c r="AB66" s="164">
        <f t="shared" si="1223"/>
        <v>0</v>
      </c>
      <c r="AC66" s="165" t="e">
        <f t="shared" si="1223"/>
        <v>#DIV/0!</v>
      </c>
      <c r="AD66" s="164">
        <f t="shared" si="1223"/>
        <v>0</v>
      </c>
      <c r="AE66" s="176">
        <f t="shared" si="1223"/>
        <v>0</v>
      </c>
      <c r="AF66" s="175">
        <f t="shared" si="1223"/>
        <v>0</v>
      </c>
      <c r="AG66" s="164">
        <f t="shared" si="1223"/>
        <v>0</v>
      </c>
      <c r="AH66" s="164">
        <f t="shared" si="1223"/>
        <v>0</v>
      </c>
      <c r="AI66" s="165" t="e">
        <f t="shared" si="1223"/>
        <v>#DIV/0!</v>
      </c>
      <c r="AJ66" s="164">
        <f t="shared" si="1223"/>
        <v>0</v>
      </c>
      <c r="AK66" s="176">
        <f t="shared" si="1223"/>
        <v>0</v>
      </c>
      <c r="AL66" s="175">
        <f t="shared" si="52"/>
        <v>4179927.3900000025</v>
      </c>
      <c r="AM66" s="164">
        <f t="shared" si="52"/>
        <v>0</v>
      </c>
      <c r="AN66" s="164">
        <f t="shared" si="52"/>
        <v>4179927.3900000025</v>
      </c>
      <c r="AO66" s="165">
        <f t="shared" si="53"/>
        <v>0</v>
      </c>
      <c r="AP66" s="164">
        <f t="shared" si="54"/>
        <v>0</v>
      </c>
      <c r="AQ66" s="176">
        <f t="shared" si="54"/>
        <v>4179927.3900000025</v>
      </c>
      <c r="AR66" s="175">
        <f t="shared" si="1223"/>
        <v>0</v>
      </c>
      <c r="AS66" s="164">
        <f t="shared" si="1223"/>
        <v>0</v>
      </c>
      <c r="AT66" s="164">
        <f t="shared" si="1223"/>
        <v>0</v>
      </c>
      <c r="AU66" s="165" t="e">
        <f t="shared" si="1223"/>
        <v>#DIV/0!</v>
      </c>
      <c r="AV66" s="164">
        <f t="shared" si="1223"/>
        <v>0</v>
      </c>
      <c r="AW66" s="176">
        <f t="shared" si="1223"/>
        <v>0</v>
      </c>
      <c r="AX66" s="175">
        <f t="shared" si="1223"/>
        <v>4179927.3900000025</v>
      </c>
      <c r="AY66" s="164">
        <f t="shared" si="1223"/>
        <v>0</v>
      </c>
      <c r="AZ66" s="164">
        <f t="shared" si="1223"/>
        <v>4179927.3900000025</v>
      </c>
      <c r="BA66" s="165" t="e">
        <f t="shared" si="1223"/>
        <v>#DIV/0!</v>
      </c>
      <c r="BB66" s="164">
        <f t="shared" si="1223"/>
        <v>0</v>
      </c>
      <c r="BC66" s="176">
        <f t="shared" si="1223"/>
        <v>4179927.3900000025</v>
      </c>
      <c r="BD66" s="175">
        <f t="shared" si="1223"/>
        <v>0</v>
      </c>
      <c r="BE66" s="164">
        <f t="shared" si="1223"/>
        <v>0</v>
      </c>
      <c r="BF66" s="164">
        <f t="shared" si="1223"/>
        <v>0</v>
      </c>
      <c r="BG66" s="165" t="e">
        <f t="shared" si="1223"/>
        <v>#DIV/0!</v>
      </c>
      <c r="BH66" s="164">
        <f t="shared" si="1223"/>
        <v>0</v>
      </c>
      <c r="BI66" s="176">
        <f t="shared" si="1223"/>
        <v>0</v>
      </c>
      <c r="BJ66" s="175">
        <f t="shared" si="64"/>
        <v>2200038</v>
      </c>
      <c r="BK66" s="164">
        <f t="shared" si="64"/>
        <v>0</v>
      </c>
      <c r="BL66" s="164">
        <f t="shared" si="64"/>
        <v>2200038</v>
      </c>
      <c r="BM66" s="165">
        <f t="shared" si="65"/>
        <v>0</v>
      </c>
      <c r="BN66" s="164">
        <f t="shared" si="66"/>
        <v>2200038</v>
      </c>
      <c r="BO66" s="176">
        <f t="shared" si="66"/>
        <v>0</v>
      </c>
      <c r="BP66" s="175">
        <f t="shared" si="1223"/>
        <v>2200038</v>
      </c>
      <c r="BQ66" s="164">
        <f t="shared" si="1223"/>
        <v>0</v>
      </c>
      <c r="BR66" s="164">
        <f t="shared" si="1223"/>
        <v>2200038</v>
      </c>
      <c r="BS66" s="165" t="e">
        <f t="shared" si="1223"/>
        <v>#DIV/0!</v>
      </c>
      <c r="BT66" s="164">
        <f t="shared" si="1223"/>
        <v>2200038</v>
      </c>
      <c r="BU66" s="176">
        <f t="shared" si="1223"/>
        <v>0</v>
      </c>
      <c r="BV66" s="175">
        <f t="shared" si="1223"/>
        <v>0</v>
      </c>
      <c r="BW66" s="164">
        <f t="shared" si="1223"/>
        <v>0</v>
      </c>
      <c r="BX66" s="164">
        <f t="shared" si="1223"/>
        <v>0</v>
      </c>
      <c r="BY66" s="165" t="e">
        <f t="shared" si="1223"/>
        <v>#DIV/0!</v>
      </c>
      <c r="BZ66" s="164">
        <f t="shared" si="1223"/>
        <v>0</v>
      </c>
      <c r="CA66" s="176">
        <f t="shared" si="1223"/>
        <v>0</v>
      </c>
      <c r="CB66" s="175">
        <f t="shared" si="1223"/>
        <v>0</v>
      </c>
      <c r="CC66" s="164">
        <f t="shared" si="1223"/>
        <v>0</v>
      </c>
      <c r="CD66" s="164">
        <f t="shared" si="1223"/>
        <v>0</v>
      </c>
      <c r="CE66" s="165" t="e">
        <f t="shared" si="1223"/>
        <v>#DIV/0!</v>
      </c>
      <c r="CF66" s="164">
        <f t="shared" si="1223"/>
        <v>0</v>
      </c>
      <c r="CG66" s="176">
        <f t="shared" si="1223"/>
        <v>0</v>
      </c>
      <c r="CH66" s="175">
        <f t="shared" si="76"/>
        <v>0</v>
      </c>
      <c r="CI66" s="164">
        <f t="shared" si="76"/>
        <v>0</v>
      </c>
      <c r="CJ66" s="164">
        <f t="shared" si="76"/>
        <v>0</v>
      </c>
      <c r="CK66" s="165" t="e">
        <f t="shared" si="77"/>
        <v>#DIV/0!</v>
      </c>
      <c r="CL66" s="164">
        <f t="shared" si="78"/>
        <v>0</v>
      </c>
      <c r="CM66" s="176">
        <f t="shared" si="78"/>
        <v>0</v>
      </c>
      <c r="CN66" s="175">
        <f t="shared" si="1223"/>
        <v>0</v>
      </c>
      <c r="CO66" s="164">
        <f t="shared" si="1223"/>
        <v>0</v>
      </c>
      <c r="CP66" s="164">
        <f t="shared" si="1223"/>
        <v>0</v>
      </c>
      <c r="CQ66" s="165" t="e">
        <f t="shared" si="1223"/>
        <v>#DIV/0!</v>
      </c>
      <c r="CR66" s="164">
        <f t="shared" si="1223"/>
        <v>0</v>
      </c>
      <c r="CS66" s="176">
        <f t="shared" si="1223"/>
        <v>0</v>
      </c>
      <c r="CT66" s="175">
        <f t="shared" si="1223"/>
        <v>0</v>
      </c>
      <c r="CU66" s="164">
        <f t="shared" si="1223"/>
        <v>0</v>
      </c>
      <c r="CV66" s="164">
        <f t="shared" si="1223"/>
        <v>0</v>
      </c>
      <c r="CW66" s="165" t="e">
        <f t="shared" si="1223"/>
        <v>#DIV/0!</v>
      </c>
      <c r="CX66" s="164">
        <f t="shared" si="1223"/>
        <v>0</v>
      </c>
      <c r="CY66" s="176">
        <f t="shared" ref="CY66:DW66" si="1224">SUM(CY56:CY65)</f>
        <v>0</v>
      </c>
      <c r="CZ66" s="175">
        <f t="shared" si="1224"/>
        <v>0</v>
      </c>
      <c r="DA66" s="164">
        <f t="shared" si="1224"/>
        <v>0</v>
      </c>
      <c r="DB66" s="164">
        <f t="shared" si="1224"/>
        <v>0</v>
      </c>
      <c r="DC66" s="165" t="e">
        <f t="shared" si="1224"/>
        <v>#DIV/0!</v>
      </c>
      <c r="DD66" s="164">
        <f t="shared" si="1224"/>
        <v>0</v>
      </c>
      <c r="DE66" s="176">
        <f t="shared" si="1224"/>
        <v>0</v>
      </c>
      <c r="DF66" s="175">
        <f t="shared" si="88"/>
        <v>0</v>
      </c>
      <c r="DG66" s="164">
        <f t="shared" si="88"/>
        <v>22618</v>
      </c>
      <c r="DH66" s="164">
        <f t="shared" si="88"/>
        <v>-22618</v>
      </c>
      <c r="DI66" s="165" t="e">
        <f t="shared" si="89"/>
        <v>#DIV/0!</v>
      </c>
      <c r="DJ66" s="164">
        <f t="shared" si="90"/>
        <v>0</v>
      </c>
      <c r="DK66" s="176">
        <f t="shared" si="90"/>
        <v>-22618</v>
      </c>
      <c r="DL66" s="175">
        <f t="shared" si="1224"/>
        <v>0</v>
      </c>
      <c r="DM66" s="164">
        <f t="shared" si="1224"/>
        <v>22618</v>
      </c>
      <c r="DN66" s="164">
        <f t="shared" si="1224"/>
        <v>-22618</v>
      </c>
      <c r="DO66" s="165" t="e">
        <f t="shared" si="1224"/>
        <v>#DIV/0!</v>
      </c>
      <c r="DP66" s="164">
        <f t="shared" si="1224"/>
        <v>0</v>
      </c>
      <c r="DQ66" s="176">
        <f t="shared" si="1224"/>
        <v>-22618</v>
      </c>
      <c r="DR66" s="175">
        <f t="shared" si="1224"/>
        <v>0</v>
      </c>
      <c r="DS66" s="164">
        <f t="shared" si="1224"/>
        <v>0</v>
      </c>
      <c r="DT66" s="164">
        <f t="shared" si="1224"/>
        <v>0</v>
      </c>
      <c r="DU66" s="165" t="e">
        <f t="shared" si="1224"/>
        <v>#DIV/0!</v>
      </c>
      <c r="DV66" s="164">
        <f t="shared" si="1224"/>
        <v>0</v>
      </c>
      <c r="DW66" s="176">
        <f t="shared" si="1224"/>
        <v>0</v>
      </c>
      <c r="DX66" s="175">
        <f>SUM(DX56:DX65)</f>
        <v>0</v>
      </c>
      <c r="DY66" s="164">
        <f t="shared" ref="DY66:EC66" si="1225">SUM(DY56:DY65)</f>
        <v>0</v>
      </c>
      <c r="DZ66" s="164">
        <f t="shared" si="1225"/>
        <v>0</v>
      </c>
      <c r="EA66" s="165" t="e">
        <f t="shared" si="1225"/>
        <v>#DIV/0!</v>
      </c>
      <c r="EB66" s="164">
        <f t="shared" si="1225"/>
        <v>0</v>
      </c>
      <c r="EC66" s="176">
        <f t="shared" si="1225"/>
        <v>0</v>
      </c>
      <c r="ED66" s="175">
        <f t="shared" si="100"/>
        <v>0</v>
      </c>
      <c r="EE66" s="164">
        <f t="shared" si="100"/>
        <v>27157</v>
      </c>
      <c r="EF66" s="164">
        <f t="shared" si="100"/>
        <v>-27157</v>
      </c>
      <c r="EG66" s="165" t="e">
        <f t="shared" si="101"/>
        <v>#DIV/0!</v>
      </c>
      <c r="EH66" s="164">
        <f t="shared" si="102"/>
        <v>231000</v>
      </c>
      <c r="EI66" s="176">
        <f t="shared" si="102"/>
        <v>-258157</v>
      </c>
      <c r="EJ66" s="175">
        <f t="shared" ref="EJ66:FG66" si="1226">SUM(EJ56:EJ65)</f>
        <v>0</v>
      </c>
      <c r="EK66" s="164">
        <f t="shared" si="1226"/>
        <v>0</v>
      </c>
      <c r="EL66" s="164">
        <f t="shared" si="1226"/>
        <v>0</v>
      </c>
      <c r="EM66" s="165" t="e">
        <f t="shared" si="1226"/>
        <v>#DIV/0!</v>
      </c>
      <c r="EN66" s="164">
        <f t="shared" si="1226"/>
        <v>231000</v>
      </c>
      <c r="EO66" s="176">
        <f t="shared" si="1226"/>
        <v>-231000</v>
      </c>
      <c r="EP66" s="175">
        <f t="shared" si="1226"/>
        <v>0</v>
      </c>
      <c r="EQ66" s="164">
        <f t="shared" si="1226"/>
        <v>0</v>
      </c>
      <c r="ER66" s="164">
        <f t="shared" si="1226"/>
        <v>0</v>
      </c>
      <c r="ES66" s="165" t="e">
        <f t="shared" si="1226"/>
        <v>#DIV/0!</v>
      </c>
      <c r="ET66" s="164">
        <f t="shared" si="1226"/>
        <v>0</v>
      </c>
      <c r="EU66" s="176">
        <f t="shared" si="1226"/>
        <v>0</v>
      </c>
      <c r="EV66" s="175">
        <f t="shared" si="1226"/>
        <v>0</v>
      </c>
      <c r="EW66" s="164">
        <f t="shared" si="1226"/>
        <v>27157</v>
      </c>
      <c r="EX66" s="164">
        <f t="shared" si="1226"/>
        <v>-27157</v>
      </c>
      <c r="EY66" s="165" t="e">
        <f t="shared" si="1226"/>
        <v>#DIV/0!</v>
      </c>
      <c r="EZ66" s="164">
        <f t="shared" si="1226"/>
        <v>0</v>
      </c>
      <c r="FA66" s="176">
        <f t="shared" si="1226"/>
        <v>-27157</v>
      </c>
      <c r="FB66" s="175">
        <f t="shared" si="1226"/>
        <v>0</v>
      </c>
      <c r="FC66" s="164">
        <f t="shared" si="1226"/>
        <v>0</v>
      </c>
      <c r="FD66" s="164">
        <f t="shared" si="1226"/>
        <v>0</v>
      </c>
      <c r="FE66" s="165" t="e">
        <f t="shared" si="1226"/>
        <v>#DIV/0!</v>
      </c>
      <c r="FF66" s="164">
        <f t="shared" si="1226"/>
        <v>0</v>
      </c>
      <c r="FG66" s="176">
        <f t="shared" si="1226"/>
        <v>0</v>
      </c>
      <c r="FH66" s="175">
        <f t="shared" ref="FH66" si="1227">SUM(FH56:FH65)</f>
        <v>0</v>
      </c>
      <c r="FI66" s="164">
        <f t="shared" ref="FI66:FM66" si="1228">SUM(FI56:FI65)</f>
        <v>0</v>
      </c>
      <c r="FJ66" s="164">
        <f t="shared" si="1228"/>
        <v>0</v>
      </c>
      <c r="FK66" s="165" t="e">
        <f t="shared" si="1228"/>
        <v>#DIV/0!</v>
      </c>
      <c r="FL66" s="164">
        <f t="shared" si="1228"/>
        <v>0</v>
      </c>
      <c r="FM66" s="176">
        <f t="shared" si="1228"/>
        <v>0</v>
      </c>
      <c r="FN66" s="175">
        <f t="shared" si="118"/>
        <v>35825</v>
      </c>
      <c r="FO66" s="164">
        <f t="shared" si="118"/>
        <v>0</v>
      </c>
      <c r="FP66" s="164">
        <f t="shared" si="118"/>
        <v>35825</v>
      </c>
      <c r="FQ66" s="165">
        <f t="shared" si="119"/>
        <v>0</v>
      </c>
      <c r="FR66" s="164">
        <f t="shared" si="120"/>
        <v>35825</v>
      </c>
      <c r="FS66" s="176">
        <f t="shared" si="120"/>
        <v>0</v>
      </c>
      <c r="FT66" s="175">
        <f t="shared" ref="FT66:GK66" si="1229">SUM(FT56:FT65)</f>
        <v>35825</v>
      </c>
      <c r="FU66" s="164">
        <f t="shared" si="1229"/>
        <v>0</v>
      </c>
      <c r="FV66" s="164">
        <f t="shared" si="1229"/>
        <v>35825</v>
      </c>
      <c r="FW66" s="165" t="e">
        <f t="shared" si="1229"/>
        <v>#DIV/0!</v>
      </c>
      <c r="FX66" s="164">
        <f t="shared" si="1229"/>
        <v>35825</v>
      </c>
      <c r="FY66" s="176">
        <f t="shared" si="1229"/>
        <v>0</v>
      </c>
      <c r="FZ66" s="175">
        <f t="shared" si="1229"/>
        <v>0</v>
      </c>
      <c r="GA66" s="164">
        <f t="shared" si="1229"/>
        <v>0</v>
      </c>
      <c r="GB66" s="164">
        <f t="shared" si="1229"/>
        <v>0</v>
      </c>
      <c r="GC66" s="165" t="e">
        <f t="shared" si="1229"/>
        <v>#DIV/0!</v>
      </c>
      <c r="GD66" s="164">
        <f t="shared" si="1229"/>
        <v>0</v>
      </c>
      <c r="GE66" s="176">
        <f t="shared" si="1229"/>
        <v>0</v>
      </c>
      <c r="GF66" s="175">
        <f t="shared" si="1229"/>
        <v>0</v>
      </c>
      <c r="GG66" s="164">
        <f t="shared" si="1229"/>
        <v>0</v>
      </c>
      <c r="GH66" s="164">
        <f t="shared" si="1229"/>
        <v>0</v>
      </c>
      <c r="GI66" s="165" t="e">
        <f t="shared" si="1229"/>
        <v>#DIV/0!</v>
      </c>
      <c r="GJ66" s="164">
        <f t="shared" si="1229"/>
        <v>0</v>
      </c>
      <c r="GK66" s="176">
        <f t="shared" si="1229"/>
        <v>0</v>
      </c>
      <c r="GL66" s="175">
        <f t="shared" si="130"/>
        <v>0</v>
      </c>
      <c r="GM66" s="164">
        <f t="shared" si="130"/>
        <v>-72017.689999999944</v>
      </c>
      <c r="GN66" s="164">
        <f t="shared" si="130"/>
        <v>72017.689999999944</v>
      </c>
      <c r="GO66" s="165" t="e">
        <f t="shared" si="131"/>
        <v>#DIV/0!</v>
      </c>
      <c r="GP66" s="164">
        <f t="shared" si="132"/>
        <v>16000</v>
      </c>
      <c r="GQ66" s="176">
        <f t="shared" si="132"/>
        <v>56017.689999999944</v>
      </c>
      <c r="GR66" s="175">
        <f t="shared" ref="GR66:HU66" si="1230">SUM(GR56:GR65)</f>
        <v>0</v>
      </c>
      <c r="GS66" s="164">
        <f t="shared" si="1230"/>
        <v>-72017.689999999944</v>
      </c>
      <c r="GT66" s="164">
        <f t="shared" si="1230"/>
        <v>72017.689999999944</v>
      </c>
      <c r="GU66" s="165" t="e">
        <f t="shared" si="1230"/>
        <v>#DIV/0!</v>
      </c>
      <c r="GV66" s="164">
        <f t="shared" si="1230"/>
        <v>16000</v>
      </c>
      <c r="GW66" s="176">
        <f t="shared" si="1230"/>
        <v>56017.689999999944</v>
      </c>
      <c r="GX66" s="175">
        <f t="shared" si="1230"/>
        <v>0</v>
      </c>
      <c r="GY66" s="164">
        <f t="shared" si="1230"/>
        <v>0</v>
      </c>
      <c r="GZ66" s="164">
        <f t="shared" si="1230"/>
        <v>0</v>
      </c>
      <c r="HA66" s="165" t="e">
        <f t="shared" si="1230"/>
        <v>#DIV/0!</v>
      </c>
      <c r="HB66" s="164">
        <f t="shared" si="1230"/>
        <v>0</v>
      </c>
      <c r="HC66" s="176">
        <f t="shared" si="1230"/>
        <v>0</v>
      </c>
      <c r="HD66" s="175">
        <f t="shared" si="1230"/>
        <v>0</v>
      </c>
      <c r="HE66" s="164">
        <f t="shared" si="1230"/>
        <v>0</v>
      </c>
      <c r="HF66" s="164">
        <f t="shared" si="1230"/>
        <v>0</v>
      </c>
      <c r="HG66" s="165" t="e">
        <f t="shared" si="1230"/>
        <v>#DIV/0!</v>
      </c>
      <c r="HH66" s="164">
        <f t="shared" si="1230"/>
        <v>0</v>
      </c>
      <c r="HI66" s="176">
        <f t="shared" si="1230"/>
        <v>0</v>
      </c>
      <c r="HJ66" s="175">
        <f t="shared" si="1230"/>
        <v>0</v>
      </c>
      <c r="HK66" s="164">
        <f t="shared" si="1230"/>
        <v>0</v>
      </c>
      <c r="HL66" s="164">
        <f t="shared" si="1230"/>
        <v>0</v>
      </c>
      <c r="HM66" s="165" t="e">
        <f t="shared" si="1230"/>
        <v>#DIV/0!</v>
      </c>
      <c r="HN66" s="164">
        <f t="shared" si="1230"/>
        <v>0</v>
      </c>
      <c r="HO66" s="176">
        <f t="shared" si="1230"/>
        <v>0</v>
      </c>
      <c r="HP66" s="175">
        <f t="shared" si="1230"/>
        <v>0</v>
      </c>
      <c r="HQ66" s="164">
        <f t="shared" si="1230"/>
        <v>0</v>
      </c>
      <c r="HR66" s="164">
        <f t="shared" si="1230"/>
        <v>0</v>
      </c>
      <c r="HS66" s="165" t="e">
        <f t="shared" si="1230"/>
        <v>#DIV/0!</v>
      </c>
      <c r="HT66" s="164">
        <f t="shared" si="1230"/>
        <v>0</v>
      </c>
      <c r="HU66" s="176">
        <f t="shared" si="1230"/>
        <v>0</v>
      </c>
      <c r="HV66" s="175">
        <f>SUM(HV56:HV65)</f>
        <v>0</v>
      </c>
      <c r="HW66" s="164">
        <f t="shared" ref="HW66:IA66" si="1231">SUM(HW56:HW65)</f>
        <v>0</v>
      </c>
      <c r="HX66" s="164">
        <f t="shared" si="1231"/>
        <v>0</v>
      </c>
      <c r="HY66" s="165" t="e">
        <f t="shared" si="1231"/>
        <v>#DIV/0!</v>
      </c>
      <c r="HZ66" s="164">
        <f t="shared" si="1231"/>
        <v>0</v>
      </c>
      <c r="IA66" s="176">
        <f t="shared" si="1231"/>
        <v>0</v>
      </c>
      <c r="IB66" s="175">
        <f t="shared" si="151"/>
        <v>980</v>
      </c>
      <c r="IC66" s="164">
        <f t="shared" si="151"/>
        <v>3202.3900000001304</v>
      </c>
      <c r="ID66" s="164">
        <f t="shared" si="151"/>
        <v>-2222.3900000001304</v>
      </c>
      <c r="IE66" s="165">
        <f t="shared" si="152"/>
        <v>326.77448979593169</v>
      </c>
      <c r="IF66" s="164">
        <f t="shared" si="153"/>
        <v>2420</v>
      </c>
      <c r="IG66" s="176">
        <f t="shared" si="153"/>
        <v>-4642.3900000001304</v>
      </c>
      <c r="IH66" s="175">
        <f t="shared" ref="IH66:IY66" si="1232">SUM(IH56:IH65)</f>
        <v>980</v>
      </c>
      <c r="II66" s="164">
        <f t="shared" si="1232"/>
        <v>3202.3900000001304</v>
      </c>
      <c r="IJ66" s="164">
        <f t="shared" si="1232"/>
        <v>-2222.3900000001304</v>
      </c>
      <c r="IK66" s="165" t="e">
        <f t="shared" si="1232"/>
        <v>#DIV/0!</v>
      </c>
      <c r="IL66" s="164">
        <f t="shared" si="1232"/>
        <v>2420</v>
      </c>
      <c r="IM66" s="176">
        <f t="shared" si="1232"/>
        <v>-4642.3900000001304</v>
      </c>
      <c r="IN66" s="175">
        <f t="shared" si="1232"/>
        <v>0</v>
      </c>
      <c r="IO66" s="164">
        <f t="shared" si="1232"/>
        <v>0</v>
      </c>
      <c r="IP66" s="164">
        <f t="shared" si="1232"/>
        <v>0</v>
      </c>
      <c r="IQ66" s="165" t="e">
        <f t="shared" si="1232"/>
        <v>#DIV/0!</v>
      </c>
      <c r="IR66" s="164">
        <f t="shared" si="1232"/>
        <v>0</v>
      </c>
      <c r="IS66" s="176">
        <f t="shared" si="1232"/>
        <v>0</v>
      </c>
      <c r="IT66" s="175">
        <f t="shared" si="1232"/>
        <v>0</v>
      </c>
      <c r="IU66" s="164">
        <f t="shared" si="1232"/>
        <v>0</v>
      </c>
      <c r="IV66" s="164">
        <f t="shared" si="1232"/>
        <v>0</v>
      </c>
      <c r="IW66" s="165" t="e">
        <f t="shared" si="1232"/>
        <v>#DIV/0!</v>
      </c>
      <c r="IX66" s="164">
        <f t="shared" si="1232"/>
        <v>0</v>
      </c>
      <c r="IY66" s="176">
        <f t="shared" si="1232"/>
        <v>0</v>
      </c>
      <c r="IZ66" s="175">
        <f t="shared" si="163"/>
        <v>0</v>
      </c>
      <c r="JA66" s="164">
        <f t="shared" si="163"/>
        <v>1711.6699999999255</v>
      </c>
      <c r="JB66" s="164">
        <f t="shared" si="163"/>
        <v>-1711.6699999999255</v>
      </c>
      <c r="JC66" s="165" t="e">
        <f t="shared" si="164"/>
        <v>#DIV/0!</v>
      </c>
      <c r="JD66" s="164">
        <f t="shared" si="165"/>
        <v>0</v>
      </c>
      <c r="JE66" s="176">
        <f t="shared" si="165"/>
        <v>-1711.6699999999255</v>
      </c>
      <c r="JF66" s="175">
        <f t="shared" ref="JF66:KC66" si="1233">SUM(JF56:JF65)</f>
        <v>0</v>
      </c>
      <c r="JG66" s="164">
        <f t="shared" si="1233"/>
        <v>1711.6699999999255</v>
      </c>
      <c r="JH66" s="164">
        <f t="shared" si="1233"/>
        <v>-1711.6699999999255</v>
      </c>
      <c r="JI66" s="165" t="e">
        <f t="shared" si="1233"/>
        <v>#DIV/0!</v>
      </c>
      <c r="JJ66" s="164">
        <f t="shared" si="1233"/>
        <v>0</v>
      </c>
      <c r="JK66" s="176">
        <f t="shared" si="1233"/>
        <v>-1711.6699999999255</v>
      </c>
      <c r="JL66" s="175">
        <f t="shared" si="1233"/>
        <v>0</v>
      </c>
      <c r="JM66" s="164">
        <f t="shared" si="1233"/>
        <v>0</v>
      </c>
      <c r="JN66" s="164">
        <f t="shared" si="1233"/>
        <v>0</v>
      </c>
      <c r="JO66" s="165" t="e">
        <f t="shared" si="1233"/>
        <v>#DIV/0!</v>
      </c>
      <c r="JP66" s="164">
        <f t="shared" si="1233"/>
        <v>0</v>
      </c>
      <c r="JQ66" s="176">
        <f t="shared" si="1233"/>
        <v>0</v>
      </c>
      <c r="JR66" s="175">
        <f t="shared" si="1233"/>
        <v>0</v>
      </c>
      <c r="JS66" s="164">
        <f t="shared" si="1233"/>
        <v>0</v>
      </c>
      <c r="JT66" s="164">
        <f t="shared" si="1233"/>
        <v>0</v>
      </c>
      <c r="JU66" s="165" t="e">
        <f t="shared" si="1233"/>
        <v>#DIV/0!</v>
      </c>
      <c r="JV66" s="164">
        <f t="shared" si="1233"/>
        <v>0</v>
      </c>
      <c r="JW66" s="176">
        <f t="shared" si="1233"/>
        <v>0</v>
      </c>
      <c r="JX66" s="175">
        <f t="shared" si="1233"/>
        <v>0</v>
      </c>
      <c r="JY66" s="164">
        <f t="shared" si="1233"/>
        <v>0</v>
      </c>
      <c r="JZ66" s="164">
        <f t="shared" si="1233"/>
        <v>0</v>
      </c>
      <c r="KA66" s="165" t="e">
        <f t="shared" si="1233"/>
        <v>#DIV/0!</v>
      </c>
      <c r="KB66" s="164">
        <f t="shared" si="1233"/>
        <v>0</v>
      </c>
      <c r="KC66" s="176">
        <f t="shared" si="1233"/>
        <v>0</v>
      </c>
      <c r="KD66" s="175">
        <f t="shared" si="178"/>
        <v>0</v>
      </c>
      <c r="KE66" s="164">
        <f t="shared" si="178"/>
        <v>0</v>
      </c>
      <c r="KF66" s="164">
        <f t="shared" si="178"/>
        <v>0</v>
      </c>
      <c r="KG66" s="165" t="e">
        <f t="shared" si="179"/>
        <v>#DIV/0!</v>
      </c>
      <c r="KH66" s="164">
        <f t="shared" si="180"/>
        <v>0</v>
      </c>
      <c r="KI66" s="176">
        <f t="shared" si="180"/>
        <v>0</v>
      </c>
      <c r="KJ66" s="175">
        <f t="shared" ref="KJ66:KU66" si="1234">SUM(KJ56:KJ65)</f>
        <v>0</v>
      </c>
      <c r="KK66" s="164">
        <f t="shared" si="1234"/>
        <v>0</v>
      </c>
      <c r="KL66" s="164">
        <f t="shared" si="1234"/>
        <v>0</v>
      </c>
      <c r="KM66" s="165" t="e">
        <f t="shared" si="1234"/>
        <v>#DIV/0!</v>
      </c>
      <c r="KN66" s="164">
        <f t="shared" si="1234"/>
        <v>0</v>
      </c>
      <c r="KO66" s="176">
        <f t="shared" si="1234"/>
        <v>0</v>
      </c>
      <c r="KP66" s="175">
        <f t="shared" si="1234"/>
        <v>0</v>
      </c>
      <c r="KQ66" s="164">
        <f t="shared" si="1234"/>
        <v>0</v>
      </c>
      <c r="KR66" s="164">
        <f t="shared" si="1234"/>
        <v>0</v>
      </c>
      <c r="KS66" s="165" t="e">
        <f t="shared" si="1234"/>
        <v>#DIV/0!</v>
      </c>
      <c r="KT66" s="164">
        <f t="shared" si="1234"/>
        <v>0</v>
      </c>
      <c r="KU66" s="176">
        <f t="shared" si="1234"/>
        <v>0</v>
      </c>
      <c r="KV66" s="175">
        <f t="shared" si="187"/>
        <v>0</v>
      </c>
      <c r="KW66" s="164">
        <f t="shared" si="187"/>
        <v>90348.829999999638</v>
      </c>
      <c r="KX66" s="164">
        <f t="shared" si="187"/>
        <v>-90348.829999999638</v>
      </c>
      <c r="KY66" s="165" t="e">
        <f t="shared" si="188"/>
        <v>#DIV/0!</v>
      </c>
      <c r="KZ66" s="164">
        <f t="shared" si="189"/>
        <v>2710</v>
      </c>
      <c r="LA66" s="176">
        <f t="shared" si="189"/>
        <v>-93058.829999999638</v>
      </c>
      <c r="LB66" s="175">
        <f t="shared" ref="LB66:LM66" si="1235">SUM(LB56:LB65)</f>
        <v>0</v>
      </c>
      <c r="LC66" s="164">
        <f t="shared" si="1235"/>
        <v>90348.829999999638</v>
      </c>
      <c r="LD66" s="164">
        <f t="shared" si="1235"/>
        <v>-90348.829999999638</v>
      </c>
      <c r="LE66" s="165" t="e">
        <f t="shared" si="1235"/>
        <v>#DIV/0!</v>
      </c>
      <c r="LF66" s="164">
        <f t="shared" si="1235"/>
        <v>2710</v>
      </c>
      <c r="LG66" s="176">
        <f t="shared" si="1235"/>
        <v>-93058.829999999638</v>
      </c>
      <c r="LH66" s="175">
        <f t="shared" si="1235"/>
        <v>0</v>
      </c>
      <c r="LI66" s="164">
        <f t="shared" si="1235"/>
        <v>0</v>
      </c>
      <c r="LJ66" s="164">
        <f t="shared" si="1235"/>
        <v>0</v>
      </c>
      <c r="LK66" s="165" t="e">
        <f t="shared" si="1235"/>
        <v>#DIV/0!</v>
      </c>
      <c r="LL66" s="164">
        <f t="shared" si="1235"/>
        <v>0</v>
      </c>
      <c r="LM66" s="176">
        <f t="shared" si="1235"/>
        <v>0</v>
      </c>
      <c r="LN66" s="175">
        <f t="shared" si="196"/>
        <v>0</v>
      </c>
      <c r="LO66" s="164">
        <f t="shared" si="196"/>
        <v>14803.829999999958</v>
      </c>
      <c r="LP66" s="164">
        <f t="shared" si="196"/>
        <v>-14803.829999999958</v>
      </c>
      <c r="LQ66" s="165" t="e">
        <f t="shared" si="197"/>
        <v>#DIV/0!</v>
      </c>
      <c r="LR66" s="164">
        <f t="shared" si="198"/>
        <v>0</v>
      </c>
      <c r="LS66" s="176">
        <f t="shared" si="198"/>
        <v>-14803.829999999958</v>
      </c>
      <c r="LT66" s="175">
        <f t="shared" ref="LT66:ME66" si="1236">SUM(LT56:LT65)</f>
        <v>0</v>
      </c>
      <c r="LU66" s="164">
        <f t="shared" si="1236"/>
        <v>14803.829999999958</v>
      </c>
      <c r="LV66" s="164">
        <f t="shared" si="1236"/>
        <v>-14803.829999999958</v>
      </c>
      <c r="LW66" s="165" t="e">
        <f t="shared" si="1236"/>
        <v>#DIV/0!</v>
      </c>
      <c r="LX66" s="164">
        <f t="shared" si="1236"/>
        <v>0</v>
      </c>
      <c r="LY66" s="176">
        <f t="shared" si="1236"/>
        <v>-14803.829999999958</v>
      </c>
      <c r="LZ66" s="175">
        <f t="shared" si="1236"/>
        <v>0</v>
      </c>
      <c r="MA66" s="164">
        <f t="shared" si="1236"/>
        <v>0</v>
      </c>
      <c r="MB66" s="164">
        <f t="shared" si="1236"/>
        <v>0</v>
      </c>
      <c r="MC66" s="165" t="e">
        <f t="shared" si="1236"/>
        <v>#DIV/0!</v>
      </c>
      <c r="MD66" s="164">
        <f t="shared" si="1236"/>
        <v>0</v>
      </c>
      <c r="ME66" s="176">
        <f t="shared" si="1236"/>
        <v>0</v>
      </c>
      <c r="MF66" s="175">
        <f t="shared" si="205"/>
        <v>0</v>
      </c>
      <c r="MG66" s="164">
        <f t="shared" si="205"/>
        <v>0</v>
      </c>
      <c r="MH66" s="164">
        <f t="shared" si="205"/>
        <v>0</v>
      </c>
      <c r="MI66" s="165" t="e">
        <f t="shared" si="206"/>
        <v>#DIV/0!</v>
      </c>
      <c r="MJ66" s="164">
        <f t="shared" si="207"/>
        <v>0</v>
      </c>
      <c r="MK66" s="176">
        <f t="shared" si="207"/>
        <v>0</v>
      </c>
      <c r="ML66" s="175">
        <f>SUM(ML56:ML65)</f>
        <v>0</v>
      </c>
      <c r="MM66" s="164">
        <f t="shared" ref="MM66:MW66" si="1237">SUM(MM56:MM65)</f>
        <v>0</v>
      </c>
      <c r="MN66" s="164">
        <f t="shared" si="1237"/>
        <v>0</v>
      </c>
      <c r="MO66" s="165" t="e">
        <f t="shared" si="1237"/>
        <v>#DIV/0!</v>
      </c>
      <c r="MP66" s="164">
        <f t="shared" si="1237"/>
        <v>0</v>
      </c>
      <c r="MQ66" s="176">
        <f t="shared" si="1237"/>
        <v>0</v>
      </c>
      <c r="MR66" s="175">
        <f t="shared" si="1237"/>
        <v>0</v>
      </c>
      <c r="MS66" s="164">
        <f t="shared" si="1237"/>
        <v>0</v>
      </c>
      <c r="MT66" s="164">
        <f t="shared" si="1237"/>
        <v>0</v>
      </c>
      <c r="MU66" s="165" t="e">
        <f t="shared" si="1237"/>
        <v>#DIV/0!</v>
      </c>
      <c r="MV66" s="164">
        <f t="shared" si="1237"/>
        <v>0</v>
      </c>
      <c r="MW66" s="176">
        <f t="shared" si="1237"/>
        <v>0</v>
      </c>
      <c r="MX66" s="175">
        <f t="shared" si="214"/>
        <v>0</v>
      </c>
      <c r="MY66" s="164">
        <f t="shared" si="214"/>
        <v>0</v>
      </c>
      <c r="MZ66" s="164">
        <f t="shared" si="214"/>
        <v>0</v>
      </c>
      <c r="NA66" s="165" t="e">
        <f t="shared" si="215"/>
        <v>#DIV/0!</v>
      </c>
      <c r="NB66" s="164">
        <f t="shared" si="216"/>
        <v>0</v>
      </c>
      <c r="NC66" s="176">
        <f t="shared" si="216"/>
        <v>0</v>
      </c>
      <c r="ND66" s="175">
        <f t="shared" ref="ND66:NO66" si="1238">SUM(ND56:ND65)</f>
        <v>0</v>
      </c>
      <c r="NE66" s="164">
        <f t="shared" si="1238"/>
        <v>0</v>
      </c>
      <c r="NF66" s="164">
        <f t="shared" si="1238"/>
        <v>0</v>
      </c>
      <c r="NG66" s="165" t="e">
        <f t="shared" si="1238"/>
        <v>#DIV/0!</v>
      </c>
      <c r="NH66" s="164">
        <f t="shared" si="1238"/>
        <v>0</v>
      </c>
      <c r="NI66" s="176">
        <f t="shared" si="1238"/>
        <v>0</v>
      </c>
      <c r="NJ66" s="175">
        <f t="shared" si="1238"/>
        <v>0</v>
      </c>
      <c r="NK66" s="164">
        <f t="shared" si="1238"/>
        <v>0</v>
      </c>
      <c r="NL66" s="164">
        <f t="shared" si="1238"/>
        <v>0</v>
      </c>
      <c r="NM66" s="165" t="e">
        <f t="shared" si="1238"/>
        <v>#DIV/0!</v>
      </c>
      <c r="NN66" s="164">
        <f t="shared" si="1238"/>
        <v>0</v>
      </c>
      <c r="NO66" s="176">
        <f t="shared" si="1238"/>
        <v>0</v>
      </c>
      <c r="NP66" s="175">
        <f t="shared" si="223"/>
        <v>0</v>
      </c>
      <c r="NQ66" s="164">
        <f t="shared" si="223"/>
        <v>84570</v>
      </c>
      <c r="NR66" s="164">
        <f t="shared" si="223"/>
        <v>-84570</v>
      </c>
      <c r="NS66" s="165" t="e">
        <f t="shared" si="224"/>
        <v>#DIV/0!</v>
      </c>
      <c r="NT66" s="164">
        <f t="shared" si="225"/>
        <v>0</v>
      </c>
      <c r="NU66" s="176">
        <f t="shared" si="225"/>
        <v>-84570</v>
      </c>
      <c r="NV66" s="175">
        <f t="shared" ref="NV66:OM66" si="1239">SUM(NV56:NV65)</f>
        <v>0</v>
      </c>
      <c r="NW66" s="164">
        <f t="shared" si="1239"/>
        <v>84570</v>
      </c>
      <c r="NX66" s="164">
        <f t="shared" si="1239"/>
        <v>-84570</v>
      </c>
      <c r="NY66" s="165" t="e">
        <f t="shared" si="1239"/>
        <v>#DIV/0!</v>
      </c>
      <c r="NZ66" s="164">
        <f t="shared" si="1239"/>
        <v>0</v>
      </c>
      <c r="OA66" s="176">
        <f t="shared" si="1239"/>
        <v>-84570</v>
      </c>
      <c r="OB66" s="175">
        <f t="shared" si="1239"/>
        <v>0</v>
      </c>
      <c r="OC66" s="164">
        <f t="shared" si="1239"/>
        <v>0</v>
      </c>
      <c r="OD66" s="164">
        <f t="shared" si="1239"/>
        <v>0</v>
      </c>
      <c r="OE66" s="165" t="e">
        <f t="shared" si="1239"/>
        <v>#DIV/0!</v>
      </c>
      <c r="OF66" s="164">
        <f t="shared" si="1239"/>
        <v>0</v>
      </c>
      <c r="OG66" s="176">
        <f t="shared" si="1239"/>
        <v>0</v>
      </c>
      <c r="OH66" s="175">
        <f t="shared" si="1239"/>
        <v>0</v>
      </c>
      <c r="OI66" s="164">
        <f t="shared" si="1239"/>
        <v>0</v>
      </c>
      <c r="OJ66" s="164">
        <f t="shared" si="1239"/>
        <v>0</v>
      </c>
      <c r="OK66" s="165" t="e">
        <f t="shared" si="1239"/>
        <v>#DIV/0!</v>
      </c>
      <c r="OL66" s="164">
        <f t="shared" si="1239"/>
        <v>0</v>
      </c>
      <c r="OM66" s="176">
        <f t="shared" si="1239"/>
        <v>0</v>
      </c>
      <c r="ON66" s="175">
        <f t="shared" si="235"/>
        <v>0</v>
      </c>
      <c r="OO66" s="164">
        <f t="shared" si="235"/>
        <v>1370</v>
      </c>
      <c r="OP66" s="164">
        <f t="shared" si="235"/>
        <v>-1370</v>
      </c>
      <c r="OQ66" s="165" t="e">
        <f t="shared" si="236"/>
        <v>#DIV/0!</v>
      </c>
      <c r="OR66" s="164">
        <f t="shared" si="237"/>
        <v>1900</v>
      </c>
      <c r="OS66" s="176">
        <f t="shared" si="237"/>
        <v>-3270</v>
      </c>
      <c r="OT66" s="175">
        <f t="shared" ref="OT66:PE66" si="1240">SUM(OT56:OT65)</f>
        <v>0</v>
      </c>
      <c r="OU66" s="164">
        <f t="shared" si="1240"/>
        <v>1370</v>
      </c>
      <c r="OV66" s="164">
        <f t="shared" si="1240"/>
        <v>-1370</v>
      </c>
      <c r="OW66" s="165" t="e">
        <f t="shared" si="1240"/>
        <v>#DIV/0!</v>
      </c>
      <c r="OX66" s="164">
        <f t="shared" si="1240"/>
        <v>1900</v>
      </c>
      <c r="OY66" s="176">
        <f t="shared" si="1240"/>
        <v>-3270</v>
      </c>
      <c r="OZ66" s="175">
        <f t="shared" si="1240"/>
        <v>0</v>
      </c>
      <c r="PA66" s="164">
        <f t="shared" si="1240"/>
        <v>0</v>
      </c>
      <c r="PB66" s="164">
        <f t="shared" si="1240"/>
        <v>0</v>
      </c>
      <c r="PC66" s="165" t="e">
        <f t="shared" si="1240"/>
        <v>#DIV/0!</v>
      </c>
      <c r="PD66" s="164">
        <f t="shared" si="1240"/>
        <v>0</v>
      </c>
      <c r="PE66" s="176">
        <f t="shared" si="1240"/>
        <v>0</v>
      </c>
      <c r="PF66" s="175">
        <f t="shared" si="244"/>
        <v>237813</v>
      </c>
      <c r="PG66" s="164">
        <f t="shared" si="244"/>
        <v>32371</v>
      </c>
      <c r="PH66" s="164">
        <f t="shared" si="244"/>
        <v>205442</v>
      </c>
      <c r="PI66" s="165">
        <f t="shared" si="245"/>
        <v>13.61195561218268</v>
      </c>
      <c r="PJ66" s="164">
        <f t="shared" si="246"/>
        <v>390378.36</v>
      </c>
      <c r="PK66" s="176">
        <f t="shared" si="246"/>
        <v>-184936.36</v>
      </c>
      <c r="PL66" s="175">
        <f t="shared" ref="PL66:PW66" si="1241">SUM(PL56:PL65)</f>
        <v>237813</v>
      </c>
      <c r="PM66" s="164">
        <f t="shared" si="1241"/>
        <v>0</v>
      </c>
      <c r="PN66" s="164">
        <f t="shared" si="1241"/>
        <v>237813</v>
      </c>
      <c r="PO66" s="165" t="e">
        <f t="shared" si="1241"/>
        <v>#DIV/0!</v>
      </c>
      <c r="PP66" s="164">
        <f t="shared" si="1241"/>
        <v>234025.56</v>
      </c>
      <c r="PQ66" s="176">
        <f t="shared" si="1241"/>
        <v>3787.4400000000023</v>
      </c>
      <c r="PR66" s="175">
        <f t="shared" si="1241"/>
        <v>0</v>
      </c>
      <c r="PS66" s="164">
        <f t="shared" si="1241"/>
        <v>32371</v>
      </c>
      <c r="PT66" s="164">
        <f t="shared" si="1241"/>
        <v>-32371</v>
      </c>
      <c r="PU66" s="165" t="e">
        <f t="shared" si="1241"/>
        <v>#DIV/0!</v>
      </c>
      <c r="PV66" s="164">
        <f t="shared" si="1241"/>
        <v>156352.79999999999</v>
      </c>
      <c r="PW66" s="176">
        <f t="shared" si="1241"/>
        <v>-188723.8</v>
      </c>
    </row>
    <row r="67" spans="1:439" s="98" customFormat="1" ht="18.75" customHeight="1">
      <c r="A67" s="108">
        <v>9</v>
      </c>
      <c r="B67" s="102" t="s">
        <v>750</v>
      </c>
      <c r="C67" s="102"/>
      <c r="D67" s="133"/>
      <c r="E67" s="133"/>
      <c r="F67" s="133"/>
      <c r="G67" s="133"/>
      <c r="H67" s="133"/>
      <c r="I67" s="147"/>
      <c r="J67" s="133"/>
      <c r="K67" s="134" t="e">
        <f t="shared" si="36"/>
        <v>#DIV/0!</v>
      </c>
      <c r="L67" s="133"/>
      <c r="M67" s="135"/>
      <c r="N67" s="136"/>
      <c r="O67" s="148"/>
      <c r="P67" s="137"/>
      <c r="Q67" s="138"/>
      <c r="R67" s="137"/>
      <c r="S67" s="139"/>
      <c r="T67" s="140"/>
      <c r="U67" s="149"/>
      <c r="V67" s="141"/>
      <c r="W67" s="142"/>
      <c r="X67" s="141"/>
      <c r="Y67" s="143"/>
      <c r="Z67" s="144"/>
      <c r="AA67" s="147"/>
      <c r="AB67" s="133"/>
      <c r="AC67" s="134"/>
      <c r="AD67" s="133"/>
      <c r="AE67" s="145"/>
      <c r="AF67" s="144"/>
      <c r="AG67" s="147"/>
      <c r="AH67" s="133"/>
      <c r="AI67" s="134"/>
      <c r="AJ67" s="133"/>
      <c r="AK67" s="145"/>
      <c r="AL67" s="144"/>
      <c r="AM67" s="147"/>
      <c r="AN67" s="133"/>
      <c r="AO67" s="134"/>
      <c r="AP67" s="133"/>
      <c r="AQ67" s="145"/>
      <c r="AR67" s="144"/>
      <c r="AS67" s="147"/>
      <c r="AT67" s="133"/>
      <c r="AU67" s="134"/>
      <c r="AV67" s="133"/>
      <c r="AW67" s="145"/>
      <c r="AX67" s="144"/>
      <c r="AY67" s="147"/>
      <c r="AZ67" s="133"/>
      <c r="BA67" s="134"/>
      <c r="BB67" s="133"/>
      <c r="BC67" s="145"/>
      <c r="BD67" s="144"/>
      <c r="BE67" s="147"/>
      <c r="BF67" s="133"/>
      <c r="BG67" s="134"/>
      <c r="BH67" s="133"/>
      <c r="BI67" s="145"/>
      <c r="BJ67" s="144"/>
      <c r="BK67" s="147"/>
      <c r="BL67" s="133"/>
      <c r="BM67" s="134"/>
      <c r="BN67" s="133"/>
      <c r="BO67" s="145"/>
      <c r="BP67" s="144"/>
      <c r="BQ67" s="147"/>
      <c r="BR67" s="133"/>
      <c r="BS67" s="134"/>
      <c r="BT67" s="133"/>
      <c r="BU67" s="145"/>
      <c r="BV67" s="144"/>
      <c r="BW67" s="147"/>
      <c r="BX67" s="133"/>
      <c r="BY67" s="134"/>
      <c r="BZ67" s="133"/>
      <c r="CA67" s="145"/>
      <c r="CB67" s="144"/>
      <c r="CC67" s="147"/>
      <c r="CD67" s="133"/>
      <c r="CE67" s="134"/>
      <c r="CF67" s="133"/>
      <c r="CG67" s="145"/>
      <c r="CH67" s="144"/>
      <c r="CI67" s="147"/>
      <c r="CJ67" s="133"/>
      <c r="CK67" s="134"/>
      <c r="CL67" s="133"/>
      <c r="CM67" s="145"/>
      <c r="CN67" s="144"/>
      <c r="CO67" s="147"/>
      <c r="CP67" s="133"/>
      <c r="CQ67" s="134"/>
      <c r="CR67" s="133"/>
      <c r="CS67" s="145"/>
      <c r="CT67" s="144"/>
      <c r="CU67" s="147"/>
      <c r="CV67" s="133"/>
      <c r="CW67" s="134"/>
      <c r="CX67" s="133"/>
      <c r="CY67" s="145"/>
      <c r="CZ67" s="144"/>
      <c r="DA67" s="147"/>
      <c r="DB67" s="133"/>
      <c r="DC67" s="134"/>
      <c r="DD67" s="133"/>
      <c r="DE67" s="145"/>
      <c r="DF67" s="144"/>
      <c r="DG67" s="147"/>
      <c r="DH67" s="133"/>
      <c r="DI67" s="134"/>
      <c r="DJ67" s="133"/>
      <c r="DK67" s="145"/>
      <c r="DL67" s="144"/>
      <c r="DM67" s="147"/>
      <c r="DN67" s="133"/>
      <c r="DO67" s="134"/>
      <c r="DP67" s="133"/>
      <c r="DQ67" s="145"/>
      <c r="DR67" s="144"/>
      <c r="DS67" s="147"/>
      <c r="DT67" s="133"/>
      <c r="DU67" s="134"/>
      <c r="DV67" s="133"/>
      <c r="DW67" s="145"/>
      <c r="DX67" s="144"/>
      <c r="DY67" s="147"/>
      <c r="DZ67" s="133"/>
      <c r="EA67" s="134"/>
      <c r="EB67" s="133"/>
      <c r="EC67" s="145"/>
      <c r="ED67" s="144"/>
      <c r="EE67" s="147"/>
      <c r="EF67" s="133"/>
      <c r="EG67" s="134"/>
      <c r="EH67" s="133"/>
      <c r="EI67" s="145"/>
      <c r="EJ67" s="144"/>
      <c r="EK67" s="147"/>
      <c r="EL67" s="133"/>
      <c r="EM67" s="134"/>
      <c r="EN67" s="133"/>
      <c r="EO67" s="145"/>
      <c r="EP67" s="144"/>
      <c r="EQ67" s="147"/>
      <c r="ER67" s="133"/>
      <c r="ES67" s="134"/>
      <c r="ET67" s="133"/>
      <c r="EU67" s="145"/>
      <c r="EV67" s="144"/>
      <c r="EW67" s="147"/>
      <c r="EX67" s="133"/>
      <c r="EY67" s="134"/>
      <c r="EZ67" s="133"/>
      <c r="FA67" s="145"/>
      <c r="FB67" s="144"/>
      <c r="FC67" s="147"/>
      <c r="FD67" s="133"/>
      <c r="FE67" s="134"/>
      <c r="FF67" s="133"/>
      <c r="FG67" s="145"/>
      <c r="FH67" s="144"/>
      <c r="FI67" s="147"/>
      <c r="FJ67" s="133"/>
      <c r="FK67" s="134"/>
      <c r="FL67" s="133"/>
      <c r="FM67" s="145"/>
      <c r="FN67" s="144"/>
      <c r="FO67" s="147"/>
      <c r="FP67" s="133"/>
      <c r="FQ67" s="134"/>
      <c r="FR67" s="133"/>
      <c r="FS67" s="145"/>
      <c r="FT67" s="144"/>
      <c r="FU67" s="147"/>
      <c r="FV67" s="133"/>
      <c r="FW67" s="134"/>
      <c r="FX67" s="133"/>
      <c r="FY67" s="145"/>
      <c r="FZ67" s="144"/>
      <c r="GA67" s="147"/>
      <c r="GB67" s="133"/>
      <c r="GC67" s="134"/>
      <c r="GD67" s="133"/>
      <c r="GE67" s="145"/>
      <c r="GF67" s="144"/>
      <c r="GG67" s="147"/>
      <c r="GH67" s="133"/>
      <c r="GI67" s="134"/>
      <c r="GJ67" s="133"/>
      <c r="GK67" s="145"/>
      <c r="GL67" s="144"/>
      <c r="GM67" s="147"/>
      <c r="GN67" s="133"/>
      <c r="GO67" s="134"/>
      <c r="GP67" s="133"/>
      <c r="GQ67" s="145"/>
      <c r="GR67" s="144"/>
      <c r="GS67" s="147"/>
      <c r="GT67" s="133"/>
      <c r="GU67" s="134"/>
      <c r="GV67" s="133"/>
      <c r="GW67" s="145"/>
      <c r="GX67" s="144"/>
      <c r="GY67" s="147"/>
      <c r="GZ67" s="133"/>
      <c r="HA67" s="134"/>
      <c r="HB67" s="133"/>
      <c r="HC67" s="145"/>
      <c r="HD67" s="144"/>
      <c r="HE67" s="147"/>
      <c r="HF67" s="133"/>
      <c r="HG67" s="134"/>
      <c r="HH67" s="133"/>
      <c r="HI67" s="145"/>
      <c r="HJ67" s="144"/>
      <c r="HK67" s="147"/>
      <c r="HL67" s="133"/>
      <c r="HM67" s="134"/>
      <c r="HN67" s="133"/>
      <c r="HO67" s="145"/>
      <c r="HP67" s="144"/>
      <c r="HQ67" s="147"/>
      <c r="HR67" s="133"/>
      <c r="HS67" s="134"/>
      <c r="HT67" s="133"/>
      <c r="HU67" s="145"/>
      <c r="HV67" s="144"/>
      <c r="HW67" s="147"/>
      <c r="HX67" s="133"/>
      <c r="HY67" s="134"/>
      <c r="HZ67" s="133"/>
      <c r="IA67" s="145"/>
      <c r="IB67" s="144"/>
      <c r="IC67" s="147"/>
      <c r="ID67" s="133"/>
      <c r="IE67" s="134"/>
      <c r="IF67" s="133"/>
      <c r="IG67" s="145"/>
      <c r="IH67" s="144"/>
      <c r="II67" s="147"/>
      <c r="IJ67" s="133"/>
      <c r="IK67" s="134"/>
      <c r="IL67" s="133"/>
      <c r="IM67" s="145"/>
      <c r="IN67" s="144"/>
      <c r="IO67" s="147"/>
      <c r="IP67" s="133"/>
      <c r="IQ67" s="134"/>
      <c r="IR67" s="133"/>
      <c r="IS67" s="145"/>
      <c r="IT67" s="144"/>
      <c r="IU67" s="147"/>
      <c r="IV67" s="133"/>
      <c r="IW67" s="134"/>
      <c r="IX67" s="133"/>
      <c r="IY67" s="145"/>
      <c r="IZ67" s="144"/>
      <c r="JA67" s="147"/>
      <c r="JB67" s="133"/>
      <c r="JC67" s="134"/>
      <c r="JD67" s="133"/>
      <c r="JE67" s="145"/>
      <c r="JF67" s="144"/>
      <c r="JG67" s="147"/>
      <c r="JH67" s="133"/>
      <c r="JI67" s="134"/>
      <c r="JJ67" s="133"/>
      <c r="JK67" s="145"/>
      <c r="JL67" s="144"/>
      <c r="JM67" s="147"/>
      <c r="JN67" s="133"/>
      <c r="JO67" s="134"/>
      <c r="JP67" s="133"/>
      <c r="JQ67" s="145"/>
      <c r="JR67" s="144"/>
      <c r="JS67" s="147"/>
      <c r="JT67" s="133"/>
      <c r="JU67" s="134"/>
      <c r="JV67" s="133"/>
      <c r="JW67" s="145"/>
      <c r="JX67" s="144"/>
      <c r="JY67" s="147"/>
      <c r="JZ67" s="133"/>
      <c r="KA67" s="134"/>
      <c r="KB67" s="133"/>
      <c r="KC67" s="145"/>
      <c r="KD67" s="144"/>
      <c r="KE67" s="147"/>
      <c r="KF67" s="133"/>
      <c r="KG67" s="134"/>
      <c r="KH67" s="133"/>
      <c r="KI67" s="145"/>
      <c r="KJ67" s="144"/>
      <c r="KK67" s="147"/>
      <c r="KL67" s="133"/>
      <c r="KM67" s="134"/>
      <c r="KN67" s="133"/>
      <c r="KO67" s="145"/>
      <c r="KP67" s="144"/>
      <c r="KQ67" s="147"/>
      <c r="KR67" s="133"/>
      <c r="KS67" s="134"/>
      <c r="KT67" s="133"/>
      <c r="KU67" s="145"/>
      <c r="KV67" s="144"/>
      <c r="KW67" s="147"/>
      <c r="KX67" s="133"/>
      <c r="KY67" s="134"/>
      <c r="KZ67" s="133"/>
      <c r="LA67" s="145"/>
      <c r="LB67" s="144"/>
      <c r="LC67" s="147"/>
      <c r="LD67" s="133"/>
      <c r="LE67" s="134"/>
      <c r="LF67" s="133"/>
      <c r="LG67" s="145"/>
      <c r="LH67" s="144"/>
      <c r="LI67" s="147"/>
      <c r="LJ67" s="133"/>
      <c r="LK67" s="134"/>
      <c r="LL67" s="133"/>
      <c r="LM67" s="145"/>
      <c r="LN67" s="144"/>
      <c r="LO67" s="147"/>
      <c r="LP67" s="133"/>
      <c r="LQ67" s="134"/>
      <c r="LR67" s="133"/>
      <c r="LS67" s="145"/>
      <c r="LT67" s="144"/>
      <c r="LU67" s="147"/>
      <c r="LV67" s="133"/>
      <c r="LW67" s="134"/>
      <c r="LX67" s="133"/>
      <c r="LY67" s="145"/>
      <c r="LZ67" s="144"/>
      <c r="MA67" s="147"/>
      <c r="MB67" s="133"/>
      <c r="MC67" s="134"/>
      <c r="MD67" s="133"/>
      <c r="ME67" s="145"/>
      <c r="MF67" s="144"/>
      <c r="MG67" s="147"/>
      <c r="MH67" s="133"/>
      <c r="MI67" s="134"/>
      <c r="MJ67" s="133"/>
      <c r="MK67" s="145"/>
      <c r="ML67" s="144"/>
      <c r="MM67" s="147"/>
      <c r="MN67" s="133"/>
      <c r="MO67" s="134"/>
      <c r="MP67" s="133"/>
      <c r="MQ67" s="145"/>
      <c r="MR67" s="144"/>
      <c r="MS67" s="147"/>
      <c r="MT67" s="133"/>
      <c r="MU67" s="134"/>
      <c r="MV67" s="133"/>
      <c r="MW67" s="145"/>
      <c r="MX67" s="144"/>
      <c r="MY67" s="147"/>
      <c r="MZ67" s="133"/>
      <c r="NA67" s="134"/>
      <c r="NB67" s="133"/>
      <c r="NC67" s="145"/>
      <c r="ND67" s="144"/>
      <c r="NE67" s="147"/>
      <c r="NF67" s="133"/>
      <c r="NG67" s="134"/>
      <c r="NH67" s="133"/>
      <c r="NI67" s="145"/>
      <c r="NJ67" s="144"/>
      <c r="NK67" s="147"/>
      <c r="NL67" s="133"/>
      <c r="NM67" s="134"/>
      <c r="NN67" s="133"/>
      <c r="NO67" s="145"/>
      <c r="NP67" s="144"/>
      <c r="NQ67" s="147"/>
      <c r="NR67" s="133"/>
      <c r="NS67" s="134"/>
      <c r="NT67" s="133"/>
      <c r="NU67" s="145"/>
      <c r="NV67" s="144"/>
      <c r="NW67" s="147"/>
      <c r="NX67" s="133"/>
      <c r="NY67" s="134"/>
      <c r="NZ67" s="133"/>
      <c r="OA67" s="145"/>
      <c r="OB67" s="144"/>
      <c r="OC67" s="147"/>
      <c r="OD67" s="133"/>
      <c r="OE67" s="134"/>
      <c r="OF67" s="133"/>
      <c r="OG67" s="145"/>
      <c r="OH67" s="144"/>
      <c r="OI67" s="147"/>
      <c r="OJ67" s="133"/>
      <c r="OK67" s="134"/>
      <c r="OL67" s="133"/>
      <c r="OM67" s="145"/>
      <c r="ON67" s="144"/>
      <c r="OO67" s="147"/>
      <c r="OP67" s="133"/>
      <c r="OQ67" s="134"/>
      <c r="OR67" s="133"/>
      <c r="OS67" s="145"/>
      <c r="OT67" s="144"/>
      <c r="OU67" s="147"/>
      <c r="OV67" s="133"/>
      <c r="OW67" s="134"/>
      <c r="OX67" s="133"/>
      <c r="OY67" s="145"/>
      <c r="OZ67" s="144"/>
      <c r="PA67" s="147"/>
      <c r="PB67" s="133"/>
      <c r="PC67" s="134"/>
      <c r="PD67" s="133"/>
      <c r="PE67" s="145"/>
      <c r="PF67" s="144"/>
      <c r="PG67" s="147"/>
      <c r="PH67" s="133"/>
      <c r="PI67" s="134"/>
      <c r="PJ67" s="133"/>
      <c r="PK67" s="145"/>
      <c r="PL67" s="144"/>
      <c r="PM67" s="147"/>
      <c r="PN67" s="133"/>
      <c r="PO67" s="134"/>
      <c r="PP67" s="133"/>
      <c r="PQ67" s="145"/>
      <c r="PR67" s="144"/>
      <c r="PS67" s="147"/>
      <c r="PT67" s="133"/>
      <c r="PU67" s="134"/>
      <c r="PV67" s="133"/>
      <c r="PW67" s="145"/>
    </row>
    <row r="68" spans="1:439" s="98" customFormat="1" ht="18.75" customHeight="1">
      <c r="A68" s="150"/>
      <c r="B68" s="178" t="s">
        <v>751</v>
      </c>
      <c r="C68" s="178" t="s">
        <v>752</v>
      </c>
      <c r="D68" s="133">
        <f>+'[10]คชจ.หน้างานงบ (I)'!D62</f>
        <v>245163.65000000037</v>
      </c>
      <c r="E68" s="133">
        <f>+'[10]คชจ.หน้างานงบ (I)'!E62</f>
        <v>0</v>
      </c>
      <c r="F68" s="133">
        <f t="shared" ref="F68:F72" si="1242">+D68+E68</f>
        <v>245163.65000000037</v>
      </c>
      <c r="G68" s="133">
        <f>+'[10]คชจ.หน้างานงบ (I)'!F62</f>
        <v>0</v>
      </c>
      <c r="H68" s="133">
        <f t="shared" ref="H68:H74" si="1243">+F68-G68</f>
        <v>245163.65000000037</v>
      </c>
      <c r="I68" s="133">
        <f>+'[10]คชจ.หน้างานงบ (I)'!I62</f>
        <v>0</v>
      </c>
      <c r="J68" s="133">
        <f t="shared" ref="J68:J72" si="1244">+H68-I68</f>
        <v>245163.65000000037</v>
      </c>
      <c r="K68" s="134">
        <f t="shared" si="36"/>
        <v>0</v>
      </c>
      <c r="L68" s="133">
        <f>+'[10]คชจ.หน้างานงบ (I)'!L62</f>
        <v>0</v>
      </c>
      <c r="M68" s="135">
        <f t="shared" ref="M68:M72" si="1245">+J68-L68</f>
        <v>245163.65000000037</v>
      </c>
      <c r="N68" s="136">
        <f t="shared" si="40"/>
        <v>0</v>
      </c>
      <c r="O68" s="137">
        <f t="shared" si="40"/>
        <v>0</v>
      </c>
      <c r="P68" s="137">
        <f t="shared" si="40"/>
        <v>0</v>
      </c>
      <c r="Q68" s="138" t="e">
        <f t="shared" si="41"/>
        <v>#DIV/0!</v>
      </c>
      <c r="R68" s="137">
        <f t="shared" si="42"/>
        <v>0</v>
      </c>
      <c r="S68" s="139">
        <f t="shared" si="42"/>
        <v>0</v>
      </c>
      <c r="T68" s="140">
        <f t="shared" ref="T68:U74" si="1246">+Z68+AF68+AL68+BJ68+CH68+DF68+ED68+FN68+GL68+IB68+IZ68+KD68+KV68+LN68+MF68+MX68+NP68+ON68+PF68</f>
        <v>245163.65000000037</v>
      </c>
      <c r="U68" s="141">
        <f t="shared" si="1246"/>
        <v>0</v>
      </c>
      <c r="V68" s="141">
        <f t="shared" ref="V68:V74" si="1247">+T68-U68</f>
        <v>245163.65000000037</v>
      </c>
      <c r="W68" s="142">
        <f t="shared" ref="W68:W130" si="1248">+U68/T68*100</f>
        <v>0</v>
      </c>
      <c r="X68" s="141">
        <f t="shared" ref="X68:X74" si="1249">+AD68+AJ68+AP68+BN68+CL68+DJ68+EH68+FR68+GP68+IF68+JD68+KH68+KZ68+LR68+MJ68+NB68+NT68+OR68+PJ68</f>
        <v>0</v>
      </c>
      <c r="Y68" s="143">
        <f t="shared" ref="Y68:Y74" si="1250">+V68-X68</f>
        <v>245163.65000000037</v>
      </c>
      <c r="Z68" s="144">
        <v>0</v>
      </c>
      <c r="AA68" s="133">
        <v>0</v>
      </c>
      <c r="AB68" s="133">
        <f t="shared" ref="AB68:AB74" si="1251">+Z68-AA68</f>
        <v>0</v>
      </c>
      <c r="AC68" s="134" t="e">
        <f t="shared" ref="AC68:AC74" si="1252">AA68/Z68*100</f>
        <v>#DIV/0!</v>
      </c>
      <c r="AD68" s="133">
        <v>0</v>
      </c>
      <c r="AE68" s="145">
        <f t="shared" ref="AE68:AE74" si="1253">+AB68-AD68</f>
        <v>0</v>
      </c>
      <c r="AF68" s="144">
        <v>0</v>
      </c>
      <c r="AG68" s="133">
        <v>0</v>
      </c>
      <c r="AH68" s="133">
        <f t="shared" ref="AH68:AH74" si="1254">+AF68-AG68</f>
        <v>0</v>
      </c>
      <c r="AI68" s="134" t="e">
        <f t="shared" ref="AI68:AI74" si="1255">AG68/AF68*100</f>
        <v>#DIV/0!</v>
      </c>
      <c r="AJ68" s="133">
        <v>0</v>
      </c>
      <c r="AK68" s="145">
        <f t="shared" ref="AK68:AK74" si="1256">+AH68-AJ68</f>
        <v>0</v>
      </c>
      <c r="AL68" s="144">
        <f t="shared" si="52"/>
        <v>245163.65000000037</v>
      </c>
      <c r="AM68" s="133">
        <f t="shared" si="52"/>
        <v>0</v>
      </c>
      <c r="AN68" s="133">
        <f t="shared" si="52"/>
        <v>245163.65000000037</v>
      </c>
      <c r="AO68" s="134">
        <f t="shared" si="53"/>
        <v>0</v>
      </c>
      <c r="AP68" s="133">
        <f t="shared" si="54"/>
        <v>0</v>
      </c>
      <c r="AQ68" s="145">
        <f t="shared" si="54"/>
        <v>245163.65000000037</v>
      </c>
      <c r="AR68" s="144">
        <f>+'[10]I-59-E-POPXX.43  '!C48</f>
        <v>245163.65000000037</v>
      </c>
      <c r="AS68" s="133">
        <f>+'[10]I-59-E-POPXX.43  '!D48</f>
        <v>0</v>
      </c>
      <c r="AT68" s="133">
        <f t="shared" si="55"/>
        <v>245163.65000000037</v>
      </c>
      <c r="AU68" s="134">
        <f t="shared" si="56"/>
        <v>0</v>
      </c>
      <c r="AV68" s="133">
        <f>+'[10]I-59-E-POPXX.43  '!E48</f>
        <v>0</v>
      </c>
      <c r="AW68" s="145">
        <f t="shared" si="57"/>
        <v>245163.65000000037</v>
      </c>
      <c r="AX68" s="144">
        <v>0</v>
      </c>
      <c r="AY68" s="133">
        <v>0</v>
      </c>
      <c r="AZ68" s="133">
        <f t="shared" si="58"/>
        <v>0</v>
      </c>
      <c r="BA68" s="134" t="e">
        <f t="shared" si="59"/>
        <v>#DIV/0!</v>
      </c>
      <c r="BB68" s="133">
        <v>0</v>
      </c>
      <c r="BC68" s="145">
        <f t="shared" si="60"/>
        <v>0</v>
      </c>
      <c r="BD68" s="144">
        <v>0</v>
      </c>
      <c r="BE68" s="133">
        <v>0</v>
      </c>
      <c r="BF68" s="133">
        <f t="shared" si="61"/>
        <v>0</v>
      </c>
      <c r="BG68" s="134" t="e">
        <f t="shared" si="62"/>
        <v>#DIV/0!</v>
      </c>
      <c r="BH68" s="133">
        <v>0</v>
      </c>
      <c r="BI68" s="145">
        <f t="shared" si="63"/>
        <v>0</v>
      </c>
      <c r="BJ68" s="144">
        <f t="shared" si="64"/>
        <v>0</v>
      </c>
      <c r="BK68" s="133">
        <f t="shared" si="64"/>
        <v>0</v>
      </c>
      <c r="BL68" s="133">
        <f t="shared" si="64"/>
        <v>0</v>
      </c>
      <c r="BM68" s="134" t="e">
        <f t="shared" si="65"/>
        <v>#DIV/0!</v>
      </c>
      <c r="BN68" s="133">
        <f t="shared" si="66"/>
        <v>0</v>
      </c>
      <c r="BO68" s="145">
        <f t="shared" si="66"/>
        <v>0</v>
      </c>
      <c r="BP68" s="144">
        <v>0</v>
      </c>
      <c r="BQ68" s="133">
        <v>0</v>
      </c>
      <c r="BR68" s="133">
        <f t="shared" si="67"/>
        <v>0</v>
      </c>
      <c r="BS68" s="134" t="e">
        <f t="shared" si="68"/>
        <v>#DIV/0!</v>
      </c>
      <c r="BT68" s="133">
        <v>0</v>
      </c>
      <c r="BU68" s="145">
        <f t="shared" si="69"/>
        <v>0</v>
      </c>
      <c r="BV68" s="144">
        <v>0</v>
      </c>
      <c r="BW68" s="133">
        <v>0</v>
      </c>
      <c r="BX68" s="133">
        <f t="shared" si="70"/>
        <v>0</v>
      </c>
      <c r="BY68" s="134" t="e">
        <f t="shared" si="71"/>
        <v>#DIV/0!</v>
      </c>
      <c r="BZ68" s="133">
        <v>0</v>
      </c>
      <c r="CA68" s="145">
        <f t="shared" si="72"/>
        <v>0</v>
      </c>
      <c r="CB68" s="144">
        <v>0</v>
      </c>
      <c r="CC68" s="133">
        <v>0</v>
      </c>
      <c r="CD68" s="133">
        <f t="shared" si="73"/>
        <v>0</v>
      </c>
      <c r="CE68" s="134" t="e">
        <f t="shared" si="74"/>
        <v>#DIV/0!</v>
      </c>
      <c r="CF68" s="133">
        <v>0</v>
      </c>
      <c r="CG68" s="145">
        <f t="shared" si="75"/>
        <v>0</v>
      </c>
      <c r="CH68" s="144">
        <f t="shared" si="76"/>
        <v>0</v>
      </c>
      <c r="CI68" s="133">
        <f t="shared" si="76"/>
        <v>0</v>
      </c>
      <c r="CJ68" s="133">
        <f t="shared" si="76"/>
        <v>0</v>
      </c>
      <c r="CK68" s="134" t="e">
        <f t="shared" si="77"/>
        <v>#DIV/0!</v>
      </c>
      <c r="CL68" s="133">
        <f t="shared" si="78"/>
        <v>0</v>
      </c>
      <c r="CM68" s="145">
        <f t="shared" si="78"/>
        <v>0</v>
      </c>
      <c r="CN68" s="144">
        <v>0</v>
      </c>
      <c r="CO68" s="133">
        <v>0</v>
      </c>
      <c r="CP68" s="133">
        <f t="shared" si="79"/>
        <v>0</v>
      </c>
      <c r="CQ68" s="134" t="e">
        <f t="shared" si="80"/>
        <v>#DIV/0!</v>
      </c>
      <c r="CR68" s="133">
        <v>0</v>
      </c>
      <c r="CS68" s="145">
        <f t="shared" si="81"/>
        <v>0</v>
      </c>
      <c r="CT68" s="144">
        <v>0</v>
      </c>
      <c r="CU68" s="133">
        <v>0</v>
      </c>
      <c r="CV68" s="133">
        <f t="shared" si="82"/>
        <v>0</v>
      </c>
      <c r="CW68" s="134" t="e">
        <f t="shared" si="83"/>
        <v>#DIV/0!</v>
      </c>
      <c r="CX68" s="133">
        <v>0</v>
      </c>
      <c r="CY68" s="145">
        <f t="shared" si="84"/>
        <v>0</v>
      </c>
      <c r="CZ68" s="144">
        <v>0</v>
      </c>
      <c r="DA68" s="133">
        <v>0</v>
      </c>
      <c r="DB68" s="133">
        <f t="shared" si="85"/>
        <v>0</v>
      </c>
      <c r="DC68" s="134" t="e">
        <f t="shared" si="86"/>
        <v>#DIV/0!</v>
      </c>
      <c r="DD68" s="133">
        <v>0</v>
      </c>
      <c r="DE68" s="145">
        <f t="shared" si="87"/>
        <v>0</v>
      </c>
      <c r="DF68" s="144">
        <f t="shared" si="88"/>
        <v>0</v>
      </c>
      <c r="DG68" s="133">
        <f t="shared" si="88"/>
        <v>0</v>
      </c>
      <c r="DH68" s="133">
        <f t="shared" si="88"/>
        <v>0</v>
      </c>
      <c r="DI68" s="134" t="e">
        <f t="shared" si="89"/>
        <v>#DIV/0!</v>
      </c>
      <c r="DJ68" s="133">
        <f t="shared" si="90"/>
        <v>0</v>
      </c>
      <c r="DK68" s="145">
        <f t="shared" si="90"/>
        <v>0</v>
      </c>
      <c r="DL68" s="144">
        <f>+'[10]I-59-E-POPXX.43  '!C6</f>
        <v>0</v>
      </c>
      <c r="DM68" s="133">
        <f>+'[10]I-59-E-POPXX.43  '!D6</f>
        <v>0</v>
      </c>
      <c r="DN68" s="133">
        <f t="shared" si="91"/>
        <v>0</v>
      </c>
      <c r="DO68" s="134" t="e">
        <f t="shared" si="92"/>
        <v>#DIV/0!</v>
      </c>
      <c r="DP68" s="133">
        <f>+'[10]I-59-E-POPXX.43  '!E6</f>
        <v>0</v>
      </c>
      <c r="DQ68" s="145">
        <f t="shared" si="93"/>
        <v>0</v>
      </c>
      <c r="DR68" s="144">
        <f>+'[10]I-59-E-POPXX.43  '!C7</f>
        <v>0</v>
      </c>
      <c r="DS68" s="133">
        <f>+'[10]I-59-E-POPXX.43  '!D7</f>
        <v>0</v>
      </c>
      <c r="DT68" s="133">
        <f t="shared" si="94"/>
        <v>0</v>
      </c>
      <c r="DU68" s="134" t="e">
        <f t="shared" si="95"/>
        <v>#DIV/0!</v>
      </c>
      <c r="DV68" s="133">
        <f>+'[10]I-59-E-POPXX.43  '!E7</f>
        <v>0</v>
      </c>
      <c r="DW68" s="145">
        <f t="shared" si="96"/>
        <v>0</v>
      </c>
      <c r="DX68" s="144">
        <f>+'[10]I-59-E-POPXX.43  '!C8</f>
        <v>0</v>
      </c>
      <c r="DY68" s="133">
        <f>+'[10]I-59-E-POPXX.43  '!D8</f>
        <v>0</v>
      </c>
      <c r="DZ68" s="133">
        <f t="shared" ref="DZ68:DZ74" si="1257">+DX68-DY68</f>
        <v>0</v>
      </c>
      <c r="EA68" s="134" t="e">
        <f t="shared" ref="EA68:EA74" si="1258">DY68/DX68*100</f>
        <v>#DIV/0!</v>
      </c>
      <c r="EB68" s="133">
        <f>+'[10]I-59-E-POPXX.43  '!E8</f>
        <v>0</v>
      </c>
      <c r="EC68" s="145">
        <f t="shared" ref="EC68:EC74" si="1259">+DZ68-EB68</f>
        <v>0</v>
      </c>
      <c r="ED68" s="144">
        <f t="shared" si="100"/>
        <v>0</v>
      </c>
      <c r="EE68" s="133">
        <f t="shared" si="100"/>
        <v>0</v>
      </c>
      <c r="EF68" s="133">
        <f t="shared" si="100"/>
        <v>0</v>
      </c>
      <c r="EG68" s="134" t="e">
        <f t="shared" si="101"/>
        <v>#DIV/0!</v>
      </c>
      <c r="EH68" s="133">
        <f t="shared" si="102"/>
        <v>0</v>
      </c>
      <c r="EI68" s="145">
        <f t="shared" si="102"/>
        <v>0</v>
      </c>
      <c r="EJ68" s="144">
        <f>+'[10]I-59-E-POPXX.43  '!C9</f>
        <v>0</v>
      </c>
      <c r="EK68" s="133">
        <f>+'[10]I-59-E-POPXX.43  '!D9</f>
        <v>0</v>
      </c>
      <c r="EL68" s="133">
        <f t="shared" ref="EL68:EL74" si="1260">+EJ68-EK68</f>
        <v>0</v>
      </c>
      <c r="EM68" s="134" t="e">
        <f t="shared" ref="EM68:EM74" si="1261">EK68/EJ68*100</f>
        <v>#DIV/0!</v>
      </c>
      <c r="EN68" s="133">
        <f>+'[10]I-59-E-POPXX.43  '!E9</f>
        <v>0</v>
      </c>
      <c r="EO68" s="145">
        <f t="shared" ref="EO68:EO74" si="1262">+EL68-EN68</f>
        <v>0</v>
      </c>
      <c r="EP68" s="144">
        <f>+'[10]I-59-E-POPXX.43  '!C10</f>
        <v>0</v>
      </c>
      <c r="EQ68" s="133">
        <f>+'[10]I-59-E-POPXX.43  '!D10</f>
        <v>0</v>
      </c>
      <c r="ER68" s="133">
        <f t="shared" ref="ER68:ER74" si="1263">+EP68-EQ68</f>
        <v>0</v>
      </c>
      <c r="ES68" s="134" t="e">
        <f t="shared" ref="ES68:ES74" si="1264">EQ68/EP68*100</f>
        <v>#DIV/0!</v>
      </c>
      <c r="ET68" s="133">
        <f>+'[10]I-59-E-POPXX.43  '!E10</f>
        <v>0</v>
      </c>
      <c r="EU68" s="145">
        <f t="shared" ref="EU68:EU74" si="1265">+ER68-ET68</f>
        <v>0</v>
      </c>
      <c r="EV68" s="144">
        <f>+'[10]I-59-E-POPXX.43  '!C11</f>
        <v>0</v>
      </c>
      <c r="EW68" s="133">
        <f>+'[10]I-59-E-POPXX.43  '!D11</f>
        <v>0</v>
      </c>
      <c r="EX68" s="133">
        <f t="shared" ref="EX68:EX74" si="1266">+EV68-EW68</f>
        <v>0</v>
      </c>
      <c r="EY68" s="134" t="e">
        <f t="shared" ref="EY68:EY74" si="1267">EW68/EV68*100</f>
        <v>#DIV/0!</v>
      </c>
      <c r="EZ68" s="133">
        <f>+'[10]I-59-E-POPXX.43  '!E11</f>
        <v>0</v>
      </c>
      <c r="FA68" s="145">
        <f t="shared" ref="FA68:FA74" si="1268">+EX68-EZ68</f>
        <v>0</v>
      </c>
      <c r="FB68" s="144">
        <f>+'[10]I-59-E-POPXX.43  '!C12</f>
        <v>0</v>
      </c>
      <c r="FC68" s="133">
        <f>+'[10]I-59-E-POPXX.43  '!D12</f>
        <v>0</v>
      </c>
      <c r="FD68" s="133">
        <f t="shared" ref="FD68:FD74" si="1269">+FB68-FC68</f>
        <v>0</v>
      </c>
      <c r="FE68" s="134" t="e">
        <f t="shared" ref="FE68:FE74" si="1270">FC68/FB68*100</f>
        <v>#DIV/0!</v>
      </c>
      <c r="FF68" s="133">
        <f>+'[10]I-59-E-POPXX.43  '!E12</f>
        <v>0</v>
      </c>
      <c r="FG68" s="145">
        <f t="shared" ref="FG68:FG74" si="1271">+FD68-FF68</f>
        <v>0</v>
      </c>
      <c r="FH68" s="144">
        <f>+'[10]I-59-E-POPXX.43  '!C13</f>
        <v>0</v>
      </c>
      <c r="FI68" s="133">
        <f>+'[10]I-59-E-POPXX.43  '!D13</f>
        <v>0</v>
      </c>
      <c r="FJ68" s="133">
        <f t="shared" ref="FJ68:FJ74" si="1272">+FH68-FI68</f>
        <v>0</v>
      </c>
      <c r="FK68" s="134" t="e">
        <f t="shared" ref="FK68:FK74" si="1273">FI68/FH68*100</f>
        <v>#DIV/0!</v>
      </c>
      <c r="FL68" s="133">
        <f>+'[10]I-59-E-POPXX.43  '!E13</f>
        <v>0</v>
      </c>
      <c r="FM68" s="145">
        <f t="shared" ref="FM68:FM74" si="1274">+FJ68-FL68</f>
        <v>0</v>
      </c>
      <c r="FN68" s="144">
        <f t="shared" si="118"/>
        <v>0</v>
      </c>
      <c r="FO68" s="133">
        <f t="shared" si="118"/>
        <v>0</v>
      </c>
      <c r="FP68" s="133">
        <f t="shared" si="118"/>
        <v>0</v>
      </c>
      <c r="FQ68" s="134" t="e">
        <f t="shared" si="119"/>
        <v>#DIV/0!</v>
      </c>
      <c r="FR68" s="133">
        <f t="shared" si="120"/>
        <v>0</v>
      </c>
      <c r="FS68" s="145">
        <f t="shared" si="120"/>
        <v>0</v>
      </c>
      <c r="FT68" s="144">
        <f>+'[10]I-59-E-POPXX.43  '!C14</f>
        <v>0</v>
      </c>
      <c r="FU68" s="133">
        <f>+'[10]I-59-E-POPXX.43  '!D14</f>
        <v>0</v>
      </c>
      <c r="FV68" s="133">
        <f t="shared" ref="FV68:FV74" si="1275">+FT68-FU68</f>
        <v>0</v>
      </c>
      <c r="FW68" s="134" t="e">
        <f t="shared" ref="FW68:FW74" si="1276">FU68/FT68*100</f>
        <v>#DIV/0!</v>
      </c>
      <c r="FX68" s="133">
        <f>+'[10]I-59-E-POPXX.43  '!E14</f>
        <v>0</v>
      </c>
      <c r="FY68" s="145">
        <f t="shared" ref="FY68:FY74" si="1277">+FV68-FX68</f>
        <v>0</v>
      </c>
      <c r="FZ68" s="144">
        <f>+'[10]I-59-E-POPXX.43  '!C15</f>
        <v>0</v>
      </c>
      <c r="GA68" s="133">
        <f>+'[10]I-59-E-POPXX.43  '!D15</f>
        <v>0</v>
      </c>
      <c r="GB68" s="133">
        <f t="shared" ref="GB68:GB74" si="1278">+FZ68-GA68</f>
        <v>0</v>
      </c>
      <c r="GC68" s="134" t="e">
        <f t="shared" ref="GC68:GC74" si="1279">GA68/FZ68*100</f>
        <v>#DIV/0!</v>
      </c>
      <c r="GD68" s="133">
        <f>+'[10]I-59-E-POPXX.43  '!E15</f>
        <v>0</v>
      </c>
      <c r="GE68" s="145">
        <f t="shared" ref="GE68:GE74" si="1280">+GB68-GD68</f>
        <v>0</v>
      </c>
      <c r="GF68" s="144">
        <f>+'[10]I-59-E-POPXX.43  '!C16</f>
        <v>0</v>
      </c>
      <c r="GG68" s="133">
        <f>+'[10]I-59-E-POPXX.43  '!D16</f>
        <v>0</v>
      </c>
      <c r="GH68" s="133">
        <f t="shared" ref="GH68:GH74" si="1281">+GF68-GG68</f>
        <v>0</v>
      </c>
      <c r="GI68" s="134" t="e">
        <f t="shared" ref="GI68:GI74" si="1282">GG68/GF68*100</f>
        <v>#DIV/0!</v>
      </c>
      <c r="GJ68" s="133">
        <f>+'[10]I-59-E-POPXX.43  '!E16</f>
        <v>0</v>
      </c>
      <c r="GK68" s="145">
        <f t="shared" ref="GK68:GK74" si="1283">+GH68-GJ68</f>
        <v>0</v>
      </c>
      <c r="GL68" s="144">
        <f>+GR68+GX68+HD68+HJ68+HP68+HV68</f>
        <v>0</v>
      </c>
      <c r="GM68" s="133">
        <f>+GS68+GY68+HE68+HK68+HQ68+HW68</f>
        <v>0</v>
      </c>
      <c r="GN68" s="133">
        <f t="shared" si="130"/>
        <v>0</v>
      </c>
      <c r="GO68" s="134" t="e">
        <f t="shared" si="131"/>
        <v>#DIV/0!</v>
      </c>
      <c r="GP68" s="133">
        <f t="shared" si="132"/>
        <v>0</v>
      </c>
      <c r="GQ68" s="145">
        <f t="shared" si="132"/>
        <v>0</v>
      </c>
      <c r="GR68" s="144">
        <f>+'[10]I-59-E-POPXX.43  '!C17</f>
        <v>0</v>
      </c>
      <c r="GS68" s="133">
        <f>+'[10]I-59-E-POPXX.43  '!D17</f>
        <v>0</v>
      </c>
      <c r="GT68" s="133">
        <f t="shared" ref="GT68:GT74" si="1284">+GR68-GS68</f>
        <v>0</v>
      </c>
      <c r="GU68" s="134" t="e">
        <f t="shared" ref="GU68:GU74" si="1285">GS68/GR68*100</f>
        <v>#DIV/0!</v>
      </c>
      <c r="GV68" s="133">
        <f>+'[10]I-59-E-POPXX.43  '!E17</f>
        <v>0</v>
      </c>
      <c r="GW68" s="145">
        <f t="shared" ref="GW68:GW74" si="1286">+GT68-GV68</f>
        <v>0</v>
      </c>
      <c r="GX68" s="144">
        <f>+'[10]I-59-E-POPXX.43  '!C18</f>
        <v>0</v>
      </c>
      <c r="GY68" s="133">
        <f>+'[10]I-59-E-POPXX.43  '!D18</f>
        <v>0</v>
      </c>
      <c r="GZ68" s="133">
        <f t="shared" ref="GZ68:GZ74" si="1287">+GX68-GY68</f>
        <v>0</v>
      </c>
      <c r="HA68" s="134" t="e">
        <f t="shared" ref="HA68:HA74" si="1288">GY68/GX68*100</f>
        <v>#DIV/0!</v>
      </c>
      <c r="HB68" s="133">
        <f>+'[10]I-59-E-POPXX.43  '!E18</f>
        <v>0</v>
      </c>
      <c r="HC68" s="145">
        <f t="shared" ref="HC68:HC74" si="1289">+GZ68-HB68</f>
        <v>0</v>
      </c>
      <c r="HD68" s="144">
        <f>+'[10]I-59-E-POPXX.43  '!C19</f>
        <v>0</v>
      </c>
      <c r="HE68" s="133">
        <f>+'[10]I-59-E-POPXX.43  '!D19</f>
        <v>0</v>
      </c>
      <c r="HF68" s="133">
        <f t="shared" ref="HF68:HF74" si="1290">+HD68-HE68</f>
        <v>0</v>
      </c>
      <c r="HG68" s="134" t="e">
        <f t="shared" ref="HG68:HG74" si="1291">HE68/HD68*100</f>
        <v>#DIV/0!</v>
      </c>
      <c r="HH68" s="133">
        <f>+'[10]I-59-E-POPXX.43  '!E19</f>
        <v>0</v>
      </c>
      <c r="HI68" s="145">
        <f t="shared" ref="HI68:HI74" si="1292">+HF68-HH68</f>
        <v>0</v>
      </c>
      <c r="HJ68" s="144">
        <f>+'[10]I-59-E-POPXX.43  '!C20</f>
        <v>0</v>
      </c>
      <c r="HK68" s="133">
        <f>+'[10]I-59-E-POPXX.43  '!D20</f>
        <v>0</v>
      </c>
      <c r="HL68" s="133">
        <f t="shared" ref="HL68:HL74" si="1293">+HJ68-HK68</f>
        <v>0</v>
      </c>
      <c r="HM68" s="134" t="e">
        <f t="shared" ref="HM68:HM74" si="1294">HK68/HJ68*100</f>
        <v>#DIV/0!</v>
      </c>
      <c r="HN68" s="133">
        <f>+'[10]I-59-E-POPXX.43  '!E20</f>
        <v>0</v>
      </c>
      <c r="HO68" s="145">
        <f t="shared" ref="HO68:HO74" si="1295">+HL68-HN68</f>
        <v>0</v>
      </c>
      <c r="HP68" s="144">
        <f>+'[10]I-59-E-POPXX.43  '!C21</f>
        <v>0</v>
      </c>
      <c r="HQ68" s="133">
        <f>+'[10]I-59-E-POPXX.43  '!D21</f>
        <v>0</v>
      </c>
      <c r="HR68" s="133">
        <f>+HP68-HQ68</f>
        <v>0</v>
      </c>
      <c r="HS68" s="134" t="e">
        <f>HQ68/HP68*100</f>
        <v>#DIV/0!</v>
      </c>
      <c r="HT68" s="133">
        <f>+'[10]I-59-E-POPXX.43  '!E21</f>
        <v>0</v>
      </c>
      <c r="HU68" s="145">
        <f t="shared" ref="HU68:HU74" si="1296">+HR68-HT68</f>
        <v>0</v>
      </c>
      <c r="HV68" s="144">
        <f>+'[10]I-59-E-POPXX.43  '!C22</f>
        <v>0</v>
      </c>
      <c r="HW68" s="133">
        <f>+'[10]I-59-E-POPXX.43  '!D22</f>
        <v>0</v>
      </c>
      <c r="HX68" s="133">
        <f>+'[10]I-59-E-POPXX.43  '!E22</f>
        <v>0</v>
      </c>
      <c r="HY68" s="134" t="e">
        <f t="shared" ref="HY68:HY74" si="1297">HW68/HV68*100</f>
        <v>#DIV/0!</v>
      </c>
      <c r="HZ68" s="133">
        <f>+'[10]I-59-E-POPXX.43  '!E22</f>
        <v>0</v>
      </c>
      <c r="IA68" s="145">
        <f t="shared" ref="IA68:IA74" si="1298">+HX68-HZ68</f>
        <v>0</v>
      </c>
      <c r="IB68" s="144">
        <f t="shared" si="151"/>
        <v>0</v>
      </c>
      <c r="IC68" s="133">
        <f t="shared" si="151"/>
        <v>0</v>
      </c>
      <c r="ID68" s="133">
        <f t="shared" si="151"/>
        <v>0</v>
      </c>
      <c r="IE68" s="134" t="e">
        <f t="shared" si="152"/>
        <v>#DIV/0!</v>
      </c>
      <c r="IF68" s="133">
        <f t="shared" si="153"/>
        <v>0</v>
      </c>
      <c r="IG68" s="145">
        <f t="shared" si="153"/>
        <v>0</v>
      </c>
      <c r="IH68" s="144">
        <f>+'[10]I-59-E-POPXX.43  '!C23</f>
        <v>0</v>
      </c>
      <c r="II68" s="133">
        <f>+'[10]I-59-E-POPXX.43  '!D23</f>
        <v>0</v>
      </c>
      <c r="IJ68" s="133">
        <f t="shared" ref="IJ68:IJ74" si="1299">+IH68-II68</f>
        <v>0</v>
      </c>
      <c r="IK68" s="134" t="e">
        <f t="shared" ref="IK68:IK74" si="1300">II68/IH68*100</f>
        <v>#DIV/0!</v>
      </c>
      <c r="IL68" s="133">
        <f>+'[10]I-59-E-POPXX.43  '!E23</f>
        <v>0</v>
      </c>
      <c r="IM68" s="145">
        <f t="shared" ref="IM68:IM74" si="1301">+IJ68-IL68</f>
        <v>0</v>
      </c>
      <c r="IN68" s="144">
        <f>+'[10]I-59-E-POPXX.43  '!C24</f>
        <v>0</v>
      </c>
      <c r="IO68" s="133">
        <f>+'[10]I-59-E-POPXX.43  '!D24</f>
        <v>0</v>
      </c>
      <c r="IP68" s="133">
        <f t="shared" ref="IP68:IP74" si="1302">+IN68-IO68</f>
        <v>0</v>
      </c>
      <c r="IQ68" s="134" t="e">
        <f t="shared" ref="IQ68:IQ74" si="1303">IO68/IN68*100</f>
        <v>#DIV/0!</v>
      </c>
      <c r="IR68" s="133">
        <f>+'[10]I-59-E-POPXX.43  '!E24</f>
        <v>0</v>
      </c>
      <c r="IS68" s="145">
        <f t="shared" ref="IS68:IS74" si="1304">+IP68-IR68</f>
        <v>0</v>
      </c>
      <c r="IT68" s="144">
        <f>+'[10]I-59-E-POPXX.43  '!C25</f>
        <v>0</v>
      </c>
      <c r="IU68" s="133">
        <f>+'[10]I-59-E-POPXX.43  '!D25</f>
        <v>0</v>
      </c>
      <c r="IV68" s="133">
        <f t="shared" ref="IV68:IV74" si="1305">+IT68-IU68</f>
        <v>0</v>
      </c>
      <c r="IW68" s="134" t="e">
        <f t="shared" ref="IW68:IW74" si="1306">IU68/IT68*100</f>
        <v>#DIV/0!</v>
      </c>
      <c r="IX68" s="133">
        <f>+'[10]I-59-E-POPXX.43  '!E25</f>
        <v>0</v>
      </c>
      <c r="IY68" s="145">
        <f t="shared" ref="IY68:IY74" si="1307">+IV68-IX68</f>
        <v>0</v>
      </c>
      <c r="IZ68" s="144">
        <f t="shared" si="163"/>
        <v>0</v>
      </c>
      <c r="JA68" s="133">
        <f t="shared" si="163"/>
        <v>0</v>
      </c>
      <c r="JB68" s="133">
        <f t="shared" si="163"/>
        <v>0</v>
      </c>
      <c r="JC68" s="134" t="e">
        <f t="shared" si="164"/>
        <v>#DIV/0!</v>
      </c>
      <c r="JD68" s="133">
        <f t="shared" si="165"/>
        <v>0</v>
      </c>
      <c r="JE68" s="145">
        <f t="shared" si="165"/>
        <v>0</v>
      </c>
      <c r="JF68" s="144">
        <f>+'[10]I-59-E-POPXX.43  '!C26</f>
        <v>0</v>
      </c>
      <c r="JG68" s="133">
        <f>+'[10]I-59-E-POPXX.43  '!D26</f>
        <v>0</v>
      </c>
      <c r="JH68" s="133">
        <f t="shared" ref="JH68:JH74" si="1308">+JF68-JG68</f>
        <v>0</v>
      </c>
      <c r="JI68" s="134" t="e">
        <f t="shared" ref="JI68:JI74" si="1309">JG68/JF68*100</f>
        <v>#DIV/0!</v>
      </c>
      <c r="JJ68" s="133">
        <f>+'[10]I-59-E-POPXX.43  '!E26</f>
        <v>0</v>
      </c>
      <c r="JK68" s="145">
        <f t="shared" ref="JK68:JK74" si="1310">+JH68-JJ68</f>
        <v>0</v>
      </c>
      <c r="JL68" s="144">
        <f>+'[10]I-59-E-POPXX.43  '!C27</f>
        <v>0</v>
      </c>
      <c r="JM68" s="133">
        <f>+'[10]I-59-E-POPXX.43  '!D27</f>
        <v>0</v>
      </c>
      <c r="JN68" s="133">
        <f t="shared" ref="JN68:JN74" si="1311">+JL68-JM68</f>
        <v>0</v>
      </c>
      <c r="JO68" s="134" t="e">
        <f t="shared" ref="JO68:JO74" si="1312">JM68/JL68*100</f>
        <v>#DIV/0!</v>
      </c>
      <c r="JP68" s="133">
        <f>+'[10]I-59-E-POPXX.43  '!E27</f>
        <v>0</v>
      </c>
      <c r="JQ68" s="145">
        <f t="shared" ref="JQ68:JQ74" si="1313">+JN68-JP68</f>
        <v>0</v>
      </c>
      <c r="JR68" s="144">
        <f>+'[10]I-59-E-POPXX.43  '!C28</f>
        <v>0</v>
      </c>
      <c r="JS68" s="133">
        <f>+'[10]I-59-E-POPXX.43  '!D28</f>
        <v>0</v>
      </c>
      <c r="JT68" s="133">
        <f t="shared" ref="JT68:JT74" si="1314">+JR68-JS68</f>
        <v>0</v>
      </c>
      <c r="JU68" s="134" t="e">
        <f t="shared" ref="JU68:JU74" si="1315">JS68/JR68*100</f>
        <v>#DIV/0!</v>
      </c>
      <c r="JV68" s="133">
        <f>+'[10]I-59-E-POPXX.43  '!E28</f>
        <v>0</v>
      </c>
      <c r="JW68" s="145">
        <f t="shared" ref="JW68:JW74" si="1316">+JT68-JV68</f>
        <v>0</v>
      </c>
      <c r="JX68" s="144">
        <f>+'[10]I-59-E-POPXX.43  '!C29</f>
        <v>0</v>
      </c>
      <c r="JY68" s="133">
        <f>+'[10]I-59-E-POPXX.43  '!D29</f>
        <v>0</v>
      </c>
      <c r="JZ68" s="133">
        <f t="shared" ref="JZ68:JZ74" si="1317">+JX68-JY68</f>
        <v>0</v>
      </c>
      <c r="KA68" s="134" t="e">
        <f t="shared" ref="KA68:KA74" si="1318">JY68/JX68*100</f>
        <v>#DIV/0!</v>
      </c>
      <c r="KB68" s="133">
        <f>+'[10]I-59-E-POPXX.43  '!E29</f>
        <v>0</v>
      </c>
      <c r="KC68" s="145">
        <f t="shared" ref="KC68:KC74" si="1319">+JZ68-KB68</f>
        <v>0</v>
      </c>
      <c r="KD68" s="144">
        <f t="shared" si="178"/>
        <v>0</v>
      </c>
      <c r="KE68" s="133">
        <f t="shared" si="178"/>
        <v>0</v>
      </c>
      <c r="KF68" s="133">
        <f t="shared" si="178"/>
        <v>0</v>
      </c>
      <c r="KG68" s="134" t="e">
        <f t="shared" si="179"/>
        <v>#DIV/0!</v>
      </c>
      <c r="KH68" s="133">
        <f t="shared" si="180"/>
        <v>0</v>
      </c>
      <c r="KI68" s="145">
        <f t="shared" si="180"/>
        <v>0</v>
      </c>
      <c r="KJ68" s="144">
        <f>+'[10]I-59-E-POPXX.43  '!C30</f>
        <v>0</v>
      </c>
      <c r="KK68" s="133">
        <f>+'[10]I-59-E-POPXX.43  '!D30</f>
        <v>0</v>
      </c>
      <c r="KL68" s="133">
        <f t="shared" ref="KL68:KL74" si="1320">+KJ68-KK68</f>
        <v>0</v>
      </c>
      <c r="KM68" s="134" t="e">
        <f t="shared" ref="KM68:KM74" si="1321">KK68/KJ68*100</f>
        <v>#DIV/0!</v>
      </c>
      <c r="KN68" s="133">
        <f>+'[10]I-59-E-POPXX.43  '!E30</f>
        <v>0</v>
      </c>
      <c r="KO68" s="145">
        <f t="shared" ref="KO68:KO74" si="1322">+KL68-KN68</f>
        <v>0</v>
      </c>
      <c r="KP68" s="144">
        <f>+'[10]I-59-E-POPXX.43  '!C31</f>
        <v>0</v>
      </c>
      <c r="KQ68" s="133">
        <f>+'[10]I-59-E-POPXX.43  '!D31</f>
        <v>0</v>
      </c>
      <c r="KR68" s="133">
        <f t="shared" ref="KR68:KR74" si="1323">+KP68-KQ68</f>
        <v>0</v>
      </c>
      <c r="KS68" s="134" t="e">
        <f t="shared" ref="KS68:KS74" si="1324">KQ68/KP68*100</f>
        <v>#DIV/0!</v>
      </c>
      <c r="KT68" s="133">
        <f>+'[10]I-59-E-POPXX.43  '!E31</f>
        <v>0</v>
      </c>
      <c r="KU68" s="145">
        <f t="shared" ref="KU68:KU74" si="1325">+KR68-KT68</f>
        <v>0</v>
      </c>
      <c r="KV68" s="144">
        <f t="shared" si="187"/>
        <v>0</v>
      </c>
      <c r="KW68" s="133">
        <f t="shared" si="187"/>
        <v>0</v>
      </c>
      <c r="KX68" s="133">
        <f t="shared" si="187"/>
        <v>0</v>
      </c>
      <c r="KY68" s="134" t="e">
        <f t="shared" si="188"/>
        <v>#DIV/0!</v>
      </c>
      <c r="KZ68" s="133">
        <f t="shared" si="189"/>
        <v>0</v>
      </c>
      <c r="LA68" s="145">
        <f t="shared" si="189"/>
        <v>0</v>
      </c>
      <c r="LB68" s="144">
        <f>+'[10]I-59-E-POPXX.43  '!C32</f>
        <v>0</v>
      </c>
      <c r="LC68" s="133">
        <f>+'[10]I-59-E-POPXX.43  '!D32</f>
        <v>0</v>
      </c>
      <c r="LD68" s="133">
        <f t="shared" ref="LD68:LD74" si="1326">+LB68-LC68</f>
        <v>0</v>
      </c>
      <c r="LE68" s="134" t="e">
        <f t="shared" ref="LE68:LE74" si="1327">LC68/LB68*100</f>
        <v>#DIV/0!</v>
      </c>
      <c r="LF68" s="133">
        <f>+'[10]I-59-E-POPXX.43  '!E32</f>
        <v>0</v>
      </c>
      <c r="LG68" s="145">
        <f t="shared" ref="LG68:LG74" si="1328">+LD68-LF68</f>
        <v>0</v>
      </c>
      <c r="LH68" s="144">
        <f>+'[10]I-59-E-POPXX.43  '!C33</f>
        <v>0</v>
      </c>
      <c r="LI68" s="133">
        <f>+'[10]I-59-E-POPXX.43  '!D33</f>
        <v>0</v>
      </c>
      <c r="LJ68" s="133">
        <f t="shared" ref="LJ68:LJ74" si="1329">+LH68-LI68</f>
        <v>0</v>
      </c>
      <c r="LK68" s="134" t="e">
        <f t="shared" ref="LK68:LK74" si="1330">LI68/LH68*100</f>
        <v>#DIV/0!</v>
      </c>
      <c r="LL68" s="133">
        <f>+'[10]I-59-E-POPXX.43  '!E33</f>
        <v>0</v>
      </c>
      <c r="LM68" s="145">
        <f t="shared" ref="LM68:LM74" si="1331">+LJ68-LL68</f>
        <v>0</v>
      </c>
      <c r="LN68" s="144">
        <f t="shared" si="196"/>
        <v>0</v>
      </c>
      <c r="LO68" s="133">
        <f t="shared" si="196"/>
        <v>0</v>
      </c>
      <c r="LP68" s="133">
        <f t="shared" si="196"/>
        <v>0</v>
      </c>
      <c r="LQ68" s="134" t="e">
        <f t="shared" si="197"/>
        <v>#DIV/0!</v>
      </c>
      <c r="LR68" s="133">
        <f t="shared" si="198"/>
        <v>0</v>
      </c>
      <c r="LS68" s="145">
        <f t="shared" si="198"/>
        <v>0</v>
      </c>
      <c r="LT68" s="144">
        <f>+'[10]I-59-E-POPXX.43  '!C34</f>
        <v>0</v>
      </c>
      <c r="LU68" s="133">
        <f>+'[10]I-59-E-POPXX.43  '!D34</f>
        <v>0</v>
      </c>
      <c r="LV68" s="133">
        <f t="shared" ref="LV68:LV74" si="1332">+LT68-LU68</f>
        <v>0</v>
      </c>
      <c r="LW68" s="134" t="e">
        <f t="shared" ref="LW68:LW74" si="1333">LU68/LT68*100</f>
        <v>#DIV/0!</v>
      </c>
      <c r="LX68" s="133">
        <f>+'[10]I-59-E-POPXX.43  '!E34</f>
        <v>0</v>
      </c>
      <c r="LY68" s="145">
        <f t="shared" ref="LY68:LY74" si="1334">+LV68-LX68</f>
        <v>0</v>
      </c>
      <c r="LZ68" s="144">
        <f>+'[10]I-59-E-POPXX.43  '!C35</f>
        <v>0</v>
      </c>
      <c r="MA68" s="133">
        <f>+'[10]I-59-E-POPXX.43  '!D35</f>
        <v>0</v>
      </c>
      <c r="MB68" s="133">
        <f t="shared" ref="MB68:MB74" si="1335">+LZ68-MA68</f>
        <v>0</v>
      </c>
      <c r="MC68" s="134" t="e">
        <f t="shared" ref="MC68:MC74" si="1336">MA68/LZ68*100</f>
        <v>#DIV/0!</v>
      </c>
      <c r="MD68" s="133">
        <f>+'[10]I-59-E-POPXX.43  '!E35</f>
        <v>0</v>
      </c>
      <c r="ME68" s="145">
        <f t="shared" ref="ME68:ME74" si="1337">+MB68-MD68</f>
        <v>0</v>
      </c>
      <c r="MF68" s="144">
        <f t="shared" si="205"/>
        <v>0</v>
      </c>
      <c r="MG68" s="133">
        <f t="shared" si="205"/>
        <v>0</v>
      </c>
      <c r="MH68" s="133">
        <f t="shared" si="205"/>
        <v>0</v>
      </c>
      <c r="MI68" s="134" t="e">
        <f t="shared" si="206"/>
        <v>#DIV/0!</v>
      </c>
      <c r="MJ68" s="133">
        <f t="shared" si="207"/>
        <v>0</v>
      </c>
      <c r="MK68" s="145">
        <f t="shared" si="207"/>
        <v>0</v>
      </c>
      <c r="ML68" s="144">
        <f>+'[10]I-59-E-POPXX.43  '!C36</f>
        <v>0</v>
      </c>
      <c r="MM68" s="133">
        <f>+'[10]I-59-E-POPXX.43  '!D36</f>
        <v>0</v>
      </c>
      <c r="MN68" s="133">
        <f t="shared" ref="MN68:MN74" si="1338">+ML68-MM68</f>
        <v>0</v>
      </c>
      <c r="MO68" s="134" t="e">
        <f t="shared" ref="MO68:MO74" si="1339">MM68/ML68*100</f>
        <v>#DIV/0!</v>
      </c>
      <c r="MP68" s="133">
        <f>+'[10]I-59-E-POPXX.43  '!E36</f>
        <v>0</v>
      </c>
      <c r="MQ68" s="145">
        <f t="shared" ref="MQ68:MQ74" si="1340">+MN68-MP68</f>
        <v>0</v>
      </c>
      <c r="MR68" s="144">
        <f>+'[10]I-59-E-POPXX.43  '!C37</f>
        <v>0</v>
      </c>
      <c r="MS68" s="133">
        <f>+'[10]I-59-E-POPXX.43  '!D37</f>
        <v>0</v>
      </c>
      <c r="MT68" s="133">
        <f t="shared" ref="MT68:MT74" si="1341">+MR68-MS68</f>
        <v>0</v>
      </c>
      <c r="MU68" s="134" t="e">
        <f t="shared" ref="MU68:MU74" si="1342">MS68/MR68*100</f>
        <v>#DIV/0!</v>
      </c>
      <c r="MV68" s="133">
        <f>+'[10]I-59-E-POPXX.43  '!E37</f>
        <v>0</v>
      </c>
      <c r="MW68" s="145">
        <f t="shared" ref="MW68:MW74" si="1343">+MT68-MV68</f>
        <v>0</v>
      </c>
      <c r="MX68" s="144">
        <f t="shared" si="214"/>
        <v>0</v>
      </c>
      <c r="MY68" s="133">
        <f t="shared" si="214"/>
        <v>0</v>
      </c>
      <c r="MZ68" s="133">
        <f t="shared" si="214"/>
        <v>0</v>
      </c>
      <c r="NA68" s="134" t="e">
        <f t="shared" si="215"/>
        <v>#DIV/0!</v>
      </c>
      <c r="NB68" s="133">
        <f t="shared" si="216"/>
        <v>0</v>
      </c>
      <c r="NC68" s="145">
        <f t="shared" si="216"/>
        <v>0</v>
      </c>
      <c r="ND68" s="144">
        <f>+'[10]I-59-E-POPXX.43  '!C38</f>
        <v>0</v>
      </c>
      <c r="NE68" s="133">
        <f>+'[10]I-59-E-POPXX.43  '!D38</f>
        <v>0</v>
      </c>
      <c r="NF68" s="133">
        <f t="shared" ref="NF68:NF74" si="1344">+ND68-NE68</f>
        <v>0</v>
      </c>
      <c r="NG68" s="134" t="e">
        <f t="shared" ref="NG68:NG74" si="1345">NE68/ND68*100</f>
        <v>#DIV/0!</v>
      </c>
      <c r="NH68" s="133">
        <f>+'[10]I-59-E-POPXX.43  '!E38</f>
        <v>0</v>
      </c>
      <c r="NI68" s="145">
        <f t="shared" ref="NI68:NI74" si="1346">+NF68-NH68</f>
        <v>0</v>
      </c>
      <c r="NJ68" s="144">
        <f>+'[10]I-59-E-POPXX.43  '!C39</f>
        <v>0</v>
      </c>
      <c r="NK68" s="133">
        <f>+'[10]I-59-E-POPXX.43  '!D39</f>
        <v>0</v>
      </c>
      <c r="NL68" s="133">
        <f t="shared" ref="NL68:NL74" si="1347">+NJ68-NK68</f>
        <v>0</v>
      </c>
      <c r="NM68" s="134" t="e">
        <f t="shared" ref="NM68:NM74" si="1348">NK68/NJ68*100</f>
        <v>#DIV/0!</v>
      </c>
      <c r="NN68" s="133">
        <f>+'[10]I-59-E-POPXX.43  '!E39</f>
        <v>0</v>
      </c>
      <c r="NO68" s="145">
        <f t="shared" ref="NO68:NO74" si="1349">+NL68-NN68</f>
        <v>0</v>
      </c>
      <c r="NP68" s="144">
        <f t="shared" si="223"/>
        <v>0</v>
      </c>
      <c r="NQ68" s="133">
        <f t="shared" si="223"/>
        <v>0</v>
      </c>
      <c r="NR68" s="133">
        <f t="shared" si="223"/>
        <v>0</v>
      </c>
      <c r="NS68" s="134" t="e">
        <f t="shared" si="224"/>
        <v>#DIV/0!</v>
      </c>
      <c r="NT68" s="133">
        <f t="shared" si="225"/>
        <v>0</v>
      </c>
      <c r="NU68" s="145">
        <f t="shared" si="225"/>
        <v>0</v>
      </c>
      <c r="NV68" s="144">
        <f>+'[10]I-59-E-POPXX.43  '!C40</f>
        <v>0</v>
      </c>
      <c r="NW68" s="133">
        <f>+'[10]I-59-E-POPXX.43  '!D40</f>
        <v>0</v>
      </c>
      <c r="NX68" s="133">
        <f t="shared" ref="NX68:NX74" si="1350">+NV68-NW68</f>
        <v>0</v>
      </c>
      <c r="NY68" s="134" t="e">
        <f t="shared" ref="NY68:NY74" si="1351">NW68/NV68*100</f>
        <v>#DIV/0!</v>
      </c>
      <c r="NZ68" s="133">
        <f>+'[10]I-59-E-POPXX.43  '!E40</f>
        <v>0</v>
      </c>
      <c r="OA68" s="145">
        <f t="shared" ref="OA68:OA74" si="1352">+NX68-NZ68</f>
        <v>0</v>
      </c>
      <c r="OB68" s="144">
        <f>+'[10]I-59-E-POPXX.43  '!C41</f>
        <v>0</v>
      </c>
      <c r="OC68" s="133">
        <f>+'[10]I-59-E-POPXX.43  '!D41</f>
        <v>0</v>
      </c>
      <c r="OD68" s="133">
        <f t="shared" ref="OD68:OD74" si="1353">+OB68-OC68</f>
        <v>0</v>
      </c>
      <c r="OE68" s="134" t="e">
        <f t="shared" ref="OE68:OE74" si="1354">OC68/OB68*100</f>
        <v>#DIV/0!</v>
      </c>
      <c r="OF68" s="133">
        <f>+'[10]I-59-E-POPXX.43  '!E41</f>
        <v>0</v>
      </c>
      <c r="OG68" s="145">
        <f t="shared" ref="OG68:OG74" si="1355">+OD68-OF68</f>
        <v>0</v>
      </c>
      <c r="OH68" s="144">
        <f>+'[10]I-59-E-POPXX.43  '!C42</f>
        <v>0</v>
      </c>
      <c r="OI68" s="133">
        <f>+'[10]I-59-E-POPXX.43  '!D42</f>
        <v>0</v>
      </c>
      <c r="OJ68" s="133">
        <f t="shared" ref="OJ68:OJ74" si="1356">+OH68-OI68</f>
        <v>0</v>
      </c>
      <c r="OK68" s="134" t="e">
        <f t="shared" ref="OK68:OK74" si="1357">OI68/OH68*100</f>
        <v>#DIV/0!</v>
      </c>
      <c r="OL68" s="133">
        <f>+'[10]I-59-E-POPXX.43  '!E42</f>
        <v>0</v>
      </c>
      <c r="OM68" s="145">
        <f t="shared" ref="OM68:OM74" si="1358">+OJ68-OL68</f>
        <v>0</v>
      </c>
      <c r="ON68" s="144">
        <f t="shared" si="235"/>
        <v>0</v>
      </c>
      <c r="OO68" s="133">
        <f t="shared" si="235"/>
        <v>0</v>
      </c>
      <c r="OP68" s="133">
        <f t="shared" si="235"/>
        <v>0</v>
      </c>
      <c r="OQ68" s="134" t="e">
        <f t="shared" si="236"/>
        <v>#DIV/0!</v>
      </c>
      <c r="OR68" s="133">
        <f t="shared" si="237"/>
        <v>0</v>
      </c>
      <c r="OS68" s="145">
        <f t="shared" si="237"/>
        <v>0</v>
      </c>
      <c r="OT68" s="144">
        <f>+'[10]I-59-E-POPXX.43  '!C43</f>
        <v>0</v>
      </c>
      <c r="OU68" s="133">
        <f>+'[10]I-59-E-POPXX.43  '!D43</f>
        <v>0</v>
      </c>
      <c r="OV68" s="133">
        <f t="shared" ref="OV68:OV74" si="1359">+OT68-OU68</f>
        <v>0</v>
      </c>
      <c r="OW68" s="134" t="e">
        <f t="shared" ref="OW68:OW74" si="1360">OU68/OT68*100</f>
        <v>#DIV/0!</v>
      </c>
      <c r="OX68" s="133">
        <f>+'[10]I-59-E-POPXX.43  '!E43</f>
        <v>0</v>
      </c>
      <c r="OY68" s="145">
        <f t="shared" ref="OY68:OY74" si="1361">+OV68-OX68</f>
        <v>0</v>
      </c>
      <c r="OZ68" s="144">
        <f>+'[10]I-59-E-POPXX.43  '!C44</f>
        <v>0</v>
      </c>
      <c r="PA68" s="133">
        <f>+'[10]I-59-E-POPXX.43  '!D44</f>
        <v>0</v>
      </c>
      <c r="PB68" s="133">
        <f t="shared" ref="PB68:PB74" si="1362">+OZ68-PA68</f>
        <v>0</v>
      </c>
      <c r="PC68" s="134" t="e">
        <f t="shared" ref="PC68:PC74" si="1363">PA68/OZ68*100</f>
        <v>#DIV/0!</v>
      </c>
      <c r="PD68" s="133">
        <f>+'[10]I-59-E-POPXX.43  '!E44</f>
        <v>0</v>
      </c>
      <c r="PE68" s="145">
        <f t="shared" ref="PE68:PE74" si="1364">+PB68-PD68</f>
        <v>0</v>
      </c>
      <c r="PF68" s="144">
        <f t="shared" si="244"/>
        <v>0</v>
      </c>
      <c r="PG68" s="133">
        <f t="shared" si="244"/>
        <v>0</v>
      </c>
      <c r="PH68" s="133">
        <f t="shared" si="244"/>
        <v>0</v>
      </c>
      <c r="PI68" s="134" t="e">
        <f t="shared" si="245"/>
        <v>#DIV/0!</v>
      </c>
      <c r="PJ68" s="133">
        <f t="shared" si="246"/>
        <v>0</v>
      </c>
      <c r="PK68" s="145">
        <f t="shared" si="246"/>
        <v>0</v>
      </c>
      <c r="PL68" s="144">
        <f>+'[10]I-59-E-POPXX.43  '!C45</f>
        <v>0</v>
      </c>
      <c r="PM68" s="133">
        <f>+'[10]I-59-E-POPXX.43  '!D45</f>
        <v>0</v>
      </c>
      <c r="PN68" s="133">
        <f t="shared" ref="PN68:PN74" si="1365">+PL68-PM68</f>
        <v>0</v>
      </c>
      <c r="PO68" s="134" t="e">
        <f t="shared" ref="PO68:PO74" si="1366">PM68/PL68*100</f>
        <v>#DIV/0!</v>
      </c>
      <c r="PP68" s="133">
        <f>+'[10]I-59-E-POPXX.43  '!E45</f>
        <v>0</v>
      </c>
      <c r="PQ68" s="145">
        <f t="shared" ref="PQ68:PQ74" si="1367">+PN68-PP68</f>
        <v>0</v>
      </c>
      <c r="PR68" s="144">
        <f>+'[10]I-59-E-POPXX.43  '!C46</f>
        <v>0</v>
      </c>
      <c r="PS68" s="133">
        <f>+'[10]I-59-E-POPXX.43  '!D46</f>
        <v>0</v>
      </c>
      <c r="PT68" s="133">
        <f t="shared" ref="PT68:PT74" si="1368">+PR68-PS68</f>
        <v>0</v>
      </c>
      <c r="PU68" s="134" t="e">
        <f t="shared" ref="PU68:PU74" si="1369">PS68/PR68*100</f>
        <v>#DIV/0!</v>
      </c>
      <c r="PV68" s="133">
        <f>+'[10]I-59-E-POPXX.43  '!E46</f>
        <v>0</v>
      </c>
      <c r="PW68" s="145">
        <f t="shared" ref="PW68:PW74" si="1370">+PT68-PV68</f>
        <v>0</v>
      </c>
    </row>
    <row r="69" spans="1:439" s="98" customFormat="1" ht="18.75" customHeight="1">
      <c r="A69" s="150"/>
      <c r="B69" s="157" t="s">
        <v>753</v>
      </c>
      <c r="C69" s="157" t="s">
        <v>754</v>
      </c>
      <c r="D69" s="158">
        <f>+'[10]รายงานจัดซื้องบ I '!D58</f>
        <v>0</v>
      </c>
      <c r="E69" s="158">
        <f>+'[10]รายงานจัดซื้องบ I '!E58</f>
        <v>0</v>
      </c>
      <c r="F69" s="158">
        <f t="shared" si="1242"/>
        <v>0</v>
      </c>
      <c r="G69" s="158">
        <f>+'[10]รายงานจัดซื้องบ I '!G58</f>
        <v>0</v>
      </c>
      <c r="H69" s="158">
        <f t="shared" si="1243"/>
        <v>0</v>
      </c>
      <c r="I69" s="159">
        <f>+'[10]รายงานจัดซื้องบ I '!I58+'[10]รายงานจัดซื้องบ I '!L58+'[10]รายงานจัดซื้องบ I '!M58</f>
        <v>0</v>
      </c>
      <c r="J69" s="158">
        <f t="shared" si="1244"/>
        <v>0</v>
      </c>
      <c r="K69" s="160" t="e">
        <f t="shared" si="36"/>
        <v>#DIV/0!</v>
      </c>
      <c r="L69" s="158">
        <f>+'[10]รายงานจัดซื้องบ I '!O58</f>
        <v>0</v>
      </c>
      <c r="M69" s="161">
        <f t="shared" si="1245"/>
        <v>0</v>
      </c>
      <c r="N69" s="136">
        <f t="shared" si="40"/>
        <v>0</v>
      </c>
      <c r="O69" s="148">
        <f t="shared" si="40"/>
        <v>0</v>
      </c>
      <c r="P69" s="137">
        <f t="shared" si="40"/>
        <v>0</v>
      </c>
      <c r="Q69" s="138" t="e">
        <f t="shared" si="41"/>
        <v>#DIV/0!</v>
      </c>
      <c r="R69" s="137">
        <f t="shared" si="42"/>
        <v>0</v>
      </c>
      <c r="S69" s="139">
        <f t="shared" si="42"/>
        <v>0</v>
      </c>
      <c r="T69" s="140">
        <f t="shared" si="1246"/>
        <v>0</v>
      </c>
      <c r="U69" s="149">
        <f t="shared" si="1246"/>
        <v>0</v>
      </c>
      <c r="V69" s="141">
        <f t="shared" si="1247"/>
        <v>0</v>
      </c>
      <c r="W69" s="142" t="e">
        <f t="shared" si="1248"/>
        <v>#DIV/0!</v>
      </c>
      <c r="X69" s="141">
        <f t="shared" si="1249"/>
        <v>0</v>
      </c>
      <c r="Y69" s="143">
        <f t="shared" si="1250"/>
        <v>0</v>
      </c>
      <c r="Z69" s="144">
        <v>0</v>
      </c>
      <c r="AA69" s="147">
        <v>0</v>
      </c>
      <c r="AB69" s="133">
        <f t="shared" si="1251"/>
        <v>0</v>
      </c>
      <c r="AC69" s="134" t="e">
        <f t="shared" si="1252"/>
        <v>#DIV/0!</v>
      </c>
      <c r="AD69" s="133">
        <v>0</v>
      </c>
      <c r="AE69" s="145">
        <f t="shared" si="1253"/>
        <v>0</v>
      </c>
      <c r="AF69" s="144">
        <v>0</v>
      </c>
      <c r="AG69" s="147">
        <v>0</v>
      </c>
      <c r="AH69" s="133">
        <f t="shared" si="1254"/>
        <v>0</v>
      </c>
      <c r="AI69" s="134" t="e">
        <f t="shared" si="1255"/>
        <v>#DIV/0!</v>
      </c>
      <c r="AJ69" s="133">
        <v>0</v>
      </c>
      <c r="AK69" s="145">
        <f t="shared" si="1256"/>
        <v>0</v>
      </c>
      <c r="AL69" s="144">
        <f t="shared" si="52"/>
        <v>0</v>
      </c>
      <c r="AM69" s="147">
        <f t="shared" si="52"/>
        <v>0</v>
      </c>
      <c r="AN69" s="133">
        <f t="shared" si="52"/>
        <v>0</v>
      </c>
      <c r="AO69" s="134" t="e">
        <f t="shared" si="53"/>
        <v>#DIV/0!</v>
      </c>
      <c r="AP69" s="133">
        <f t="shared" si="54"/>
        <v>0</v>
      </c>
      <c r="AQ69" s="145">
        <f t="shared" si="54"/>
        <v>0</v>
      </c>
      <c r="AR69" s="144"/>
      <c r="AS69" s="147"/>
      <c r="AT69" s="133">
        <f t="shared" si="55"/>
        <v>0</v>
      </c>
      <c r="AU69" s="134" t="e">
        <f t="shared" si="56"/>
        <v>#DIV/0!</v>
      </c>
      <c r="AV69" s="133"/>
      <c r="AW69" s="145">
        <f t="shared" si="57"/>
        <v>0</v>
      </c>
      <c r="AX69" s="144"/>
      <c r="AY69" s="147"/>
      <c r="AZ69" s="133">
        <f t="shared" si="58"/>
        <v>0</v>
      </c>
      <c r="BA69" s="134" t="e">
        <f t="shared" si="59"/>
        <v>#DIV/0!</v>
      </c>
      <c r="BB69" s="133"/>
      <c r="BC69" s="145">
        <f t="shared" si="60"/>
        <v>0</v>
      </c>
      <c r="BD69" s="144"/>
      <c r="BE69" s="147"/>
      <c r="BF69" s="133">
        <f t="shared" si="61"/>
        <v>0</v>
      </c>
      <c r="BG69" s="134" t="e">
        <f t="shared" si="62"/>
        <v>#DIV/0!</v>
      </c>
      <c r="BH69" s="133"/>
      <c r="BI69" s="145">
        <f t="shared" si="63"/>
        <v>0</v>
      </c>
      <c r="BJ69" s="144">
        <f t="shared" si="64"/>
        <v>0</v>
      </c>
      <c r="BK69" s="147">
        <f t="shared" si="64"/>
        <v>0</v>
      </c>
      <c r="BL69" s="133">
        <f t="shared" si="64"/>
        <v>0</v>
      </c>
      <c r="BM69" s="134" t="e">
        <f t="shared" si="65"/>
        <v>#DIV/0!</v>
      </c>
      <c r="BN69" s="133">
        <f t="shared" si="66"/>
        <v>0</v>
      </c>
      <c r="BO69" s="145">
        <f t="shared" si="66"/>
        <v>0</v>
      </c>
      <c r="BP69" s="144"/>
      <c r="BQ69" s="147"/>
      <c r="BR69" s="133">
        <f t="shared" si="67"/>
        <v>0</v>
      </c>
      <c r="BS69" s="134" t="e">
        <f t="shared" si="68"/>
        <v>#DIV/0!</v>
      </c>
      <c r="BT69" s="133"/>
      <c r="BU69" s="145">
        <f t="shared" si="69"/>
        <v>0</v>
      </c>
      <c r="BV69" s="144"/>
      <c r="BW69" s="147"/>
      <c r="BX69" s="133">
        <f t="shared" si="70"/>
        <v>0</v>
      </c>
      <c r="BY69" s="134" t="e">
        <f t="shared" si="71"/>
        <v>#DIV/0!</v>
      </c>
      <c r="BZ69" s="133"/>
      <c r="CA69" s="145">
        <f t="shared" si="72"/>
        <v>0</v>
      </c>
      <c r="CB69" s="144"/>
      <c r="CC69" s="147"/>
      <c r="CD69" s="133">
        <f t="shared" si="73"/>
        <v>0</v>
      </c>
      <c r="CE69" s="134" t="e">
        <f t="shared" si="74"/>
        <v>#DIV/0!</v>
      </c>
      <c r="CF69" s="133"/>
      <c r="CG69" s="145">
        <f t="shared" si="75"/>
        <v>0</v>
      </c>
      <c r="CH69" s="144">
        <f t="shared" si="76"/>
        <v>0</v>
      </c>
      <c r="CI69" s="147">
        <f t="shared" si="76"/>
        <v>0</v>
      </c>
      <c r="CJ69" s="133">
        <f t="shared" si="76"/>
        <v>0</v>
      </c>
      <c r="CK69" s="134" t="e">
        <f t="shared" si="77"/>
        <v>#DIV/0!</v>
      </c>
      <c r="CL69" s="133">
        <f t="shared" si="78"/>
        <v>0</v>
      </c>
      <c r="CM69" s="145">
        <f t="shared" si="78"/>
        <v>0</v>
      </c>
      <c r="CN69" s="144"/>
      <c r="CO69" s="147"/>
      <c r="CP69" s="133">
        <f t="shared" si="79"/>
        <v>0</v>
      </c>
      <c r="CQ69" s="134" t="e">
        <f t="shared" si="80"/>
        <v>#DIV/0!</v>
      </c>
      <c r="CR69" s="133"/>
      <c r="CS69" s="145">
        <f t="shared" si="81"/>
        <v>0</v>
      </c>
      <c r="CT69" s="144"/>
      <c r="CU69" s="147"/>
      <c r="CV69" s="133">
        <f t="shared" si="82"/>
        <v>0</v>
      </c>
      <c r="CW69" s="134" t="e">
        <f t="shared" si="83"/>
        <v>#DIV/0!</v>
      </c>
      <c r="CX69" s="133"/>
      <c r="CY69" s="145">
        <f t="shared" si="84"/>
        <v>0</v>
      </c>
      <c r="CZ69" s="144"/>
      <c r="DA69" s="147"/>
      <c r="DB69" s="133">
        <f t="shared" si="85"/>
        <v>0</v>
      </c>
      <c r="DC69" s="134" t="e">
        <f t="shared" si="86"/>
        <v>#DIV/0!</v>
      </c>
      <c r="DD69" s="133"/>
      <c r="DE69" s="145">
        <f t="shared" si="87"/>
        <v>0</v>
      </c>
      <c r="DF69" s="144">
        <f t="shared" si="88"/>
        <v>0</v>
      </c>
      <c r="DG69" s="147">
        <f t="shared" si="88"/>
        <v>0</v>
      </c>
      <c r="DH69" s="133">
        <f t="shared" si="88"/>
        <v>0</v>
      </c>
      <c r="DI69" s="134" t="e">
        <f t="shared" si="89"/>
        <v>#DIV/0!</v>
      </c>
      <c r="DJ69" s="133">
        <f t="shared" si="90"/>
        <v>0</v>
      </c>
      <c r="DK69" s="145">
        <f t="shared" si="90"/>
        <v>0</v>
      </c>
      <c r="DL69" s="144"/>
      <c r="DM69" s="147"/>
      <c r="DN69" s="133">
        <f t="shared" si="91"/>
        <v>0</v>
      </c>
      <c r="DO69" s="134" t="e">
        <f t="shared" si="92"/>
        <v>#DIV/0!</v>
      </c>
      <c r="DP69" s="133"/>
      <c r="DQ69" s="145">
        <f t="shared" si="93"/>
        <v>0</v>
      </c>
      <c r="DR69" s="144"/>
      <c r="DS69" s="147"/>
      <c r="DT69" s="133">
        <f t="shared" si="94"/>
        <v>0</v>
      </c>
      <c r="DU69" s="134" t="e">
        <f t="shared" si="95"/>
        <v>#DIV/0!</v>
      </c>
      <c r="DV69" s="133"/>
      <c r="DW69" s="145">
        <f t="shared" si="96"/>
        <v>0</v>
      </c>
      <c r="DX69" s="144"/>
      <c r="DY69" s="147"/>
      <c r="DZ69" s="133">
        <f t="shared" si="1257"/>
        <v>0</v>
      </c>
      <c r="EA69" s="134" t="e">
        <f t="shared" si="1258"/>
        <v>#DIV/0!</v>
      </c>
      <c r="EB69" s="133"/>
      <c r="EC69" s="145">
        <f t="shared" si="1259"/>
        <v>0</v>
      </c>
      <c r="ED69" s="144">
        <f t="shared" si="100"/>
        <v>0</v>
      </c>
      <c r="EE69" s="147">
        <f t="shared" si="100"/>
        <v>0</v>
      </c>
      <c r="EF69" s="133">
        <f t="shared" si="100"/>
        <v>0</v>
      </c>
      <c r="EG69" s="134" t="e">
        <f t="shared" si="101"/>
        <v>#DIV/0!</v>
      </c>
      <c r="EH69" s="133">
        <f t="shared" si="102"/>
        <v>0</v>
      </c>
      <c r="EI69" s="145">
        <f t="shared" si="102"/>
        <v>0</v>
      </c>
      <c r="EJ69" s="144"/>
      <c r="EK69" s="147"/>
      <c r="EL69" s="133">
        <f t="shared" si="1260"/>
        <v>0</v>
      </c>
      <c r="EM69" s="134" t="e">
        <f t="shared" si="1261"/>
        <v>#DIV/0!</v>
      </c>
      <c r="EN69" s="133"/>
      <c r="EO69" s="145">
        <f t="shared" si="1262"/>
        <v>0</v>
      </c>
      <c r="EP69" s="144"/>
      <c r="EQ69" s="147"/>
      <c r="ER69" s="133">
        <f t="shared" si="1263"/>
        <v>0</v>
      </c>
      <c r="ES69" s="134" t="e">
        <f t="shared" si="1264"/>
        <v>#DIV/0!</v>
      </c>
      <c r="ET69" s="133"/>
      <c r="EU69" s="145">
        <f t="shared" si="1265"/>
        <v>0</v>
      </c>
      <c r="EV69" s="144"/>
      <c r="EW69" s="147"/>
      <c r="EX69" s="133">
        <f t="shared" si="1266"/>
        <v>0</v>
      </c>
      <c r="EY69" s="134" t="e">
        <f t="shared" si="1267"/>
        <v>#DIV/0!</v>
      </c>
      <c r="EZ69" s="133"/>
      <c r="FA69" s="145">
        <f t="shared" si="1268"/>
        <v>0</v>
      </c>
      <c r="FB69" s="144"/>
      <c r="FC69" s="147"/>
      <c r="FD69" s="133">
        <f t="shared" si="1269"/>
        <v>0</v>
      </c>
      <c r="FE69" s="134" t="e">
        <f t="shared" si="1270"/>
        <v>#DIV/0!</v>
      </c>
      <c r="FF69" s="133"/>
      <c r="FG69" s="145">
        <f t="shared" si="1271"/>
        <v>0</v>
      </c>
      <c r="FH69" s="144"/>
      <c r="FI69" s="147"/>
      <c r="FJ69" s="133">
        <f t="shared" si="1272"/>
        <v>0</v>
      </c>
      <c r="FK69" s="134" t="e">
        <f t="shared" si="1273"/>
        <v>#DIV/0!</v>
      </c>
      <c r="FL69" s="133"/>
      <c r="FM69" s="145">
        <f t="shared" si="1274"/>
        <v>0</v>
      </c>
      <c r="FN69" s="144">
        <f t="shared" si="118"/>
        <v>0</v>
      </c>
      <c r="FO69" s="147">
        <f t="shared" si="118"/>
        <v>0</v>
      </c>
      <c r="FP69" s="133">
        <f t="shared" si="118"/>
        <v>0</v>
      </c>
      <c r="FQ69" s="134" t="e">
        <f t="shared" si="119"/>
        <v>#DIV/0!</v>
      </c>
      <c r="FR69" s="133">
        <f t="shared" si="120"/>
        <v>0</v>
      </c>
      <c r="FS69" s="145">
        <f t="shared" si="120"/>
        <v>0</v>
      </c>
      <c r="FT69" s="144"/>
      <c r="FU69" s="147"/>
      <c r="FV69" s="133">
        <f t="shared" si="1275"/>
        <v>0</v>
      </c>
      <c r="FW69" s="134" t="e">
        <f t="shared" si="1276"/>
        <v>#DIV/0!</v>
      </c>
      <c r="FX69" s="133"/>
      <c r="FY69" s="145">
        <f t="shared" si="1277"/>
        <v>0</v>
      </c>
      <c r="FZ69" s="144"/>
      <c r="GA69" s="147"/>
      <c r="GB69" s="133">
        <f t="shared" si="1278"/>
        <v>0</v>
      </c>
      <c r="GC69" s="134" t="e">
        <f t="shared" si="1279"/>
        <v>#DIV/0!</v>
      </c>
      <c r="GD69" s="133"/>
      <c r="GE69" s="145">
        <f t="shared" si="1280"/>
        <v>0</v>
      </c>
      <c r="GF69" s="144"/>
      <c r="GG69" s="147"/>
      <c r="GH69" s="133">
        <f t="shared" si="1281"/>
        <v>0</v>
      </c>
      <c r="GI69" s="134" t="e">
        <f t="shared" si="1282"/>
        <v>#DIV/0!</v>
      </c>
      <c r="GJ69" s="133"/>
      <c r="GK69" s="145">
        <f t="shared" si="1283"/>
        <v>0</v>
      </c>
      <c r="GL69" s="144">
        <f t="shared" si="130"/>
        <v>0</v>
      </c>
      <c r="GM69" s="147">
        <f t="shared" si="130"/>
        <v>0</v>
      </c>
      <c r="GN69" s="133">
        <f t="shared" si="130"/>
        <v>0</v>
      </c>
      <c r="GO69" s="134" t="e">
        <f t="shared" si="131"/>
        <v>#DIV/0!</v>
      </c>
      <c r="GP69" s="133">
        <f t="shared" si="132"/>
        <v>0</v>
      </c>
      <c r="GQ69" s="145">
        <f t="shared" si="132"/>
        <v>0</v>
      </c>
      <c r="GR69" s="144"/>
      <c r="GS69" s="147"/>
      <c r="GT69" s="133">
        <f t="shared" si="1284"/>
        <v>0</v>
      </c>
      <c r="GU69" s="134" t="e">
        <f t="shared" si="1285"/>
        <v>#DIV/0!</v>
      </c>
      <c r="GV69" s="133"/>
      <c r="GW69" s="145">
        <f t="shared" si="1286"/>
        <v>0</v>
      </c>
      <c r="GX69" s="144"/>
      <c r="GY69" s="147"/>
      <c r="GZ69" s="133">
        <f t="shared" si="1287"/>
        <v>0</v>
      </c>
      <c r="HA69" s="134" t="e">
        <f t="shared" si="1288"/>
        <v>#DIV/0!</v>
      </c>
      <c r="HB69" s="133"/>
      <c r="HC69" s="145">
        <f t="shared" si="1289"/>
        <v>0</v>
      </c>
      <c r="HD69" s="144"/>
      <c r="HE69" s="147"/>
      <c r="HF69" s="133">
        <f t="shared" si="1290"/>
        <v>0</v>
      </c>
      <c r="HG69" s="134" t="e">
        <f t="shared" si="1291"/>
        <v>#DIV/0!</v>
      </c>
      <c r="HH69" s="133"/>
      <c r="HI69" s="145">
        <f t="shared" si="1292"/>
        <v>0</v>
      </c>
      <c r="HJ69" s="144"/>
      <c r="HK69" s="147"/>
      <c r="HL69" s="133">
        <f t="shared" si="1293"/>
        <v>0</v>
      </c>
      <c r="HM69" s="134" t="e">
        <f t="shared" si="1294"/>
        <v>#DIV/0!</v>
      </c>
      <c r="HN69" s="133"/>
      <c r="HO69" s="145">
        <f t="shared" si="1295"/>
        <v>0</v>
      </c>
      <c r="HP69" s="144"/>
      <c r="HQ69" s="147"/>
      <c r="HR69" s="133">
        <f t="shared" ref="HR69:HR74" si="1371">+HP69-HQ69</f>
        <v>0</v>
      </c>
      <c r="HS69" s="134" t="e">
        <f t="shared" ref="HS69:HS74" si="1372">HQ69/HP69*100</f>
        <v>#DIV/0!</v>
      </c>
      <c r="HT69" s="133"/>
      <c r="HU69" s="145">
        <f t="shared" si="1296"/>
        <v>0</v>
      </c>
      <c r="HV69" s="144"/>
      <c r="HW69" s="147"/>
      <c r="HX69" s="133">
        <f t="shared" ref="HX69:HX74" si="1373">+HV69-HW69</f>
        <v>0</v>
      </c>
      <c r="HY69" s="134" t="e">
        <f t="shared" si="1297"/>
        <v>#DIV/0!</v>
      </c>
      <c r="HZ69" s="133"/>
      <c r="IA69" s="145">
        <f t="shared" si="1298"/>
        <v>0</v>
      </c>
      <c r="IB69" s="144">
        <f t="shared" si="151"/>
        <v>0</v>
      </c>
      <c r="IC69" s="147">
        <f t="shared" si="151"/>
        <v>0</v>
      </c>
      <c r="ID69" s="133">
        <f t="shared" si="151"/>
        <v>0</v>
      </c>
      <c r="IE69" s="134" t="e">
        <f t="shared" si="152"/>
        <v>#DIV/0!</v>
      </c>
      <c r="IF69" s="133">
        <f t="shared" si="153"/>
        <v>0</v>
      </c>
      <c r="IG69" s="145">
        <f t="shared" si="153"/>
        <v>0</v>
      </c>
      <c r="IH69" s="144"/>
      <c r="II69" s="147"/>
      <c r="IJ69" s="133">
        <f t="shared" si="1299"/>
        <v>0</v>
      </c>
      <c r="IK69" s="134" t="e">
        <f t="shared" si="1300"/>
        <v>#DIV/0!</v>
      </c>
      <c r="IL69" s="133"/>
      <c r="IM69" s="145">
        <f t="shared" si="1301"/>
        <v>0</v>
      </c>
      <c r="IN69" s="144"/>
      <c r="IO69" s="147"/>
      <c r="IP69" s="133">
        <f t="shared" si="1302"/>
        <v>0</v>
      </c>
      <c r="IQ69" s="134" t="e">
        <f t="shared" si="1303"/>
        <v>#DIV/0!</v>
      </c>
      <c r="IR69" s="133"/>
      <c r="IS69" s="145">
        <f t="shared" si="1304"/>
        <v>0</v>
      </c>
      <c r="IT69" s="144"/>
      <c r="IU69" s="147"/>
      <c r="IV69" s="133">
        <f t="shared" si="1305"/>
        <v>0</v>
      </c>
      <c r="IW69" s="134" t="e">
        <f t="shared" si="1306"/>
        <v>#DIV/0!</v>
      </c>
      <c r="IX69" s="133"/>
      <c r="IY69" s="145">
        <f t="shared" si="1307"/>
        <v>0</v>
      </c>
      <c r="IZ69" s="144">
        <f t="shared" si="163"/>
        <v>0</v>
      </c>
      <c r="JA69" s="147">
        <f t="shared" si="163"/>
        <v>0</v>
      </c>
      <c r="JB69" s="133">
        <f t="shared" si="163"/>
        <v>0</v>
      </c>
      <c r="JC69" s="134" t="e">
        <f t="shared" si="164"/>
        <v>#DIV/0!</v>
      </c>
      <c r="JD69" s="133">
        <f t="shared" si="165"/>
        <v>0</v>
      </c>
      <c r="JE69" s="145">
        <f t="shared" si="165"/>
        <v>0</v>
      </c>
      <c r="JF69" s="144"/>
      <c r="JG69" s="147"/>
      <c r="JH69" s="133">
        <f t="shared" si="1308"/>
        <v>0</v>
      </c>
      <c r="JI69" s="134" t="e">
        <f t="shared" si="1309"/>
        <v>#DIV/0!</v>
      </c>
      <c r="JJ69" s="133"/>
      <c r="JK69" s="145">
        <f t="shared" si="1310"/>
        <v>0</v>
      </c>
      <c r="JL69" s="144"/>
      <c r="JM69" s="147"/>
      <c r="JN69" s="133">
        <f t="shared" si="1311"/>
        <v>0</v>
      </c>
      <c r="JO69" s="134" t="e">
        <f t="shared" si="1312"/>
        <v>#DIV/0!</v>
      </c>
      <c r="JP69" s="133"/>
      <c r="JQ69" s="145">
        <f t="shared" si="1313"/>
        <v>0</v>
      </c>
      <c r="JR69" s="144"/>
      <c r="JS69" s="147"/>
      <c r="JT69" s="133">
        <f t="shared" si="1314"/>
        <v>0</v>
      </c>
      <c r="JU69" s="134" t="e">
        <f t="shared" si="1315"/>
        <v>#DIV/0!</v>
      </c>
      <c r="JV69" s="133"/>
      <c r="JW69" s="145">
        <f t="shared" si="1316"/>
        <v>0</v>
      </c>
      <c r="JX69" s="144"/>
      <c r="JY69" s="147"/>
      <c r="JZ69" s="133">
        <f t="shared" si="1317"/>
        <v>0</v>
      </c>
      <c r="KA69" s="134" t="e">
        <f t="shared" si="1318"/>
        <v>#DIV/0!</v>
      </c>
      <c r="KB69" s="133"/>
      <c r="KC69" s="145">
        <f t="shared" si="1319"/>
        <v>0</v>
      </c>
      <c r="KD69" s="144">
        <f t="shared" si="178"/>
        <v>0</v>
      </c>
      <c r="KE69" s="147">
        <f t="shared" si="178"/>
        <v>0</v>
      </c>
      <c r="KF69" s="133">
        <f t="shared" si="178"/>
        <v>0</v>
      </c>
      <c r="KG69" s="134" t="e">
        <f t="shared" si="179"/>
        <v>#DIV/0!</v>
      </c>
      <c r="KH69" s="133">
        <f t="shared" si="180"/>
        <v>0</v>
      </c>
      <c r="KI69" s="145">
        <f t="shared" si="180"/>
        <v>0</v>
      </c>
      <c r="KJ69" s="144"/>
      <c r="KK69" s="147"/>
      <c r="KL69" s="133">
        <f t="shared" si="1320"/>
        <v>0</v>
      </c>
      <c r="KM69" s="134" t="e">
        <f t="shared" si="1321"/>
        <v>#DIV/0!</v>
      </c>
      <c r="KN69" s="133"/>
      <c r="KO69" s="145">
        <f t="shared" si="1322"/>
        <v>0</v>
      </c>
      <c r="KP69" s="144"/>
      <c r="KQ69" s="147"/>
      <c r="KR69" s="133">
        <f t="shared" si="1323"/>
        <v>0</v>
      </c>
      <c r="KS69" s="134" t="e">
        <f t="shared" si="1324"/>
        <v>#DIV/0!</v>
      </c>
      <c r="KT69" s="133"/>
      <c r="KU69" s="145">
        <f t="shared" si="1325"/>
        <v>0</v>
      </c>
      <c r="KV69" s="144">
        <f t="shared" si="187"/>
        <v>0</v>
      </c>
      <c r="KW69" s="147">
        <f t="shared" si="187"/>
        <v>0</v>
      </c>
      <c r="KX69" s="133">
        <f t="shared" si="187"/>
        <v>0</v>
      </c>
      <c r="KY69" s="134" t="e">
        <f t="shared" si="188"/>
        <v>#DIV/0!</v>
      </c>
      <c r="KZ69" s="133">
        <f t="shared" si="189"/>
        <v>0</v>
      </c>
      <c r="LA69" s="145">
        <f t="shared" si="189"/>
        <v>0</v>
      </c>
      <c r="LB69" s="144"/>
      <c r="LC69" s="147"/>
      <c r="LD69" s="133">
        <f t="shared" si="1326"/>
        <v>0</v>
      </c>
      <c r="LE69" s="134" t="e">
        <f t="shared" si="1327"/>
        <v>#DIV/0!</v>
      </c>
      <c r="LF69" s="133"/>
      <c r="LG69" s="145">
        <f t="shared" si="1328"/>
        <v>0</v>
      </c>
      <c r="LH69" s="144"/>
      <c r="LI69" s="147"/>
      <c r="LJ69" s="133">
        <f t="shared" si="1329"/>
        <v>0</v>
      </c>
      <c r="LK69" s="134" t="e">
        <f t="shared" si="1330"/>
        <v>#DIV/0!</v>
      </c>
      <c r="LL69" s="133"/>
      <c r="LM69" s="145">
        <f t="shared" si="1331"/>
        <v>0</v>
      </c>
      <c r="LN69" s="144">
        <f t="shared" si="196"/>
        <v>0</v>
      </c>
      <c r="LO69" s="147">
        <f t="shared" si="196"/>
        <v>0</v>
      </c>
      <c r="LP69" s="133">
        <f t="shared" si="196"/>
        <v>0</v>
      </c>
      <c r="LQ69" s="134" t="e">
        <f t="shared" si="197"/>
        <v>#DIV/0!</v>
      </c>
      <c r="LR69" s="133">
        <f t="shared" si="198"/>
        <v>0</v>
      </c>
      <c r="LS69" s="145">
        <f t="shared" si="198"/>
        <v>0</v>
      </c>
      <c r="LT69" s="144"/>
      <c r="LU69" s="147"/>
      <c r="LV69" s="133">
        <f t="shared" si="1332"/>
        <v>0</v>
      </c>
      <c r="LW69" s="134" t="e">
        <f t="shared" si="1333"/>
        <v>#DIV/0!</v>
      </c>
      <c r="LX69" s="133"/>
      <c r="LY69" s="145">
        <f t="shared" si="1334"/>
        <v>0</v>
      </c>
      <c r="LZ69" s="144"/>
      <c r="MA69" s="147"/>
      <c r="MB69" s="133">
        <f t="shared" si="1335"/>
        <v>0</v>
      </c>
      <c r="MC69" s="134" t="e">
        <f t="shared" si="1336"/>
        <v>#DIV/0!</v>
      </c>
      <c r="MD69" s="133"/>
      <c r="ME69" s="145">
        <f t="shared" si="1337"/>
        <v>0</v>
      </c>
      <c r="MF69" s="144">
        <f t="shared" si="205"/>
        <v>0</v>
      </c>
      <c r="MG69" s="147">
        <f t="shared" si="205"/>
        <v>0</v>
      </c>
      <c r="MH69" s="133">
        <f t="shared" si="205"/>
        <v>0</v>
      </c>
      <c r="MI69" s="134" t="e">
        <f t="shared" si="206"/>
        <v>#DIV/0!</v>
      </c>
      <c r="MJ69" s="133">
        <f t="shared" si="207"/>
        <v>0</v>
      </c>
      <c r="MK69" s="145">
        <f t="shared" si="207"/>
        <v>0</v>
      </c>
      <c r="ML69" s="144"/>
      <c r="MM69" s="147"/>
      <c r="MN69" s="133">
        <f t="shared" si="1338"/>
        <v>0</v>
      </c>
      <c r="MO69" s="134" t="e">
        <f t="shared" si="1339"/>
        <v>#DIV/0!</v>
      </c>
      <c r="MP69" s="133"/>
      <c r="MQ69" s="145">
        <f t="shared" si="1340"/>
        <v>0</v>
      </c>
      <c r="MR69" s="144"/>
      <c r="MS69" s="147"/>
      <c r="MT69" s="133">
        <f t="shared" si="1341"/>
        <v>0</v>
      </c>
      <c r="MU69" s="134" t="e">
        <f t="shared" si="1342"/>
        <v>#DIV/0!</v>
      </c>
      <c r="MV69" s="133"/>
      <c r="MW69" s="145">
        <f t="shared" si="1343"/>
        <v>0</v>
      </c>
      <c r="MX69" s="144">
        <f t="shared" si="214"/>
        <v>0</v>
      </c>
      <c r="MY69" s="147">
        <f t="shared" si="214"/>
        <v>0</v>
      </c>
      <c r="MZ69" s="133">
        <f t="shared" si="214"/>
        <v>0</v>
      </c>
      <c r="NA69" s="134" t="e">
        <f t="shared" si="215"/>
        <v>#DIV/0!</v>
      </c>
      <c r="NB69" s="133">
        <f t="shared" si="216"/>
        <v>0</v>
      </c>
      <c r="NC69" s="145">
        <f t="shared" si="216"/>
        <v>0</v>
      </c>
      <c r="ND69" s="144"/>
      <c r="NE69" s="147"/>
      <c r="NF69" s="133">
        <f t="shared" si="1344"/>
        <v>0</v>
      </c>
      <c r="NG69" s="134" t="e">
        <f t="shared" si="1345"/>
        <v>#DIV/0!</v>
      </c>
      <c r="NH69" s="133"/>
      <c r="NI69" s="145">
        <f t="shared" si="1346"/>
        <v>0</v>
      </c>
      <c r="NJ69" s="144"/>
      <c r="NK69" s="147"/>
      <c r="NL69" s="133">
        <f t="shared" si="1347"/>
        <v>0</v>
      </c>
      <c r="NM69" s="134" t="e">
        <f t="shared" si="1348"/>
        <v>#DIV/0!</v>
      </c>
      <c r="NN69" s="133"/>
      <c r="NO69" s="145">
        <f t="shared" si="1349"/>
        <v>0</v>
      </c>
      <c r="NP69" s="144">
        <f t="shared" si="223"/>
        <v>0</v>
      </c>
      <c r="NQ69" s="147">
        <f t="shared" si="223"/>
        <v>0</v>
      </c>
      <c r="NR69" s="133">
        <f t="shared" si="223"/>
        <v>0</v>
      </c>
      <c r="NS69" s="134" t="e">
        <f t="shared" si="224"/>
        <v>#DIV/0!</v>
      </c>
      <c r="NT69" s="133">
        <f t="shared" si="225"/>
        <v>0</v>
      </c>
      <c r="NU69" s="145">
        <f t="shared" si="225"/>
        <v>0</v>
      </c>
      <c r="NV69" s="144"/>
      <c r="NW69" s="147"/>
      <c r="NX69" s="133">
        <f t="shared" si="1350"/>
        <v>0</v>
      </c>
      <c r="NY69" s="134" t="e">
        <f t="shared" si="1351"/>
        <v>#DIV/0!</v>
      </c>
      <c r="NZ69" s="133"/>
      <c r="OA69" s="145">
        <f t="shared" si="1352"/>
        <v>0</v>
      </c>
      <c r="OB69" s="144"/>
      <c r="OC69" s="147"/>
      <c r="OD69" s="133">
        <f t="shared" si="1353"/>
        <v>0</v>
      </c>
      <c r="OE69" s="134" t="e">
        <f t="shared" si="1354"/>
        <v>#DIV/0!</v>
      </c>
      <c r="OF69" s="133"/>
      <c r="OG69" s="145">
        <f t="shared" si="1355"/>
        <v>0</v>
      </c>
      <c r="OH69" s="144"/>
      <c r="OI69" s="147"/>
      <c r="OJ69" s="133">
        <f t="shared" si="1356"/>
        <v>0</v>
      </c>
      <c r="OK69" s="134" t="e">
        <f t="shared" si="1357"/>
        <v>#DIV/0!</v>
      </c>
      <c r="OL69" s="133"/>
      <c r="OM69" s="145">
        <f t="shared" si="1358"/>
        <v>0</v>
      </c>
      <c r="ON69" s="144">
        <f t="shared" si="235"/>
        <v>0</v>
      </c>
      <c r="OO69" s="147">
        <f t="shared" si="235"/>
        <v>0</v>
      </c>
      <c r="OP69" s="133">
        <f t="shared" si="235"/>
        <v>0</v>
      </c>
      <c r="OQ69" s="134" t="e">
        <f t="shared" si="236"/>
        <v>#DIV/0!</v>
      </c>
      <c r="OR69" s="133">
        <f t="shared" si="237"/>
        <v>0</v>
      </c>
      <c r="OS69" s="145">
        <f t="shared" si="237"/>
        <v>0</v>
      </c>
      <c r="OT69" s="144"/>
      <c r="OU69" s="147"/>
      <c r="OV69" s="133">
        <f t="shared" si="1359"/>
        <v>0</v>
      </c>
      <c r="OW69" s="134" t="e">
        <f t="shared" si="1360"/>
        <v>#DIV/0!</v>
      </c>
      <c r="OX69" s="133"/>
      <c r="OY69" s="145">
        <f t="shared" si="1361"/>
        <v>0</v>
      </c>
      <c r="OZ69" s="144"/>
      <c r="PA69" s="147"/>
      <c r="PB69" s="133">
        <f t="shared" si="1362"/>
        <v>0</v>
      </c>
      <c r="PC69" s="134" t="e">
        <f t="shared" si="1363"/>
        <v>#DIV/0!</v>
      </c>
      <c r="PD69" s="133"/>
      <c r="PE69" s="145">
        <f t="shared" si="1364"/>
        <v>0</v>
      </c>
      <c r="PF69" s="144">
        <f t="shared" si="244"/>
        <v>0</v>
      </c>
      <c r="PG69" s="147">
        <f t="shared" si="244"/>
        <v>0</v>
      </c>
      <c r="PH69" s="133">
        <f t="shared" si="244"/>
        <v>0</v>
      </c>
      <c r="PI69" s="134" t="e">
        <f t="shared" si="245"/>
        <v>#DIV/0!</v>
      </c>
      <c r="PJ69" s="133">
        <f t="shared" si="246"/>
        <v>0</v>
      </c>
      <c r="PK69" s="145">
        <f t="shared" si="246"/>
        <v>0</v>
      </c>
      <c r="PL69" s="144"/>
      <c r="PM69" s="147"/>
      <c r="PN69" s="133">
        <f t="shared" si="1365"/>
        <v>0</v>
      </c>
      <c r="PO69" s="134" t="e">
        <f t="shared" si="1366"/>
        <v>#DIV/0!</v>
      </c>
      <c r="PP69" s="133"/>
      <c r="PQ69" s="145">
        <f t="shared" si="1367"/>
        <v>0</v>
      </c>
      <c r="PR69" s="144"/>
      <c r="PS69" s="147"/>
      <c r="PT69" s="133">
        <f t="shared" si="1368"/>
        <v>0</v>
      </c>
      <c r="PU69" s="134" t="e">
        <f t="shared" si="1369"/>
        <v>#DIV/0!</v>
      </c>
      <c r="PV69" s="133"/>
      <c r="PW69" s="145">
        <f t="shared" si="1370"/>
        <v>0</v>
      </c>
    </row>
    <row r="70" spans="1:439" s="98" customFormat="1" ht="18.75" customHeight="1">
      <c r="A70" s="150"/>
      <c r="B70" s="157" t="s">
        <v>755</v>
      </c>
      <c r="C70" s="157" t="s">
        <v>756</v>
      </c>
      <c r="D70" s="158">
        <f>+'[10]รายงานจัดซื้องบ I '!D59</f>
        <v>0</v>
      </c>
      <c r="E70" s="158">
        <f>+'[10]รายงานจัดซื้องบ I '!E59</f>
        <v>0</v>
      </c>
      <c r="F70" s="158">
        <f t="shared" si="1242"/>
        <v>0</v>
      </c>
      <c r="G70" s="158">
        <f>+'[10]รายงานจัดซื้องบ I '!G59</f>
        <v>0</v>
      </c>
      <c r="H70" s="158">
        <f t="shared" si="1243"/>
        <v>0</v>
      </c>
      <c r="I70" s="159">
        <f>+'[10]รายงานจัดซื้องบ I '!I59+'[10]รายงานจัดซื้องบ I '!L59+'[10]รายงานจัดซื้องบ I '!M59</f>
        <v>0</v>
      </c>
      <c r="J70" s="158">
        <f t="shared" si="1244"/>
        <v>0</v>
      </c>
      <c r="K70" s="160" t="e">
        <f t="shared" si="36"/>
        <v>#DIV/0!</v>
      </c>
      <c r="L70" s="158">
        <f>+'[10]รายงานจัดซื้องบ I '!O59</f>
        <v>0</v>
      </c>
      <c r="M70" s="161">
        <f t="shared" si="1245"/>
        <v>0</v>
      </c>
      <c r="N70" s="136">
        <f t="shared" si="40"/>
        <v>0</v>
      </c>
      <c r="O70" s="148">
        <f t="shared" si="40"/>
        <v>0</v>
      </c>
      <c r="P70" s="137">
        <f t="shared" si="40"/>
        <v>0</v>
      </c>
      <c r="Q70" s="138" t="e">
        <f t="shared" si="41"/>
        <v>#DIV/0!</v>
      </c>
      <c r="R70" s="137">
        <f t="shared" si="42"/>
        <v>0</v>
      </c>
      <c r="S70" s="139">
        <f t="shared" si="42"/>
        <v>0</v>
      </c>
      <c r="T70" s="140">
        <f t="shared" si="1246"/>
        <v>0</v>
      </c>
      <c r="U70" s="149">
        <f t="shared" si="1246"/>
        <v>0</v>
      </c>
      <c r="V70" s="141">
        <f t="shared" si="1247"/>
        <v>0</v>
      </c>
      <c r="W70" s="142" t="e">
        <f t="shared" si="1248"/>
        <v>#DIV/0!</v>
      </c>
      <c r="X70" s="141">
        <f t="shared" si="1249"/>
        <v>0</v>
      </c>
      <c r="Y70" s="143">
        <f t="shared" si="1250"/>
        <v>0</v>
      </c>
      <c r="Z70" s="144">
        <v>0</v>
      </c>
      <c r="AA70" s="147">
        <v>0</v>
      </c>
      <c r="AB70" s="133">
        <f t="shared" si="1251"/>
        <v>0</v>
      </c>
      <c r="AC70" s="134" t="e">
        <f t="shared" si="1252"/>
        <v>#DIV/0!</v>
      </c>
      <c r="AD70" s="133">
        <v>0</v>
      </c>
      <c r="AE70" s="145">
        <f t="shared" si="1253"/>
        <v>0</v>
      </c>
      <c r="AF70" s="144">
        <v>0</v>
      </c>
      <c r="AG70" s="147">
        <v>0</v>
      </c>
      <c r="AH70" s="133">
        <f t="shared" si="1254"/>
        <v>0</v>
      </c>
      <c r="AI70" s="134" t="e">
        <f t="shared" si="1255"/>
        <v>#DIV/0!</v>
      </c>
      <c r="AJ70" s="133">
        <v>0</v>
      </c>
      <c r="AK70" s="145">
        <f t="shared" si="1256"/>
        <v>0</v>
      </c>
      <c r="AL70" s="144">
        <f t="shared" si="52"/>
        <v>0</v>
      </c>
      <c r="AM70" s="147">
        <f t="shared" si="52"/>
        <v>0</v>
      </c>
      <c r="AN70" s="133">
        <f t="shared" si="52"/>
        <v>0</v>
      </c>
      <c r="AO70" s="134" t="e">
        <f t="shared" si="53"/>
        <v>#DIV/0!</v>
      </c>
      <c r="AP70" s="133">
        <f t="shared" si="54"/>
        <v>0</v>
      </c>
      <c r="AQ70" s="145">
        <f t="shared" si="54"/>
        <v>0</v>
      </c>
      <c r="AR70" s="144"/>
      <c r="AS70" s="147"/>
      <c r="AT70" s="133">
        <f t="shared" si="55"/>
        <v>0</v>
      </c>
      <c r="AU70" s="134" t="e">
        <f t="shared" si="56"/>
        <v>#DIV/0!</v>
      </c>
      <c r="AV70" s="133"/>
      <c r="AW70" s="145">
        <f t="shared" si="57"/>
        <v>0</v>
      </c>
      <c r="AX70" s="144"/>
      <c r="AY70" s="147"/>
      <c r="AZ70" s="133">
        <f t="shared" si="58"/>
        <v>0</v>
      </c>
      <c r="BA70" s="134" t="e">
        <f t="shared" si="59"/>
        <v>#DIV/0!</v>
      </c>
      <c r="BB70" s="133"/>
      <c r="BC70" s="145">
        <f t="shared" si="60"/>
        <v>0</v>
      </c>
      <c r="BD70" s="144"/>
      <c r="BE70" s="147"/>
      <c r="BF70" s="133">
        <f t="shared" si="61"/>
        <v>0</v>
      </c>
      <c r="BG70" s="134" t="e">
        <f t="shared" si="62"/>
        <v>#DIV/0!</v>
      </c>
      <c r="BH70" s="133"/>
      <c r="BI70" s="145">
        <f t="shared" si="63"/>
        <v>0</v>
      </c>
      <c r="BJ70" s="144">
        <f t="shared" si="64"/>
        <v>0</v>
      </c>
      <c r="BK70" s="147">
        <f t="shared" si="64"/>
        <v>0</v>
      </c>
      <c r="BL70" s="133">
        <f t="shared" si="64"/>
        <v>0</v>
      </c>
      <c r="BM70" s="134" t="e">
        <f t="shared" si="65"/>
        <v>#DIV/0!</v>
      </c>
      <c r="BN70" s="133">
        <f t="shared" si="66"/>
        <v>0</v>
      </c>
      <c r="BO70" s="145">
        <f t="shared" si="66"/>
        <v>0</v>
      </c>
      <c r="BP70" s="144"/>
      <c r="BQ70" s="147"/>
      <c r="BR70" s="133">
        <f t="shared" si="67"/>
        <v>0</v>
      </c>
      <c r="BS70" s="134" t="e">
        <f t="shared" si="68"/>
        <v>#DIV/0!</v>
      </c>
      <c r="BT70" s="133"/>
      <c r="BU70" s="145">
        <f t="shared" si="69"/>
        <v>0</v>
      </c>
      <c r="BV70" s="144"/>
      <c r="BW70" s="147"/>
      <c r="BX70" s="133">
        <f t="shared" si="70"/>
        <v>0</v>
      </c>
      <c r="BY70" s="134" t="e">
        <f t="shared" si="71"/>
        <v>#DIV/0!</v>
      </c>
      <c r="BZ70" s="133"/>
      <c r="CA70" s="145">
        <f t="shared" si="72"/>
        <v>0</v>
      </c>
      <c r="CB70" s="144"/>
      <c r="CC70" s="147"/>
      <c r="CD70" s="133">
        <f t="shared" si="73"/>
        <v>0</v>
      </c>
      <c r="CE70" s="134" t="e">
        <f t="shared" si="74"/>
        <v>#DIV/0!</v>
      </c>
      <c r="CF70" s="133"/>
      <c r="CG70" s="145">
        <f t="shared" si="75"/>
        <v>0</v>
      </c>
      <c r="CH70" s="144">
        <f t="shared" si="76"/>
        <v>0</v>
      </c>
      <c r="CI70" s="147">
        <f t="shared" si="76"/>
        <v>0</v>
      </c>
      <c r="CJ70" s="133">
        <f t="shared" si="76"/>
        <v>0</v>
      </c>
      <c r="CK70" s="134" t="e">
        <f t="shared" si="77"/>
        <v>#DIV/0!</v>
      </c>
      <c r="CL70" s="133">
        <f t="shared" si="78"/>
        <v>0</v>
      </c>
      <c r="CM70" s="145">
        <f t="shared" si="78"/>
        <v>0</v>
      </c>
      <c r="CN70" s="144"/>
      <c r="CO70" s="147"/>
      <c r="CP70" s="133">
        <f t="shared" si="79"/>
        <v>0</v>
      </c>
      <c r="CQ70" s="134" t="e">
        <f t="shared" si="80"/>
        <v>#DIV/0!</v>
      </c>
      <c r="CR70" s="133"/>
      <c r="CS70" s="145">
        <f t="shared" si="81"/>
        <v>0</v>
      </c>
      <c r="CT70" s="144"/>
      <c r="CU70" s="147"/>
      <c r="CV70" s="133">
        <f t="shared" si="82"/>
        <v>0</v>
      </c>
      <c r="CW70" s="134" t="e">
        <f t="shared" si="83"/>
        <v>#DIV/0!</v>
      </c>
      <c r="CX70" s="133"/>
      <c r="CY70" s="145">
        <f t="shared" si="84"/>
        <v>0</v>
      </c>
      <c r="CZ70" s="144"/>
      <c r="DA70" s="147"/>
      <c r="DB70" s="133">
        <f t="shared" si="85"/>
        <v>0</v>
      </c>
      <c r="DC70" s="134" t="e">
        <f t="shared" si="86"/>
        <v>#DIV/0!</v>
      </c>
      <c r="DD70" s="133"/>
      <c r="DE70" s="145">
        <f t="shared" si="87"/>
        <v>0</v>
      </c>
      <c r="DF70" s="144">
        <f t="shared" si="88"/>
        <v>0</v>
      </c>
      <c r="DG70" s="147">
        <f t="shared" si="88"/>
        <v>0</v>
      </c>
      <c r="DH70" s="133">
        <f t="shared" si="88"/>
        <v>0</v>
      </c>
      <c r="DI70" s="134" t="e">
        <f t="shared" si="89"/>
        <v>#DIV/0!</v>
      </c>
      <c r="DJ70" s="133">
        <f t="shared" si="90"/>
        <v>0</v>
      </c>
      <c r="DK70" s="145">
        <f t="shared" si="90"/>
        <v>0</v>
      </c>
      <c r="DL70" s="144"/>
      <c r="DM70" s="147"/>
      <c r="DN70" s="133">
        <f t="shared" si="91"/>
        <v>0</v>
      </c>
      <c r="DO70" s="134" t="e">
        <f t="shared" si="92"/>
        <v>#DIV/0!</v>
      </c>
      <c r="DP70" s="133"/>
      <c r="DQ70" s="145">
        <f t="shared" si="93"/>
        <v>0</v>
      </c>
      <c r="DR70" s="144"/>
      <c r="DS70" s="147"/>
      <c r="DT70" s="133">
        <f t="shared" si="94"/>
        <v>0</v>
      </c>
      <c r="DU70" s="134" t="e">
        <f t="shared" si="95"/>
        <v>#DIV/0!</v>
      </c>
      <c r="DV70" s="133"/>
      <c r="DW70" s="145">
        <f t="shared" si="96"/>
        <v>0</v>
      </c>
      <c r="DX70" s="144"/>
      <c r="DY70" s="147"/>
      <c r="DZ70" s="133">
        <f t="shared" si="1257"/>
        <v>0</v>
      </c>
      <c r="EA70" s="134" t="e">
        <f t="shared" si="1258"/>
        <v>#DIV/0!</v>
      </c>
      <c r="EB70" s="133"/>
      <c r="EC70" s="145">
        <f t="shared" si="1259"/>
        <v>0</v>
      </c>
      <c r="ED70" s="144">
        <f t="shared" si="100"/>
        <v>0</v>
      </c>
      <c r="EE70" s="147">
        <f t="shared" si="100"/>
        <v>0</v>
      </c>
      <c r="EF70" s="133">
        <f t="shared" si="100"/>
        <v>0</v>
      </c>
      <c r="EG70" s="134" t="e">
        <f t="shared" si="101"/>
        <v>#DIV/0!</v>
      </c>
      <c r="EH70" s="133">
        <f t="shared" si="102"/>
        <v>0</v>
      </c>
      <c r="EI70" s="145">
        <f t="shared" si="102"/>
        <v>0</v>
      </c>
      <c r="EJ70" s="144"/>
      <c r="EK70" s="147"/>
      <c r="EL70" s="133">
        <f t="shared" si="1260"/>
        <v>0</v>
      </c>
      <c r="EM70" s="134" t="e">
        <f t="shared" si="1261"/>
        <v>#DIV/0!</v>
      </c>
      <c r="EN70" s="133"/>
      <c r="EO70" s="145">
        <f t="shared" si="1262"/>
        <v>0</v>
      </c>
      <c r="EP70" s="144"/>
      <c r="EQ70" s="147"/>
      <c r="ER70" s="133">
        <f t="shared" si="1263"/>
        <v>0</v>
      </c>
      <c r="ES70" s="134" t="e">
        <f t="shared" si="1264"/>
        <v>#DIV/0!</v>
      </c>
      <c r="ET70" s="133"/>
      <c r="EU70" s="145">
        <f t="shared" si="1265"/>
        <v>0</v>
      </c>
      <c r="EV70" s="144"/>
      <c r="EW70" s="147"/>
      <c r="EX70" s="133">
        <f t="shared" si="1266"/>
        <v>0</v>
      </c>
      <c r="EY70" s="134" t="e">
        <f t="shared" si="1267"/>
        <v>#DIV/0!</v>
      </c>
      <c r="EZ70" s="133"/>
      <c r="FA70" s="145">
        <f t="shared" si="1268"/>
        <v>0</v>
      </c>
      <c r="FB70" s="144"/>
      <c r="FC70" s="147"/>
      <c r="FD70" s="133">
        <f t="shared" si="1269"/>
        <v>0</v>
      </c>
      <c r="FE70" s="134" t="e">
        <f t="shared" si="1270"/>
        <v>#DIV/0!</v>
      </c>
      <c r="FF70" s="133"/>
      <c r="FG70" s="145">
        <f t="shared" si="1271"/>
        <v>0</v>
      </c>
      <c r="FH70" s="144"/>
      <c r="FI70" s="147"/>
      <c r="FJ70" s="133">
        <f t="shared" si="1272"/>
        <v>0</v>
      </c>
      <c r="FK70" s="134" t="e">
        <f t="shared" si="1273"/>
        <v>#DIV/0!</v>
      </c>
      <c r="FL70" s="133"/>
      <c r="FM70" s="145">
        <f t="shared" si="1274"/>
        <v>0</v>
      </c>
      <c r="FN70" s="144">
        <f t="shared" si="118"/>
        <v>0</v>
      </c>
      <c r="FO70" s="147">
        <f t="shared" si="118"/>
        <v>0</v>
      </c>
      <c r="FP70" s="133">
        <f t="shared" si="118"/>
        <v>0</v>
      </c>
      <c r="FQ70" s="134" t="e">
        <f t="shared" si="119"/>
        <v>#DIV/0!</v>
      </c>
      <c r="FR70" s="133">
        <f t="shared" si="120"/>
        <v>0</v>
      </c>
      <c r="FS70" s="145">
        <f t="shared" si="120"/>
        <v>0</v>
      </c>
      <c r="FT70" s="144"/>
      <c r="FU70" s="147"/>
      <c r="FV70" s="133">
        <f t="shared" si="1275"/>
        <v>0</v>
      </c>
      <c r="FW70" s="134" t="e">
        <f t="shared" si="1276"/>
        <v>#DIV/0!</v>
      </c>
      <c r="FX70" s="133"/>
      <c r="FY70" s="145">
        <f t="shared" si="1277"/>
        <v>0</v>
      </c>
      <c r="FZ70" s="144"/>
      <c r="GA70" s="147"/>
      <c r="GB70" s="133">
        <f t="shared" si="1278"/>
        <v>0</v>
      </c>
      <c r="GC70" s="134" t="e">
        <f t="shared" si="1279"/>
        <v>#DIV/0!</v>
      </c>
      <c r="GD70" s="133"/>
      <c r="GE70" s="145">
        <f t="shared" si="1280"/>
        <v>0</v>
      </c>
      <c r="GF70" s="144"/>
      <c r="GG70" s="147"/>
      <c r="GH70" s="133">
        <f t="shared" si="1281"/>
        <v>0</v>
      </c>
      <c r="GI70" s="134" t="e">
        <f t="shared" si="1282"/>
        <v>#DIV/0!</v>
      </c>
      <c r="GJ70" s="133"/>
      <c r="GK70" s="145">
        <f t="shared" si="1283"/>
        <v>0</v>
      </c>
      <c r="GL70" s="144">
        <f t="shared" si="130"/>
        <v>0</v>
      </c>
      <c r="GM70" s="147">
        <f t="shared" si="130"/>
        <v>0</v>
      </c>
      <c r="GN70" s="133">
        <f t="shared" si="130"/>
        <v>0</v>
      </c>
      <c r="GO70" s="134" t="e">
        <f t="shared" si="131"/>
        <v>#DIV/0!</v>
      </c>
      <c r="GP70" s="133">
        <f t="shared" si="132"/>
        <v>0</v>
      </c>
      <c r="GQ70" s="145">
        <f t="shared" si="132"/>
        <v>0</v>
      </c>
      <c r="GR70" s="144"/>
      <c r="GS70" s="147"/>
      <c r="GT70" s="133">
        <f t="shared" si="1284"/>
        <v>0</v>
      </c>
      <c r="GU70" s="134" t="e">
        <f t="shared" si="1285"/>
        <v>#DIV/0!</v>
      </c>
      <c r="GV70" s="133"/>
      <c r="GW70" s="145">
        <f t="shared" si="1286"/>
        <v>0</v>
      </c>
      <c r="GX70" s="144"/>
      <c r="GY70" s="147"/>
      <c r="GZ70" s="133">
        <f t="shared" si="1287"/>
        <v>0</v>
      </c>
      <c r="HA70" s="134" t="e">
        <f t="shared" si="1288"/>
        <v>#DIV/0!</v>
      </c>
      <c r="HB70" s="133"/>
      <c r="HC70" s="145">
        <f t="shared" si="1289"/>
        <v>0</v>
      </c>
      <c r="HD70" s="144"/>
      <c r="HE70" s="147"/>
      <c r="HF70" s="133">
        <f t="shared" si="1290"/>
        <v>0</v>
      </c>
      <c r="HG70" s="134" t="e">
        <f t="shared" si="1291"/>
        <v>#DIV/0!</v>
      </c>
      <c r="HH70" s="133"/>
      <c r="HI70" s="145">
        <f t="shared" si="1292"/>
        <v>0</v>
      </c>
      <c r="HJ70" s="144"/>
      <c r="HK70" s="147"/>
      <c r="HL70" s="133">
        <f t="shared" si="1293"/>
        <v>0</v>
      </c>
      <c r="HM70" s="134" t="e">
        <f t="shared" si="1294"/>
        <v>#DIV/0!</v>
      </c>
      <c r="HN70" s="133"/>
      <c r="HO70" s="145">
        <f t="shared" si="1295"/>
        <v>0</v>
      </c>
      <c r="HP70" s="144"/>
      <c r="HQ70" s="147"/>
      <c r="HR70" s="133">
        <f t="shared" si="1371"/>
        <v>0</v>
      </c>
      <c r="HS70" s="134" t="e">
        <f t="shared" si="1372"/>
        <v>#DIV/0!</v>
      </c>
      <c r="HT70" s="133"/>
      <c r="HU70" s="145">
        <f t="shared" si="1296"/>
        <v>0</v>
      </c>
      <c r="HV70" s="144"/>
      <c r="HW70" s="147"/>
      <c r="HX70" s="133">
        <f t="shared" si="1373"/>
        <v>0</v>
      </c>
      <c r="HY70" s="134" t="e">
        <f t="shared" si="1297"/>
        <v>#DIV/0!</v>
      </c>
      <c r="HZ70" s="133"/>
      <c r="IA70" s="145">
        <f t="shared" si="1298"/>
        <v>0</v>
      </c>
      <c r="IB70" s="144">
        <f t="shared" si="151"/>
        <v>0</v>
      </c>
      <c r="IC70" s="147">
        <f t="shared" si="151"/>
        <v>0</v>
      </c>
      <c r="ID70" s="133">
        <f t="shared" si="151"/>
        <v>0</v>
      </c>
      <c r="IE70" s="134" t="e">
        <f t="shared" si="152"/>
        <v>#DIV/0!</v>
      </c>
      <c r="IF70" s="133">
        <f t="shared" si="153"/>
        <v>0</v>
      </c>
      <c r="IG70" s="145">
        <f t="shared" si="153"/>
        <v>0</v>
      </c>
      <c r="IH70" s="144"/>
      <c r="II70" s="147"/>
      <c r="IJ70" s="133">
        <f t="shared" si="1299"/>
        <v>0</v>
      </c>
      <c r="IK70" s="134" t="e">
        <f t="shared" si="1300"/>
        <v>#DIV/0!</v>
      </c>
      <c r="IL70" s="133"/>
      <c r="IM70" s="145">
        <f t="shared" si="1301"/>
        <v>0</v>
      </c>
      <c r="IN70" s="144"/>
      <c r="IO70" s="147"/>
      <c r="IP70" s="133">
        <f t="shared" si="1302"/>
        <v>0</v>
      </c>
      <c r="IQ70" s="134" t="e">
        <f t="shared" si="1303"/>
        <v>#DIV/0!</v>
      </c>
      <c r="IR70" s="133"/>
      <c r="IS70" s="145">
        <f t="shared" si="1304"/>
        <v>0</v>
      </c>
      <c r="IT70" s="144"/>
      <c r="IU70" s="147"/>
      <c r="IV70" s="133">
        <f t="shared" si="1305"/>
        <v>0</v>
      </c>
      <c r="IW70" s="134" t="e">
        <f t="shared" si="1306"/>
        <v>#DIV/0!</v>
      </c>
      <c r="IX70" s="133"/>
      <c r="IY70" s="145">
        <f t="shared" si="1307"/>
        <v>0</v>
      </c>
      <c r="IZ70" s="144">
        <f t="shared" si="163"/>
        <v>0</v>
      </c>
      <c r="JA70" s="147">
        <f t="shared" si="163"/>
        <v>0</v>
      </c>
      <c r="JB70" s="133">
        <f t="shared" si="163"/>
        <v>0</v>
      </c>
      <c r="JC70" s="134" t="e">
        <f t="shared" si="164"/>
        <v>#DIV/0!</v>
      </c>
      <c r="JD70" s="133">
        <f t="shared" si="165"/>
        <v>0</v>
      </c>
      <c r="JE70" s="145">
        <f t="shared" si="165"/>
        <v>0</v>
      </c>
      <c r="JF70" s="144"/>
      <c r="JG70" s="147"/>
      <c r="JH70" s="133">
        <f t="shared" si="1308"/>
        <v>0</v>
      </c>
      <c r="JI70" s="134" t="e">
        <f t="shared" si="1309"/>
        <v>#DIV/0!</v>
      </c>
      <c r="JJ70" s="133"/>
      <c r="JK70" s="145">
        <f t="shared" si="1310"/>
        <v>0</v>
      </c>
      <c r="JL70" s="144"/>
      <c r="JM70" s="147"/>
      <c r="JN70" s="133">
        <f t="shared" si="1311"/>
        <v>0</v>
      </c>
      <c r="JO70" s="134" t="e">
        <f t="shared" si="1312"/>
        <v>#DIV/0!</v>
      </c>
      <c r="JP70" s="133"/>
      <c r="JQ70" s="145">
        <f t="shared" si="1313"/>
        <v>0</v>
      </c>
      <c r="JR70" s="144"/>
      <c r="JS70" s="147"/>
      <c r="JT70" s="133">
        <f t="shared" si="1314"/>
        <v>0</v>
      </c>
      <c r="JU70" s="134" t="e">
        <f t="shared" si="1315"/>
        <v>#DIV/0!</v>
      </c>
      <c r="JV70" s="133"/>
      <c r="JW70" s="145">
        <f t="shared" si="1316"/>
        <v>0</v>
      </c>
      <c r="JX70" s="144"/>
      <c r="JY70" s="147"/>
      <c r="JZ70" s="133">
        <f t="shared" si="1317"/>
        <v>0</v>
      </c>
      <c r="KA70" s="134" t="e">
        <f t="shared" si="1318"/>
        <v>#DIV/0!</v>
      </c>
      <c r="KB70" s="133"/>
      <c r="KC70" s="145">
        <f t="shared" si="1319"/>
        <v>0</v>
      </c>
      <c r="KD70" s="144">
        <f t="shared" si="178"/>
        <v>0</v>
      </c>
      <c r="KE70" s="147">
        <f t="shared" si="178"/>
        <v>0</v>
      </c>
      <c r="KF70" s="133">
        <f t="shared" si="178"/>
        <v>0</v>
      </c>
      <c r="KG70" s="134" t="e">
        <f t="shared" si="179"/>
        <v>#DIV/0!</v>
      </c>
      <c r="KH70" s="133">
        <f t="shared" si="180"/>
        <v>0</v>
      </c>
      <c r="KI70" s="145">
        <f t="shared" si="180"/>
        <v>0</v>
      </c>
      <c r="KJ70" s="144"/>
      <c r="KK70" s="147"/>
      <c r="KL70" s="133">
        <f t="shared" si="1320"/>
        <v>0</v>
      </c>
      <c r="KM70" s="134" t="e">
        <f t="shared" si="1321"/>
        <v>#DIV/0!</v>
      </c>
      <c r="KN70" s="133"/>
      <c r="KO70" s="145">
        <f t="shared" si="1322"/>
        <v>0</v>
      </c>
      <c r="KP70" s="144"/>
      <c r="KQ70" s="147"/>
      <c r="KR70" s="133">
        <f t="shared" si="1323"/>
        <v>0</v>
      </c>
      <c r="KS70" s="134" t="e">
        <f t="shared" si="1324"/>
        <v>#DIV/0!</v>
      </c>
      <c r="KT70" s="133"/>
      <c r="KU70" s="145">
        <f t="shared" si="1325"/>
        <v>0</v>
      </c>
      <c r="KV70" s="144">
        <f t="shared" si="187"/>
        <v>0</v>
      </c>
      <c r="KW70" s="147">
        <f t="shared" si="187"/>
        <v>0</v>
      </c>
      <c r="KX70" s="133">
        <f t="shared" si="187"/>
        <v>0</v>
      </c>
      <c r="KY70" s="134" t="e">
        <f t="shared" si="188"/>
        <v>#DIV/0!</v>
      </c>
      <c r="KZ70" s="133">
        <f t="shared" si="189"/>
        <v>0</v>
      </c>
      <c r="LA70" s="145">
        <f t="shared" si="189"/>
        <v>0</v>
      </c>
      <c r="LB70" s="144"/>
      <c r="LC70" s="147"/>
      <c r="LD70" s="133">
        <f t="shared" si="1326"/>
        <v>0</v>
      </c>
      <c r="LE70" s="134" t="e">
        <f t="shared" si="1327"/>
        <v>#DIV/0!</v>
      </c>
      <c r="LF70" s="133"/>
      <c r="LG70" s="145">
        <f t="shared" si="1328"/>
        <v>0</v>
      </c>
      <c r="LH70" s="144"/>
      <c r="LI70" s="147"/>
      <c r="LJ70" s="133">
        <f t="shared" si="1329"/>
        <v>0</v>
      </c>
      <c r="LK70" s="134" t="e">
        <f t="shared" si="1330"/>
        <v>#DIV/0!</v>
      </c>
      <c r="LL70" s="133"/>
      <c r="LM70" s="145">
        <f t="shared" si="1331"/>
        <v>0</v>
      </c>
      <c r="LN70" s="144">
        <f t="shared" si="196"/>
        <v>0</v>
      </c>
      <c r="LO70" s="147">
        <f t="shared" si="196"/>
        <v>0</v>
      </c>
      <c r="LP70" s="133">
        <f t="shared" si="196"/>
        <v>0</v>
      </c>
      <c r="LQ70" s="134" t="e">
        <f t="shared" si="197"/>
        <v>#DIV/0!</v>
      </c>
      <c r="LR70" s="133">
        <f t="shared" si="198"/>
        <v>0</v>
      </c>
      <c r="LS70" s="145">
        <f t="shared" si="198"/>
        <v>0</v>
      </c>
      <c r="LT70" s="144"/>
      <c r="LU70" s="147"/>
      <c r="LV70" s="133">
        <f t="shared" si="1332"/>
        <v>0</v>
      </c>
      <c r="LW70" s="134" t="e">
        <f t="shared" si="1333"/>
        <v>#DIV/0!</v>
      </c>
      <c r="LX70" s="133"/>
      <c r="LY70" s="145">
        <f t="shared" si="1334"/>
        <v>0</v>
      </c>
      <c r="LZ70" s="144"/>
      <c r="MA70" s="147"/>
      <c r="MB70" s="133">
        <f t="shared" si="1335"/>
        <v>0</v>
      </c>
      <c r="MC70" s="134" t="e">
        <f t="shared" si="1336"/>
        <v>#DIV/0!</v>
      </c>
      <c r="MD70" s="133"/>
      <c r="ME70" s="145">
        <f t="shared" si="1337"/>
        <v>0</v>
      </c>
      <c r="MF70" s="144">
        <f t="shared" si="205"/>
        <v>0</v>
      </c>
      <c r="MG70" s="147">
        <f t="shared" si="205"/>
        <v>0</v>
      </c>
      <c r="MH70" s="133">
        <f t="shared" si="205"/>
        <v>0</v>
      </c>
      <c r="MI70" s="134" t="e">
        <f t="shared" si="206"/>
        <v>#DIV/0!</v>
      </c>
      <c r="MJ70" s="133">
        <f t="shared" si="207"/>
        <v>0</v>
      </c>
      <c r="MK70" s="145">
        <f t="shared" si="207"/>
        <v>0</v>
      </c>
      <c r="ML70" s="144"/>
      <c r="MM70" s="147"/>
      <c r="MN70" s="133">
        <f t="shared" si="1338"/>
        <v>0</v>
      </c>
      <c r="MO70" s="134" t="e">
        <f t="shared" si="1339"/>
        <v>#DIV/0!</v>
      </c>
      <c r="MP70" s="133"/>
      <c r="MQ70" s="145">
        <f t="shared" si="1340"/>
        <v>0</v>
      </c>
      <c r="MR70" s="144"/>
      <c r="MS70" s="147"/>
      <c r="MT70" s="133">
        <f t="shared" si="1341"/>
        <v>0</v>
      </c>
      <c r="MU70" s="134" t="e">
        <f t="shared" si="1342"/>
        <v>#DIV/0!</v>
      </c>
      <c r="MV70" s="133"/>
      <c r="MW70" s="145">
        <f t="shared" si="1343"/>
        <v>0</v>
      </c>
      <c r="MX70" s="144">
        <f t="shared" si="214"/>
        <v>0</v>
      </c>
      <c r="MY70" s="147">
        <f t="shared" si="214"/>
        <v>0</v>
      </c>
      <c r="MZ70" s="133">
        <f t="shared" si="214"/>
        <v>0</v>
      </c>
      <c r="NA70" s="134" t="e">
        <f t="shared" si="215"/>
        <v>#DIV/0!</v>
      </c>
      <c r="NB70" s="133">
        <f t="shared" si="216"/>
        <v>0</v>
      </c>
      <c r="NC70" s="145">
        <f t="shared" si="216"/>
        <v>0</v>
      </c>
      <c r="ND70" s="144"/>
      <c r="NE70" s="147"/>
      <c r="NF70" s="133">
        <f t="shared" si="1344"/>
        <v>0</v>
      </c>
      <c r="NG70" s="134" t="e">
        <f t="shared" si="1345"/>
        <v>#DIV/0!</v>
      </c>
      <c r="NH70" s="133"/>
      <c r="NI70" s="145">
        <f t="shared" si="1346"/>
        <v>0</v>
      </c>
      <c r="NJ70" s="144"/>
      <c r="NK70" s="147"/>
      <c r="NL70" s="133">
        <f t="shared" si="1347"/>
        <v>0</v>
      </c>
      <c r="NM70" s="134" t="e">
        <f t="shared" si="1348"/>
        <v>#DIV/0!</v>
      </c>
      <c r="NN70" s="133"/>
      <c r="NO70" s="145">
        <f t="shared" si="1349"/>
        <v>0</v>
      </c>
      <c r="NP70" s="144">
        <f t="shared" si="223"/>
        <v>0</v>
      </c>
      <c r="NQ70" s="147">
        <f t="shared" si="223"/>
        <v>0</v>
      </c>
      <c r="NR70" s="133">
        <f t="shared" si="223"/>
        <v>0</v>
      </c>
      <c r="NS70" s="134" t="e">
        <f t="shared" si="224"/>
        <v>#DIV/0!</v>
      </c>
      <c r="NT70" s="133">
        <f t="shared" si="225"/>
        <v>0</v>
      </c>
      <c r="NU70" s="145">
        <f t="shared" si="225"/>
        <v>0</v>
      </c>
      <c r="NV70" s="144"/>
      <c r="NW70" s="147"/>
      <c r="NX70" s="133">
        <f t="shared" si="1350"/>
        <v>0</v>
      </c>
      <c r="NY70" s="134" t="e">
        <f t="shared" si="1351"/>
        <v>#DIV/0!</v>
      </c>
      <c r="NZ70" s="133"/>
      <c r="OA70" s="145">
        <f t="shared" si="1352"/>
        <v>0</v>
      </c>
      <c r="OB70" s="144"/>
      <c r="OC70" s="147"/>
      <c r="OD70" s="133">
        <f t="shared" si="1353"/>
        <v>0</v>
      </c>
      <c r="OE70" s="134" t="e">
        <f t="shared" si="1354"/>
        <v>#DIV/0!</v>
      </c>
      <c r="OF70" s="133"/>
      <c r="OG70" s="145">
        <f t="shared" si="1355"/>
        <v>0</v>
      </c>
      <c r="OH70" s="144"/>
      <c r="OI70" s="147"/>
      <c r="OJ70" s="133">
        <f t="shared" si="1356"/>
        <v>0</v>
      </c>
      <c r="OK70" s="134" t="e">
        <f t="shared" si="1357"/>
        <v>#DIV/0!</v>
      </c>
      <c r="OL70" s="133"/>
      <c r="OM70" s="145">
        <f t="shared" si="1358"/>
        <v>0</v>
      </c>
      <c r="ON70" s="144">
        <f t="shared" si="235"/>
        <v>0</v>
      </c>
      <c r="OO70" s="147">
        <f t="shared" si="235"/>
        <v>0</v>
      </c>
      <c r="OP70" s="133">
        <f t="shared" si="235"/>
        <v>0</v>
      </c>
      <c r="OQ70" s="134" t="e">
        <f t="shared" si="236"/>
        <v>#DIV/0!</v>
      </c>
      <c r="OR70" s="133">
        <f t="shared" si="237"/>
        <v>0</v>
      </c>
      <c r="OS70" s="145">
        <f t="shared" si="237"/>
        <v>0</v>
      </c>
      <c r="OT70" s="144"/>
      <c r="OU70" s="147"/>
      <c r="OV70" s="133">
        <f t="shared" si="1359"/>
        <v>0</v>
      </c>
      <c r="OW70" s="134" t="e">
        <f t="shared" si="1360"/>
        <v>#DIV/0!</v>
      </c>
      <c r="OX70" s="133"/>
      <c r="OY70" s="145">
        <f t="shared" si="1361"/>
        <v>0</v>
      </c>
      <c r="OZ70" s="144"/>
      <c r="PA70" s="147"/>
      <c r="PB70" s="133">
        <f t="shared" si="1362"/>
        <v>0</v>
      </c>
      <c r="PC70" s="134" t="e">
        <f t="shared" si="1363"/>
        <v>#DIV/0!</v>
      </c>
      <c r="PD70" s="133"/>
      <c r="PE70" s="145">
        <f t="shared" si="1364"/>
        <v>0</v>
      </c>
      <c r="PF70" s="144">
        <f t="shared" si="244"/>
        <v>0</v>
      </c>
      <c r="PG70" s="147">
        <f t="shared" si="244"/>
        <v>0</v>
      </c>
      <c r="PH70" s="133">
        <f t="shared" si="244"/>
        <v>0</v>
      </c>
      <c r="PI70" s="134" t="e">
        <f t="shared" si="245"/>
        <v>#DIV/0!</v>
      </c>
      <c r="PJ70" s="133">
        <f t="shared" si="246"/>
        <v>0</v>
      </c>
      <c r="PK70" s="145">
        <f t="shared" si="246"/>
        <v>0</v>
      </c>
      <c r="PL70" s="144"/>
      <c r="PM70" s="147"/>
      <c r="PN70" s="133">
        <f t="shared" si="1365"/>
        <v>0</v>
      </c>
      <c r="PO70" s="134" t="e">
        <f t="shared" si="1366"/>
        <v>#DIV/0!</v>
      </c>
      <c r="PP70" s="133"/>
      <c r="PQ70" s="145">
        <f t="shared" si="1367"/>
        <v>0</v>
      </c>
      <c r="PR70" s="144"/>
      <c r="PS70" s="147"/>
      <c r="PT70" s="133">
        <f t="shared" si="1368"/>
        <v>0</v>
      </c>
      <c r="PU70" s="134" t="e">
        <f t="shared" si="1369"/>
        <v>#DIV/0!</v>
      </c>
      <c r="PV70" s="133"/>
      <c r="PW70" s="145">
        <f t="shared" si="1370"/>
        <v>0</v>
      </c>
    </row>
    <row r="71" spans="1:439" s="98" customFormat="1" ht="18.75" customHeight="1">
      <c r="A71" s="150"/>
      <c r="B71" s="157" t="s">
        <v>757</v>
      </c>
      <c r="C71" s="157" t="s">
        <v>758</v>
      </c>
      <c r="D71" s="158">
        <f>+'[10]รายงานจัดซื้องบ I '!D60</f>
        <v>264080</v>
      </c>
      <c r="E71" s="158">
        <f>+'[10]รายงานจัดซื้องบ I '!E60</f>
        <v>0</v>
      </c>
      <c r="F71" s="158">
        <f t="shared" si="1242"/>
        <v>264080</v>
      </c>
      <c r="G71" s="158">
        <f>+'[10]รายงานจัดซื้องบ I '!G60</f>
        <v>0</v>
      </c>
      <c r="H71" s="158">
        <f t="shared" si="1243"/>
        <v>264080</v>
      </c>
      <c r="I71" s="159">
        <f>+'[10]รายงานจัดซื้องบ I '!I60+'[10]รายงานจัดซื้องบ I '!L60+'[10]รายงานจัดซื้องบ I '!M60</f>
        <v>264080</v>
      </c>
      <c r="J71" s="158">
        <f t="shared" si="1244"/>
        <v>0</v>
      </c>
      <c r="K71" s="160">
        <f t="shared" ref="K71:K134" si="1374">I71/H71*100</f>
        <v>100</v>
      </c>
      <c r="L71" s="158">
        <f>+'[10]รายงานจัดซื้องบ I '!O60</f>
        <v>0</v>
      </c>
      <c r="M71" s="161">
        <f t="shared" si="1245"/>
        <v>0</v>
      </c>
      <c r="N71" s="136">
        <f t="shared" si="40"/>
        <v>0</v>
      </c>
      <c r="O71" s="148">
        <f t="shared" si="40"/>
        <v>0</v>
      </c>
      <c r="P71" s="137">
        <f t="shared" si="40"/>
        <v>0</v>
      </c>
      <c r="Q71" s="138" t="e">
        <f t="shared" si="41"/>
        <v>#DIV/0!</v>
      </c>
      <c r="R71" s="137">
        <f t="shared" si="42"/>
        <v>0</v>
      </c>
      <c r="S71" s="139">
        <f t="shared" si="42"/>
        <v>0</v>
      </c>
      <c r="T71" s="140">
        <f t="shared" si="1246"/>
        <v>264080</v>
      </c>
      <c r="U71" s="149">
        <f t="shared" si="1246"/>
        <v>264080</v>
      </c>
      <c r="V71" s="141">
        <f t="shared" si="1247"/>
        <v>0</v>
      </c>
      <c r="W71" s="142">
        <f t="shared" si="1248"/>
        <v>100</v>
      </c>
      <c r="X71" s="141">
        <f t="shared" si="1249"/>
        <v>0</v>
      </c>
      <c r="Y71" s="143">
        <f t="shared" si="1250"/>
        <v>0</v>
      </c>
      <c r="Z71" s="144">
        <v>0</v>
      </c>
      <c r="AA71" s="147">
        <v>0</v>
      </c>
      <c r="AB71" s="133">
        <f t="shared" si="1251"/>
        <v>0</v>
      </c>
      <c r="AC71" s="134" t="e">
        <f t="shared" si="1252"/>
        <v>#DIV/0!</v>
      </c>
      <c r="AD71" s="133">
        <v>0</v>
      </c>
      <c r="AE71" s="145">
        <f t="shared" si="1253"/>
        <v>0</v>
      </c>
      <c r="AF71" s="144">
        <v>0</v>
      </c>
      <c r="AG71" s="147">
        <v>0</v>
      </c>
      <c r="AH71" s="133">
        <f t="shared" si="1254"/>
        <v>0</v>
      </c>
      <c r="AI71" s="134" t="e">
        <f t="shared" si="1255"/>
        <v>#DIV/0!</v>
      </c>
      <c r="AJ71" s="133">
        <v>0</v>
      </c>
      <c r="AK71" s="145">
        <f t="shared" si="1256"/>
        <v>0</v>
      </c>
      <c r="AL71" s="144">
        <f t="shared" si="52"/>
        <v>0</v>
      </c>
      <c r="AM71" s="147">
        <f t="shared" si="52"/>
        <v>0</v>
      </c>
      <c r="AN71" s="133">
        <f t="shared" si="52"/>
        <v>0</v>
      </c>
      <c r="AO71" s="134" t="e">
        <f t="shared" si="53"/>
        <v>#DIV/0!</v>
      </c>
      <c r="AP71" s="133">
        <f t="shared" si="54"/>
        <v>0</v>
      </c>
      <c r="AQ71" s="145">
        <f t="shared" si="54"/>
        <v>0</v>
      </c>
      <c r="AR71" s="144"/>
      <c r="AS71" s="147"/>
      <c r="AT71" s="133">
        <f t="shared" si="55"/>
        <v>0</v>
      </c>
      <c r="AU71" s="134" t="e">
        <f t="shared" si="56"/>
        <v>#DIV/0!</v>
      </c>
      <c r="AV71" s="133"/>
      <c r="AW71" s="145">
        <f t="shared" si="57"/>
        <v>0</v>
      </c>
      <c r="AX71" s="144"/>
      <c r="AY71" s="147"/>
      <c r="AZ71" s="133">
        <f t="shared" si="58"/>
        <v>0</v>
      </c>
      <c r="BA71" s="134" t="e">
        <f t="shared" si="59"/>
        <v>#DIV/0!</v>
      </c>
      <c r="BB71" s="133"/>
      <c r="BC71" s="145">
        <f t="shared" si="60"/>
        <v>0</v>
      </c>
      <c r="BD71" s="144"/>
      <c r="BE71" s="147"/>
      <c r="BF71" s="133">
        <f t="shared" si="61"/>
        <v>0</v>
      </c>
      <c r="BG71" s="134" t="e">
        <f t="shared" si="62"/>
        <v>#DIV/0!</v>
      </c>
      <c r="BH71" s="133"/>
      <c r="BI71" s="145">
        <f t="shared" si="63"/>
        <v>0</v>
      </c>
      <c r="BJ71" s="144">
        <f t="shared" si="64"/>
        <v>0</v>
      </c>
      <c r="BK71" s="147">
        <f t="shared" si="64"/>
        <v>0</v>
      </c>
      <c r="BL71" s="133">
        <f t="shared" si="64"/>
        <v>0</v>
      </c>
      <c r="BM71" s="134" t="e">
        <f t="shared" si="65"/>
        <v>#DIV/0!</v>
      </c>
      <c r="BN71" s="133">
        <f t="shared" si="66"/>
        <v>0</v>
      </c>
      <c r="BO71" s="145">
        <f t="shared" si="66"/>
        <v>0</v>
      </c>
      <c r="BP71" s="144">
        <f>+'[10]รายละเอียดซื้อ I'!F239</f>
        <v>0</v>
      </c>
      <c r="BQ71" s="147">
        <f>+'[10]รายละเอียดซื้อ I'!G239+'[10]รายละเอียดซื้อ I'!J239+'[10]รายละเอียดซื้อ I'!K239</f>
        <v>0</v>
      </c>
      <c r="BR71" s="133">
        <f t="shared" si="67"/>
        <v>0</v>
      </c>
      <c r="BS71" s="134" t="e">
        <f t="shared" si="68"/>
        <v>#DIV/0!</v>
      </c>
      <c r="BT71" s="133">
        <f>+'[10]รายละเอียดซื้อ I'!N239</f>
        <v>0</v>
      </c>
      <c r="BU71" s="145">
        <f t="shared" si="69"/>
        <v>0</v>
      </c>
      <c r="BV71" s="144"/>
      <c r="BW71" s="147"/>
      <c r="BX71" s="133">
        <f t="shared" si="70"/>
        <v>0</v>
      </c>
      <c r="BY71" s="134" t="e">
        <f t="shared" si="71"/>
        <v>#DIV/0!</v>
      </c>
      <c r="BZ71" s="133"/>
      <c r="CA71" s="145">
        <f t="shared" si="72"/>
        <v>0</v>
      </c>
      <c r="CB71" s="144"/>
      <c r="CC71" s="147"/>
      <c r="CD71" s="133">
        <f t="shared" si="73"/>
        <v>0</v>
      </c>
      <c r="CE71" s="134" t="e">
        <f t="shared" si="74"/>
        <v>#DIV/0!</v>
      </c>
      <c r="CF71" s="133"/>
      <c r="CG71" s="145">
        <f t="shared" si="75"/>
        <v>0</v>
      </c>
      <c r="CH71" s="144">
        <f t="shared" si="76"/>
        <v>0</v>
      </c>
      <c r="CI71" s="147">
        <f t="shared" si="76"/>
        <v>0</v>
      </c>
      <c r="CJ71" s="133">
        <f t="shared" si="76"/>
        <v>0</v>
      </c>
      <c r="CK71" s="134" t="e">
        <f t="shared" si="77"/>
        <v>#DIV/0!</v>
      </c>
      <c r="CL71" s="133">
        <f t="shared" si="78"/>
        <v>0</v>
      </c>
      <c r="CM71" s="145">
        <f t="shared" si="78"/>
        <v>0</v>
      </c>
      <c r="CN71" s="144"/>
      <c r="CO71" s="147"/>
      <c r="CP71" s="133">
        <f t="shared" si="79"/>
        <v>0</v>
      </c>
      <c r="CQ71" s="134" t="e">
        <f t="shared" si="80"/>
        <v>#DIV/0!</v>
      </c>
      <c r="CR71" s="133"/>
      <c r="CS71" s="145">
        <f t="shared" si="81"/>
        <v>0</v>
      </c>
      <c r="CT71" s="144"/>
      <c r="CU71" s="147"/>
      <c r="CV71" s="133">
        <f t="shared" si="82"/>
        <v>0</v>
      </c>
      <c r="CW71" s="134" t="e">
        <f t="shared" si="83"/>
        <v>#DIV/0!</v>
      </c>
      <c r="CX71" s="133"/>
      <c r="CY71" s="145">
        <f t="shared" si="84"/>
        <v>0</v>
      </c>
      <c r="CZ71" s="144"/>
      <c r="DA71" s="147"/>
      <c r="DB71" s="133">
        <f t="shared" si="85"/>
        <v>0</v>
      </c>
      <c r="DC71" s="134" t="e">
        <f t="shared" si="86"/>
        <v>#DIV/0!</v>
      </c>
      <c r="DD71" s="133"/>
      <c r="DE71" s="145">
        <f t="shared" si="87"/>
        <v>0</v>
      </c>
      <c r="DF71" s="144">
        <f t="shared" si="88"/>
        <v>222080</v>
      </c>
      <c r="DG71" s="147">
        <f t="shared" si="88"/>
        <v>222080</v>
      </c>
      <c r="DH71" s="133">
        <f t="shared" si="88"/>
        <v>0</v>
      </c>
      <c r="DI71" s="134">
        <f t="shared" si="89"/>
        <v>100</v>
      </c>
      <c r="DJ71" s="133">
        <f t="shared" si="90"/>
        <v>0</v>
      </c>
      <c r="DK71" s="145">
        <f t="shared" si="90"/>
        <v>0</v>
      </c>
      <c r="DL71" s="144">
        <f>+'[10]รายละเอียดซื้อ I'!F240</f>
        <v>222080</v>
      </c>
      <c r="DM71" s="147">
        <f>+'[10]รายละเอียดซื้อ I'!G240+'[10]รายละเอียดซื้อ I'!J240+'[10]รายละเอียดซื้อ I'!K240</f>
        <v>222080</v>
      </c>
      <c r="DN71" s="133">
        <f t="shared" si="91"/>
        <v>0</v>
      </c>
      <c r="DO71" s="134">
        <f t="shared" si="92"/>
        <v>100</v>
      </c>
      <c r="DP71" s="133">
        <f>+'[10]รายละเอียดซื้อ I'!N240</f>
        <v>0</v>
      </c>
      <c r="DQ71" s="145">
        <f t="shared" si="93"/>
        <v>0</v>
      </c>
      <c r="DR71" s="144"/>
      <c r="DS71" s="147"/>
      <c r="DT71" s="133">
        <f t="shared" si="94"/>
        <v>0</v>
      </c>
      <c r="DU71" s="134" t="e">
        <f t="shared" si="95"/>
        <v>#DIV/0!</v>
      </c>
      <c r="DV71" s="133"/>
      <c r="DW71" s="145">
        <f t="shared" si="96"/>
        <v>0</v>
      </c>
      <c r="DX71" s="144"/>
      <c r="DY71" s="147"/>
      <c r="DZ71" s="133">
        <f t="shared" si="1257"/>
        <v>0</v>
      </c>
      <c r="EA71" s="134" t="e">
        <f t="shared" si="1258"/>
        <v>#DIV/0!</v>
      </c>
      <c r="EB71" s="133"/>
      <c r="EC71" s="145">
        <f t="shared" si="1259"/>
        <v>0</v>
      </c>
      <c r="ED71" s="144">
        <f t="shared" si="100"/>
        <v>0</v>
      </c>
      <c r="EE71" s="147">
        <f t="shared" si="100"/>
        <v>0</v>
      </c>
      <c r="EF71" s="133">
        <f t="shared" si="100"/>
        <v>0</v>
      </c>
      <c r="EG71" s="134" t="e">
        <f t="shared" si="101"/>
        <v>#DIV/0!</v>
      </c>
      <c r="EH71" s="133">
        <f t="shared" si="102"/>
        <v>0</v>
      </c>
      <c r="EI71" s="145">
        <f t="shared" si="102"/>
        <v>0</v>
      </c>
      <c r="EJ71" s="144">
        <f>+'[10]รายละเอียดซื้อ I'!F241</f>
        <v>0</v>
      </c>
      <c r="EK71" s="147">
        <f>+'[10]รายละเอียดซื้อ I'!G241+'[10]รายละเอียดซื้อ I'!J241+'[10]รายละเอียดซื้อ I'!K241</f>
        <v>0</v>
      </c>
      <c r="EL71" s="133">
        <f t="shared" si="1260"/>
        <v>0</v>
      </c>
      <c r="EM71" s="134" t="e">
        <f t="shared" si="1261"/>
        <v>#DIV/0!</v>
      </c>
      <c r="EN71" s="133">
        <f>+'[10]รายละเอียดซื้อ I'!N241</f>
        <v>0</v>
      </c>
      <c r="EO71" s="145">
        <f t="shared" si="1262"/>
        <v>0</v>
      </c>
      <c r="EP71" s="144"/>
      <c r="EQ71" s="147"/>
      <c r="ER71" s="133">
        <f t="shared" si="1263"/>
        <v>0</v>
      </c>
      <c r="ES71" s="134" t="e">
        <f t="shared" si="1264"/>
        <v>#DIV/0!</v>
      </c>
      <c r="ET71" s="133"/>
      <c r="EU71" s="145">
        <f t="shared" si="1265"/>
        <v>0</v>
      </c>
      <c r="EV71" s="144"/>
      <c r="EW71" s="147"/>
      <c r="EX71" s="133">
        <f t="shared" si="1266"/>
        <v>0</v>
      </c>
      <c r="EY71" s="134" t="e">
        <f t="shared" si="1267"/>
        <v>#DIV/0!</v>
      </c>
      <c r="EZ71" s="133"/>
      <c r="FA71" s="145">
        <f t="shared" si="1268"/>
        <v>0</v>
      </c>
      <c r="FB71" s="144"/>
      <c r="FC71" s="147"/>
      <c r="FD71" s="133">
        <f t="shared" si="1269"/>
        <v>0</v>
      </c>
      <c r="FE71" s="134" t="e">
        <f t="shared" si="1270"/>
        <v>#DIV/0!</v>
      </c>
      <c r="FF71" s="133"/>
      <c r="FG71" s="145">
        <f t="shared" si="1271"/>
        <v>0</v>
      </c>
      <c r="FH71" s="144"/>
      <c r="FI71" s="147"/>
      <c r="FJ71" s="133">
        <f t="shared" si="1272"/>
        <v>0</v>
      </c>
      <c r="FK71" s="134" t="e">
        <f t="shared" si="1273"/>
        <v>#DIV/0!</v>
      </c>
      <c r="FL71" s="133"/>
      <c r="FM71" s="145">
        <f t="shared" si="1274"/>
        <v>0</v>
      </c>
      <c r="FN71" s="144">
        <f t="shared" si="118"/>
        <v>0</v>
      </c>
      <c r="FO71" s="147">
        <f t="shared" si="118"/>
        <v>0</v>
      </c>
      <c r="FP71" s="133">
        <f t="shared" si="118"/>
        <v>0</v>
      </c>
      <c r="FQ71" s="134" t="e">
        <f t="shared" si="119"/>
        <v>#DIV/0!</v>
      </c>
      <c r="FR71" s="133">
        <f t="shared" si="120"/>
        <v>0</v>
      </c>
      <c r="FS71" s="145">
        <f t="shared" si="120"/>
        <v>0</v>
      </c>
      <c r="FT71" s="144">
        <f>+'[10]รายละเอียดซื้อ I'!F242</f>
        <v>0</v>
      </c>
      <c r="FU71" s="147">
        <f>+'[10]รายละเอียดซื้อ I'!G242+'[10]รายละเอียดซื้อ I'!J242+'[10]รายละเอียดซื้อ I'!K242</f>
        <v>0</v>
      </c>
      <c r="FV71" s="133">
        <f t="shared" si="1275"/>
        <v>0</v>
      </c>
      <c r="FW71" s="134" t="e">
        <f t="shared" si="1276"/>
        <v>#DIV/0!</v>
      </c>
      <c r="FX71" s="133">
        <f>+'[10]รายละเอียดซื้อ I'!N242</f>
        <v>0</v>
      </c>
      <c r="FY71" s="145">
        <f t="shared" si="1277"/>
        <v>0</v>
      </c>
      <c r="FZ71" s="144"/>
      <c r="GA71" s="147"/>
      <c r="GB71" s="133">
        <f t="shared" si="1278"/>
        <v>0</v>
      </c>
      <c r="GC71" s="134" t="e">
        <f t="shared" si="1279"/>
        <v>#DIV/0!</v>
      </c>
      <c r="GD71" s="133"/>
      <c r="GE71" s="145">
        <f t="shared" si="1280"/>
        <v>0</v>
      </c>
      <c r="GF71" s="144"/>
      <c r="GG71" s="147"/>
      <c r="GH71" s="133">
        <f t="shared" si="1281"/>
        <v>0</v>
      </c>
      <c r="GI71" s="134" t="e">
        <f t="shared" si="1282"/>
        <v>#DIV/0!</v>
      </c>
      <c r="GJ71" s="133"/>
      <c r="GK71" s="145">
        <f t="shared" si="1283"/>
        <v>0</v>
      </c>
      <c r="GL71" s="144">
        <f t="shared" si="130"/>
        <v>0</v>
      </c>
      <c r="GM71" s="147">
        <f t="shared" si="130"/>
        <v>0</v>
      </c>
      <c r="GN71" s="133">
        <f t="shared" si="130"/>
        <v>0</v>
      </c>
      <c r="GO71" s="134" t="e">
        <f t="shared" si="131"/>
        <v>#DIV/0!</v>
      </c>
      <c r="GP71" s="133">
        <f t="shared" si="132"/>
        <v>0</v>
      </c>
      <c r="GQ71" s="145">
        <f t="shared" si="132"/>
        <v>0</v>
      </c>
      <c r="GR71" s="144">
        <f>+'[10]รายละเอียดซื้อ I'!F243</f>
        <v>0</v>
      </c>
      <c r="GS71" s="147">
        <f>+'[10]รายละเอียดซื้อ I'!G243+'[10]รายละเอียดซื้อ I'!J243+'[10]รายละเอียดซื้อ I'!K243</f>
        <v>0</v>
      </c>
      <c r="GT71" s="133">
        <f t="shared" si="1284"/>
        <v>0</v>
      </c>
      <c r="GU71" s="134" t="e">
        <f t="shared" si="1285"/>
        <v>#DIV/0!</v>
      </c>
      <c r="GV71" s="133">
        <f>+'[10]รายละเอียดซื้อ I'!N243</f>
        <v>0</v>
      </c>
      <c r="GW71" s="145">
        <f t="shared" si="1286"/>
        <v>0</v>
      </c>
      <c r="GX71" s="144"/>
      <c r="GY71" s="147"/>
      <c r="GZ71" s="133">
        <f t="shared" si="1287"/>
        <v>0</v>
      </c>
      <c r="HA71" s="134" t="e">
        <f t="shared" si="1288"/>
        <v>#DIV/0!</v>
      </c>
      <c r="HB71" s="133"/>
      <c r="HC71" s="145">
        <f t="shared" si="1289"/>
        <v>0</v>
      </c>
      <c r="HD71" s="144"/>
      <c r="HE71" s="147"/>
      <c r="HF71" s="133">
        <f t="shared" si="1290"/>
        <v>0</v>
      </c>
      <c r="HG71" s="134" t="e">
        <f t="shared" si="1291"/>
        <v>#DIV/0!</v>
      </c>
      <c r="HH71" s="133"/>
      <c r="HI71" s="145">
        <f t="shared" si="1292"/>
        <v>0</v>
      </c>
      <c r="HJ71" s="144"/>
      <c r="HK71" s="147"/>
      <c r="HL71" s="133">
        <f t="shared" si="1293"/>
        <v>0</v>
      </c>
      <c r="HM71" s="134" t="e">
        <f t="shared" si="1294"/>
        <v>#DIV/0!</v>
      </c>
      <c r="HN71" s="133"/>
      <c r="HO71" s="145">
        <f t="shared" si="1295"/>
        <v>0</v>
      </c>
      <c r="HP71" s="144"/>
      <c r="HQ71" s="147"/>
      <c r="HR71" s="133">
        <f t="shared" si="1371"/>
        <v>0</v>
      </c>
      <c r="HS71" s="134" t="e">
        <f t="shared" si="1372"/>
        <v>#DIV/0!</v>
      </c>
      <c r="HT71" s="133"/>
      <c r="HU71" s="145">
        <f t="shared" si="1296"/>
        <v>0</v>
      </c>
      <c r="HV71" s="144"/>
      <c r="HW71" s="147"/>
      <c r="HX71" s="133">
        <f t="shared" si="1373"/>
        <v>0</v>
      </c>
      <c r="HY71" s="134" t="e">
        <f t="shared" si="1297"/>
        <v>#DIV/0!</v>
      </c>
      <c r="HZ71" s="133"/>
      <c r="IA71" s="145">
        <f t="shared" si="1298"/>
        <v>0</v>
      </c>
      <c r="IB71" s="144">
        <f t="shared" si="151"/>
        <v>0</v>
      </c>
      <c r="IC71" s="147">
        <f t="shared" si="151"/>
        <v>0</v>
      </c>
      <c r="ID71" s="133">
        <f t="shared" si="151"/>
        <v>0</v>
      </c>
      <c r="IE71" s="134" t="e">
        <f t="shared" si="152"/>
        <v>#DIV/0!</v>
      </c>
      <c r="IF71" s="133">
        <f t="shared" si="153"/>
        <v>0</v>
      </c>
      <c r="IG71" s="145">
        <f t="shared" si="153"/>
        <v>0</v>
      </c>
      <c r="IH71" s="144"/>
      <c r="II71" s="147"/>
      <c r="IJ71" s="133">
        <f t="shared" si="1299"/>
        <v>0</v>
      </c>
      <c r="IK71" s="134" t="e">
        <f t="shared" si="1300"/>
        <v>#DIV/0!</v>
      </c>
      <c r="IL71" s="133"/>
      <c r="IM71" s="145">
        <f t="shared" si="1301"/>
        <v>0</v>
      </c>
      <c r="IN71" s="144"/>
      <c r="IO71" s="147"/>
      <c r="IP71" s="133">
        <f t="shared" si="1302"/>
        <v>0</v>
      </c>
      <c r="IQ71" s="134" t="e">
        <f t="shared" si="1303"/>
        <v>#DIV/0!</v>
      </c>
      <c r="IR71" s="133"/>
      <c r="IS71" s="145">
        <f t="shared" si="1304"/>
        <v>0</v>
      </c>
      <c r="IT71" s="144"/>
      <c r="IU71" s="147"/>
      <c r="IV71" s="133">
        <f t="shared" si="1305"/>
        <v>0</v>
      </c>
      <c r="IW71" s="134" t="e">
        <f t="shared" si="1306"/>
        <v>#DIV/0!</v>
      </c>
      <c r="IX71" s="133"/>
      <c r="IY71" s="145">
        <f t="shared" si="1307"/>
        <v>0</v>
      </c>
      <c r="IZ71" s="144">
        <f t="shared" si="163"/>
        <v>0</v>
      </c>
      <c r="JA71" s="147">
        <f t="shared" si="163"/>
        <v>0</v>
      </c>
      <c r="JB71" s="133">
        <f t="shared" si="163"/>
        <v>0</v>
      </c>
      <c r="JC71" s="134" t="e">
        <f t="shared" si="164"/>
        <v>#DIV/0!</v>
      </c>
      <c r="JD71" s="133">
        <f t="shared" si="165"/>
        <v>0</v>
      </c>
      <c r="JE71" s="145">
        <f t="shared" si="165"/>
        <v>0</v>
      </c>
      <c r="JF71" s="144">
        <f>+'[10]รายละเอียดซื้อ I'!F244</f>
        <v>0</v>
      </c>
      <c r="JG71" s="147">
        <f>+'[10]รายละเอียดซื้อ I'!G244+'[10]รายละเอียดซื้อ I'!J244+'[10]รายละเอียดซื้อ I'!K244</f>
        <v>0</v>
      </c>
      <c r="JH71" s="133">
        <f t="shared" si="1308"/>
        <v>0</v>
      </c>
      <c r="JI71" s="134" t="e">
        <f t="shared" si="1309"/>
        <v>#DIV/0!</v>
      </c>
      <c r="JJ71" s="133">
        <f>+'[10]รายละเอียดซื้อ I'!N244</f>
        <v>0</v>
      </c>
      <c r="JK71" s="145">
        <f t="shared" si="1310"/>
        <v>0</v>
      </c>
      <c r="JL71" s="144"/>
      <c r="JM71" s="147"/>
      <c r="JN71" s="133">
        <f t="shared" si="1311"/>
        <v>0</v>
      </c>
      <c r="JO71" s="134" t="e">
        <f t="shared" si="1312"/>
        <v>#DIV/0!</v>
      </c>
      <c r="JP71" s="133"/>
      <c r="JQ71" s="145">
        <f t="shared" si="1313"/>
        <v>0</v>
      </c>
      <c r="JR71" s="144"/>
      <c r="JS71" s="147"/>
      <c r="JT71" s="133">
        <f t="shared" si="1314"/>
        <v>0</v>
      </c>
      <c r="JU71" s="134" t="e">
        <f t="shared" si="1315"/>
        <v>#DIV/0!</v>
      </c>
      <c r="JV71" s="133"/>
      <c r="JW71" s="145">
        <f t="shared" si="1316"/>
        <v>0</v>
      </c>
      <c r="JX71" s="144"/>
      <c r="JY71" s="147"/>
      <c r="JZ71" s="133">
        <f t="shared" si="1317"/>
        <v>0</v>
      </c>
      <c r="KA71" s="134" t="e">
        <f t="shared" si="1318"/>
        <v>#DIV/0!</v>
      </c>
      <c r="KB71" s="133"/>
      <c r="KC71" s="145">
        <f t="shared" si="1319"/>
        <v>0</v>
      </c>
      <c r="KD71" s="144">
        <f t="shared" si="178"/>
        <v>0</v>
      </c>
      <c r="KE71" s="147">
        <f t="shared" si="178"/>
        <v>0</v>
      </c>
      <c r="KF71" s="133">
        <f t="shared" si="178"/>
        <v>0</v>
      </c>
      <c r="KG71" s="134" t="e">
        <f t="shared" si="179"/>
        <v>#DIV/0!</v>
      </c>
      <c r="KH71" s="133">
        <f t="shared" si="180"/>
        <v>0</v>
      </c>
      <c r="KI71" s="145">
        <f t="shared" si="180"/>
        <v>0</v>
      </c>
      <c r="KJ71" s="144"/>
      <c r="KK71" s="147"/>
      <c r="KL71" s="133">
        <f t="shared" si="1320"/>
        <v>0</v>
      </c>
      <c r="KM71" s="134" t="e">
        <f t="shared" si="1321"/>
        <v>#DIV/0!</v>
      </c>
      <c r="KN71" s="133"/>
      <c r="KO71" s="145">
        <f t="shared" si="1322"/>
        <v>0</v>
      </c>
      <c r="KP71" s="144"/>
      <c r="KQ71" s="147"/>
      <c r="KR71" s="133">
        <f t="shared" si="1323"/>
        <v>0</v>
      </c>
      <c r="KS71" s="134" t="e">
        <f t="shared" si="1324"/>
        <v>#DIV/0!</v>
      </c>
      <c r="KT71" s="133"/>
      <c r="KU71" s="145">
        <f t="shared" si="1325"/>
        <v>0</v>
      </c>
      <c r="KV71" s="144">
        <f t="shared" si="187"/>
        <v>0</v>
      </c>
      <c r="KW71" s="147">
        <f t="shared" si="187"/>
        <v>0</v>
      </c>
      <c r="KX71" s="133">
        <f t="shared" si="187"/>
        <v>0</v>
      </c>
      <c r="KY71" s="134" t="e">
        <f t="shared" si="188"/>
        <v>#DIV/0!</v>
      </c>
      <c r="KZ71" s="133">
        <f t="shared" si="189"/>
        <v>0</v>
      </c>
      <c r="LA71" s="145">
        <f t="shared" si="189"/>
        <v>0</v>
      </c>
      <c r="LB71" s="144">
        <f>+'[10]รายละเอียดซื้อ I'!F246</f>
        <v>0</v>
      </c>
      <c r="LC71" s="147">
        <f>+'[10]รายละเอียดซื้อ I'!G246+'[10]รายละเอียดซื้อ I'!J246+'[10]รายละเอียดซื้อ I'!K246</f>
        <v>0</v>
      </c>
      <c r="LD71" s="133">
        <f t="shared" si="1326"/>
        <v>0</v>
      </c>
      <c r="LE71" s="134" t="e">
        <f t="shared" si="1327"/>
        <v>#DIV/0!</v>
      </c>
      <c r="LF71" s="133">
        <f>+'[10]รายละเอียดซื้อ I'!N246</f>
        <v>0</v>
      </c>
      <c r="LG71" s="145">
        <f t="shared" si="1328"/>
        <v>0</v>
      </c>
      <c r="LH71" s="144"/>
      <c r="LI71" s="147"/>
      <c r="LJ71" s="133">
        <f t="shared" si="1329"/>
        <v>0</v>
      </c>
      <c r="LK71" s="134" t="e">
        <f t="shared" si="1330"/>
        <v>#DIV/0!</v>
      </c>
      <c r="LL71" s="133"/>
      <c r="LM71" s="145">
        <f t="shared" si="1331"/>
        <v>0</v>
      </c>
      <c r="LN71" s="144">
        <f t="shared" si="196"/>
        <v>0</v>
      </c>
      <c r="LO71" s="147">
        <f t="shared" si="196"/>
        <v>0</v>
      </c>
      <c r="LP71" s="133">
        <f t="shared" si="196"/>
        <v>0</v>
      </c>
      <c r="LQ71" s="134" t="e">
        <f t="shared" si="197"/>
        <v>#DIV/0!</v>
      </c>
      <c r="LR71" s="133">
        <f t="shared" si="198"/>
        <v>0</v>
      </c>
      <c r="LS71" s="145">
        <f t="shared" si="198"/>
        <v>0</v>
      </c>
      <c r="LT71" s="144">
        <f>+'[10]รายละเอียดซื้อ I'!F247</f>
        <v>0</v>
      </c>
      <c r="LU71" s="147">
        <f>+'[10]รายละเอียดซื้อ I'!G247+'[10]รายละเอียดซื้อ I'!J247+'[10]รายละเอียดซื้อ I'!K247</f>
        <v>0</v>
      </c>
      <c r="LV71" s="133">
        <f t="shared" si="1332"/>
        <v>0</v>
      </c>
      <c r="LW71" s="134" t="e">
        <f t="shared" si="1333"/>
        <v>#DIV/0!</v>
      </c>
      <c r="LX71" s="133">
        <f>+'[10]รายละเอียดซื้อ I'!N247</f>
        <v>0</v>
      </c>
      <c r="LY71" s="145">
        <f t="shared" si="1334"/>
        <v>0</v>
      </c>
      <c r="LZ71" s="144"/>
      <c r="MA71" s="147"/>
      <c r="MB71" s="133">
        <f t="shared" si="1335"/>
        <v>0</v>
      </c>
      <c r="MC71" s="134" t="e">
        <f t="shared" si="1336"/>
        <v>#DIV/0!</v>
      </c>
      <c r="MD71" s="133"/>
      <c r="ME71" s="145">
        <f t="shared" si="1337"/>
        <v>0</v>
      </c>
      <c r="MF71" s="144">
        <f t="shared" si="205"/>
        <v>42000</v>
      </c>
      <c r="MG71" s="147">
        <f t="shared" si="205"/>
        <v>42000</v>
      </c>
      <c r="MH71" s="133">
        <f t="shared" si="205"/>
        <v>0</v>
      </c>
      <c r="MI71" s="134">
        <f t="shared" si="206"/>
        <v>100</v>
      </c>
      <c r="MJ71" s="133">
        <f t="shared" si="207"/>
        <v>0</v>
      </c>
      <c r="MK71" s="145">
        <f t="shared" si="207"/>
        <v>0</v>
      </c>
      <c r="ML71" s="144">
        <f>+'[10]รายละเอียดซื้อ I'!F248</f>
        <v>42000</v>
      </c>
      <c r="MM71" s="147">
        <f>+'[10]รายละเอียดซื้อ I'!G248+'[10]รายละเอียดซื้อ I'!J248+'[10]รายละเอียดซื้อ I'!K248</f>
        <v>42000</v>
      </c>
      <c r="MN71" s="133">
        <f t="shared" si="1338"/>
        <v>0</v>
      </c>
      <c r="MO71" s="134">
        <f t="shared" si="1339"/>
        <v>100</v>
      </c>
      <c r="MP71" s="133">
        <f>+'[10]รายละเอียดซื้อ I'!N248</f>
        <v>0</v>
      </c>
      <c r="MQ71" s="145">
        <f t="shared" si="1340"/>
        <v>0</v>
      </c>
      <c r="MR71" s="144"/>
      <c r="MS71" s="147"/>
      <c r="MT71" s="133">
        <f t="shared" si="1341"/>
        <v>0</v>
      </c>
      <c r="MU71" s="134" t="e">
        <f t="shared" si="1342"/>
        <v>#DIV/0!</v>
      </c>
      <c r="MV71" s="133"/>
      <c r="MW71" s="145">
        <f t="shared" si="1343"/>
        <v>0</v>
      </c>
      <c r="MX71" s="144">
        <f t="shared" si="214"/>
        <v>0</v>
      </c>
      <c r="MY71" s="147">
        <f t="shared" si="214"/>
        <v>0</v>
      </c>
      <c r="MZ71" s="133">
        <f t="shared" si="214"/>
        <v>0</v>
      </c>
      <c r="NA71" s="134" t="e">
        <f t="shared" si="215"/>
        <v>#DIV/0!</v>
      </c>
      <c r="NB71" s="133">
        <f t="shared" si="216"/>
        <v>0</v>
      </c>
      <c r="NC71" s="145">
        <f t="shared" si="216"/>
        <v>0</v>
      </c>
      <c r="ND71" s="144">
        <f>+'[10]รายละเอียดซื้อ I'!F249</f>
        <v>0</v>
      </c>
      <c r="NE71" s="147">
        <f>+'[10]รายละเอียดซื้อ I'!G249+'[10]รายละเอียดซื้อ I'!J249+'[10]รายละเอียดซื้อ I'!K249</f>
        <v>0</v>
      </c>
      <c r="NF71" s="133">
        <f t="shared" si="1344"/>
        <v>0</v>
      </c>
      <c r="NG71" s="134" t="e">
        <f t="shared" si="1345"/>
        <v>#DIV/0!</v>
      </c>
      <c r="NH71" s="133">
        <f>+'[10]รายละเอียดซื้อ I'!N249</f>
        <v>0</v>
      </c>
      <c r="NI71" s="145">
        <f t="shared" si="1346"/>
        <v>0</v>
      </c>
      <c r="NJ71" s="144"/>
      <c r="NK71" s="147"/>
      <c r="NL71" s="133">
        <f t="shared" si="1347"/>
        <v>0</v>
      </c>
      <c r="NM71" s="134" t="e">
        <f t="shared" si="1348"/>
        <v>#DIV/0!</v>
      </c>
      <c r="NN71" s="133"/>
      <c r="NO71" s="145">
        <f t="shared" si="1349"/>
        <v>0</v>
      </c>
      <c r="NP71" s="144">
        <f t="shared" si="223"/>
        <v>0</v>
      </c>
      <c r="NQ71" s="147">
        <f t="shared" si="223"/>
        <v>0</v>
      </c>
      <c r="NR71" s="133">
        <f t="shared" si="223"/>
        <v>0</v>
      </c>
      <c r="NS71" s="134" t="e">
        <f t="shared" si="224"/>
        <v>#DIV/0!</v>
      </c>
      <c r="NT71" s="133">
        <f t="shared" si="225"/>
        <v>0</v>
      </c>
      <c r="NU71" s="145">
        <f t="shared" si="225"/>
        <v>0</v>
      </c>
      <c r="NV71" s="144">
        <f>+'[10]รายละเอียดซื้อ I'!F250</f>
        <v>0</v>
      </c>
      <c r="NW71" s="147">
        <f>+'[10]รายละเอียดซื้อ I'!G250+'[10]รายละเอียดซื้อ I'!J250+'[10]รายละเอียดซื้อ I'!K250</f>
        <v>0</v>
      </c>
      <c r="NX71" s="133">
        <f t="shared" si="1350"/>
        <v>0</v>
      </c>
      <c r="NY71" s="134" t="e">
        <f t="shared" si="1351"/>
        <v>#DIV/0!</v>
      </c>
      <c r="NZ71" s="133">
        <f>+'[10]รายละเอียดซื้อ I'!N250</f>
        <v>0</v>
      </c>
      <c r="OA71" s="145">
        <f t="shared" si="1352"/>
        <v>0</v>
      </c>
      <c r="OB71" s="144"/>
      <c r="OC71" s="147"/>
      <c r="OD71" s="133">
        <f t="shared" si="1353"/>
        <v>0</v>
      </c>
      <c r="OE71" s="134" t="e">
        <f t="shared" si="1354"/>
        <v>#DIV/0!</v>
      </c>
      <c r="OF71" s="133"/>
      <c r="OG71" s="145">
        <f t="shared" si="1355"/>
        <v>0</v>
      </c>
      <c r="OH71" s="144"/>
      <c r="OI71" s="147"/>
      <c r="OJ71" s="133">
        <f t="shared" si="1356"/>
        <v>0</v>
      </c>
      <c r="OK71" s="134" t="e">
        <f t="shared" si="1357"/>
        <v>#DIV/0!</v>
      </c>
      <c r="OL71" s="133"/>
      <c r="OM71" s="145">
        <f t="shared" si="1358"/>
        <v>0</v>
      </c>
      <c r="ON71" s="144">
        <f t="shared" si="235"/>
        <v>0</v>
      </c>
      <c r="OO71" s="147">
        <f t="shared" si="235"/>
        <v>0</v>
      </c>
      <c r="OP71" s="133">
        <f t="shared" si="235"/>
        <v>0</v>
      </c>
      <c r="OQ71" s="134" t="e">
        <f t="shared" si="236"/>
        <v>#DIV/0!</v>
      </c>
      <c r="OR71" s="133">
        <f t="shared" si="237"/>
        <v>0</v>
      </c>
      <c r="OS71" s="145">
        <f t="shared" si="237"/>
        <v>0</v>
      </c>
      <c r="OT71" s="144"/>
      <c r="OU71" s="147"/>
      <c r="OV71" s="133">
        <f t="shared" si="1359"/>
        <v>0</v>
      </c>
      <c r="OW71" s="134" t="e">
        <f t="shared" si="1360"/>
        <v>#DIV/0!</v>
      </c>
      <c r="OX71" s="133"/>
      <c r="OY71" s="145">
        <f t="shared" si="1361"/>
        <v>0</v>
      </c>
      <c r="OZ71" s="144"/>
      <c r="PA71" s="147"/>
      <c r="PB71" s="133">
        <f t="shared" si="1362"/>
        <v>0</v>
      </c>
      <c r="PC71" s="134" t="e">
        <f t="shared" si="1363"/>
        <v>#DIV/0!</v>
      </c>
      <c r="PD71" s="133"/>
      <c r="PE71" s="145">
        <f t="shared" si="1364"/>
        <v>0</v>
      </c>
      <c r="PF71" s="144">
        <f t="shared" si="244"/>
        <v>0</v>
      </c>
      <c r="PG71" s="147">
        <f t="shared" si="244"/>
        <v>0</v>
      </c>
      <c r="PH71" s="133">
        <f t="shared" si="244"/>
        <v>0</v>
      </c>
      <c r="PI71" s="134" t="e">
        <f t="shared" si="245"/>
        <v>#DIV/0!</v>
      </c>
      <c r="PJ71" s="133">
        <f t="shared" si="246"/>
        <v>0</v>
      </c>
      <c r="PK71" s="145">
        <f t="shared" si="246"/>
        <v>0</v>
      </c>
      <c r="PL71" s="144"/>
      <c r="PM71" s="147"/>
      <c r="PN71" s="133">
        <f t="shared" si="1365"/>
        <v>0</v>
      </c>
      <c r="PO71" s="134" t="e">
        <f t="shared" si="1366"/>
        <v>#DIV/0!</v>
      </c>
      <c r="PP71" s="133"/>
      <c r="PQ71" s="145">
        <f t="shared" si="1367"/>
        <v>0</v>
      </c>
      <c r="PR71" s="144"/>
      <c r="PS71" s="147"/>
      <c r="PT71" s="133">
        <f t="shared" si="1368"/>
        <v>0</v>
      </c>
      <c r="PU71" s="134" t="e">
        <f t="shared" si="1369"/>
        <v>#DIV/0!</v>
      </c>
      <c r="PV71" s="133"/>
      <c r="PW71" s="145">
        <f t="shared" si="1370"/>
        <v>0</v>
      </c>
    </row>
    <row r="72" spans="1:439" s="98" customFormat="1" ht="18.75" customHeight="1">
      <c r="A72" s="150"/>
      <c r="B72" s="157" t="s">
        <v>759</v>
      </c>
      <c r="C72" s="157" t="s">
        <v>760</v>
      </c>
      <c r="D72" s="158">
        <f>+'[10]รายงานจัดซื้องบ I '!D61</f>
        <v>0</v>
      </c>
      <c r="E72" s="158">
        <f>+'[10]รายงานจัดซื้องบ I '!E61</f>
        <v>0</v>
      </c>
      <c r="F72" s="158">
        <f t="shared" si="1242"/>
        <v>0</v>
      </c>
      <c r="G72" s="158">
        <f>+'[10]รายงานจัดซื้องบ I '!G61</f>
        <v>0</v>
      </c>
      <c r="H72" s="158">
        <f t="shared" si="1243"/>
        <v>0</v>
      </c>
      <c r="I72" s="159">
        <f>+'[10]รายงานจัดซื้องบ I '!I61+'[10]รายงานจัดซื้องบ I '!L61+'[10]รายงานจัดซื้องบ I '!M61</f>
        <v>0</v>
      </c>
      <c r="J72" s="158">
        <f t="shared" si="1244"/>
        <v>0</v>
      </c>
      <c r="K72" s="160" t="e">
        <f t="shared" si="1374"/>
        <v>#DIV/0!</v>
      </c>
      <c r="L72" s="158">
        <f>+'[10]รายงานจัดซื้องบ I '!O61</f>
        <v>0</v>
      </c>
      <c r="M72" s="161">
        <f t="shared" si="1245"/>
        <v>0</v>
      </c>
      <c r="N72" s="136">
        <f t="shared" si="40"/>
        <v>0</v>
      </c>
      <c r="O72" s="148">
        <f t="shared" si="40"/>
        <v>0</v>
      </c>
      <c r="P72" s="137">
        <f t="shared" si="40"/>
        <v>0</v>
      </c>
      <c r="Q72" s="138" t="e">
        <f t="shared" si="41"/>
        <v>#DIV/0!</v>
      </c>
      <c r="R72" s="137">
        <f t="shared" si="42"/>
        <v>0</v>
      </c>
      <c r="S72" s="139">
        <f t="shared" si="42"/>
        <v>0</v>
      </c>
      <c r="T72" s="140">
        <f t="shared" si="1246"/>
        <v>0</v>
      </c>
      <c r="U72" s="149">
        <f t="shared" si="1246"/>
        <v>0</v>
      </c>
      <c r="V72" s="141">
        <f t="shared" si="1247"/>
        <v>0</v>
      </c>
      <c r="W72" s="142" t="e">
        <f t="shared" si="1248"/>
        <v>#DIV/0!</v>
      </c>
      <c r="X72" s="141">
        <f t="shared" si="1249"/>
        <v>0</v>
      </c>
      <c r="Y72" s="143">
        <f t="shared" si="1250"/>
        <v>0</v>
      </c>
      <c r="Z72" s="144">
        <v>0</v>
      </c>
      <c r="AA72" s="147">
        <v>0</v>
      </c>
      <c r="AB72" s="133">
        <f t="shared" si="1251"/>
        <v>0</v>
      </c>
      <c r="AC72" s="134" t="e">
        <f t="shared" si="1252"/>
        <v>#DIV/0!</v>
      </c>
      <c r="AD72" s="133">
        <v>0</v>
      </c>
      <c r="AE72" s="145">
        <f t="shared" si="1253"/>
        <v>0</v>
      </c>
      <c r="AF72" s="144">
        <v>0</v>
      </c>
      <c r="AG72" s="147">
        <v>0</v>
      </c>
      <c r="AH72" s="133">
        <f t="shared" si="1254"/>
        <v>0</v>
      </c>
      <c r="AI72" s="134" t="e">
        <f t="shared" si="1255"/>
        <v>#DIV/0!</v>
      </c>
      <c r="AJ72" s="133">
        <v>0</v>
      </c>
      <c r="AK72" s="145">
        <f t="shared" si="1256"/>
        <v>0</v>
      </c>
      <c r="AL72" s="144">
        <f t="shared" si="52"/>
        <v>0</v>
      </c>
      <c r="AM72" s="147">
        <f t="shared" si="52"/>
        <v>0</v>
      </c>
      <c r="AN72" s="133">
        <f t="shared" si="52"/>
        <v>0</v>
      </c>
      <c r="AO72" s="134" t="e">
        <f t="shared" si="53"/>
        <v>#DIV/0!</v>
      </c>
      <c r="AP72" s="133">
        <f t="shared" si="54"/>
        <v>0</v>
      </c>
      <c r="AQ72" s="145">
        <f t="shared" si="54"/>
        <v>0</v>
      </c>
      <c r="AR72" s="144"/>
      <c r="AS72" s="147"/>
      <c r="AT72" s="133">
        <f t="shared" si="55"/>
        <v>0</v>
      </c>
      <c r="AU72" s="134" t="e">
        <f t="shared" si="56"/>
        <v>#DIV/0!</v>
      </c>
      <c r="AV72" s="133"/>
      <c r="AW72" s="145">
        <f t="shared" si="57"/>
        <v>0</v>
      </c>
      <c r="AX72" s="144"/>
      <c r="AY72" s="147"/>
      <c r="AZ72" s="133">
        <f t="shared" si="58"/>
        <v>0</v>
      </c>
      <c r="BA72" s="134" t="e">
        <f t="shared" si="59"/>
        <v>#DIV/0!</v>
      </c>
      <c r="BB72" s="133"/>
      <c r="BC72" s="145">
        <f t="shared" si="60"/>
        <v>0</v>
      </c>
      <c r="BD72" s="144"/>
      <c r="BE72" s="147"/>
      <c r="BF72" s="133">
        <f t="shared" si="61"/>
        <v>0</v>
      </c>
      <c r="BG72" s="134" t="e">
        <f t="shared" si="62"/>
        <v>#DIV/0!</v>
      </c>
      <c r="BH72" s="133"/>
      <c r="BI72" s="145">
        <f t="shared" si="63"/>
        <v>0</v>
      </c>
      <c r="BJ72" s="144">
        <f t="shared" si="64"/>
        <v>0</v>
      </c>
      <c r="BK72" s="147">
        <f t="shared" si="64"/>
        <v>0</v>
      </c>
      <c r="BL72" s="133">
        <f t="shared" si="64"/>
        <v>0</v>
      </c>
      <c r="BM72" s="134" t="e">
        <f t="shared" si="65"/>
        <v>#DIV/0!</v>
      </c>
      <c r="BN72" s="133">
        <f t="shared" si="66"/>
        <v>0</v>
      </c>
      <c r="BO72" s="145">
        <f t="shared" si="66"/>
        <v>0</v>
      </c>
      <c r="BP72" s="144"/>
      <c r="BQ72" s="147"/>
      <c r="BR72" s="133">
        <f t="shared" si="67"/>
        <v>0</v>
      </c>
      <c r="BS72" s="134" t="e">
        <f t="shared" si="68"/>
        <v>#DIV/0!</v>
      </c>
      <c r="BT72" s="133"/>
      <c r="BU72" s="145">
        <f t="shared" si="69"/>
        <v>0</v>
      </c>
      <c r="BV72" s="144"/>
      <c r="BW72" s="147"/>
      <c r="BX72" s="133">
        <f t="shared" si="70"/>
        <v>0</v>
      </c>
      <c r="BY72" s="134" t="e">
        <f t="shared" si="71"/>
        <v>#DIV/0!</v>
      </c>
      <c r="BZ72" s="133"/>
      <c r="CA72" s="145">
        <f t="shared" si="72"/>
        <v>0</v>
      </c>
      <c r="CB72" s="144"/>
      <c r="CC72" s="147"/>
      <c r="CD72" s="133">
        <f t="shared" si="73"/>
        <v>0</v>
      </c>
      <c r="CE72" s="134" t="e">
        <f t="shared" si="74"/>
        <v>#DIV/0!</v>
      </c>
      <c r="CF72" s="133"/>
      <c r="CG72" s="145">
        <f t="shared" si="75"/>
        <v>0</v>
      </c>
      <c r="CH72" s="144">
        <f t="shared" si="76"/>
        <v>0</v>
      </c>
      <c r="CI72" s="147">
        <f t="shared" si="76"/>
        <v>0</v>
      </c>
      <c r="CJ72" s="133">
        <f t="shared" si="76"/>
        <v>0</v>
      </c>
      <c r="CK72" s="134" t="e">
        <f t="shared" si="77"/>
        <v>#DIV/0!</v>
      </c>
      <c r="CL72" s="133">
        <f t="shared" si="78"/>
        <v>0</v>
      </c>
      <c r="CM72" s="145">
        <f t="shared" si="78"/>
        <v>0</v>
      </c>
      <c r="CN72" s="144"/>
      <c r="CO72" s="147"/>
      <c r="CP72" s="133">
        <f t="shared" si="79"/>
        <v>0</v>
      </c>
      <c r="CQ72" s="134" t="e">
        <f t="shared" si="80"/>
        <v>#DIV/0!</v>
      </c>
      <c r="CR72" s="133"/>
      <c r="CS72" s="145">
        <f t="shared" si="81"/>
        <v>0</v>
      </c>
      <c r="CT72" s="144"/>
      <c r="CU72" s="147"/>
      <c r="CV72" s="133">
        <f t="shared" si="82"/>
        <v>0</v>
      </c>
      <c r="CW72" s="134" t="e">
        <f t="shared" si="83"/>
        <v>#DIV/0!</v>
      </c>
      <c r="CX72" s="133"/>
      <c r="CY72" s="145">
        <f t="shared" si="84"/>
        <v>0</v>
      </c>
      <c r="CZ72" s="144"/>
      <c r="DA72" s="147"/>
      <c r="DB72" s="133">
        <f t="shared" si="85"/>
        <v>0</v>
      </c>
      <c r="DC72" s="134" t="e">
        <f t="shared" si="86"/>
        <v>#DIV/0!</v>
      </c>
      <c r="DD72" s="133"/>
      <c r="DE72" s="145">
        <f t="shared" si="87"/>
        <v>0</v>
      </c>
      <c r="DF72" s="144">
        <f t="shared" si="88"/>
        <v>0</v>
      </c>
      <c r="DG72" s="147">
        <f t="shared" si="88"/>
        <v>0</v>
      </c>
      <c r="DH72" s="133">
        <f t="shared" si="88"/>
        <v>0</v>
      </c>
      <c r="DI72" s="134" t="e">
        <f t="shared" si="89"/>
        <v>#DIV/0!</v>
      </c>
      <c r="DJ72" s="133">
        <f t="shared" si="90"/>
        <v>0</v>
      </c>
      <c r="DK72" s="145">
        <f t="shared" si="90"/>
        <v>0</v>
      </c>
      <c r="DL72" s="144"/>
      <c r="DM72" s="147"/>
      <c r="DN72" s="133">
        <f t="shared" si="91"/>
        <v>0</v>
      </c>
      <c r="DO72" s="134" t="e">
        <f t="shared" si="92"/>
        <v>#DIV/0!</v>
      </c>
      <c r="DP72" s="133"/>
      <c r="DQ72" s="145">
        <f t="shared" si="93"/>
        <v>0</v>
      </c>
      <c r="DR72" s="144"/>
      <c r="DS72" s="147"/>
      <c r="DT72" s="133">
        <f t="shared" si="94"/>
        <v>0</v>
      </c>
      <c r="DU72" s="134" t="e">
        <f t="shared" si="95"/>
        <v>#DIV/0!</v>
      </c>
      <c r="DV72" s="133"/>
      <c r="DW72" s="145">
        <f t="shared" si="96"/>
        <v>0</v>
      </c>
      <c r="DX72" s="144"/>
      <c r="DY72" s="147"/>
      <c r="DZ72" s="133">
        <f t="shared" si="1257"/>
        <v>0</v>
      </c>
      <c r="EA72" s="134" t="e">
        <f t="shared" si="1258"/>
        <v>#DIV/0!</v>
      </c>
      <c r="EB72" s="133"/>
      <c r="EC72" s="145">
        <f t="shared" si="1259"/>
        <v>0</v>
      </c>
      <c r="ED72" s="144">
        <f t="shared" si="100"/>
        <v>0</v>
      </c>
      <c r="EE72" s="147">
        <f t="shared" si="100"/>
        <v>0</v>
      </c>
      <c r="EF72" s="133">
        <f t="shared" si="100"/>
        <v>0</v>
      </c>
      <c r="EG72" s="134" t="e">
        <f t="shared" si="101"/>
        <v>#DIV/0!</v>
      </c>
      <c r="EH72" s="133">
        <f t="shared" si="102"/>
        <v>0</v>
      </c>
      <c r="EI72" s="145">
        <f t="shared" si="102"/>
        <v>0</v>
      </c>
      <c r="EJ72" s="144"/>
      <c r="EK72" s="147"/>
      <c r="EL72" s="133">
        <f t="shared" si="1260"/>
        <v>0</v>
      </c>
      <c r="EM72" s="134" t="e">
        <f t="shared" si="1261"/>
        <v>#DIV/0!</v>
      </c>
      <c r="EN72" s="133"/>
      <c r="EO72" s="145">
        <f t="shared" si="1262"/>
        <v>0</v>
      </c>
      <c r="EP72" s="144"/>
      <c r="EQ72" s="147"/>
      <c r="ER72" s="133">
        <f t="shared" si="1263"/>
        <v>0</v>
      </c>
      <c r="ES72" s="134" t="e">
        <f t="shared" si="1264"/>
        <v>#DIV/0!</v>
      </c>
      <c r="ET72" s="133"/>
      <c r="EU72" s="145">
        <f t="shared" si="1265"/>
        <v>0</v>
      </c>
      <c r="EV72" s="144"/>
      <c r="EW72" s="147"/>
      <c r="EX72" s="133">
        <f t="shared" si="1266"/>
        <v>0</v>
      </c>
      <c r="EY72" s="134" t="e">
        <f t="shared" si="1267"/>
        <v>#DIV/0!</v>
      </c>
      <c r="EZ72" s="133"/>
      <c r="FA72" s="145">
        <f t="shared" si="1268"/>
        <v>0</v>
      </c>
      <c r="FB72" s="144"/>
      <c r="FC72" s="147"/>
      <c r="FD72" s="133">
        <f t="shared" si="1269"/>
        <v>0</v>
      </c>
      <c r="FE72" s="134" t="e">
        <f t="shared" si="1270"/>
        <v>#DIV/0!</v>
      </c>
      <c r="FF72" s="133"/>
      <c r="FG72" s="145">
        <f t="shared" si="1271"/>
        <v>0</v>
      </c>
      <c r="FH72" s="144"/>
      <c r="FI72" s="147"/>
      <c r="FJ72" s="133">
        <f t="shared" si="1272"/>
        <v>0</v>
      </c>
      <c r="FK72" s="134" t="e">
        <f t="shared" si="1273"/>
        <v>#DIV/0!</v>
      </c>
      <c r="FL72" s="133"/>
      <c r="FM72" s="145">
        <f t="shared" si="1274"/>
        <v>0</v>
      </c>
      <c r="FN72" s="144">
        <f t="shared" si="118"/>
        <v>0</v>
      </c>
      <c r="FO72" s="147">
        <f t="shared" si="118"/>
        <v>0</v>
      </c>
      <c r="FP72" s="133">
        <f t="shared" si="118"/>
        <v>0</v>
      </c>
      <c r="FQ72" s="134" t="e">
        <f t="shared" si="119"/>
        <v>#DIV/0!</v>
      </c>
      <c r="FR72" s="133">
        <f t="shared" si="120"/>
        <v>0</v>
      </c>
      <c r="FS72" s="145">
        <f t="shared" si="120"/>
        <v>0</v>
      </c>
      <c r="FT72" s="144"/>
      <c r="FU72" s="147"/>
      <c r="FV72" s="133">
        <f t="shared" si="1275"/>
        <v>0</v>
      </c>
      <c r="FW72" s="134" t="e">
        <f t="shared" si="1276"/>
        <v>#DIV/0!</v>
      </c>
      <c r="FX72" s="133"/>
      <c r="FY72" s="145">
        <f t="shared" si="1277"/>
        <v>0</v>
      </c>
      <c r="FZ72" s="144"/>
      <c r="GA72" s="147"/>
      <c r="GB72" s="133">
        <f t="shared" si="1278"/>
        <v>0</v>
      </c>
      <c r="GC72" s="134" t="e">
        <f t="shared" si="1279"/>
        <v>#DIV/0!</v>
      </c>
      <c r="GD72" s="133"/>
      <c r="GE72" s="145">
        <f t="shared" si="1280"/>
        <v>0</v>
      </c>
      <c r="GF72" s="144"/>
      <c r="GG72" s="147"/>
      <c r="GH72" s="133">
        <f t="shared" si="1281"/>
        <v>0</v>
      </c>
      <c r="GI72" s="134" t="e">
        <f t="shared" si="1282"/>
        <v>#DIV/0!</v>
      </c>
      <c r="GJ72" s="133"/>
      <c r="GK72" s="145">
        <f t="shared" si="1283"/>
        <v>0</v>
      </c>
      <c r="GL72" s="144">
        <f t="shared" si="130"/>
        <v>0</v>
      </c>
      <c r="GM72" s="147">
        <f t="shared" si="130"/>
        <v>0</v>
      </c>
      <c r="GN72" s="133">
        <f t="shared" si="130"/>
        <v>0</v>
      </c>
      <c r="GO72" s="134" t="e">
        <f t="shared" si="131"/>
        <v>#DIV/0!</v>
      </c>
      <c r="GP72" s="133">
        <f t="shared" si="132"/>
        <v>0</v>
      </c>
      <c r="GQ72" s="145">
        <f t="shared" si="132"/>
        <v>0</v>
      </c>
      <c r="GR72" s="144"/>
      <c r="GS72" s="147"/>
      <c r="GT72" s="133">
        <f t="shared" si="1284"/>
        <v>0</v>
      </c>
      <c r="GU72" s="134" t="e">
        <f t="shared" si="1285"/>
        <v>#DIV/0!</v>
      </c>
      <c r="GV72" s="133"/>
      <c r="GW72" s="145">
        <f t="shared" si="1286"/>
        <v>0</v>
      </c>
      <c r="GX72" s="144"/>
      <c r="GY72" s="147"/>
      <c r="GZ72" s="133">
        <f t="shared" si="1287"/>
        <v>0</v>
      </c>
      <c r="HA72" s="134" t="e">
        <f t="shared" si="1288"/>
        <v>#DIV/0!</v>
      </c>
      <c r="HB72" s="133"/>
      <c r="HC72" s="145">
        <f t="shared" si="1289"/>
        <v>0</v>
      </c>
      <c r="HD72" s="144"/>
      <c r="HE72" s="147"/>
      <c r="HF72" s="133">
        <f t="shared" si="1290"/>
        <v>0</v>
      </c>
      <c r="HG72" s="134" t="e">
        <f t="shared" si="1291"/>
        <v>#DIV/0!</v>
      </c>
      <c r="HH72" s="133"/>
      <c r="HI72" s="145">
        <f t="shared" si="1292"/>
        <v>0</v>
      </c>
      <c r="HJ72" s="144"/>
      <c r="HK72" s="147"/>
      <c r="HL72" s="133">
        <f t="shared" si="1293"/>
        <v>0</v>
      </c>
      <c r="HM72" s="134" t="e">
        <f t="shared" si="1294"/>
        <v>#DIV/0!</v>
      </c>
      <c r="HN72" s="133"/>
      <c r="HO72" s="145">
        <f t="shared" si="1295"/>
        <v>0</v>
      </c>
      <c r="HP72" s="144"/>
      <c r="HQ72" s="147"/>
      <c r="HR72" s="133">
        <f t="shared" si="1371"/>
        <v>0</v>
      </c>
      <c r="HS72" s="134" t="e">
        <f t="shared" si="1372"/>
        <v>#DIV/0!</v>
      </c>
      <c r="HT72" s="133"/>
      <c r="HU72" s="145">
        <f t="shared" si="1296"/>
        <v>0</v>
      </c>
      <c r="HV72" s="144"/>
      <c r="HW72" s="147"/>
      <c r="HX72" s="133">
        <f t="shared" si="1373"/>
        <v>0</v>
      </c>
      <c r="HY72" s="134" t="e">
        <f t="shared" si="1297"/>
        <v>#DIV/0!</v>
      </c>
      <c r="HZ72" s="133"/>
      <c r="IA72" s="145">
        <f t="shared" si="1298"/>
        <v>0</v>
      </c>
      <c r="IB72" s="144">
        <f t="shared" si="151"/>
        <v>0</v>
      </c>
      <c r="IC72" s="147">
        <f t="shared" si="151"/>
        <v>0</v>
      </c>
      <c r="ID72" s="133">
        <f t="shared" si="151"/>
        <v>0</v>
      </c>
      <c r="IE72" s="134" t="e">
        <f t="shared" si="152"/>
        <v>#DIV/0!</v>
      </c>
      <c r="IF72" s="133">
        <f t="shared" si="153"/>
        <v>0</v>
      </c>
      <c r="IG72" s="145">
        <f t="shared" si="153"/>
        <v>0</v>
      </c>
      <c r="IH72" s="144"/>
      <c r="II72" s="147"/>
      <c r="IJ72" s="133">
        <f t="shared" si="1299"/>
        <v>0</v>
      </c>
      <c r="IK72" s="134" t="e">
        <f t="shared" si="1300"/>
        <v>#DIV/0!</v>
      </c>
      <c r="IL72" s="133"/>
      <c r="IM72" s="145">
        <f t="shared" si="1301"/>
        <v>0</v>
      </c>
      <c r="IN72" s="144"/>
      <c r="IO72" s="147"/>
      <c r="IP72" s="133">
        <f t="shared" si="1302"/>
        <v>0</v>
      </c>
      <c r="IQ72" s="134" t="e">
        <f t="shared" si="1303"/>
        <v>#DIV/0!</v>
      </c>
      <c r="IR72" s="133"/>
      <c r="IS72" s="145">
        <f t="shared" si="1304"/>
        <v>0</v>
      </c>
      <c r="IT72" s="144"/>
      <c r="IU72" s="147"/>
      <c r="IV72" s="133">
        <f t="shared" si="1305"/>
        <v>0</v>
      </c>
      <c r="IW72" s="134" t="e">
        <f t="shared" si="1306"/>
        <v>#DIV/0!</v>
      </c>
      <c r="IX72" s="133"/>
      <c r="IY72" s="145">
        <f t="shared" si="1307"/>
        <v>0</v>
      </c>
      <c r="IZ72" s="144">
        <f t="shared" si="163"/>
        <v>0</v>
      </c>
      <c r="JA72" s="147">
        <f t="shared" si="163"/>
        <v>0</v>
      </c>
      <c r="JB72" s="133">
        <f t="shared" si="163"/>
        <v>0</v>
      </c>
      <c r="JC72" s="134" t="e">
        <f t="shared" si="164"/>
        <v>#DIV/0!</v>
      </c>
      <c r="JD72" s="133">
        <f t="shared" si="165"/>
        <v>0</v>
      </c>
      <c r="JE72" s="145">
        <f t="shared" si="165"/>
        <v>0</v>
      </c>
      <c r="JF72" s="144"/>
      <c r="JG72" s="147"/>
      <c r="JH72" s="133">
        <f t="shared" si="1308"/>
        <v>0</v>
      </c>
      <c r="JI72" s="134" t="e">
        <f t="shared" si="1309"/>
        <v>#DIV/0!</v>
      </c>
      <c r="JJ72" s="133"/>
      <c r="JK72" s="145">
        <f t="shared" si="1310"/>
        <v>0</v>
      </c>
      <c r="JL72" s="144"/>
      <c r="JM72" s="147"/>
      <c r="JN72" s="133">
        <f t="shared" si="1311"/>
        <v>0</v>
      </c>
      <c r="JO72" s="134" t="e">
        <f t="shared" si="1312"/>
        <v>#DIV/0!</v>
      </c>
      <c r="JP72" s="133"/>
      <c r="JQ72" s="145">
        <f t="shared" si="1313"/>
        <v>0</v>
      </c>
      <c r="JR72" s="144"/>
      <c r="JS72" s="147"/>
      <c r="JT72" s="133">
        <f t="shared" si="1314"/>
        <v>0</v>
      </c>
      <c r="JU72" s="134" t="e">
        <f t="shared" si="1315"/>
        <v>#DIV/0!</v>
      </c>
      <c r="JV72" s="133"/>
      <c r="JW72" s="145">
        <f t="shared" si="1316"/>
        <v>0</v>
      </c>
      <c r="JX72" s="144"/>
      <c r="JY72" s="147"/>
      <c r="JZ72" s="133">
        <f t="shared" si="1317"/>
        <v>0</v>
      </c>
      <c r="KA72" s="134" t="e">
        <f t="shared" si="1318"/>
        <v>#DIV/0!</v>
      </c>
      <c r="KB72" s="133"/>
      <c r="KC72" s="145">
        <f t="shared" si="1319"/>
        <v>0</v>
      </c>
      <c r="KD72" s="144">
        <f t="shared" si="178"/>
        <v>0</v>
      </c>
      <c r="KE72" s="147">
        <f t="shared" si="178"/>
        <v>0</v>
      </c>
      <c r="KF72" s="133">
        <f t="shared" si="178"/>
        <v>0</v>
      </c>
      <c r="KG72" s="134" t="e">
        <f t="shared" si="179"/>
        <v>#DIV/0!</v>
      </c>
      <c r="KH72" s="133">
        <f t="shared" si="180"/>
        <v>0</v>
      </c>
      <c r="KI72" s="145">
        <f t="shared" si="180"/>
        <v>0</v>
      </c>
      <c r="KJ72" s="144"/>
      <c r="KK72" s="147"/>
      <c r="KL72" s="133">
        <f t="shared" si="1320"/>
        <v>0</v>
      </c>
      <c r="KM72" s="134" t="e">
        <f t="shared" si="1321"/>
        <v>#DIV/0!</v>
      </c>
      <c r="KN72" s="133"/>
      <c r="KO72" s="145">
        <f t="shared" si="1322"/>
        <v>0</v>
      </c>
      <c r="KP72" s="144"/>
      <c r="KQ72" s="147"/>
      <c r="KR72" s="133">
        <f t="shared" si="1323"/>
        <v>0</v>
      </c>
      <c r="KS72" s="134" t="e">
        <f t="shared" si="1324"/>
        <v>#DIV/0!</v>
      </c>
      <c r="KT72" s="133"/>
      <c r="KU72" s="145">
        <f t="shared" si="1325"/>
        <v>0</v>
      </c>
      <c r="KV72" s="144">
        <f t="shared" si="187"/>
        <v>0</v>
      </c>
      <c r="KW72" s="147">
        <f t="shared" si="187"/>
        <v>0</v>
      </c>
      <c r="KX72" s="133">
        <f t="shared" si="187"/>
        <v>0</v>
      </c>
      <c r="KY72" s="134" t="e">
        <f t="shared" si="188"/>
        <v>#DIV/0!</v>
      </c>
      <c r="KZ72" s="133">
        <f t="shared" si="189"/>
        <v>0</v>
      </c>
      <c r="LA72" s="145">
        <f t="shared" si="189"/>
        <v>0</v>
      </c>
      <c r="LB72" s="144"/>
      <c r="LC72" s="147"/>
      <c r="LD72" s="133">
        <f t="shared" si="1326"/>
        <v>0</v>
      </c>
      <c r="LE72" s="134" t="e">
        <f t="shared" si="1327"/>
        <v>#DIV/0!</v>
      </c>
      <c r="LF72" s="133"/>
      <c r="LG72" s="145">
        <f t="shared" si="1328"/>
        <v>0</v>
      </c>
      <c r="LH72" s="144"/>
      <c r="LI72" s="147"/>
      <c r="LJ72" s="133">
        <f t="shared" si="1329"/>
        <v>0</v>
      </c>
      <c r="LK72" s="134" t="e">
        <f t="shared" si="1330"/>
        <v>#DIV/0!</v>
      </c>
      <c r="LL72" s="133"/>
      <c r="LM72" s="145">
        <f t="shared" si="1331"/>
        <v>0</v>
      </c>
      <c r="LN72" s="144">
        <f t="shared" si="196"/>
        <v>0</v>
      </c>
      <c r="LO72" s="147">
        <f t="shared" si="196"/>
        <v>0</v>
      </c>
      <c r="LP72" s="133">
        <f t="shared" si="196"/>
        <v>0</v>
      </c>
      <c r="LQ72" s="134" t="e">
        <f t="shared" si="197"/>
        <v>#DIV/0!</v>
      </c>
      <c r="LR72" s="133">
        <f t="shared" si="198"/>
        <v>0</v>
      </c>
      <c r="LS72" s="145">
        <f t="shared" si="198"/>
        <v>0</v>
      </c>
      <c r="LT72" s="144"/>
      <c r="LU72" s="147"/>
      <c r="LV72" s="133">
        <f t="shared" si="1332"/>
        <v>0</v>
      </c>
      <c r="LW72" s="134" t="e">
        <f t="shared" si="1333"/>
        <v>#DIV/0!</v>
      </c>
      <c r="LX72" s="133"/>
      <c r="LY72" s="145">
        <f t="shared" si="1334"/>
        <v>0</v>
      </c>
      <c r="LZ72" s="144"/>
      <c r="MA72" s="147"/>
      <c r="MB72" s="133">
        <f t="shared" si="1335"/>
        <v>0</v>
      </c>
      <c r="MC72" s="134" t="e">
        <f t="shared" si="1336"/>
        <v>#DIV/0!</v>
      </c>
      <c r="MD72" s="133"/>
      <c r="ME72" s="145">
        <f t="shared" si="1337"/>
        <v>0</v>
      </c>
      <c r="MF72" s="144">
        <f t="shared" si="205"/>
        <v>0</v>
      </c>
      <c r="MG72" s="147">
        <f t="shared" si="205"/>
        <v>0</v>
      </c>
      <c r="MH72" s="133">
        <f t="shared" si="205"/>
        <v>0</v>
      </c>
      <c r="MI72" s="134" t="e">
        <f t="shared" si="206"/>
        <v>#DIV/0!</v>
      </c>
      <c r="MJ72" s="133">
        <f t="shared" si="207"/>
        <v>0</v>
      </c>
      <c r="MK72" s="145">
        <f t="shared" si="207"/>
        <v>0</v>
      </c>
      <c r="ML72" s="144"/>
      <c r="MM72" s="147"/>
      <c r="MN72" s="133">
        <f t="shared" si="1338"/>
        <v>0</v>
      </c>
      <c r="MO72" s="134" t="e">
        <f t="shared" si="1339"/>
        <v>#DIV/0!</v>
      </c>
      <c r="MP72" s="133"/>
      <c r="MQ72" s="145">
        <f t="shared" si="1340"/>
        <v>0</v>
      </c>
      <c r="MR72" s="144"/>
      <c r="MS72" s="147"/>
      <c r="MT72" s="133">
        <f t="shared" si="1341"/>
        <v>0</v>
      </c>
      <c r="MU72" s="134" t="e">
        <f t="shared" si="1342"/>
        <v>#DIV/0!</v>
      </c>
      <c r="MV72" s="133"/>
      <c r="MW72" s="145">
        <f t="shared" si="1343"/>
        <v>0</v>
      </c>
      <c r="MX72" s="144">
        <f t="shared" si="214"/>
        <v>0</v>
      </c>
      <c r="MY72" s="147">
        <f t="shared" si="214"/>
        <v>0</v>
      </c>
      <c r="MZ72" s="133">
        <f t="shared" si="214"/>
        <v>0</v>
      </c>
      <c r="NA72" s="134" t="e">
        <f t="shared" si="215"/>
        <v>#DIV/0!</v>
      </c>
      <c r="NB72" s="133">
        <f t="shared" si="216"/>
        <v>0</v>
      </c>
      <c r="NC72" s="145">
        <f t="shared" si="216"/>
        <v>0</v>
      </c>
      <c r="ND72" s="144"/>
      <c r="NE72" s="147"/>
      <c r="NF72" s="133">
        <f t="shared" si="1344"/>
        <v>0</v>
      </c>
      <c r="NG72" s="134" t="e">
        <f t="shared" si="1345"/>
        <v>#DIV/0!</v>
      </c>
      <c r="NH72" s="133"/>
      <c r="NI72" s="145">
        <f t="shared" si="1346"/>
        <v>0</v>
      </c>
      <c r="NJ72" s="144"/>
      <c r="NK72" s="147"/>
      <c r="NL72" s="133">
        <f t="shared" si="1347"/>
        <v>0</v>
      </c>
      <c r="NM72" s="134" t="e">
        <f t="shared" si="1348"/>
        <v>#DIV/0!</v>
      </c>
      <c r="NN72" s="133"/>
      <c r="NO72" s="145">
        <f t="shared" si="1349"/>
        <v>0</v>
      </c>
      <c r="NP72" s="144">
        <f t="shared" si="223"/>
        <v>0</v>
      </c>
      <c r="NQ72" s="147">
        <f t="shared" si="223"/>
        <v>0</v>
      </c>
      <c r="NR72" s="133">
        <f t="shared" si="223"/>
        <v>0</v>
      </c>
      <c r="NS72" s="134" t="e">
        <f t="shared" si="224"/>
        <v>#DIV/0!</v>
      </c>
      <c r="NT72" s="133">
        <f t="shared" si="225"/>
        <v>0</v>
      </c>
      <c r="NU72" s="145">
        <f t="shared" si="225"/>
        <v>0</v>
      </c>
      <c r="NV72" s="144"/>
      <c r="NW72" s="147"/>
      <c r="NX72" s="133">
        <f t="shared" si="1350"/>
        <v>0</v>
      </c>
      <c r="NY72" s="134" t="e">
        <f t="shared" si="1351"/>
        <v>#DIV/0!</v>
      </c>
      <c r="NZ72" s="133"/>
      <c r="OA72" s="145">
        <f t="shared" si="1352"/>
        <v>0</v>
      </c>
      <c r="OB72" s="144"/>
      <c r="OC72" s="147"/>
      <c r="OD72" s="133">
        <f t="shared" si="1353"/>
        <v>0</v>
      </c>
      <c r="OE72" s="134" t="e">
        <f t="shared" si="1354"/>
        <v>#DIV/0!</v>
      </c>
      <c r="OF72" s="133"/>
      <c r="OG72" s="145">
        <f t="shared" si="1355"/>
        <v>0</v>
      </c>
      <c r="OH72" s="144"/>
      <c r="OI72" s="147"/>
      <c r="OJ72" s="133">
        <f t="shared" si="1356"/>
        <v>0</v>
      </c>
      <c r="OK72" s="134" t="e">
        <f t="shared" si="1357"/>
        <v>#DIV/0!</v>
      </c>
      <c r="OL72" s="133"/>
      <c r="OM72" s="145">
        <f t="shared" si="1358"/>
        <v>0</v>
      </c>
      <c r="ON72" s="144">
        <f t="shared" si="235"/>
        <v>0</v>
      </c>
      <c r="OO72" s="147">
        <f t="shared" si="235"/>
        <v>0</v>
      </c>
      <c r="OP72" s="133">
        <f t="shared" si="235"/>
        <v>0</v>
      </c>
      <c r="OQ72" s="134" t="e">
        <f t="shared" si="236"/>
        <v>#DIV/0!</v>
      </c>
      <c r="OR72" s="133">
        <f t="shared" si="237"/>
        <v>0</v>
      </c>
      <c r="OS72" s="145">
        <f t="shared" si="237"/>
        <v>0</v>
      </c>
      <c r="OT72" s="144"/>
      <c r="OU72" s="147"/>
      <c r="OV72" s="133">
        <f t="shared" si="1359"/>
        <v>0</v>
      </c>
      <c r="OW72" s="134" t="e">
        <f t="shared" si="1360"/>
        <v>#DIV/0!</v>
      </c>
      <c r="OX72" s="133"/>
      <c r="OY72" s="145">
        <f t="shared" si="1361"/>
        <v>0</v>
      </c>
      <c r="OZ72" s="144"/>
      <c r="PA72" s="147"/>
      <c r="PB72" s="133">
        <f t="shared" si="1362"/>
        <v>0</v>
      </c>
      <c r="PC72" s="134" t="e">
        <f t="shared" si="1363"/>
        <v>#DIV/0!</v>
      </c>
      <c r="PD72" s="133"/>
      <c r="PE72" s="145">
        <f t="shared" si="1364"/>
        <v>0</v>
      </c>
      <c r="PF72" s="144">
        <f t="shared" si="244"/>
        <v>0</v>
      </c>
      <c r="PG72" s="147">
        <f t="shared" si="244"/>
        <v>0</v>
      </c>
      <c r="PH72" s="133">
        <f t="shared" si="244"/>
        <v>0</v>
      </c>
      <c r="PI72" s="134" t="e">
        <f t="shared" si="245"/>
        <v>#DIV/0!</v>
      </c>
      <c r="PJ72" s="133">
        <f t="shared" si="246"/>
        <v>0</v>
      </c>
      <c r="PK72" s="145">
        <f t="shared" si="246"/>
        <v>0</v>
      </c>
      <c r="PL72" s="144"/>
      <c r="PM72" s="147"/>
      <c r="PN72" s="133">
        <f t="shared" si="1365"/>
        <v>0</v>
      </c>
      <c r="PO72" s="134" t="e">
        <f t="shared" si="1366"/>
        <v>#DIV/0!</v>
      </c>
      <c r="PP72" s="133"/>
      <c r="PQ72" s="145">
        <f t="shared" si="1367"/>
        <v>0</v>
      </c>
      <c r="PR72" s="144"/>
      <c r="PS72" s="147"/>
      <c r="PT72" s="133">
        <f t="shared" si="1368"/>
        <v>0</v>
      </c>
      <c r="PU72" s="134" t="e">
        <f t="shared" si="1369"/>
        <v>#DIV/0!</v>
      </c>
      <c r="PV72" s="133"/>
      <c r="PW72" s="145">
        <f t="shared" si="1370"/>
        <v>0</v>
      </c>
    </row>
    <row r="73" spans="1:439" s="98" customFormat="1" ht="18.75" customHeight="1">
      <c r="A73" s="150"/>
      <c r="B73" s="157" t="s">
        <v>761</v>
      </c>
      <c r="C73" s="157" t="s">
        <v>762</v>
      </c>
      <c r="D73" s="158">
        <f>+'[10]รายงานจัดซื้องบ I '!D62</f>
        <v>0</v>
      </c>
      <c r="E73" s="158">
        <f>+'[10]รายงานจัดซื้องบ I '!E62</f>
        <v>0</v>
      </c>
      <c r="F73" s="158">
        <f t="shared" si="37"/>
        <v>0</v>
      </c>
      <c r="G73" s="158">
        <f>+'[10]รายงานจัดซื้องบ I '!G62</f>
        <v>0</v>
      </c>
      <c r="H73" s="158">
        <f t="shared" si="1243"/>
        <v>0</v>
      </c>
      <c r="I73" s="159">
        <f>+'[10]รายงานจัดซื้องบ I '!I62+'[10]รายงานจัดซื้องบ I '!L62+'[10]รายงานจัดซื้องบ I '!M62</f>
        <v>0</v>
      </c>
      <c r="J73" s="158">
        <f t="shared" si="38"/>
        <v>0</v>
      </c>
      <c r="K73" s="160" t="e">
        <f t="shared" si="1374"/>
        <v>#DIV/0!</v>
      </c>
      <c r="L73" s="158">
        <f>+'[10]รายงานจัดซื้องบ I '!O62</f>
        <v>0</v>
      </c>
      <c r="M73" s="161">
        <f t="shared" si="39"/>
        <v>0</v>
      </c>
      <c r="N73" s="136">
        <f t="shared" si="40"/>
        <v>0</v>
      </c>
      <c r="O73" s="148">
        <f t="shared" si="40"/>
        <v>0</v>
      </c>
      <c r="P73" s="137">
        <f t="shared" si="40"/>
        <v>0</v>
      </c>
      <c r="Q73" s="138" t="e">
        <f t="shared" si="41"/>
        <v>#DIV/0!</v>
      </c>
      <c r="R73" s="137">
        <f t="shared" si="42"/>
        <v>0</v>
      </c>
      <c r="S73" s="139">
        <f t="shared" si="42"/>
        <v>0</v>
      </c>
      <c r="T73" s="140">
        <f t="shared" si="1246"/>
        <v>0</v>
      </c>
      <c r="U73" s="149">
        <f t="shared" si="1246"/>
        <v>0</v>
      </c>
      <c r="V73" s="141">
        <f t="shared" si="1247"/>
        <v>0</v>
      </c>
      <c r="W73" s="142" t="e">
        <f t="shared" si="1248"/>
        <v>#DIV/0!</v>
      </c>
      <c r="X73" s="141">
        <f t="shared" si="1249"/>
        <v>0</v>
      </c>
      <c r="Y73" s="143">
        <f t="shared" si="1250"/>
        <v>0</v>
      </c>
      <c r="Z73" s="144">
        <v>0</v>
      </c>
      <c r="AA73" s="147">
        <v>0</v>
      </c>
      <c r="AB73" s="133">
        <f t="shared" si="1251"/>
        <v>0</v>
      </c>
      <c r="AC73" s="134" t="e">
        <f t="shared" si="1252"/>
        <v>#DIV/0!</v>
      </c>
      <c r="AD73" s="133">
        <v>0</v>
      </c>
      <c r="AE73" s="145">
        <f t="shared" si="1253"/>
        <v>0</v>
      </c>
      <c r="AF73" s="144">
        <v>0</v>
      </c>
      <c r="AG73" s="147">
        <v>0</v>
      </c>
      <c r="AH73" s="133">
        <f t="shared" si="1254"/>
        <v>0</v>
      </c>
      <c r="AI73" s="134" t="e">
        <f t="shared" si="1255"/>
        <v>#DIV/0!</v>
      </c>
      <c r="AJ73" s="133">
        <v>0</v>
      </c>
      <c r="AK73" s="145">
        <f t="shared" si="1256"/>
        <v>0</v>
      </c>
      <c r="AL73" s="144">
        <f t="shared" si="52"/>
        <v>0</v>
      </c>
      <c r="AM73" s="147">
        <f t="shared" si="52"/>
        <v>0</v>
      </c>
      <c r="AN73" s="133">
        <f t="shared" si="52"/>
        <v>0</v>
      </c>
      <c r="AO73" s="134" t="e">
        <f t="shared" si="53"/>
        <v>#DIV/0!</v>
      </c>
      <c r="AP73" s="133">
        <f t="shared" si="54"/>
        <v>0</v>
      </c>
      <c r="AQ73" s="145">
        <f t="shared" si="54"/>
        <v>0</v>
      </c>
      <c r="AR73" s="144"/>
      <c r="AS73" s="147"/>
      <c r="AT73" s="133">
        <f t="shared" si="55"/>
        <v>0</v>
      </c>
      <c r="AU73" s="134" t="e">
        <f t="shared" si="56"/>
        <v>#DIV/0!</v>
      </c>
      <c r="AV73" s="133"/>
      <c r="AW73" s="145">
        <f t="shared" si="57"/>
        <v>0</v>
      </c>
      <c r="AX73" s="144"/>
      <c r="AY73" s="147"/>
      <c r="AZ73" s="133">
        <f t="shared" si="58"/>
        <v>0</v>
      </c>
      <c r="BA73" s="134" t="e">
        <f t="shared" si="59"/>
        <v>#DIV/0!</v>
      </c>
      <c r="BB73" s="133"/>
      <c r="BC73" s="145">
        <f t="shared" si="60"/>
        <v>0</v>
      </c>
      <c r="BD73" s="144"/>
      <c r="BE73" s="147"/>
      <c r="BF73" s="133">
        <f t="shared" si="61"/>
        <v>0</v>
      </c>
      <c r="BG73" s="134" t="e">
        <f t="shared" si="62"/>
        <v>#DIV/0!</v>
      </c>
      <c r="BH73" s="133"/>
      <c r="BI73" s="145">
        <f t="shared" si="63"/>
        <v>0</v>
      </c>
      <c r="BJ73" s="144">
        <f t="shared" si="64"/>
        <v>0</v>
      </c>
      <c r="BK73" s="147">
        <f t="shared" si="64"/>
        <v>0</v>
      </c>
      <c r="BL73" s="133">
        <f t="shared" si="64"/>
        <v>0</v>
      </c>
      <c r="BM73" s="134" t="e">
        <f t="shared" si="65"/>
        <v>#DIV/0!</v>
      </c>
      <c r="BN73" s="133">
        <f t="shared" si="66"/>
        <v>0</v>
      </c>
      <c r="BO73" s="145">
        <f t="shared" si="66"/>
        <v>0</v>
      </c>
      <c r="BP73" s="144"/>
      <c r="BQ73" s="147"/>
      <c r="BR73" s="133">
        <f t="shared" si="67"/>
        <v>0</v>
      </c>
      <c r="BS73" s="134" t="e">
        <f t="shared" si="68"/>
        <v>#DIV/0!</v>
      </c>
      <c r="BT73" s="133"/>
      <c r="BU73" s="145">
        <f t="shared" si="69"/>
        <v>0</v>
      </c>
      <c r="BV73" s="144"/>
      <c r="BW73" s="147"/>
      <c r="BX73" s="133">
        <f t="shared" si="70"/>
        <v>0</v>
      </c>
      <c r="BY73" s="134" t="e">
        <f t="shared" si="71"/>
        <v>#DIV/0!</v>
      </c>
      <c r="BZ73" s="133"/>
      <c r="CA73" s="145">
        <f t="shared" si="72"/>
        <v>0</v>
      </c>
      <c r="CB73" s="144"/>
      <c r="CC73" s="147"/>
      <c r="CD73" s="133">
        <f t="shared" si="73"/>
        <v>0</v>
      </c>
      <c r="CE73" s="134" t="e">
        <f t="shared" si="74"/>
        <v>#DIV/0!</v>
      </c>
      <c r="CF73" s="133"/>
      <c r="CG73" s="145">
        <f t="shared" si="75"/>
        <v>0</v>
      </c>
      <c r="CH73" s="144">
        <f t="shared" si="76"/>
        <v>0</v>
      </c>
      <c r="CI73" s="147">
        <f t="shared" si="76"/>
        <v>0</v>
      </c>
      <c r="CJ73" s="133">
        <f t="shared" si="76"/>
        <v>0</v>
      </c>
      <c r="CK73" s="134" t="e">
        <f t="shared" si="77"/>
        <v>#DIV/0!</v>
      </c>
      <c r="CL73" s="133">
        <f t="shared" si="78"/>
        <v>0</v>
      </c>
      <c r="CM73" s="145">
        <f t="shared" si="78"/>
        <v>0</v>
      </c>
      <c r="CN73" s="144"/>
      <c r="CO73" s="147"/>
      <c r="CP73" s="133">
        <f t="shared" si="79"/>
        <v>0</v>
      </c>
      <c r="CQ73" s="134" t="e">
        <f t="shared" si="80"/>
        <v>#DIV/0!</v>
      </c>
      <c r="CR73" s="133"/>
      <c r="CS73" s="145">
        <f t="shared" si="81"/>
        <v>0</v>
      </c>
      <c r="CT73" s="144"/>
      <c r="CU73" s="147"/>
      <c r="CV73" s="133">
        <f t="shared" si="82"/>
        <v>0</v>
      </c>
      <c r="CW73" s="134" t="e">
        <f t="shared" si="83"/>
        <v>#DIV/0!</v>
      </c>
      <c r="CX73" s="133"/>
      <c r="CY73" s="145">
        <f t="shared" si="84"/>
        <v>0</v>
      </c>
      <c r="CZ73" s="144"/>
      <c r="DA73" s="147"/>
      <c r="DB73" s="133">
        <f t="shared" si="85"/>
        <v>0</v>
      </c>
      <c r="DC73" s="134" t="e">
        <f t="shared" si="86"/>
        <v>#DIV/0!</v>
      </c>
      <c r="DD73" s="133"/>
      <c r="DE73" s="145">
        <f t="shared" si="87"/>
        <v>0</v>
      </c>
      <c r="DF73" s="144">
        <f t="shared" si="88"/>
        <v>0</v>
      </c>
      <c r="DG73" s="147">
        <f t="shared" si="88"/>
        <v>0</v>
      </c>
      <c r="DH73" s="133">
        <f t="shared" si="88"/>
        <v>0</v>
      </c>
      <c r="DI73" s="134" t="e">
        <f t="shared" si="89"/>
        <v>#DIV/0!</v>
      </c>
      <c r="DJ73" s="133">
        <f t="shared" si="90"/>
        <v>0</v>
      </c>
      <c r="DK73" s="145">
        <f t="shared" si="90"/>
        <v>0</v>
      </c>
      <c r="DL73" s="144"/>
      <c r="DM73" s="147"/>
      <c r="DN73" s="133">
        <f t="shared" si="91"/>
        <v>0</v>
      </c>
      <c r="DO73" s="134" t="e">
        <f t="shared" si="92"/>
        <v>#DIV/0!</v>
      </c>
      <c r="DP73" s="133"/>
      <c r="DQ73" s="145">
        <f t="shared" si="93"/>
        <v>0</v>
      </c>
      <c r="DR73" s="144"/>
      <c r="DS73" s="147"/>
      <c r="DT73" s="133">
        <f t="shared" si="94"/>
        <v>0</v>
      </c>
      <c r="DU73" s="134" t="e">
        <f t="shared" si="95"/>
        <v>#DIV/0!</v>
      </c>
      <c r="DV73" s="133"/>
      <c r="DW73" s="145">
        <f t="shared" si="96"/>
        <v>0</v>
      </c>
      <c r="DX73" s="144"/>
      <c r="DY73" s="147"/>
      <c r="DZ73" s="133">
        <f t="shared" si="1257"/>
        <v>0</v>
      </c>
      <c r="EA73" s="134" t="e">
        <f t="shared" si="1258"/>
        <v>#DIV/0!</v>
      </c>
      <c r="EB73" s="133"/>
      <c r="EC73" s="145">
        <f t="shared" si="1259"/>
        <v>0</v>
      </c>
      <c r="ED73" s="144">
        <f t="shared" si="100"/>
        <v>0</v>
      </c>
      <c r="EE73" s="147">
        <f t="shared" si="100"/>
        <v>0</v>
      </c>
      <c r="EF73" s="133">
        <f t="shared" si="100"/>
        <v>0</v>
      </c>
      <c r="EG73" s="134" t="e">
        <f t="shared" si="101"/>
        <v>#DIV/0!</v>
      </c>
      <c r="EH73" s="133">
        <f t="shared" si="102"/>
        <v>0</v>
      </c>
      <c r="EI73" s="145">
        <f t="shared" si="102"/>
        <v>0</v>
      </c>
      <c r="EJ73" s="144"/>
      <c r="EK73" s="147"/>
      <c r="EL73" s="133">
        <f t="shared" si="1260"/>
        <v>0</v>
      </c>
      <c r="EM73" s="134" t="e">
        <f t="shared" si="1261"/>
        <v>#DIV/0!</v>
      </c>
      <c r="EN73" s="133"/>
      <c r="EO73" s="145">
        <f t="shared" si="1262"/>
        <v>0</v>
      </c>
      <c r="EP73" s="144"/>
      <c r="EQ73" s="147"/>
      <c r="ER73" s="133">
        <f t="shared" si="1263"/>
        <v>0</v>
      </c>
      <c r="ES73" s="134" t="e">
        <f t="shared" si="1264"/>
        <v>#DIV/0!</v>
      </c>
      <c r="ET73" s="133"/>
      <c r="EU73" s="145">
        <f t="shared" si="1265"/>
        <v>0</v>
      </c>
      <c r="EV73" s="144"/>
      <c r="EW73" s="147"/>
      <c r="EX73" s="133">
        <f t="shared" si="1266"/>
        <v>0</v>
      </c>
      <c r="EY73" s="134" t="e">
        <f t="shared" si="1267"/>
        <v>#DIV/0!</v>
      </c>
      <c r="EZ73" s="133"/>
      <c r="FA73" s="145">
        <f t="shared" si="1268"/>
        <v>0</v>
      </c>
      <c r="FB73" s="144"/>
      <c r="FC73" s="147"/>
      <c r="FD73" s="133">
        <f t="shared" si="1269"/>
        <v>0</v>
      </c>
      <c r="FE73" s="134" t="e">
        <f t="shared" si="1270"/>
        <v>#DIV/0!</v>
      </c>
      <c r="FF73" s="133"/>
      <c r="FG73" s="145">
        <f t="shared" si="1271"/>
        <v>0</v>
      </c>
      <c r="FH73" s="144"/>
      <c r="FI73" s="147"/>
      <c r="FJ73" s="133">
        <f t="shared" si="1272"/>
        <v>0</v>
      </c>
      <c r="FK73" s="134" t="e">
        <f t="shared" si="1273"/>
        <v>#DIV/0!</v>
      </c>
      <c r="FL73" s="133"/>
      <c r="FM73" s="145">
        <f t="shared" si="1274"/>
        <v>0</v>
      </c>
      <c r="FN73" s="144">
        <f t="shared" si="118"/>
        <v>0</v>
      </c>
      <c r="FO73" s="147">
        <f t="shared" si="118"/>
        <v>0</v>
      </c>
      <c r="FP73" s="133">
        <f t="shared" si="118"/>
        <v>0</v>
      </c>
      <c r="FQ73" s="134" t="e">
        <f t="shared" si="119"/>
        <v>#DIV/0!</v>
      </c>
      <c r="FR73" s="133">
        <f t="shared" si="120"/>
        <v>0</v>
      </c>
      <c r="FS73" s="145">
        <f t="shared" si="120"/>
        <v>0</v>
      </c>
      <c r="FT73" s="144"/>
      <c r="FU73" s="147"/>
      <c r="FV73" s="133">
        <f t="shared" si="1275"/>
        <v>0</v>
      </c>
      <c r="FW73" s="134" t="e">
        <f t="shared" si="1276"/>
        <v>#DIV/0!</v>
      </c>
      <c r="FX73" s="133"/>
      <c r="FY73" s="145">
        <f t="shared" si="1277"/>
        <v>0</v>
      </c>
      <c r="FZ73" s="144"/>
      <c r="GA73" s="147"/>
      <c r="GB73" s="133">
        <f t="shared" si="1278"/>
        <v>0</v>
      </c>
      <c r="GC73" s="134" t="e">
        <f t="shared" si="1279"/>
        <v>#DIV/0!</v>
      </c>
      <c r="GD73" s="133"/>
      <c r="GE73" s="145">
        <f t="shared" si="1280"/>
        <v>0</v>
      </c>
      <c r="GF73" s="144"/>
      <c r="GG73" s="147"/>
      <c r="GH73" s="133">
        <f t="shared" si="1281"/>
        <v>0</v>
      </c>
      <c r="GI73" s="134" t="e">
        <f t="shared" si="1282"/>
        <v>#DIV/0!</v>
      </c>
      <c r="GJ73" s="133"/>
      <c r="GK73" s="145">
        <f t="shared" si="1283"/>
        <v>0</v>
      </c>
      <c r="GL73" s="144">
        <f t="shared" si="130"/>
        <v>0</v>
      </c>
      <c r="GM73" s="147">
        <f t="shared" si="130"/>
        <v>0</v>
      </c>
      <c r="GN73" s="133">
        <f t="shared" si="130"/>
        <v>0</v>
      </c>
      <c r="GO73" s="134" t="e">
        <f t="shared" si="131"/>
        <v>#DIV/0!</v>
      </c>
      <c r="GP73" s="133">
        <f t="shared" si="132"/>
        <v>0</v>
      </c>
      <c r="GQ73" s="145">
        <f t="shared" si="132"/>
        <v>0</v>
      </c>
      <c r="GR73" s="144"/>
      <c r="GS73" s="147"/>
      <c r="GT73" s="133">
        <f t="shared" si="1284"/>
        <v>0</v>
      </c>
      <c r="GU73" s="134" t="e">
        <f t="shared" si="1285"/>
        <v>#DIV/0!</v>
      </c>
      <c r="GV73" s="133"/>
      <c r="GW73" s="145">
        <f t="shared" si="1286"/>
        <v>0</v>
      </c>
      <c r="GX73" s="144"/>
      <c r="GY73" s="147"/>
      <c r="GZ73" s="133">
        <f t="shared" si="1287"/>
        <v>0</v>
      </c>
      <c r="HA73" s="134" t="e">
        <f t="shared" si="1288"/>
        <v>#DIV/0!</v>
      </c>
      <c r="HB73" s="133"/>
      <c r="HC73" s="145">
        <f t="shared" si="1289"/>
        <v>0</v>
      </c>
      <c r="HD73" s="144"/>
      <c r="HE73" s="147"/>
      <c r="HF73" s="133">
        <f t="shared" si="1290"/>
        <v>0</v>
      </c>
      <c r="HG73" s="134" t="e">
        <f t="shared" si="1291"/>
        <v>#DIV/0!</v>
      </c>
      <c r="HH73" s="133"/>
      <c r="HI73" s="145">
        <f t="shared" si="1292"/>
        <v>0</v>
      </c>
      <c r="HJ73" s="144"/>
      <c r="HK73" s="147"/>
      <c r="HL73" s="133">
        <f t="shared" si="1293"/>
        <v>0</v>
      </c>
      <c r="HM73" s="134" t="e">
        <f t="shared" si="1294"/>
        <v>#DIV/0!</v>
      </c>
      <c r="HN73" s="133"/>
      <c r="HO73" s="145">
        <f t="shared" si="1295"/>
        <v>0</v>
      </c>
      <c r="HP73" s="144"/>
      <c r="HQ73" s="147"/>
      <c r="HR73" s="133">
        <f t="shared" si="1371"/>
        <v>0</v>
      </c>
      <c r="HS73" s="134" t="e">
        <f t="shared" si="1372"/>
        <v>#DIV/0!</v>
      </c>
      <c r="HT73" s="133"/>
      <c r="HU73" s="145">
        <f t="shared" si="1296"/>
        <v>0</v>
      </c>
      <c r="HV73" s="144"/>
      <c r="HW73" s="147"/>
      <c r="HX73" s="133">
        <f t="shared" si="1373"/>
        <v>0</v>
      </c>
      <c r="HY73" s="134" t="e">
        <f t="shared" si="1297"/>
        <v>#DIV/0!</v>
      </c>
      <c r="HZ73" s="133"/>
      <c r="IA73" s="145">
        <f t="shared" si="1298"/>
        <v>0</v>
      </c>
      <c r="IB73" s="144">
        <f t="shared" si="151"/>
        <v>0</v>
      </c>
      <c r="IC73" s="147">
        <f t="shared" si="151"/>
        <v>0</v>
      </c>
      <c r="ID73" s="133">
        <f t="shared" si="151"/>
        <v>0</v>
      </c>
      <c r="IE73" s="134" t="e">
        <f t="shared" si="152"/>
        <v>#DIV/0!</v>
      </c>
      <c r="IF73" s="133">
        <f t="shared" si="153"/>
        <v>0</v>
      </c>
      <c r="IG73" s="145">
        <f t="shared" si="153"/>
        <v>0</v>
      </c>
      <c r="IH73" s="144"/>
      <c r="II73" s="147"/>
      <c r="IJ73" s="133">
        <f t="shared" si="1299"/>
        <v>0</v>
      </c>
      <c r="IK73" s="134" t="e">
        <f t="shared" si="1300"/>
        <v>#DIV/0!</v>
      </c>
      <c r="IL73" s="133"/>
      <c r="IM73" s="145">
        <f t="shared" si="1301"/>
        <v>0</v>
      </c>
      <c r="IN73" s="144"/>
      <c r="IO73" s="147"/>
      <c r="IP73" s="133">
        <f t="shared" si="1302"/>
        <v>0</v>
      </c>
      <c r="IQ73" s="134" t="e">
        <f t="shared" si="1303"/>
        <v>#DIV/0!</v>
      </c>
      <c r="IR73" s="133"/>
      <c r="IS73" s="145">
        <f t="shared" si="1304"/>
        <v>0</v>
      </c>
      <c r="IT73" s="144"/>
      <c r="IU73" s="147"/>
      <c r="IV73" s="133">
        <f t="shared" si="1305"/>
        <v>0</v>
      </c>
      <c r="IW73" s="134" t="e">
        <f t="shared" si="1306"/>
        <v>#DIV/0!</v>
      </c>
      <c r="IX73" s="133"/>
      <c r="IY73" s="145">
        <f t="shared" si="1307"/>
        <v>0</v>
      </c>
      <c r="IZ73" s="144">
        <f t="shared" si="163"/>
        <v>0</v>
      </c>
      <c r="JA73" s="147">
        <f t="shared" si="163"/>
        <v>0</v>
      </c>
      <c r="JB73" s="133">
        <f t="shared" si="163"/>
        <v>0</v>
      </c>
      <c r="JC73" s="134" t="e">
        <f t="shared" si="164"/>
        <v>#DIV/0!</v>
      </c>
      <c r="JD73" s="133">
        <f t="shared" si="165"/>
        <v>0</v>
      </c>
      <c r="JE73" s="145">
        <f t="shared" si="165"/>
        <v>0</v>
      </c>
      <c r="JF73" s="144"/>
      <c r="JG73" s="147"/>
      <c r="JH73" s="133">
        <f t="shared" si="1308"/>
        <v>0</v>
      </c>
      <c r="JI73" s="134" t="e">
        <f t="shared" si="1309"/>
        <v>#DIV/0!</v>
      </c>
      <c r="JJ73" s="133"/>
      <c r="JK73" s="145">
        <f t="shared" si="1310"/>
        <v>0</v>
      </c>
      <c r="JL73" s="144"/>
      <c r="JM73" s="147"/>
      <c r="JN73" s="133">
        <f t="shared" si="1311"/>
        <v>0</v>
      </c>
      <c r="JO73" s="134" t="e">
        <f t="shared" si="1312"/>
        <v>#DIV/0!</v>
      </c>
      <c r="JP73" s="133"/>
      <c r="JQ73" s="145">
        <f t="shared" si="1313"/>
        <v>0</v>
      </c>
      <c r="JR73" s="144"/>
      <c r="JS73" s="147"/>
      <c r="JT73" s="133">
        <f t="shared" si="1314"/>
        <v>0</v>
      </c>
      <c r="JU73" s="134" t="e">
        <f t="shared" si="1315"/>
        <v>#DIV/0!</v>
      </c>
      <c r="JV73" s="133"/>
      <c r="JW73" s="145">
        <f t="shared" si="1316"/>
        <v>0</v>
      </c>
      <c r="JX73" s="144"/>
      <c r="JY73" s="147"/>
      <c r="JZ73" s="133">
        <f t="shared" si="1317"/>
        <v>0</v>
      </c>
      <c r="KA73" s="134" t="e">
        <f t="shared" si="1318"/>
        <v>#DIV/0!</v>
      </c>
      <c r="KB73" s="133"/>
      <c r="KC73" s="145">
        <f t="shared" si="1319"/>
        <v>0</v>
      </c>
      <c r="KD73" s="144">
        <f t="shared" si="178"/>
        <v>0</v>
      </c>
      <c r="KE73" s="147">
        <f t="shared" si="178"/>
        <v>0</v>
      </c>
      <c r="KF73" s="133">
        <f t="shared" si="178"/>
        <v>0</v>
      </c>
      <c r="KG73" s="134" t="e">
        <f t="shared" si="179"/>
        <v>#DIV/0!</v>
      </c>
      <c r="KH73" s="133">
        <f t="shared" si="180"/>
        <v>0</v>
      </c>
      <c r="KI73" s="145">
        <f t="shared" si="180"/>
        <v>0</v>
      </c>
      <c r="KJ73" s="144"/>
      <c r="KK73" s="147"/>
      <c r="KL73" s="133">
        <f t="shared" si="1320"/>
        <v>0</v>
      </c>
      <c r="KM73" s="134" t="e">
        <f t="shared" si="1321"/>
        <v>#DIV/0!</v>
      </c>
      <c r="KN73" s="133"/>
      <c r="KO73" s="145">
        <f t="shared" si="1322"/>
        <v>0</v>
      </c>
      <c r="KP73" s="144"/>
      <c r="KQ73" s="147"/>
      <c r="KR73" s="133">
        <f t="shared" si="1323"/>
        <v>0</v>
      </c>
      <c r="KS73" s="134" t="e">
        <f t="shared" si="1324"/>
        <v>#DIV/0!</v>
      </c>
      <c r="KT73" s="133"/>
      <c r="KU73" s="145">
        <f t="shared" si="1325"/>
        <v>0</v>
      </c>
      <c r="KV73" s="144">
        <f t="shared" si="187"/>
        <v>0</v>
      </c>
      <c r="KW73" s="147">
        <f t="shared" si="187"/>
        <v>0</v>
      </c>
      <c r="KX73" s="133">
        <f t="shared" si="187"/>
        <v>0</v>
      </c>
      <c r="KY73" s="134" t="e">
        <f t="shared" si="188"/>
        <v>#DIV/0!</v>
      </c>
      <c r="KZ73" s="133">
        <f t="shared" si="189"/>
        <v>0</v>
      </c>
      <c r="LA73" s="145">
        <f t="shared" si="189"/>
        <v>0</v>
      </c>
      <c r="LB73" s="144"/>
      <c r="LC73" s="147"/>
      <c r="LD73" s="133">
        <f t="shared" si="1326"/>
        <v>0</v>
      </c>
      <c r="LE73" s="134" t="e">
        <f t="shared" si="1327"/>
        <v>#DIV/0!</v>
      </c>
      <c r="LF73" s="133"/>
      <c r="LG73" s="145">
        <f t="shared" si="1328"/>
        <v>0</v>
      </c>
      <c r="LH73" s="144"/>
      <c r="LI73" s="147"/>
      <c r="LJ73" s="133">
        <f t="shared" si="1329"/>
        <v>0</v>
      </c>
      <c r="LK73" s="134" t="e">
        <f t="shared" si="1330"/>
        <v>#DIV/0!</v>
      </c>
      <c r="LL73" s="133"/>
      <c r="LM73" s="145">
        <f t="shared" si="1331"/>
        <v>0</v>
      </c>
      <c r="LN73" s="144">
        <f t="shared" si="196"/>
        <v>0</v>
      </c>
      <c r="LO73" s="147">
        <f t="shared" si="196"/>
        <v>0</v>
      </c>
      <c r="LP73" s="133">
        <f t="shared" si="196"/>
        <v>0</v>
      </c>
      <c r="LQ73" s="134" t="e">
        <f t="shared" si="197"/>
        <v>#DIV/0!</v>
      </c>
      <c r="LR73" s="133">
        <f t="shared" si="198"/>
        <v>0</v>
      </c>
      <c r="LS73" s="145">
        <f t="shared" si="198"/>
        <v>0</v>
      </c>
      <c r="LT73" s="144"/>
      <c r="LU73" s="147"/>
      <c r="LV73" s="133">
        <f t="shared" si="1332"/>
        <v>0</v>
      </c>
      <c r="LW73" s="134" t="e">
        <f t="shared" si="1333"/>
        <v>#DIV/0!</v>
      </c>
      <c r="LX73" s="133"/>
      <c r="LY73" s="145">
        <f t="shared" si="1334"/>
        <v>0</v>
      </c>
      <c r="LZ73" s="144"/>
      <c r="MA73" s="147"/>
      <c r="MB73" s="133">
        <f t="shared" si="1335"/>
        <v>0</v>
      </c>
      <c r="MC73" s="134" t="e">
        <f t="shared" si="1336"/>
        <v>#DIV/0!</v>
      </c>
      <c r="MD73" s="133"/>
      <c r="ME73" s="145">
        <f t="shared" si="1337"/>
        <v>0</v>
      </c>
      <c r="MF73" s="144">
        <f t="shared" si="205"/>
        <v>0</v>
      </c>
      <c r="MG73" s="147">
        <f t="shared" si="205"/>
        <v>0</v>
      </c>
      <c r="MH73" s="133">
        <f t="shared" si="205"/>
        <v>0</v>
      </c>
      <c r="MI73" s="134" t="e">
        <f t="shared" si="206"/>
        <v>#DIV/0!</v>
      </c>
      <c r="MJ73" s="133">
        <f t="shared" si="207"/>
        <v>0</v>
      </c>
      <c r="MK73" s="145">
        <f t="shared" si="207"/>
        <v>0</v>
      </c>
      <c r="ML73" s="144"/>
      <c r="MM73" s="147"/>
      <c r="MN73" s="133">
        <f t="shared" si="1338"/>
        <v>0</v>
      </c>
      <c r="MO73" s="134" t="e">
        <f t="shared" si="1339"/>
        <v>#DIV/0!</v>
      </c>
      <c r="MP73" s="133"/>
      <c r="MQ73" s="145">
        <f t="shared" si="1340"/>
        <v>0</v>
      </c>
      <c r="MR73" s="144"/>
      <c r="MS73" s="147"/>
      <c r="MT73" s="133">
        <f t="shared" si="1341"/>
        <v>0</v>
      </c>
      <c r="MU73" s="134" t="e">
        <f t="shared" si="1342"/>
        <v>#DIV/0!</v>
      </c>
      <c r="MV73" s="133"/>
      <c r="MW73" s="145">
        <f t="shared" si="1343"/>
        <v>0</v>
      </c>
      <c r="MX73" s="144">
        <f t="shared" si="214"/>
        <v>0</v>
      </c>
      <c r="MY73" s="147">
        <f t="shared" si="214"/>
        <v>0</v>
      </c>
      <c r="MZ73" s="133">
        <f t="shared" si="214"/>
        <v>0</v>
      </c>
      <c r="NA73" s="134" t="e">
        <f t="shared" si="215"/>
        <v>#DIV/0!</v>
      </c>
      <c r="NB73" s="133">
        <f t="shared" si="216"/>
        <v>0</v>
      </c>
      <c r="NC73" s="145">
        <f t="shared" si="216"/>
        <v>0</v>
      </c>
      <c r="ND73" s="144"/>
      <c r="NE73" s="147"/>
      <c r="NF73" s="133">
        <f t="shared" si="1344"/>
        <v>0</v>
      </c>
      <c r="NG73" s="134" t="e">
        <f t="shared" si="1345"/>
        <v>#DIV/0!</v>
      </c>
      <c r="NH73" s="133"/>
      <c r="NI73" s="145">
        <f t="shared" si="1346"/>
        <v>0</v>
      </c>
      <c r="NJ73" s="144"/>
      <c r="NK73" s="147"/>
      <c r="NL73" s="133">
        <f t="shared" si="1347"/>
        <v>0</v>
      </c>
      <c r="NM73" s="134" t="e">
        <f t="shared" si="1348"/>
        <v>#DIV/0!</v>
      </c>
      <c r="NN73" s="133"/>
      <c r="NO73" s="145">
        <f t="shared" si="1349"/>
        <v>0</v>
      </c>
      <c r="NP73" s="144">
        <f t="shared" si="223"/>
        <v>0</v>
      </c>
      <c r="NQ73" s="147">
        <f t="shared" si="223"/>
        <v>0</v>
      </c>
      <c r="NR73" s="133">
        <f t="shared" si="223"/>
        <v>0</v>
      </c>
      <c r="NS73" s="134" t="e">
        <f t="shared" si="224"/>
        <v>#DIV/0!</v>
      </c>
      <c r="NT73" s="133">
        <f t="shared" si="225"/>
        <v>0</v>
      </c>
      <c r="NU73" s="145">
        <f t="shared" si="225"/>
        <v>0</v>
      </c>
      <c r="NV73" s="144"/>
      <c r="NW73" s="147"/>
      <c r="NX73" s="133">
        <f t="shared" si="1350"/>
        <v>0</v>
      </c>
      <c r="NY73" s="134" t="e">
        <f t="shared" si="1351"/>
        <v>#DIV/0!</v>
      </c>
      <c r="NZ73" s="133"/>
      <c r="OA73" s="145">
        <f t="shared" si="1352"/>
        <v>0</v>
      </c>
      <c r="OB73" s="144"/>
      <c r="OC73" s="147"/>
      <c r="OD73" s="133">
        <f t="shared" si="1353"/>
        <v>0</v>
      </c>
      <c r="OE73" s="134" t="e">
        <f t="shared" si="1354"/>
        <v>#DIV/0!</v>
      </c>
      <c r="OF73" s="133"/>
      <c r="OG73" s="145">
        <f t="shared" si="1355"/>
        <v>0</v>
      </c>
      <c r="OH73" s="144"/>
      <c r="OI73" s="147"/>
      <c r="OJ73" s="133">
        <f t="shared" si="1356"/>
        <v>0</v>
      </c>
      <c r="OK73" s="134" t="e">
        <f t="shared" si="1357"/>
        <v>#DIV/0!</v>
      </c>
      <c r="OL73" s="133"/>
      <c r="OM73" s="145">
        <f t="shared" si="1358"/>
        <v>0</v>
      </c>
      <c r="ON73" s="144">
        <f t="shared" si="235"/>
        <v>0</v>
      </c>
      <c r="OO73" s="147">
        <f t="shared" si="235"/>
        <v>0</v>
      </c>
      <c r="OP73" s="133">
        <f t="shared" si="235"/>
        <v>0</v>
      </c>
      <c r="OQ73" s="134" t="e">
        <f t="shared" si="236"/>
        <v>#DIV/0!</v>
      </c>
      <c r="OR73" s="133">
        <f t="shared" si="237"/>
        <v>0</v>
      </c>
      <c r="OS73" s="145">
        <f t="shared" si="237"/>
        <v>0</v>
      </c>
      <c r="OT73" s="144"/>
      <c r="OU73" s="147"/>
      <c r="OV73" s="133">
        <f t="shared" si="1359"/>
        <v>0</v>
      </c>
      <c r="OW73" s="134" t="e">
        <f t="shared" si="1360"/>
        <v>#DIV/0!</v>
      </c>
      <c r="OX73" s="133"/>
      <c r="OY73" s="145">
        <f t="shared" si="1361"/>
        <v>0</v>
      </c>
      <c r="OZ73" s="144"/>
      <c r="PA73" s="147"/>
      <c r="PB73" s="133">
        <f t="shared" si="1362"/>
        <v>0</v>
      </c>
      <c r="PC73" s="134" t="e">
        <f t="shared" si="1363"/>
        <v>#DIV/0!</v>
      </c>
      <c r="PD73" s="133"/>
      <c r="PE73" s="145">
        <f t="shared" si="1364"/>
        <v>0</v>
      </c>
      <c r="PF73" s="144">
        <f t="shared" si="244"/>
        <v>0</v>
      </c>
      <c r="PG73" s="147">
        <f t="shared" si="244"/>
        <v>0</v>
      </c>
      <c r="PH73" s="133">
        <f t="shared" si="244"/>
        <v>0</v>
      </c>
      <c r="PI73" s="134" t="e">
        <f t="shared" si="245"/>
        <v>#DIV/0!</v>
      </c>
      <c r="PJ73" s="133">
        <f t="shared" si="246"/>
        <v>0</v>
      </c>
      <c r="PK73" s="145">
        <f t="shared" si="246"/>
        <v>0</v>
      </c>
      <c r="PL73" s="144"/>
      <c r="PM73" s="147"/>
      <c r="PN73" s="133">
        <f t="shared" si="1365"/>
        <v>0</v>
      </c>
      <c r="PO73" s="134" t="e">
        <f t="shared" si="1366"/>
        <v>#DIV/0!</v>
      </c>
      <c r="PP73" s="133"/>
      <c r="PQ73" s="145">
        <f t="shared" si="1367"/>
        <v>0</v>
      </c>
      <c r="PR73" s="144"/>
      <c r="PS73" s="147"/>
      <c r="PT73" s="133">
        <f t="shared" si="1368"/>
        <v>0</v>
      </c>
      <c r="PU73" s="134" t="e">
        <f t="shared" si="1369"/>
        <v>#DIV/0!</v>
      </c>
      <c r="PV73" s="133"/>
      <c r="PW73" s="145">
        <f t="shared" si="1370"/>
        <v>0</v>
      </c>
    </row>
    <row r="74" spans="1:439" s="98" customFormat="1" ht="18.75" customHeight="1">
      <c r="A74" s="150"/>
      <c r="B74" s="157" t="s">
        <v>763</v>
      </c>
      <c r="C74" s="157" t="s">
        <v>764</v>
      </c>
      <c r="D74" s="158">
        <f>+'[10]รายงานจัดซื้องบ I '!D63</f>
        <v>275100</v>
      </c>
      <c r="E74" s="158">
        <f>+'[10]รายงานจัดซื้องบ I '!E63</f>
        <v>0</v>
      </c>
      <c r="F74" s="158">
        <f t="shared" si="37"/>
        <v>275100</v>
      </c>
      <c r="G74" s="158">
        <f>+'[10]รายงานจัดซื้องบ I '!G63</f>
        <v>9150</v>
      </c>
      <c r="H74" s="158">
        <f t="shared" si="1243"/>
        <v>265950</v>
      </c>
      <c r="I74" s="159">
        <f>+'[10]รายงานจัดซื้องบ I '!I63+'[10]รายงานจัดซื้องบ I '!L63+'[10]รายงานจัดซื้องบ I '!M63</f>
        <v>0</v>
      </c>
      <c r="J74" s="158">
        <f t="shared" si="38"/>
        <v>265950</v>
      </c>
      <c r="K74" s="160">
        <f t="shared" si="1374"/>
        <v>0</v>
      </c>
      <c r="L74" s="158">
        <f>+'[10]รายงานจัดซื้องบ I '!O63</f>
        <v>265950</v>
      </c>
      <c r="M74" s="161">
        <f t="shared" si="39"/>
        <v>0</v>
      </c>
      <c r="N74" s="136">
        <f t="shared" ref="N74:P136" si="1375">+H74-T74</f>
        <v>0</v>
      </c>
      <c r="O74" s="148">
        <f t="shared" si="1375"/>
        <v>0</v>
      </c>
      <c r="P74" s="137">
        <f t="shared" si="1375"/>
        <v>0</v>
      </c>
      <c r="Q74" s="138" t="e">
        <f t="shared" ref="Q74:Q136" si="1376">O74/N74*100</f>
        <v>#DIV/0!</v>
      </c>
      <c r="R74" s="137">
        <f t="shared" ref="R74:S136" si="1377">+L74-X74</f>
        <v>0</v>
      </c>
      <c r="S74" s="139">
        <f t="shared" si="1377"/>
        <v>0</v>
      </c>
      <c r="T74" s="140">
        <f t="shared" si="1246"/>
        <v>265950</v>
      </c>
      <c r="U74" s="149">
        <f t="shared" si="1246"/>
        <v>0</v>
      </c>
      <c r="V74" s="141">
        <f t="shared" si="1247"/>
        <v>265950</v>
      </c>
      <c r="W74" s="142">
        <f t="shared" si="1248"/>
        <v>0</v>
      </c>
      <c r="X74" s="141">
        <f t="shared" si="1249"/>
        <v>265950</v>
      </c>
      <c r="Y74" s="143">
        <f t="shared" si="1250"/>
        <v>0</v>
      </c>
      <c r="Z74" s="144">
        <v>0</v>
      </c>
      <c r="AA74" s="147">
        <v>0</v>
      </c>
      <c r="AB74" s="133">
        <f t="shared" si="1251"/>
        <v>0</v>
      </c>
      <c r="AC74" s="134" t="e">
        <f t="shared" si="1252"/>
        <v>#DIV/0!</v>
      </c>
      <c r="AD74" s="133">
        <v>0</v>
      </c>
      <c r="AE74" s="145">
        <f t="shared" si="1253"/>
        <v>0</v>
      </c>
      <c r="AF74" s="144">
        <v>0</v>
      </c>
      <c r="AG74" s="147">
        <v>0</v>
      </c>
      <c r="AH74" s="133">
        <f t="shared" si="1254"/>
        <v>0</v>
      </c>
      <c r="AI74" s="134" t="e">
        <f t="shared" si="1255"/>
        <v>#DIV/0!</v>
      </c>
      <c r="AJ74" s="133">
        <v>0</v>
      </c>
      <c r="AK74" s="145">
        <f t="shared" si="1256"/>
        <v>0</v>
      </c>
      <c r="AL74" s="144">
        <f t="shared" ref="AL74:AN136" si="1378">+AR74+AX74+BD74</f>
        <v>0</v>
      </c>
      <c r="AM74" s="147">
        <f t="shared" si="1378"/>
        <v>0</v>
      </c>
      <c r="AN74" s="133">
        <f t="shared" si="1378"/>
        <v>0</v>
      </c>
      <c r="AO74" s="134" t="e">
        <f t="shared" ref="AO74:AO136" si="1379">AM74/AL74*100</f>
        <v>#DIV/0!</v>
      </c>
      <c r="AP74" s="133">
        <f t="shared" ref="AP74:AQ136" si="1380">+AV74+BB74+BH74</f>
        <v>0</v>
      </c>
      <c r="AQ74" s="145">
        <f t="shared" si="1380"/>
        <v>0</v>
      </c>
      <c r="AR74" s="144"/>
      <c r="AS74" s="147"/>
      <c r="AT74" s="133">
        <f t="shared" ref="AT74:AT135" si="1381">+AR74-AS74</f>
        <v>0</v>
      </c>
      <c r="AU74" s="134" t="e">
        <f t="shared" ref="AU74:AU135" si="1382">AS74/AR74*100</f>
        <v>#DIV/0!</v>
      </c>
      <c r="AV74" s="133"/>
      <c r="AW74" s="145">
        <f t="shared" ref="AW74:AW135" si="1383">+AT74-AV74</f>
        <v>0</v>
      </c>
      <c r="AX74" s="144"/>
      <c r="AY74" s="147"/>
      <c r="AZ74" s="133">
        <f t="shared" ref="AZ74:AZ135" si="1384">+AX74-AY74</f>
        <v>0</v>
      </c>
      <c r="BA74" s="134" t="e">
        <f t="shared" ref="BA74:BA135" si="1385">AY74/AX74*100</f>
        <v>#DIV/0!</v>
      </c>
      <c r="BB74" s="133"/>
      <c r="BC74" s="145">
        <f t="shared" ref="BC74:BC135" si="1386">+AZ74-BB74</f>
        <v>0</v>
      </c>
      <c r="BD74" s="144"/>
      <c r="BE74" s="147"/>
      <c r="BF74" s="133">
        <f t="shared" ref="BF74:BF135" si="1387">+BD74-BE74</f>
        <v>0</v>
      </c>
      <c r="BG74" s="134" t="e">
        <f t="shared" ref="BG74:BG135" si="1388">BE74/BD74*100</f>
        <v>#DIV/0!</v>
      </c>
      <c r="BH74" s="133"/>
      <c r="BI74" s="145">
        <f t="shared" ref="BI74:BI135" si="1389">+BF74-BH74</f>
        <v>0</v>
      </c>
      <c r="BJ74" s="144">
        <f t="shared" ref="BJ74:BL136" si="1390">+BP74+BV74+CB74</f>
        <v>0</v>
      </c>
      <c r="BK74" s="147">
        <f t="shared" si="1390"/>
        <v>0</v>
      </c>
      <c r="BL74" s="133">
        <f t="shared" si="1390"/>
        <v>0</v>
      </c>
      <c r="BM74" s="134" t="e">
        <f t="shared" ref="BM74:BM136" si="1391">BK74/BJ74*100</f>
        <v>#DIV/0!</v>
      </c>
      <c r="BN74" s="133">
        <f t="shared" ref="BN74:BO136" si="1392">+BT74+BZ74+CF74</f>
        <v>0</v>
      </c>
      <c r="BO74" s="145">
        <f t="shared" si="1392"/>
        <v>0</v>
      </c>
      <c r="BP74" s="144">
        <f>+'[10]รายละเอียดซื้อ I'!F277</f>
        <v>0</v>
      </c>
      <c r="BQ74" s="147">
        <f>+'[10]รายละเอียดซื้อ I'!G277+'[10]รายละเอียดซื้อ I'!J277+'[10]รายละเอียดซื้อ I'!K277</f>
        <v>0</v>
      </c>
      <c r="BR74" s="133">
        <f t="shared" ref="BR74:BR135" si="1393">+BP74-BQ74</f>
        <v>0</v>
      </c>
      <c r="BS74" s="134" t="e">
        <f t="shared" ref="BS74:BS135" si="1394">BQ74/BP74*100</f>
        <v>#DIV/0!</v>
      </c>
      <c r="BT74" s="133">
        <f>+'[10]รายละเอียดซื้อ I'!N277</f>
        <v>0</v>
      </c>
      <c r="BU74" s="145">
        <f t="shared" ref="BU74:BU135" si="1395">+BR74-BT74</f>
        <v>0</v>
      </c>
      <c r="BV74" s="144"/>
      <c r="BW74" s="147"/>
      <c r="BX74" s="133">
        <f t="shared" ref="BX74:BX135" si="1396">+BV74-BW74</f>
        <v>0</v>
      </c>
      <c r="BY74" s="134" t="e">
        <f t="shared" ref="BY74:BY135" si="1397">BW74/BV74*100</f>
        <v>#DIV/0!</v>
      </c>
      <c r="BZ74" s="133"/>
      <c r="CA74" s="145">
        <f t="shared" ref="CA74:CA135" si="1398">+BX74-BZ74</f>
        <v>0</v>
      </c>
      <c r="CB74" s="144"/>
      <c r="CC74" s="147"/>
      <c r="CD74" s="133">
        <f t="shared" ref="CD74:CD135" si="1399">+CB74-CC74</f>
        <v>0</v>
      </c>
      <c r="CE74" s="134" t="e">
        <f t="shared" ref="CE74:CE135" si="1400">CC74/CB74*100</f>
        <v>#DIV/0!</v>
      </c>
      <c r="CF74" s="133"/>
      <c r="CG74" s="145">
        <f t="shared" ref="CG74:CG135" si="1401">+CD74-CF74</f>
        <v>0</v>
      </c>
      <c r="CH74" s="144">
        <f t="shared" ref="CH74:CJ136" si="1402">+CN74+CT74+CZ74</f>
        <v>0</v>
      </c>
      <c r="CI74" s="147">
        <f t="shared" si="1402"/>
        <v>0</v>
      </c>
      <c r="CJ74" s="133">
        <f t="shared" si="1402"/>
        <v>0</v>
      </c>
      <c r="CK74" s="134" t="e">
        <f t="shared" ref="CK74:CK136" si="1403">CI74/CH74*100</f>
        <v>#DIV/0!</v>
      </c>
      <c r="CL74" s="133">
        <f t="shared" ref="CL74:CM136" si="1404">+CR74+CX74+DD74</f>
        <v>0</v>
      </c>
      <c r="CM74" s="145">
        <f t="shared" si="1404"/>
        <v>0</v>
      </c>
      <c r="CN74" s="144"/>
      <c r="CO74" s="147"/>
      <c r="CP74" s="133">
        <f t="shared" ref="CP74:CP135" si="1405">+CN74-CO74</f>
        <v>0</v>
      </c>
      <c r="CQ74" s="134" t="e">
        <f t="shared" ref="CQ74:CQ135" si="1406">CO74/CN74*100</f>
        <v>#DIV/0!</v>
      </c>
      <c r="CR74" s="133"/>
      <c r="CS74" s="145">
        <f t="shared" ref="CS74:CS135" si="1407">+CP74-CR74</f>
        <v>0</v>
      </c>
      <c r="CT74" s="144"/>
      <c r="CU74" s="147"/>
      <c r="CV74" s="133">
        <f t="shared" ref="CV74:CV135" si="1408">+CT74-CU74</f>
        <v>0</v>
      </c>
      <c r="CW74" s="134" t="e">
        <f t="shared" ref="CW74:CW135" si="1409">CU74/CT74*100</f>
        <v>#DIV/0!</v>
      </c>
      <c r="CX74" s="133"/>
      <c r="CY74" s="145">
        <f t="shared" ref="CY74:CY135" si="1410">+CV74-CX74</f>
        <v>0</v>
      </c>
      <c r="CZ74" s="144"/>
      <c r="DA74" s="147"/>
      <c r="DB74" s="133">
        <f t="shared" ref="DB74:DB135" si="1411">+CZ74-DA74</f>
        <v>0</v>
      </c>
      <c r="DC74" s="134" t="e">
        <f t="shared" ref="DC74:DC135" si="1412">DA74/CZ74*100</f>
        <v>#DIV/0!</v>
      </c>
      <c r="DD74" s="133"/>
      <c r="DE74" s="145">
        <f t="shared" ref="DE74:DE135" si="1413">+DB74-DD74</f>
        <v>0</v>
      </c>
      <c r="DF74" s="144">
        <f t="shared" ref="DF74:DH136" si="1414">+DL74+DR74+DX74</f>
        <v>0</v>
      </c>
      <c r="DG74" s="147">
        <f t="shared" si="1414"/>
        <v>0</v>
      </c>
      <c r="DH74" s="133">
        <f t="shared" si="1414"/>
        <v>0</v>
      </c>
      <c r="DI74" s="134" t="e">
        <f t="shared" ref="DI74:DI136" si="1415">DG74/DF74*100</f>
        <v>#DIV/0!</v>
      </c>
      <c r="DJ74" s="133">
        <f t="shared" ref="DJ74:DK136" si="1416">+DP74+DV74+EB74</f>
        <v>0</v>
      </c>
      <c r="DK74" s="145">
        <f t="shared" si="1416"/>
        <v>0</v>
      </c>
      <c r="DL74" s="144">
        <f>+'[10]รายละเอียดซื้อ I'!F278</f>
        <v>0</v>
      </c>
      <c r="DM74" s="147">
        <f>+'[10]รายละเอียดซื้อ I'!G278+'[10]รายละเอียดซื้อ I'!J278+'[10]รายละเอียดซื้อ I'!K278</f>
        <v>0</v>
      </c>
      <c r="DN74" s="133">
        <f t="shared" ref="DN74:DN135" si="1417">+DL74-DM74</f>
        <v>0</v>
      </c>
      <c r="DO74" s="134" t="e">
        <f t="shared" ref="DO74:DO135" si="1418">DM74/DL74*100</f>
        <v>#DIV/0!</v>
      </c>
      <c r="DP74" s="133">
        <f>+'[10]รายละเอียดซื้อ I'!N278</f>
        <v>0</v>
      </c>
      <c r="DQ74" s="145">
        <f t="shared" ref="DQ74:DQ135" si="1419">+DN74-DP74</f>
        <v>0</v>
      </c>
      <c r="DR74" s="144"/>
      <c r="DS74" s="147"/>
      <c r="DT74" s="133">
        <f t="shared" ref="DT74:DT135" si="1420">+DR74-DS74</f>
        <v>0</v>
      </c>
      <c r="DU74" s="134" t="e">
        <f t="shared" ref="DU74:DU135" si="1421">DS74/DR74*100</f>
        <v>#DIV/0!</v>
      </c>
      <c r="DV74" s="133"/>
      <c r="DW74" s="145">
        <f t="shared" ref="DW74:DW135" si="1422">+DT74-DV74</f>
        <v>0</v>
      </c>
      <c r="DX74" s="144"/>
      <c r="DY74" s="147"/>
      <c r="DZ74" s="133">
        <f t="shared" si="1257"/>
        <v>0</v>
      </c>
      <c r="EA74" s="134" t="e">
        <f t="shared" si="1258"/>
        <v>#DIV/0!</v>
      </c>
      <c r="EB74" s="133"/>
      <c r="EC74" s="145">
        <f t="shared" si="1259"/>
        <v>0</v>
      </c>
      <c r="ED74" s="144">
        <f t="shared" ref="ED74:EF136" si="1423">+EJ74+EP74+EV74+FB74+FH74</f>
        <v>0</v>
      </c>
      <c r="EE74" s="147">
        <f t="shared" si="1423"/>
        <v>0</v>
      </c>
      <c r="EF74" s="133">
        <f t="shared" si="1423"/>
        <v>0</v>
      </c>
      <c r="EG74" s="134" t="e">
        <f t="shared" ref="EG74:EG136" si="1424">EE74/ED74*100</f>
        <v>#DIV/0!</v>
      </c>
      <c r="EH74" s="133">
        <f t="shared" ref="EH74:EI136" si="1425">+EN74+ET74+EZ74+FF74+FL74</f>
        <v>0</v>
      </c>
      <c r="EI74" s="145">
        <f t="shared" si="1425"/>
        <v>0</v>
      </c>
      <c r="EJ74" s="144">
        <f>+'[10]รายละเอียดซื้อ I'!F279</f>
        <v>0</v>
      </c>
      <c r="EK74" s="147">
        <f>+'[10]รายละเอียดซื้อ I'!G279+'[10]รายละเอียดซื้อ I'!J279+'[10]รายละเอียดซื้อ I'!K279</f>
        <v>0</v>
      </c>
      <c r="EL74" s="133">
        <f t="shared" si="1260"/>
        <v>0</v>
      </c>
      <c r="EM74" s="134" t="e">
        <f t="shared" si="1261"/>
        <v>#DIV/0!</v>
      </c>
      <c r="EN74" s="133">
        <f>+'[10]รายละเอียดซื้อ I'!N279</f>
        <v>0</v>
      </c>
      <c r="EO74" s="145">
        <f t="shared" si="1262"/>
        <v>0</v>
      </c>
      <c r="EP74" s="144"/>
      <c r="EQ74" s="147"/>
      <c r="ER74" s="133">
        <f t="shared" si="1263"/>
        <v>0</v>
      </c>
      <c r="ES74" s="134" t="e">
        <f t="shared" si="1264"/>
        <v>#DIV/0!</v>
      </c>
      <c r="ET74" s="133"/>
      <c r="EU74" s="145">
        <f t="shared" si="1265"/>
        <v>0</v>
      </c>
      <c r="EV74" s="144"/>
      <c r="EW74" s="147"/>
      <c r="EX74" s="133">
        <f t="shared" si="1266"/>
        <v>0</v>
      </c>
      <c r="EY74" s="134" t="e">
        <f t="shared" si="1267"/>
        <v>#DIV/0!</v>
      </c>
      <c r="EZ74" s="133"/>
      <c r="FA74" s="145">
        <f t="shared" si="1268"/>
        <v>0</v>
      </c>
      <c r="FB74" s="144"/>
      <c r="FC74" s="147"/>
      <c r="FD74" s="133">
        <f t="shared" si="1269"/>
        <v>0</v>
      </c>
      <c r="FE74" s="134" t="e">
        <f t="shared" si="1270"/>
        <v>#DIV/0!</v>
      </c>
      <c r="FF74" s="133"/>
      <c r="FG74" s="145">
        <f t="shared" si="1271"/>
        <v>0</v>
      </c>
      <c r="FH74" s="144"/>
      <c r="FI74" s="147"/>
      <c r="FJ74" s="133">
        <f t="shared" si="1272"/>
        <v>0</v>
      </c>
      <c r="FK74" s="134" t="e">
        <f t="shared" si="1273"/>
        <v>#DIV/0!</v>
      </c>
      <c r="FL74" s="133"/>
      <c r="FM74" s="145">
        <f t="shared" si="1274"/>
        <v>0</v>
      </c>
      <c r="FN74" s="144">
        <f t="shared" ref="FN74:FP136" si="1426">+FT74+FZ74+GF74</f>
        <v>265950</v>
      </c>
      <c r="FO74" s="147">
        <f t="shared" si="1426"/>
        <v>0</v>
      </c>
      <c r="FP74" s="133">
        <f t="shared" si="1426"/>
        <v>265950</v>
      </c>
      <c r="FQ74" s="134">
        <f t="shared" ref="FQ74:FQ136" si="1427">FO74/FN74*100</f>
        <v>0</v>
      </c>
      <c r="FR74" s="133">
        <f t="shared" ref="FR74:FS136" si="1428">+FX74+GD74+GJ74</f>
        <v>265950</v>
      </c>
      <c r="FS74" s="145">
        <f t="shared" si="1428"/>
        <v>0</v>
      </c>
      <c r="FT74" s="144">
        <f>+'[10]รายละเอียดซื้อ I'!F280</f>
        <v>265950</v>
      </c>
      <c r="FU74" s="147">
        <f>+'[10]รายละเอียดซื้อ I'!G280+'[10]รายละเอียดซื้อ I'!J280+'[10]รายละเอียดซื้อ I'!K280</f>
        <v>0</v>
      </c>
      <c r="FV74" s="133">
        <f t="shared" si="1275"/>
        <v>265950</v>
      </c>
      <c r="FW74" s="134">
        <f t="shared" si="1276"/>
        <v>0</v>
      </c>
      <c r="FX74" s="133">
        <f>+'[10]รายละเอียดซื้อ I'!N280</f>
        <v>265950</v>
      </c>
      <c r="FY74" s="145">
        <f t="shared" si="1277"/>
        <v>0</v>
      </c>
      <c r="FZ74" s="144"/>
      <c r="GA74" s="147"/>
      <c r="GB74" s="133">
        <f t="shared" si="1278"/>
        <v>0</v>
      </c>
      <c r="GC74" s="134" t="e">
        <f t="shared" si="1279"/>
        <v>#DIV/0!</v>
      </c>
      <c r="GD74" s="133"/>
      <c r="GE74" s="145">
        <f t="shared" si="1280"/>
        <v>0</v>
      </c>
      <c r="GF74" s="144"/>
      <c r="GG74" s="147"/>
      <c r="GH74" s="133">
        <f t="shared" si="1281"/>
        <v>0</v>
      </c>
      <c r="GI74" s="134" t="e">
        <f t="shared" si="1282"/>
        <v>#DIV/0!</v>
      </c>
      <c r="GJ74" s="133"/>
      <c r="GK74" s="145">
        <f t="shared" si="1283"/>
        <v>0</v>
      </c>
      <c r="GL74" s="144">
        <f t="shared" ref="GL74:GN136" si="1429">+GR74+GX74+HD74+HJ74+HP74+HV74</f>
        <v>0</v>
      </c>
      <c r="GM74" s="147">
        <f t="shared" si="1429"/>
        <v>0</v>
      </c>
      <c r="GN74" s="133">
        <f t="shared" si="1429"/>
        <v>0</v>
      </c>
      <c r="GO74" s="134" t="e">
        <f t="shared" ref="GO74:GO136" si="1430">GM74/GL74*100</f>
        <v>#DIV/0!</v>
      </c>
      <c r="GP74" s="133">
        <f t="shared" ref="GP74:GQ136" si="1431">+GV74+HB74+HH74+HN74+HT74+HZ74</f>
        <v>0</v>
      </c>
      <c r="GQ74" s="145">
        <f t="shared" si="1431"/>
        <v>0</v>
      </c>
      <c r="GR74" s="144">
        <f>+'[10]รายละเอียดซื้อ I'!F281</f>
        <v>0</v>
      </c>
      <c r="GS74" s="147">
        <f>+'[10]รายละเอียดซื้อ I'!G281+'[10]รายละเอียดซื้อ I'!J281+'[10]รายละเอียดซื้อ I'!K281</f>
        <v>0</v>
      </c>
      <c r="GT74" s="133">
        <f t="shared" si="1284"/>
        <v>0</v>
      </c>
      <c r="GU74" s="134" t="e">
        <f t="shared" si="1285"/>
        <v>#DIV/0!</v>
      </c>
      <c r="GV74" s="133">
        <f>+'[10]รายละเอียดซื้อ I'!N281</f>
        <v>0</v>
      </c>
      <c r="GW74" s="145">
        <f t="shared" si="1286"/>
        <v>0</v>
      </c>
      <c r="GX74" s="144"/>
      <c r="GY74" s="147"/>
      <c r="GZ74" s="133">
        <f t="shared" si="1287"/>
        <v>0</v>
      </c>
      <c r="HA74" s="134" t="e">
        <f t="shared" si="1288"/>
        <v>#DIV/0!</v>
      </c>
      <c r="HB74" s="133"/>
      <c r="HC74" s="145">
        <f t="shared" si="1289"/>
        <v>0</v>
      </c>
      <c r="HD74" s="144"/>
      <c r="HE74" s="147"/>
      <c r="HF74" s="133">
        <f t="shared" si="1290"/>
        <v>0</v>
      </c>
      <c r="HG74" s="134" t="e">
        <f t="shared" si="1291"/>
        <v>#DIV/0!</v>
      </c>
      <c r="HH74" s="133"/>
      <c r="HI74" s="145">
        <f t="shared" si="1292"/>
        <v>0</v>
      </c>
      <c r="HJ74" s="144"/>
      <c r="HK74" s="147"/>
      <c r="HL74" s="133">
        <f t="shared" si="1293"/>
        <v>0</v>
      </c>
      <c r="HM74" s="134" t="e">
        <f t="shared" si="1294"/>
        <v>#DIV/0!</v>
      </c>
      <c r="HN74" s="133"/>
      <c r="HO74" s="145">
        <f t="shared" si="1295"/>
        <v>0</v>
      </c>
      <c r="HP74" s="144"/>
      <c r="HQ74" s="147"/>
      <c r="HR74" s="133">
        <f t="shared" si="1371"/>
        <v>0</v>
      </c>
      <c r="HS74" s="134" t="e">
        <f t="shared" si="1372"/>
        <v>#DIV/0!</v>
      </c>
      <c r="HT74" s="133"/>
      <c r="HU74" s="145">
        <f t="shared" si="1296"/>
        <v>0</v>
      </c>
      <c r="HV74" s="144"/>
      <c r="HW74" s="147"/>
      <c r="HX74" s="133">
        <f t="shared" si="1373"/>
        <v>0</v>
      </c>
      <c r="HY74" s="134" t="e">
        <f t="shared" si="1297"/>
        <v>#DIV/0!</v>
      </c>
      <c r="HZ74" s="133"/>
      <c r="IA74" s="145">
        <f t="shared" si="1298"/>
        <v>0</v>
      </c>
      <c r="IB74" s="144">
        <f t="shared" ref="IB74:ID136" si="1432">+IH74+IN74+IT74</f>
        <v>0</v>
      </c>
      <c r="IC74" s="147">
        <f t="shared" si="1432"/>
        <v>0</v>
      </c>
      <c r="ID74" s="133">
        <f t="shared" si="1432"/>
        <v>0</v>
      </c>
      <c r="IE74" s="134" t="e">
        <f t="shared" ref="IE74:IE136" si="1433">IC74/IB74*100</f>
        <v>#DIV/0!</v>
      </c>
      <c r="IF74" s="133">
        <f t="shared" ref="IF74:IG136" si="1434">+IL74+IR74+IX74</f>
        <v>0</v>
      </c>
      <c r="IG74" s="145">
        <f t="shared" si="1434"/>
        <v>0</v>
      </c>
      <c r="IH74" s="144"/>
      <c r="II74" s="147"/>
      <c r="IJ74" s="133">
        <f t="shared" si="1299"/>
        <v>0</v>
      </c>
      <c r="IK74" s="134" t="e">
        <f t="shared" si="1300"/>
        <v>#DIV/0!</v>
      </c>
      <c r="IL74" s="133"/>
      <c r="IM74" s="145">
        <f t="shared" si="1301"/>
        <v>0</v>
      </c>
      <c r="IN74" s="144"/>
      <c r="IO74" s="147"/>
      <c r="IP74" s="133">
        <f t="shared" si="1302"/>
        <v>0</v>
      </c>
      <c r="IQ74" s="134" t="e">
        <f t="shared" si="1303"/>
        <v>#DIV/0!</v>
      </c>
      <c r="IR74" s="133"/>
      <c r="IS74" s="145">
        <f t="shared" si="1304"/>
        <v>0</v>
      </c>
      <c r="IT74" s="144"/>
      <c r="IU74" s="147"/>
      <c r="IV74" s="133">
        <f t="shared" si="1305"/>
        <v>0</v>
      </c>
      <c r="IW74" s="134" t="e">
        <f t="shared" si="1306"/>
        <v>#DIV/0!</v>
      </c>
      <c r="IX74" s="133"/>
      <c r="IY74" s="145">
        <f t="shared" si="1307"/>
        <v>0</v>
      </c>
      <c r="IZ74" s="144">
        <f t="shared" ref="IZ74:JB136" si="1435">+JF74+JL74+JR74+JX74</f>
        <v>0</v>
      </c>
      <c r="JA74" s="147">
        <f t="shared" si="1435"/>
        <v>0</v>
      </c>
      <c r="JB74" s="133">
        <f t="shared" si="1435"/>
        <v>0</v>
      </c>
      <c r="JC74" s="134" t="e">
        <f t="shared" ref="JC74:JC136" si="1436">JA74/IZ74*100</f>
        <v>#DIV/0!</v>
      </c>
      <c r="JD74" s="133">
        <f t="shared" ref="JD74:JE136" si="1437">+JJ74+JP74+JV74+KB74</f>
        <v>0</v>
      </c>
      <c r="JE74" s="145">
        <f t="shared" si="1437"/>
        <v>0</v>
      </c>
      <c r="JF74" s="144">
        <f>+'[10]รายละเอียดซื้อ I'!F282</f>
        <v>0</v>
      </c>
      <c r="JG74" s="147">
        <f>+'[10]รายละเอียดซื้อ I'!G282+'[10]รายละเอียดซื้อ I'!J282+'[10]รายละเอียดซื้อ I'!K282</f>
        <v>0</v>
      </c>
      <c r="JH74" s="133">
        <f t="shared" si="1308"/>
        <v>0</v>
      </c>
      <c r="JI74" s="134" t="e">
        <f t="shared" si="1309"/>
        <v>#DIV/0!</v>
      </c>
      <c r="JJ74" s="133">
        <f>+'[10]รายละเอียดซื้อ I'!N282</f>
        <v>0</v>
      </c>
      <c r="JK74" s="145">
        <f t="shared" si="1310"/>
        <v>0</v>
      </c>
      <c r="JL74" s="144"/>
      <c r="JM74" s="147"/>
      <c r="JN74" s="133">
        <f t="shared" si="1311"/>
        <v>0</v>
      </c>
      <c r="JO74" s="134" t="e">
        <f t="shared" si="1312"/>
        <v>#DIV/0!</v>
      </c>
      <c r="JP74" s="133"/>
      <c r="JQ74" s="145">
        <f t="shared" si="1313"/>
        <v>0</v>
      </c>
      <c r="JR74" s="144"/>
      <c r="JS74" s="147"/>
      <c r="JT74" s="133">
        <f t="shared" si="1314"/>
        <v>0</v>
      </c>
      <c r="JU74" s="134" t="e">
        <f t="shared" si="1315"/>
        <v>#DIV/0!</v>
      </c>
      <c r="JV74" s="133"/>
      <c r="JW74" s="145">
        <f t="shared" si="1316"/>
        <v>0</v>
      </c>
      <c r="JX74" s="144"/>
      <c r="JY74" s="147"/>
      <c r="JZ74" s="133">
        <f t="shared" si="1317"/>
        <v>0</v>
      </c>
      <c r="KA74" s="134" t="e">
        <f t="shared" si="1318"/>
        <v>#DIV/0!</v>
      </c>
      <c r="KB74" s="133"/>
      <c r="KC74" s="145">
        <f t="shared" si="1319"/>
        <v>0</v>
      </c>
      <c r="KD74" s="144">
        <f t="shared" ref="KD74:KF136" si="1438">+KJ74+KP74</f>
        <v>0</v>
      </c>
      <c r="KE74" s="147">
        <f t="shared" si="1438"/>
        <v>0</v>
      </c>
      <c r="KF74" s="133">
        <f t="shared" si="1438"/>
        <v>0</v>
      </c>
      <c r="KG74" s="134" t="e">
        <f t="shared" ref="KG74:KG136" si="1439">KE74/KD74*100</f>
        <v>#DIV/0!</v>
      </c>
      <c r="KH74" s="133">
        <f t="shared" ref="KH74:KI136" si="1440">+KN74+KT74</f>
        <v>0</v>
      </c>
      <c r="KI74" s="145">
        <f t="shared" si="1440"/>
        <v>0</v>
      </c>
      <c r="KJ74" s="144">
        <f>+'[10]รายละเอียดซื้อ I'!F283</f>
        <v>0</v>
      </c>
      <c r="KK74" s="147">
        <f>+'[10]รายละเอียดซื้อ I'!G283+'[10]รายละเอียดซื้อ I'!J283+'[10]รายละเอียดซื้อ I'!K283</f>
        <v>0</v>
      </c>
      <c r="KL74" s="133">
        <f t="shared" si="1320"/>
        <v>0</v>
      </c>
      <c r="KM74" s="134" t="e">
        <f t="shared" si="1321"/>
        <v>#DIV/0!</v>
      </c>
      <c r="KN74" s="133">
        <f>+'[10]รายละเอียดซื้อ I'!N283</f>
        <v>0</v>
      </c>
      <c r="KO74" s="145">
        <f t="shared" si="1322"/>
        <v>0</v>
      </c>
      <c r="KP74" s="144"/>
      <c r="KQ74" s="147"/>
      <c r="KR74" s="133">
        <f t="shared" si="1323"/>
        <v>0</v>
      </c>
      <c r="KS74" s="134" t="e">
        <f t="shared" si="1324"/>
        <v>#DIV/0!</v>
      </c>
      <c r="KT74" s="133"/>
      <c r="KU74" s="145">
        <f t="shared" si="1325"/>
        <v>0</v>
      </c>
      <c r="KV74" s="144">
        <f t="shared" ref="KV74:KX136" si="1441">+LB74+LH74</f>
        <v>0</v>
      </c>
      <c r="KW74" s="147">
        <f t="shared" si="1441"/>
        <v>0</v>
      </c>
      <c r="KX74" s="133">
        <f t="shared" si="1441"/>
        <v>0</v>
      </c>
      <c r="KY74" s="134" t="e">
        <f t="shared" ref="KY74:KY136" si="1442">KW74/KV74*100</f>
        <v>#DIV/0!</v>
      </c>
      <c r="KZ74" s="133">
        <f t="shared" ref="KZ74:LA136" si="1443">+LF74+LL74</f>
        <v>0</v>
      </c>
      <c r="LA74" s="145">
        <f t="shared" si="1443"/>
        <v>0</v>
      </c>
      <c r="LB74" s="144"/>
      <c r="LC74" s="147"/>
      <c r="LD74" s="133">
        <f t="shared" si="1326"/>
        <v>0</v>
      </c>
      <c r="LE74" s="134" t="e">
        <f t="shared" si="1327"/>
        <v>#DIV/0!</v>
      </c>
      <c r="LF74" s="133"/>
      <c r="LG74" s="145">
        <f t="shared" si="1328"/>
        <v>0</v>
      </c>
      <c r="LH74" s="144"/>
      <c r="LI74" s="147"/>
      <c r="LJ74" s="133">
        <f t="shared" si="1329"/>
        <v>0</v>
      </c>
      <c r="LK74" s="134" t="e">
        <f t="shared" si="1330"/>
        <v>#DIV/0!</v>
      </c>
      <c r="LL74" s="133"/>
      <c r="LM74" s="145">
        <f t="shared" si="1331"/>
        <v>0</v>
      </c>
      <c r="LN74" s="144">
        <f t="shared" ref="LN74:LP136" si="1444">+LT74+LZ74</f>
        <v>0</v>
      </c>
      <c r="LO74" s="147">
        <f t="shared" si="1444"/>
        <v>0</v>
      </c>
      <c r="LP74" s="133">
        <f t="shared" si="1444"/>
        <v>0</v>
      </c>
      <c r="LQ74" s="134" t="e">
        <f t="shared" ref="LQ74:LQ136" si="1445">LO74/LN74*100</f>
        <v>#DIV/0!</v>
      </c>
      <c r="LR74" s="133">
        <f t="shared" ref="LR74:LS136" si="1446">+LX74+MD74</f>
        <v>0</v>
      </c>
      <c r="LS74" s="145">
        <f t="shared" si="1446"/>
        <v>0</v>
      </c>
      <c r="LT74" s="144">
        <f>+'[10]รายละเอียดซื้อ I'!F284</f>
        <v>0</v>
      </c>
      <c r="LU74" s="147">
        <f>+'[10]รายละเอียดซื้อ I'!G284+'[10]รายละเอียดซื้อ I'!J284+'[10]รายละเอียดซื้อ I'!K284</f>
        <v>0</v>
      </c>
      <c r="LV74" s="133">
        <f t="shared" si="1332"/>
        <v>0</v>
      </c>
      <c r="LW74" s="134" t="e">
        <f t="shared" si="1333"/>
        <v>#DIV/0!</v>
      </c>
      <c r="LX74" s="133">
        <f>+'[10]รายละเอียดซื้อ I'!N284</f>
        <v>0</v>
      </c>
      <c r="LY74" s="145">
        <f t="shared" si="1334"/>
        <v>0</v>
      </c>
      <c r="LZ74" s="144"/>
      <c r="MA74" s="147"/>
      <c r="MB74" s="133">
        <f t="shared" si="1335"/>
        <v>0</v>
      </c>
      <c r="MC74" s="134" t="e">
        <f t="shared" si="1336"/>
        <v>#DIV/0!</v>
      </c>
      <c r="MD74" s="133"/>
      <c r="ME74" s="145">
        <f t="shared" si="1337"/>
        <v>0</v>
      </c>
      <c r="MF74" s="144">
        <f t="shared" ref="MF74:MH136" si="1447">+ML74+MR74</f>
        <v>0</v>
      </c>
      <c r="MG74" s="147">
        <f t="shared" si="1447"/>
        <v>0</v>
      </c>
      <c r="MH74" s="133">
        <f t="shared" si="1447"/>
        <v>0</v>
      </c>
      <c r="MI74" s="134" t="e">
        <f t="shared" ref="MI74:MI136" si="1448">MG74/MF74*100</f>
        <v>#DIV/0!</v>
      </c>
      <c r="MJ74" s="133">
        <f t="shared" ref="MJ74:MK136" si="1449">+MP74+MV74</f>
        <v>0</v>
      </c>
      <c r="MK74" s="145">
        <f t="shared" si="1449"/>
        <v>0</v>
      </c>
      <c r="ML74" s="144"/>
      <c r="MM74" s="147"/>
      <c r="MN74" s="133">
        <f t="shared" si="1338"/>
        <v>0</v>
      </c>
      <c r="MO74" s="134" t="e">
        <f t="shared" si="1339"/>
        <v>#DIV/0!</v>
      </c>
      <c r="MP74" s="133"/>
      <c r="MQ74" s="145">
        <f t="shared" si="1340"/>
        <v>0</v>
      </c>
      <c r="MR74" s="144"/>
      <c r="MS74" s="147"/>
      <c r="MT74" s="133">
        <f t="shared" si="1341"/>
        <v>0</v>
      </c>
      <c r="MU74" s="134" t="e">
        <f t="shared" si="1342"/>
        <v>#DIV/0!</v>
      </c>
      <c r="MV74" s="133"/>
      <c r="MW74" s="145">
        <f t="shared" si="1343"/>
        <v>0</v>
      </c>
      <c r="MX74" s="144">
        <f t="shared" ref="MX74:MZ136" si="1450">+ND74+NJ74</f>
        <v>0</v>
      </c>
      <c r="MY74" s="147">
        <f t="shared" si="1450"/>
        <v>0</v>
      </c>
      <c r="MZ74" s="133">
        <f t="shared" si="1450"/>
        <v>0</v>
      </c>
      <c r="NA74" s="134" t="e">
        <f t="shared" ref="NA74:NA136" si="1451">MY74/MX74*100</f>
        <v>#DIV/0!</v>
      </c>
      <c r="NB74" s="133">
        <f t="shared" ref="NB74:NC136" si="1452">+NH74+NN74</f>
        <v>0</v>
      </c>
      <c r="NC74" s="145">
        <f t="shared" si="1452"/>
        <v>0</v>
      </c>
      <c r="ND74" s="144"/>
      <c r="NE74" s="147"/>
      <c r="NF74" s="133">
        <f t="shared" si="1344"/>
        <v>0</v>
      </c>
      <c r="NG74" s="134" t="e">
        <f t="shared" si="1345"/>
        <v>#DIV/0!</v>
      </c>
      <c r="NH74" s="133"/>
      <c r="NI74" s="145">
        <f t="shared" si="1346"/>
        <v>0</v>
      </c>
      <c r="NJ74" s="144"/>
      <c r="NK74" s="147"/>
      <c r="NL74" s="133">
        <f t="shared" si="1347"/>
        <v>0</v>
      </c>
      <c r="NM74" s="134" t="e">
        <f t="shared" si="1348"/>
        <v>#DIV/0!</v>
      </c>
      <c r="NN74" s="133"/>
      <c r="NO74" s="145">
        <f t="shared" si="1349"/>
        <v>0</v>
      </c>
      <c r="NP74" s="144">
        <f t="shared" ref="NP74:NR136" si="1453">+NV74+OB74+OH74</f>
        <v>0</v>
      </c>
      <c r="NQ74" s="147">
        <f t="shared" si="1453"/>
        <v>0</v>
      </c>
      <c r="NR74" s="133">
        <f t="shared" si="1453"/>
        <v>0</v>
      </c>
      <c r="NS74" s="134" t="e">
        <f t="shared" ref="NS74:NS136" si="1454">NQ74/NP74*100</f>
        <v>#DIV/0!</v>
      </c>
      <c r="NT74" s="133">
        <f t="shared" ref="NT74:NU136" si="1455">+NZ74+OF74+OL74</f>
        <v>0</v>
      </c>
      <c r="NU74" s="145">
        <f t="shared" si="1455"/>
        <v>0</v>
      </c>
      <c r="NV74" s="144">
        <f>+'[10]รายละเอียดซื้อ I'!F285</f>
        <v>0</v>
      </c>
      <c r="NW74" s="147">
        <f>+'[10]รายละเอียดซื้อ I'!G285+'[10]รายละเอียดซื้อ I'!J285+'[10]รายละเอียดซื้อ I'!K285</f>
        <v>0</v>
      </c>
      <c r="NX74" s="133">
        <f t="shared" si="1350"/>
        <v>0</v>
      </c>
      <c r="NY74" s="134" t="e">
        <f t="shared" si="1351"/>
        <v>#DIV/0!</v>
      </c>
      <c r="NZ74" s="133">
        <f>+'[10]รายละเอียดซื้อ I'!N285</f>
        <v>0</v>
      </c>
      <c r="OA74" s="145">
        <f t="shared" si="1352"/>
        <v>0</v>
      </c>
      <c r="OB74" s="144"/>
      <c r="OC74" s="147"/>
      <c r="OD74" s="133">
        <f t="shared" si="1353"/>
        <v>0</v>
      </c>
      <c r="OE74" s="134" t="e">
        <f t="shared" si="1354"/>
        <v>#DIV/0!</v>
      </c>
      <c r="OF74" s="133"/>
      <c r="OG74" s="145">
        <f t="shared" si="1355"/>
        <v>0</v>
      </c>
      <c r="OH74" s="144"/>
      <c r="OI74" s="147"/>
      <c r="OJ74" s="133">
        <f t="shared" si="1356"/>
        <v>0</v>
      </c>
      <c r="OK74" s="134" t="e">
        <f t="shared" si="1357"/>
        <v>#DIV/0!</v>
      </c>
      <c r="OL74" s="133"/>
      <c r="OM74" s="145">
        <f t="shared" si="1358"/>
        <v>0</v>
      </c>
      <c r="ON74" s="144">
        <f t="shared" ref="ON74:OP136" si="1456">+OT74+OZ74</f>
        <v>0</v>
      </c>
      <c r="OO74" s="147">
        <f t="shared" si="1456"/>
        <v>0</v>
      </c>
      <c r="OP74" s="133">
        <f t="shared" si="1456"/>
        <v>0</v>
      </c>
      <c r="OQ74" s="134" t="e">
        <f t="shared" ref="OQ74:OQ136" si="1457">OO74/ON74*100</f>
        <v>#DIV/0!</v>
      </c>
      <c r="OR74" s="133">
        <f t="shared" ref="OR74:OS136" si="1458">+OX74+PD74</f>
        <v>0</v>
      </c>
      <c r="OS74" s="145">
        <f t="shared" si="1458"/>
        <v>0</v>
      </c>
      <c r="OT74" s="144"/>
      <c r="OU74" s="147"/>
      <c r="OV74" s="133">
        <f t="shared" si="1359"/>
        <v>0</v>
      </c>
      <c r="OW74" s="134" t="e">
        <f t="shared" si="1360"/>
        <v>#DIV/0!</v>
      </c>
      <c r="OX74" s="133"/>
      <c r="OY74" s="145">
        <f t="shared" si="1361"/>
        <v>0</v>
      </c>
      <c r="OZ74" s="144"/>
      <c r="PA74" s="147"/>
      <c r="PB74" s="133">
        <f t="shared" si="1362"/>
        <v>0</v>
      </c>
      <c r="PC74" s="134" t="e">
        <f t="shared" si="1363"/>
        <v>#DIV/0!</v>
      </c>
      <c r="PD74" s="133"/>
      <c r="PE74" s="145">
        <f t="shared" si="1364"/>
        <v>0</v>
      </c>
      <c r="PF74" s="144">
        <f t="shared" ref="PF74:PH136" si="1459">+PL74+PR74</f>
        <v>0</v>
      </c>
      <c r="PG74" s="147">
        <f t="shared" si="1459"/>
        <v>0</v>
      </c>
      <c r="PH74" s="133">
        <f t="shared" si="1459"/>
        <v>0</v>
      </c>
      <c r="PI74" s="134" t="e">
        <f t="shared" ref="PI74:PI136" si="1460">PG74/PF74*100</f>
        <v>#DIV/0!</v>
      </c>
      <c r="PJ74" s="133">
        <f t="shared" ref="PJ74:PK136" si="1461">+PP74+PV74</f>
        <v>0</v>
      </c>
      <c r="PK74" s="145">
        <f t="shared" si="1461"/>
        <v>0</v>
      </c>
      <c r="PL74" s="144"/>
      <c r="PM74" s="147"/>
      <c r="PN74" s="133">
        <f t="shared" si="1365"/>
        <v>0</v>
      </c>
      <c r="PO74" s="134" t="e">
        <f t="shared" si="1366"/>
        <v>#DIV/0!</v>
      </c>
      <c r="PP74" s="133"/>
      <c r="PQ74" s="145">
        <f t="shared" si="1367"/>
        <v>0</v>
      </c>
      <c r="PR74" s="144"/>
      <c r="PS74" s="147"/>
      <c r="PT74" s="133">
        <f t="shared" si="1368"/>
        <v>0</v>
      </c>
      <c r="PU74" s="134" t="e">
        <f t="shared" si="1369"/>
        <v>#DIV/0!</v>
      </c>
      <c r="PV74" s="133"/>
      <c r="PW74" s="145">
        <f t="shared" si="1370"/>
        <v>0</v>
      </c>
    </row>
    <row r="75" spans="1:439" s="98" customFormat="1" ht="18.75" customHeight="1">
      <c r="A75" s="150"/>
      <c r="B75" s="163" t="s">
        <v>765</v>
      </c>
      <c r="C75" s="163"/>
      <c r="D75" s="164">
        <f>SUM(D68:D74)</f>
        <v>784343.65000000037</v>
      </c>
      <c r="E75" s="164">
        <f t="shared" ref="E75:J75" si="1462">SUM(E68:E74)</f>
        <v>0</v>
      </c>
      <c r="F75" s="164">
        <f t="shared" si="1462"/>
        <v>784343.65000000037</v>
      </c>
      <c r="G75" s="164">
        <f t="shared" si="1462"/>
        <v>9150</v>
      </c>
      <c r="H75" s="164">
        <f t="shared" si="1462"/>
        <v>775193.65000000037</v>
      </c>
      <c r="I75" s="164">
        <f t="shared" si="1462"/>
        <v>264080</v>
      </c>
      <c r="J75" s="164">
        <f t="shared" si="1462"/>
        <v>511113.65000000037</v>
      </c>
      <c r="K75" s="165">
        <f t="shared" si="1374"/>
        <v>34.066326523701512</v>
      </c>
      <c r="L75" s="164">
        <f t="shared" ref="L75:M75" si="1463">SUM(L68:L74)</f>
        <v>265950</v>
      </c>
      <c r="M75" s="166">
        <f t="shared" si="1463"/>
        <v>245163.65000000037</v>
      </c>
      <c r="N75" s="167">
        <f t="shared" si="1375"/>
        <v>0</v>
      </c>
      <c r="O75" s="168">
        <f t="shared" si="1375"/>
        <v>0</v>
      </c>
      <c r="P75" s="168">
        <f t="shared" si="1375"/>
        <v>0</v>
      </c>
      <c r="Q75" s="169" t="e">
        <f t="shared" si="1376"/>
        <v>#DIV/0!</v>
      </c>
      <c r="R75" s="168">
        <f t="shared" si="1377"/>
        <v>0</v>
      </c>
      <c r="S75" s="170">
        <f t="shared" si="1377"/>
        <v>0</v>
      </c>
      <c r="T75" s="171">
        <f>SUM(T68:T74)</f>
        <v>775193.65000000037</v>
      </c>
      <c r="U75" s="172">
        <f t="shared" ref="U75:V75" si="1464">SUM(U68:U74)</f>
        <v>264080</v>
      </c>
      <c r="V75" s="172">
        <f t="shared" si="1464"/>
        <v>511113.65000000037</v>
      </c>
      <c r="W75" s="173">
        <f t="shared" si="1248"/>
        <v>34.066326523701512</v>
      </c>
      <c r="X75" s="172">
        <f t="shared" ref="X75:Y75" si="1465">SUM(X68:X74)</f>
        <v>265950</v>
      </c>
      <c r="Y75" s="174">
        <f t="shared" si="1465"/>
        <v>245163.65000000037</v>
      </c>
      <c r="Z75" s="175">
        <f>SUM(Z67:Z74)</f>
        <v>0</v>
      </c>
      <c r="AA75" s="164">
        <f t="shared" ref="AA75:CX75" si="1466">SUM(AA67:AA74)</f>
        <v>0</v>
      </c>
      <c r="AB75" s="164">
        <f t="shared" si="1466"/>
        <v>0</v>
      </c>
      <c r="AC75" s="165" t="e">
        <f t="shared" si="1466"/>
        <v>#DIV/0!</v>
      </c>
      <c r="AD75" s="164">
        <f t="shared" si="1466"/>
        <v>0</v>
      </c>
      <c r="AE75" s="176">
        <f t="shared" si="1466"/>
        <v>0</v>
      </c>
      <c r="AF75" s="175">
        <f t="shared" si="1466"/>
        <v>0</v>
      </c>
      <c r="AG75" s="164">
        <f t="shared" si="1466"/>
        <v>0</v>
      </c>
      <c r="AH75" s="164">
        <f t="shared" si="1466"/>
        <v>0</v>
      </c>
      <c r="AI75" s="165" t="e">
        <f t="shared" si="1466"/>
        <v>#DIV/0!</v>
      </c>
      <c r="AJ75" s="164">
        <f t="shared" si="1466"/>
        <v>0</v>
      </c>
      <c r="AK75" s="176">
        <f t="shared" si="1466"/>
        <v>0</v>
      </c>
      <c r="AL75" s="175">
        <f t="shared" si="1378"/>
        <v>245163.65000000037</v>
      </c>
      <c r="AM75" s="164">
        <f t="shared" si="1378"/>
        <v>0</v>
      </c>
      <c r="AN75" s="164">
        <f t="shared" si="1378"/>
        <v>245163.65000000037</v>
      </c>
      <c r="AO75" s="165">
        <f t="shared" si="1379"/>
        <v>0</v>
      </c>
      <c r="AP75" s="164">
        <f t="shared" si="1380"/>
        <v>0</v>
      </c>
      <c r="AQ75" s="176">
        <f t="shared" si="1380"/>
        <v>245163.65000000037</v>
      </c>
      <c r="AR75" s="175">
        <f t="shared" si="1466"/>
        <v>245163.65000000037</v>
      </c>
      <c r="AS75" s="164">
        <f t="shared" si="1466"/>
        <v>0</v>
      </c>
      <c r="AT75" s="164">
        <f t="shared" si="1466"/>
        <v>245163.65000000037</v>
      </c>
      <c r="AU75" s="165" t="e">
        <f t="shared" si="1466"/>
        <v>#DIV/0!</v>
      </c>
      <c r="AV75" s="164">
        <f t="shared" si="1466"/>
        <v>0</v>
      </c>
      <c r="AW75" s="176">
        <f t="shared" si="1466"/>
        <v>245163.65000000037</v>
      </c>
      <c r="AX75" s="175">
        <f t="shared" si="1466"/>
        <v>0</v>
      </c>
      <c r="AY75" s="164">
        <f t="shared" si="1466"/>
        <v>0</v>
      </c>
      <c r="AZ75" s="164">
        <f t="shared" si="1466"/>
        <v>0</v>
      </c>
      <c r="BA75" s="165" t="e">
        <f t="shared" si="1466"/>
        <v>#DIV/0!</v>
      </c>
      <c r="BB75" s="164">
        <f t="shared" si="1466"/>
        <v>0</v>
      </c>
      <c r="BC75" s="176">
        <f t="shared" si="1466"/>
        <v>0</v>
      </c>
      <c r="BD75" s="175">
        <f t="shared" si="1466"/>
        <v>0</v>
      </c>
      <c r="BE75" s="164">
        <f t="shared" si="1466"/>
        <v>0</v>
      </c>
      <c r="BF75" s="164">
        <f t="shared" si="1466"/>
        <v>0</v>
      </c>
      <c r="BG75" s="165" t="e">
        <f t="shared" si="1466"/>
        <v>#DIV/0!</v>
      </c>
      <c r="BH75" s="164">
        <f t="shared" si="1466"/>
        <v>0</v>
      </c>
      <c r="BI75" s="176">
        <f t="shared" si="1466"/>
        <v>0</v>
      </c>
      <c r="BJ75" s="175">
        <f t="shared" si="1390"/>
        <v>0</v>
      </c>
      <c r="BK75" s="164">
        <f t="shared" si="1390"/>
        <v>0</v>
      </c>
      <c r="BL75" s="164">
        <f t="shared" si="1390"/>
        <v>0</v>
      </c>
      <c r="BM75" s="165" t="e">
        <f t="shared" si="1391"/>
        <v>#DIV/0!</v>
      </c>
      <c r="BN75" s="164">
        <f t="shared" si="1392"/>
        <v>0</v>
      </c>
      <c r="BO75" s="176">
        <f t="shared" si="1392"/>
        <v>0</v>
      </c>
      <c r="BP75" s="175">
        <f t="shared" si="1466"/>
        <v>0</v>
      </c>
      <c r="BQ75" s="164">
        <f t="shared" si="1466"/>
        <v>0</v>
      </c>
      <c r="BR75" s="164">
        <f t="shared" si="1466"/>
        <v>0</v>
      </c>
      <c r="BS75" s="165" t="e">
        <f t="shared" si="1466"/>
        <v>#DIV/0!</v>
      </c>
      <c r="BT75" s="164">
        <f t="shared" si="1466"/>
        <v>0</v>
      </c>
      <c r="BU75" s="176">
        <f t="shared" si="1466"/>
        <v>0</v>
      </c>
      <c r="BV75" s="175">
        <f t="shared" si="1466"/>
        <v>0</v>
      </c>
      <c r="BW75" s="164">
        <f t="shared" si="1466"/>
        <v>0</v>
      </c>
      <c r="BX75" s="164">
        <f t="shared" si="1466"/>
        <v>0</v>
      </c>
      <c r="BY75" s="165" t="e">
        <f t="shared" si="1466"/>
        <v>#DIV/0!</v>
      </c>
      <c r="BZ75" s="164">
        <f t="shared" si="1466"/>
        <v>0</v>
      </c>
      <c r="CA75" s="176">
        <f t="shared" si="1466"/>
        <v>0</v>
      </c>
      <c r="CB75" s="175">
        <f t="shared" si="1466"/>
        <v>0</v>
      </c>
      <c r="CC75" s="164">
        <f t="shared" si="1466"/>
        <v>0</v>
      </c>
      <c r="CD75" s="164">
        <f t="shared" si="1466"/>
        <v>0</v>
      </c>
      <c r="CE75" s="165" t="e">
        <f t="shared" si="1466"/>
        <v>#DIV/0!</v>
      </c>
      <c r="CF75" s="164">
        <f t="shared" si="1466"/>
        <v>0</v>
      </c>
      <c r="CG75" s="176">
        <f t="shared" si="1466"/>
        <v>0</v>
      </c>
      <c r="CH75" s="175">
        <f t="shared" si="1402"/>
        <v>0</v>
      </c>
      <c r="CI75" s="164">
        <f t="shared" si="1402"/>
        <v>0</v>
      </c>
      <c r="CJ75" s="164">
        <f t="shared" si="1402"/>
        <v>0</v>
      </c>
      <c r="CK75" s="165" t="e">
        <f t="shared" si="1403"/>
        <v>#DIV/0!</v>
      </c>
      <c r="CL75" s="164">
        <f t="shared" si="1404"/>
        <v>0</v>
      </c>
      <c r="CM75" s="176">
        <f t="shared" si="1404"/>
        <v>0</v>
      </c>
      <c r="CN75" s="175">
        <f t="shared" si="1466"/>
        <v>0</v>
      </c>
      <c r="CO75" s="164">
        <f t="shared" si="1466"/>
        <v>0</v>
      </c>
      <c r="CP75" s="164">
        <f t="shared" si="1466"/>
        <v>0</v>
      </c>
      <c r="CQ75" s="165" t="e">
        <f t="shared" si="1466"/>
        <v>#DIV/0!</v>
      </c>
      <c r="CR75" s="164">
        <f t="shared" si="1466"/>
        <v>0</v>
      </c>
      <c r="CS75" s="176">
        <f t="shared" si="1466"/>
        <v>0</v>
      </c>
      <c r="CT75" s="175">
        <f t="shared" si="1466"/>
        <v>0</v>
      </c>
      <c r="CU75" s="164">
        <f t="shared" si="1466"/>
        <v>0</v>
      </c>
      <c r="CV75" s="164">
        <f t="shared" si="1466"/>
        <v>0</v>
      </c>
      <c r="CW75" s="165" t="e">
        <f t="shared" si="1466"/>
        <v>#DIV/0!</v>
      </c>
      <c r="CX75" s="164">
        <f t="shared" si="1466"/>
        <v>0</v>
      </c>
      <c r="CY75" s="176">
        <f t="shared" ref="CY75:DW75" si="1467">SUM(CY67:CY74)</f>
        <v>0</v>
      </c>
      <c r="CZ75" s="175">
        <f t="shared" si="1467"/>
        <v>0</v>
      </c>
      <c r="DA75" s="164">
        <f t="shared" si="1467"/>
        <v>0</v>
      </c>
      <c r="DB75" s="164">
        <f t="shared" si="1467"/>
        <v>0</v>
      </c>
      <c r="DC75" s="165" t="e">
        <f t="shared" si="1467"/>
        <v>#DIV/0!</v>
      </c>
      <c r="DD75" s="164">
        <f t="shared" si="1467"/>
        <v>0</v>
      </c>
      <c r="DE75" s="176">
        <f t="shared" si="1467"/>
        <v>0</v>
      </c>
      <c r="DF75" s="175">
        <f t="shared" si="1414"/>
        <v>222080</v>
      </c>
      <c r="DG75" s="164">
        <f t="shared" si="1414"/>
        <v>222080</v>
      </c>
      <c r="DH75" s="164">
        <f t="shared" si="1414"/>
        <v>0</v>
      </c>
      <c r="DI75" s="165">
        <f t="shared" si="1415"/>
        <v>100</v>
      </c>
      <c r="DJ75" s="164">
        <f t="shared" si="1416"/>
        <v>0</v>
      </c>
      <c r="DK75" s="176">
        <f t="shared" si="1416"/>
        <v>0</v>
      </c>
      <c r="DL75" s="175">
        <f t="shared" si="1467"/>
        <v>222080</v>
      </c>
      <c r="DM75" s="164">
        <f t="shared" si="1467"/>
        <v>222080</v>
      </c>
      <c r="DN75" s="164">
        <f t="shared" si="1467"/>
        <v>0</v>
      </c>
      <c r="DO75" s="165" t="e">
        <f t="shared" si="1467"/>
        <v>#DIV/0!</v>
      </c>
      <c r="DP75" s="164">
        <f t="shared" si="1467"/>
        <v>0</v>
      </c>
      <c r="DQ75" s="176">
        <f t="shared" si="1467"/>
        <v>0</v>
      </c>
      <c r="DR75" s="175">
        <f t="shared" si="1467"/>
        <v>0</v>
      </c>
      <c r="DS75" s="164">
        <f t="shared" si="1467"/>
        <v>0</v>
      </c>
      <c r="DT75" s="164">
        <f t="shared" si="1467"/>
        <v>0</v>
      </c>
      <c r="DU75" s="165" t="e">
        <f t="shared" si="1467"/>
        <v>#DIV/0!</v>
      </c>
      <c r="DV75" s="164">
        <f t="shared" si="1467"/>
        <v>0</v>
      </c>
      <c r="DW75" s="176">
        <f t="shared" si="1467"/>
        <v>0</v>
      </c>
      <c r="DX75" s="175">
        <f>SUM(DX67:DX74)</f>
        <v>0</v>
      </c>
      <c r="DY75" s="164">
        <f t="shared" ref="DY75:EC75" si="1468">SUM(DY67:DY74)</f>
        <v>0</v>
      </c>
      <c r="DZ75" s="164">
        <f t="shared" si="1468"/>
        <v>0</v>
      </c>
      <c r="EA75" s="165" t="e">
        <f t="shared" si="1468"/>
        <v>#DIV/0!</v>
      </c>
      <c r="EB75" s="164">
        <f t="shared" si="1468"/>
        <v>0</v>
      </c>
      <c r="EC75" s="176">
        <f t="shared" si="1468"/>
        <v>0</v>
      </c>
      <c r="ED75" s="175">
        <f t="shared" si="1423"/>
        <v>0</v>
      </c>
      <c r="EE75" s="164">
        <f t="shared" si="1423"/>
        <v>0</v>
      </c>
      <c r="EF75" s="164">
        <f t="shared" si="1423"/>
        <v>0</v>
      </c>
      <c r="EG75" s="165" t="e">
        <f t="shared" si="1424"/>
        <v>#DIV/0!</v>
      </c>
      <c r="EH75" s="164">
        <f t="shared" si="1425"/>
        <v>0</v>
      </c>
      <c r="EI75" s="176">
        <f t="shared" si="1425"/>
        <v>0</v>
      </c>
      <c r="EJ75" s="175">
        <f t="shared" ref="EJ75:FM75" si="1469">SUM(EJ67:EJ74)</f>
        <v>0</v>
      </c>
      <c r="EK75" s="164">
        <f t="shared" si="1469"/>
        <v>0</v>
      </c>
      <c r="EL75" s="164">
        <f t="shared" si="1469"/>
        <v>0</v>
      </c>
      <c r="EM75" s="165" t="e">
        <f t="shared" si="1469"/>
        <v>#DIV/0!</v>
      </c>
      <c r="EN75" s="164">
        <f t="shared" si="1469"/>
        <v>0</v>
      </c>
      <c r="EO75" s="176">
        <f t="shared" si="1469"/>
        <v>0</v>
      </c>
      <c r="EP75" s="175">
        <f t="shared" si="1469"/>
        <v>0</v>
      </c>
      <c r="EQ75" s="164">
        <f t="shared" si="1469"/>
        <v>0</v>
      </c>
      <c r="ER75" s="164">
        <f t="shared" si="1469"/>
        <v>0</v>
      </c>
      <c r="ES75" s="165" t="e">
        <f t="shared" si="1469"/>
        <v>#DIV/0!</v>
      </c>
      <c r="ET75" s="164">
        <f t="shared" si="1469"/>
        <v>0</v>
      </c>
      <c r="EU75" s="176">
        <f t="shared" si="1469"/>
        <v>0</v>
      </c>
      <c r="EV75" s="175">
        <f t="shared" si="1469"/>
        <v>0</v>
      </c>
      <c r="EW75" s="164">
        <f t="shared" si="1469"/>
        <v>0</v>
      </c>
      <c r="EX75" s="164">
        <f t="shared" si="1469"/>
        <v>0</v>
      </c>
      <c r="EY75" s="165" t="e">
        <f t="shared" si="1469"/>
        <v>#DIV/0!</v>
      </c>
      <c r="EZ75" s="164">
        <f t="shared" si="1469"/>
        <v>0</v>
      </c>
      <c r="FA75" s="176">
        <f t="shared" si="1469"/>
        <v>0</v>
      </c>
      <c r="FB75" s="175">
        <f t="shared" si="1469"/>
        <v>0</v>
      </c>
      <c r="FC75" s="164">
        <f t="shared" si="1469"/>
        <v>0</v>
      </c>
      <c r="FD75" s="164">
        <f t="shared" si="1469"/>
        <v>0</v>
      </c>
      <c r="FE75" s="165" t="e">
        <f t="shared" si="1469"/>
        <v>#DIV/0!</v>
      </c>
      <c r="FF75" s="164">
        <f t="shared" si="1469"/>
        <v>0</v>
      </c>
      <c r="FG75" s="176">
        <f t="shared" si="1469"/>
        <v>0</v>
      </c>
      <c r="FH75" s="175">
        <f t="shared" si="1469"/>
        <v>0</v>
      </c>
      <c r="FI75" s="164">
        <f t="shared" si="1469"/>
        <v>0</v>
      </c>
      <c r="FJ75" s="164">
        <f t="shared" si="1469"/>
        <v>0</v>
      </c>
      <c r="FK75" s="165" t="e">
        <f t="shared" si="1469"/>
        <v>#DIV/0!</v>
      </c>
      <c r="FL75" s="164">
        <f t="shared" si="1469"/>
        <v>0</v>
      </c>
      <c r="FM75" s="176">
        <f t="shared" si="1469"/>
        <v>0</v>
      </c>
      <c r="FN75" s="175">
        <f t="shared" si="1426"/>
        <v>265950</v>
      </c>
      <c r="FO75" s="164">
        <f t="shared" si="1426"/>
        <v>0</v>
      </c>
      <c r="FP75" s="164">
        <f t="shared" si="1426"/>
        <v>265950</v>
      </c>
      <c r="FQ75" s="165">
        <f t="shared" si="1427"/>
        <v>0</v>
      </c>
      <c r="FR75" s="164">
        <f t="shared" si="1428"/>
        <v>265950</v>
      </c>
      <c r="FS75" s="176">
        <f t="shared" si="1428"/>
        <v>0</v>
      </c>
      <c r="FT75" s="175">
        <f t="shared" ref="FT75:GK75" si="1470">SUM(FT67:FT74)</f>
        <v>265950</v>
      </c>
      <c r="FU75" s="164">
        <f t="shared" si="1470"/>
        <v>0</v>
      </c>
      <c r="FV75" s="164">
        <f t="shared" si="1470"/>
        <v>265950</v>
      </c>
      <c r="FW75" s="165" t="e">
        <f t="shared" si="1470"/>
        <v>#DIV/0!</v>
      </c>
      <c r="FX75" s="164">
        <f t="shared" si="1470"/>
        <v>265950</v>
      </c>
      <c r="FY75" s="176">
        <f t="shared" si="1470"/>
        <v>0</v>
      </c>
      <c r="FZ75" s="175">
        <f t="shared" si="1470"/>
        <v>0</v>
      </c>
      <c r="GA75" s="164">
        <f t="shared" si="1470"/>
        <v>0</v>
      </c>
      <c r="GB75" s="164">
        <f t="shared" si="1470"/>
        <v>0</v>
      </c>
      <c r="GC75" s="165" t="e">
        <f t="shared" si="1470"/>
        <v>#DIV/0!</v>
      </c>
      <c r="GD75" s="164">
        <f t="shared" si="1470"/>
        <v>0</v>
      </c>
      <c r="GE75" s="176">
        <f t="shared" si="1470"/>
        <v>0</v>
      </c>
      <c r="GF75" s="175">
        <f t="shared" si="1470"/>
        <v>0</v>
      </c>
      <c r="GG75" s="164">
        <f t="shared" si="1470"/>
        <v>0</v>
      </c>
      <c r="GH75" s="164">
        <f t="shared" si="1470"/>
        <v>0</v>
      </c>
      <c r="GI75" s="165" t="e">
        <f t="shared" si="1470"/>
        <v>#DIV/0!</v>
      </c>
      <c r="GJ75" s="164">
        <f t="shared" si="1470"/>
        <v>0</v>
      </c>
      <c r="GK75" s="176">
        <f t="shared" si="1470"/>
        <v>0</v>
      </c>
      <c r="GL75" s="175">
        <f t="shared" si="1429"/>
        <v>0</v>
      </c>
      <c r="GM75" s="164">
        <f t="shared" si="1429"/>
        <v>0</v>
      </c>
      <c r="GN75" s="164">
        <f t="shared" si="1429"/>
        <v>0</v>
      </c>
      <c r="GO75" s="165" t="e">
        <f t="shared" si="1430"/>
        <v>#DIV/0!</v>
      </c>
      <c r="GP75" s="164">
        <f t="shared" si="1431"/>
        <v>0</v>
      </c>
      <c r="GQ75" s="176">
        <f t="shared" si="1431"/>
        <v>0</v>
      </c>
      <c r="GR75" s="175">
        <f t="shared" ref="GR75:HU75" si="1471">SUM(GR67:GR74)</f>
        <v>0</v>
      </c>
      <c r="GS75" s="164">
        <f t="shared" si="1471"/>
        <v>0</v>
      </c>
      <c r="GT75" s="164">
        <f t="shared" si="1471"/>
        <v>0</v>
      </c>
      <c r="GU75" s="165" t="e">
        <f t="shared" si="1471"/>
        <v>#DIV/0!</v>
      </c>
      <c r="GV75" s="164">
        <f t="shared" si="1471"/>
        <v>0</v>
      </c>
      <c r="GW75" s="176">
        <f t="shared" si="1471"/>
        <v>0</v>
      </c>
      <c r="GX75" s="175">
        <f t="shared" si="1471"/>
        <v>0</v>
      </c>
      <c r="GY75" s="164">
        <f t="shared" si="1471"/>
        <v>0</v>
      </c>
      <c r="GZ75" s="164">
        <f t="shared" si="1471"/>
        <v>0</v>
      </c>
      <c r="HA75" s="165" t="e">
        <f t="shared" si="1471"/>
        <v>#DIV/0!</v>
      </c>
      <c r="HB75" s="164">
        <f t="shared" si="1471"/>
        <v>0</v>
      </c>
      <c r="HC75" s="176">
        <f t="shared" si="1471"/>
        <v>0</v>
      </c>
      <c r="HD75" s="175">
        <f t="shared" si="1471"/>
        <v>0</v>
      </c>
      <c r="HE75" s="164">
        <f t="shared" si="1471"/>
        <v>0</v>
      </c>
      <c r="HF75" s="164">
        <f t="shared" si="1471"/>
        <v>0</v>
      </c>
      <c r="HG75" s="165" t="e">
        <f t="shared" si="1471"/>
        <v>#DIV/0!</v>
      </c>
      <c r="HH75" s="164">
        <f t="shared" si="1471"/>
        <v>0</v>
      </c>
      <c r="HI75" s="176">
        <f t="shared" si="1471"/>
        <v>0</v>
      </c>
      <c r="HJ75" s="175">
        <f t="shared" si="1471"/>
        <v>0</v>
      </c>
      <c r="HK75" s="164">
        <f t="shared" si="1471"/>
        <v>0</v>
      </c>
      <c r="HL75" s="164">
        <f t="shared" si="1471"/>
        <v>0</v>
      </c>
      <c r="HM75" s="165" t="e">
        <f t="shared" si="1471"/>
        <v>#DIV/0!</v>
      </c>
      <c r="HN75" s="164">
        <f t="shared" si="1471"/>
        <v>0</v>
      </c>
      <c r="HO75" s="176">
        <f t="shared" si="1471"/>
        <v>0</v>
      </c>
      <c r="HP75" s="175">
        <f t="shared" si="1471"/>
        <v>0</v>
      </c>
      <c r="HQ75" s="164">
        <f t="shared" si="1471"/>
        <v>0</v>
      </c>
      <c r="HR75" s="164">
        <f t="shared" si="1471"/>
        <v>0</v>
      </c>
      <c r="HS75" s="165" t="e">
        <f t="shared" si="1471"/>
        <v>#DIV/0!</v>
      </c>
      <c r="HT75" s="164">
        <f t="shared" si="1471"/>
        <v>0</v>
      </c>
      <c r="HU75" s="176">
        <f t="shared" si="1471"/>
        <v>0</v>
      </c>
      <c r="HV75" s="175">
        <f>SUM(HV67:HV74)</f>
        <v>0</v>
      </c>
      <c r="HW75" s="164">
        <f t="shared" ref="HW75:IA75" si="1472">SUM(HW67:HW74)</f>
        <v>0</v>
      </c>
      <c r="HX75" s="164">
        <f t="shared" si="1472"/>
        <v>0</v>
      </c>
      <c r="HY75" s="165" t="e">
        <f t="shared" si="1472"/>
        <v>#DIV/0!</v>
      </c>
      <c r="HZ75" s="164">
        <f t="shared" si="1472"/>
        <v>0</v>
      </c>
      <c r="IA75" s="176">
        <f t="shared" si="1472"/>
        <v>0</v>
      </c>
      <c r="IB75" s="175">
        <f t="shared" si="1432"/>
        <v>0</v>
      </c>
      <c r="IC75" s="164">
        <f t="shared" si="1432"/>
        <v>0</v>
      </c>
      <c r="ID75" s="164">
        <f t="shared" si="1432"/>
        <v>0</v>
      </c>
      <c r="IE75" s="165" t="e">
        <f t="shared" si="1433"/>
        <v>#DIV/0!</v>
      </c>
      <c r="IF75" s="164">
        <f t="shared" si="1434"/>
        <v>0</v>
      </c>
      <c r="IG75" s="176">
        <f t="shared" si="1434"/>
        <v>0</v>
      </c>
      <c r="IH75" s="175">
        <f t="shared" ref="IH75:IY75" si="1473">SUM(IH67:IH74)</f>
        <v>0</v>
      </c>
      <c r="II75" s="164">
        <f t="shared" si="1473"/>
        <v>0</v>
      </c>
      <c r="IJ75" s="164">
        <f t="shared" si="1473"/>
        <v>0</v>
      </c>
      <c r="IK75" s="165" t="e">
        <f t="shared" si="1473"/>
        <v>#DIV/0!</v>
      </c>
      <c r="IL75" s="164">
        <f t="shared" si="1473"/>
        <v>0</v>
      </c>
      <c r="IM75" s="176">
        <f t="shared" si="1473"/>
        <v>0</v>
      </c>
      <c r="IN75" s="175">
        <f t="shared" si="1473"/>
        <v>0</v>
      </c>
      <c r="IO75" s="164">
        <f t="shared" si="1473"/>
        <v>0</v>
      </c>
      <c r="IP75" s="164">
        <f t="shared" si="1473"/>
        <v>0</v>
      </c>
      <c r="IQ75" s="165" t="e">
        <f t="shared" si="1473"/>
        <v>#DIV/0!</v>
      </c>
      <c r="IR75" s="164">
        <f t="shared" si="1473"/>
        <v>0</v>
      </c>
      <c r="IS75" s="176">
        <f t="shared" si="1473"/>
        <v>0</v>
      </c>
      <c r="IT75" s="175">
        <f t="shared" si="1473"/>
        <v>0</v>
      </c>
      <c r="IU75" s="164">
        <f t="shared" si="1473"/>
        <v>0</v>
      </c>
      <c r="IV75" s="164">
        <f t="shared" si="1473"/>
        <v>0</v>
      </c>
      <c r="IW75" s="165" t="e">
        <f t="shared" si="1473"/>
        <v>#DIV/0!</v>
      </c>
      <c r="IX75" s="164">
        <f t="shared" si="1473"/>
        <v>0</v>
      </c>
      <c r="IY75" s="176">
        <f t="shared" si="1473"/>
        <v>0</v>
      </c>
      <c r="IZ75" s="175">
        <f t="shared" si="1435"/>
        <v>0</v>
      </c>
      <c r="JA75" s="164">
        <f t="shared" si="1435"/>
        <v>0</v>
      </c>
      <c r="JB75" s="164">
        <f t="shared" si="1435"/>
        <v>0</v>
      </c>
      <c r="JC75" s="165" t="e">
        <f t="shared" si="1436"/>
        <v>#DIV/0!</v>
      </c>
      <c r="JD75" s="164">
        <f t="shared" si="1437"/>
        <v>0</v>
      </c>
      <c r="JE75" s="176">
        <f t="shared" si="1437"/>
        <v>0</v>
      </c>
      <c r="JF75" s="175">
        <f t="shared" ref="JF75:KC75" si="1474">SUM(JF67:JF74)</f>
        <v>0</v>
      </c>
      <c r="JG75" s="164">
        <f t="shared" si="1474"/>
        <v>0</v>
      </c>
      <c r="JH75" s="164">
        <f t="shared" si="1474"/>
        <v>0</v>
      </c>
      <c r="JI75" s="165" t="e">
        <f t="shared" si="1474"/>
        <v>#DIV/0!</v>
      </c>
      <c r="JJ75" s="164">
        <f t="shared" si="1474"/>
        <v>0</v>
      </c>
      <c r="JK75" s="176">
        <f t="shared" si="1474"/>
        <v>0</v>
      </c>
      <c r="JL75" s="175">
        <f t="shared" si="1474"/>
        <v>0</v>
      </c>
      <c r="JM75" s="164">
        <f t="shared" si="1474"/>
        <v>0</v>
      </c>
      <c r="JN75" s="164">
        <f t="shared" si="1474"/>
        <v>0</v>
      </c>
      <c r="JO75" s="165" t="e">
        <f t="shared" si="1474"/>
        <v>#DIV/0!</v>
      </c>
      <c r="JP75" s="164">
        <f t="shared" si="1474"/>
        <v>0</v>
      </c>
      <c r="JQ75" s="176">
        <f t="shared" si="1474"/>
        <v>0</v>
      </c>
      <c r="JR75" s="175">
        <f t="shared" si="1474"/>
        <v>0</v>
      </c>
      <c r="JS75" s="164">
        <f t="shared" si="1474"/>
        <v>0</v>
      </c>
      <c r="JT75" s="164">
        <f t="shared" si="1474"/>
        <v>0</v>
      </c>
      <c r="JU75" s="165" t="e">
        <f t="shared" si="1474"/>
        <v>#DIV/0!</v>
      </c>
      <c r="JV75" s="164">
        <f t="shared" si="1474"/>
        <v>0</v>
      </c>
      <c r="JW75" s="176">
        <f t="shared" si="1474"/>
        <v>0</v>
      </c>
      <c r="JX75" s="175">
        <f t="shared" si="1474"/>
        <v>0</v>
      </c>
      <c r="JY75" s="164">
        <f t="shared" si="1474"/>
        <v>0</v>
      </c>
      <c r="JZ75" s="164">
        <f t="shared" si="1474"/>
        <v>0</v>
      </c>
      <c r="KA75" s="165" t="e">
        <f t="shared" si="1474"/>
        <v>#DIV/0!</v>
      </c>
      <c r="KB75" s="164">
        <f t="shared" si="1474"/>
        <v>0</v>
      </c>
      <c r="KC75" s="176">
        <f t="shared" si="1474"/>
        <v>0</v>
      </c>
      <c r="KD75" s="175">
        <f t="shared" si="1438"/>
        <v>0</v>
      </c>
      <c r="KE75" s="164">
        <f t="shared" si="1438"/>
        <v>0</v>
      </c>
      <c r="KF75" s="164">
        <f t="shared" si="1438"/>
        <v>0</v>
      </c>
      <c r="KG75" s="165" t="e">
        <f t="shared" si="1439"/>
        <v>#DIV/0!</v>
      </c>
      <c r="KH75" s="164">
        <f t="shared" si="1440"/>
        <v>0</v>
      </c>
      <c r="KI75" s="176">
        <f t="shared" si="1440"/>
        <v>0</v>
      </c>
      <c r="KJ75" s="175">
        <f t="shared" ref="KJ75:KU75" si="1475">SUM(KJ67:KJ74)</f>
        <v>0</v>
      </c>
      <c r="KK75" s="164">
        <f t="shared" si="1475"/>
        <v>0</v>
      </c>
      <c r="KL75" s="164">
        <f t="shared" si="1475"/>
        <v>0</v>
      </c>
      <c r="KM75" s="165" t="e">
        <f t="shared" si="1475"/>
        <v>#DIV/0!</v>
      </c>
      <c r="KN75" s="164">
        <f t="shared" si="1475"/>
        <v>0</v>
      </c>
      <c r="KO75" s="176">
        <f t="shared" si="1475"/>
        <v>0</v>
      </c>
      <c r="KP75" s="175">
        <f t="shared" si="1475"/>
        <v>0</v>
      </c>
      <c r="KQ75" s="164">
        <f t="shared" si="1475"/>
        <v>0</v>
      </c>
      <c r="KR75" s="164">
        <f t="shared" si="1475"/>
        <v>0</v>
      </c>
      <c r="KS75" s="165" t="e">
        <f t="shared" si="1475"/>
        <v>#DIV/0!</v>
      </c>
      <c r="KT75" s="164">
        <f t="shared" si="1475"/>
        <v>0</v>
      </c>
      <c r="KU75" s="176">
        <f t="shared" si="1475"/>
        <v>0</v>
      </c>
      <c r="KV75" s="175">
        <f t="shared" si="1441"/>
        <v>0</v>
      </c>
      <c r="KW75" s="164">
        <f t="shared" si="1441"/>
        <v>0</v>
      </c>
      <c r="KX75" s="164">
        <f t="shared" si="1441"/>
        <v>0</v>
      </c>
      <c r="KY75" s="165" t="e">
        <f t="shared" si="1442"/>
        <v>#DIV/0!</v>
      </c>
      <c r="KZ75" s="164">
        <f t="shared" si="1443"/>
        <v>0</v>
      </c>
      <c r="LA75" s="176">
        <f t="shared" si="1443"/>
        <v>0</v>
      </c>
      <c r="LB75" s="175">
        <f t="shared" ref="LB75:LM75" si="1476">SUM(LB67:LB74)</f>
        <v>0</v>
      </c>
      <c r="LC75" s="164">
        <f t="shared" si="1476"/>
        <v>0</v>
      </c>
      <c r="LD75" s="164">
        <f t="shared" si="1476"/>
        <v>0</v>
      </c>
      <c r="LE75" s="165" t="e">
        <f t="shared" si="1476"/>
        <v>#DIV/0!</v>
      </c>
      <c r="LF75" s="164">
        <f t="shared" si="1476"/>
        <v>0</v>
      </c>
      <c r="LG75" s="176">
        <f t="shared" si="1476"/>
        <v>0</v>
      </c>
      <c r="LH75" s="175">
        <f t="shared" si="1476"/>
        <v>0</v>
      </c>
      <c r="LI75" s="164">
        <f t="shared" si="1476"/>
        <v>0</v>
      </c>
      <c r="LJ75" s="164">
        <f t="shared" si="1476"/>
        <v>0</v>
      </c>
      <c r="LK75" s="165" t="e">
        <f t="shared" si="1476"/>
        <v>#DIV/0!</v>
      </c>
      <c r="LL75" s="164">
        <f t="shared" si="1476"/>
        <v>0</v>
      </c>
      <c r="LM75" s="176">
        <f t="shared" si="1476"/>
        <v>0</v>
      </c>
      <c r="LN75" s="175">
        <f t="shared" si="1444"/>
        <v>0</v>
      </c>
      <c r="LO75" s="164">
        <f t="shared" si="1444"/>
        <v>0</v>
      </c>
      <c r="LP75" s="164">
        <f t="shared" si="1444"/>
        <v>0</v>
      </c>
      <c r="LQ75" s="165" t="e">
        <f t="shared" si="1445"/>
        <v>#DIV/0!</v>
      </c>
      <c r="LR75" s="164">
        <f t="shared" si="1446"/>
        <v>0</v>
      </c>
      <c r="LS75" s="176">
        <f t="shared" si="1446"/>
        <v>0</v>
      </c>
      <c r="LT75" s="175">
        <f t="shared" ref="LT75:ME75" si="1477">SUM(LT67:LT74)</f>
        <v>0</v>
      </c>
      <c r="LU75" s="164">
        <f t="shared" si="1477"/>
        <v>0</v>
      </c>
      <c r="LV75" s="164">
        <f t="shared" si="1477"/>
        <v>0</v>
      </c>
      <c r="LW75" s="165" t="e">
        <f t="shared" si="1477"/>
        <v>#DIV/0!</v>
      </c>
      <c r="LX75" s="164">
        <f t="shared" si="1477"/>
        <v>0</v>
      </c>
      <c r="LY75" s="176">
        <f t="shared" si="1477"/>
        <v>0</v>
      </c>
      <c r="LZ75" s="175">
        <f t="shared" si="1477"/>
        <v>0</v>
      </c>
      <c r="MA75" s="164">
        <f t="shared" si="1477"/>
        <v>0</v>
      </c>
      <c r="MB75" s="164">
        <f t="shared" si="1477"/>
        <v>0</v>
      </c>
      <c r="MC75" s="165" t="e">
        <f t="shared" si="1477"/>
        <v>#DIV/0!</v>
      </c>
      <c r="MD75" s="164">
        <f t="shared" si="1477"/>
        <v>0</v>
      </c>
      <c r="ME75" s="176">
        <f t="shared" si="1477"/>
        <v>0</v>
      </c>
      <c r="MF75" s="175">
        <f t="shared" si="1447"/>
        <v>42000</v>
      </c>
      <c r="MG75" s="164">
        <f t="shared" si="1447"/>
        <v>42000</v>
      </c>
      <c r="MH75" s="164">
        <f t="shared" si="1447"/>
        <v>0</v>
      </c>
      <c r="MI75" s="165">
        <f t="shared" si="1448"/>
        <v>100</v>
      </c>
      <c r="MJ75" s="164">
        <f t="shared" si="1449"/>
        <v>0</v>
      </c>
      <c r="MK75" s="176">
        <f t="shared" si="1449"/>
        <v>0</v>
      </c>
      <c r="ML75" s="175">
        <f>SUM(ML67:ML74)</f>
        <v>42000</v>
      </c>
      <c r="MM75" s="164">
        <f t="shared" ref="MM75:MW75" si="1478">SUM(MM67:MM74)</f>
        <v>42000</v>
      </c>
      <c r="MN75" s="164">
        <f t="shared" si="1478"/>
        <v>0</v>
      </c>
      <c r="MO75" s="165" t="e">
        <f t="shared" si="1478"/>
        <v>#DIV/0!</v>
      </c>
      <c r="MP75" s="164">
        <f t="shared" si="1478"/>
        <v>0</v>
      </c>
      <c r="MQ75" s="176">
        <f t="shared" si="1478"/>
        <v>0</v>
      </c>
      <c r="MR75" s="175">
        <f t="shared" si="1478"/>
        <v>0</v>
      </c>
      <c r="MS75" s="164">
        <f t="shared" si="1478"/>
        <v>0</v>
      </c>
      <c r="MT75" s="164">
        <f t="shared" si="1478"/>
        <v>0</v>
      </c>
      <c r="MU75" s="165" t="e">
        <f t="shared" si="1478"/>
        <v>#DIV/0!</v>
      </c>
      <c r="MV75" s="164">
        <f t="shared" si="1478"/>
        <v>0</v>
      </c>
      <c r="MW75" s="176">
        <f t="shared" si="1478"/>
        <v>0</v>
      </c>
      <c r="MX75" s="175">
        <f t="shared" si="1450"/>
        <v>0</v>
      </c>
      <c r="MY75" s="164">
        <f t="shared" si="1450"/>
        <v>0</v>
      </c>
      <c r="MZ75" s="164">
        <f t="shared" si="1450"/>
        <v>0</v>
      </c>
      <c r="NA75" s="165" t="e">
        <f t="shared" si="1451"/>
        <v>#DIV/0!</v>
      </c>
      <c r="NB75" s="164">
        <f t="shared" si="1452"/>
        <v>0</v>
      </c>
      <c r="NC75" s="176">
        <f t="shared" si="1452"/>
        <v>0</v>
      </c>
      <c r="ND75" s="175">
        <f t="shared" ref="ND75:NO75" si="1479">SUM(ND67:ND74)</f>
        <v>0</v>
      </c>
      <c r="NE75" s="164">
        <f t="shared" si="1479"/>
        <v>0</v>
      </c>
      <c r="NF75" s="164">
        <f t="shared" si="1479"/>
        <v>0</v>
      </c>
      <c r="NG75" s="165" t="e">
        <f t="shared" si="1479"/>
        <v>#DIV/0!</v>
      </c>
      <c r="NH75" s="164">
        <f t="shared" si="1479"/>
        <v>0</v>
      </c>
      <c r="NI75" s="176">
        <f t="shared" si="1479"/>
        <v>0</v>
      </c>
      <c r="NJ75" s="175">
        <f t="shared" si="1479"/>
        <v>0</v>
      </c>
      <c r="NK75" s="164">
        <f t="shared" si="1479"/>
        <v>0</v>
      </c>
      <c r="NL75" s="164">
        <f t="shared" si="1479"/>
        <v>0</v>
      </c>
      <c r="NM75" s="165" t="e">
        <f t="shared" si="1479"/>
        <v>#DIV/0!</v>
      </c>
      <c r="NN75" s="164">
        <f t="shared" si="1479"/>
        <v>0</v>
      </c>
      <c r="NO75" s="176">
        <f t="shared" si="1479"/>
        <v>0</v>
      </c>
      <c r="NP75" s="175">
        <f t="shared" si="1453"/>
        <v>0</v>
      </c>
      <c r="NQ75" s="164">
        <f t="shared" si="1453"/>
        <v>0</v>
      </c>
      <c r="NR75" s="164">
        <f t="shared" si="1453"/>
        <v>0</v>
      </c>
      <c r="NS75" s="165" t="e">
        <f t="shared" si="1454"/>
        <v>#DIV/0!</v>
      </c>
      <c r="NT75" s="164">
        <f t="shared" si="1455"/>
        <v>0</v>
      </c>
      <c r="NU75" s="176">
        <f t="shared" si="1455"/>
        <v>0</v>
      </c>
      <c r="NV75" s="175">
        <f t="shared" ref="NV75:OM75" si="1480">SUM(NV67:NV74)</f>
        <v>0</v>
      </c>
      <c r="NW75" s="164">
        <f t="shared" si="1480"/>
        <v>0</v>
      </c>
      <c r="NX75" s="164">
        <f t="shared" si="1480"/>
        <v>0</v>
      </c>
      <c r="NY75" s="165" t="e">
        <f t="shared" si="1480"/>
        <v>#DIV/0!</v>
      </c>
      <c r="NZ75" s="164">
        <f t="shared" si="1480"/>
        <v>0</v>
      </c>
      <c r="OA75" s="176">
        <f t="shared" si="1480"/>
        <v>0</v>
      </c>
      <c r="OB75" s="175">
        <f t="shared" si="1480"/>
        <v>0</v>
      </c>
      <c r="OC75" s="164">
        <f t="shared" si="1480"/>
        <v>0</v>
      </c>
      <c r="OD75" s="164">
        <f t="shared" si="1480"/>
        <v>0</v>
      </c>
      <c r="OE75" s="165" t="e">
        <f t="shared" si="1480"/>
        <v>#DIV/0!</v>
      </c>
      <c r="OF75" s="164">
        <f t="shared" si="1480"/>
        <v>0</v>
      </c>
      <c r="OG75" s="176">
        <f t="shared" si="1480"/>
        <v>0</v>
      </c>
      <c r="OH75" s="175">
        <f t="shared" si="1480"/>
        <v>0</v>
      </c>
      <c r="OI75" s="164">
        <f t="shared" si="1480"/>
        <v>0</v>
      </c>
      <c r="OJ75" s="164">
        <f t="shared" si="1480"/>
        <v>0</v>
      </c>
      <c r="OK75" s="165" t="e">
        <f t="shared" si="1480"/>
        <v>#DIV/0!</v>
      </c>
      <c r="OL75" s="164">
        <f t="shared" si="1480"/>
        <v>0</v>
      </c>
      <c r="OM75" s="176">
        <f t="shared" si="1480"/>
        <v>0</v>
      </c>
      <c r="ON75" s="175">
        <f t="shared" si="1456"/>
        <v>0</v>
      </c>
      <c r="OO75" s="164">
        <f t="shared" si="1456"/>
        <v>0</v>
      </c>
      <c r="OP75" s="164">
        <f t="shared" si="1456"/>
        <v>0</v>
      </c>
      <c r="OQ75" s="165" t="e">
        <f t="shared" si="1457"/>
        <v>#DIV/0!</v>
      </c>
      <c r="OR75" s="164">
        <f t="shared" si="1458"/>
        <v>0</v>
      </c>
      <c r="OS75" s="176">
        <f t="shared" si="1458"/>
        <v>0</v>
      </c>
      <c r="OT75" s="175">
        <f t="shared" ref="OT75:PE75" si="1481">SUM(OT67:OT74)</f>
        <v>0</v>
      </c>
      <c r="OU75" s="164">
        <f t="shared" si="1481"/>
        <v>0</v>
      </c>
      <c r="OV75" s="164">
        <f t="shared" si="1481"/>
        <v>0</v>
      </c>
      <c r="OW75" s="165" t="e">
        <f t="shared" si="1481"/>
        <v>#DIV/0!</v>
      </c>
      <c r="OX75" s="164">
        <f t="shared" si="1481"/>
        <v>0</v>
      </c>
      <c r="OY75" s="176">
        <f t="shared" si="1481"/>
        <v>0</v>
      </c>
      <c r="OZ75" s="175">
        <f t="shared" si="1481"/>
        <v>0</v>
      </c>
      <c r="PA75" s="164">
        <f t="shared" si="1481"/>
        <v>0</v>
      </c>
      <c r="PB75" s="164">
        <f t="shared" si="1481"/>
        <v>0</v>
      </c>
      <c r="PC75" s="165" t="e">
        <f t="shared" si="1481"/>
        <v>#DIV/0!</v>
      </c>
      <c r="PD75" s="164">
        <f t="shared" si="1481"/>
        <v>0</v>
      </c>
      <c r="PE75" s="176">
        <f t="shared" si="1481"/>
        <v>0</v>
      </c>
      <c r="PF75" s="175">
        <f t="shared" si="1459"/>
        <v>0</v>
      </c>
      <c r="PG75" s="164">
        <f t="shared" si="1459"/>
        <v>0</v>
      </c>
      <c r="PH75" s="164">
        <f t="shared" si="1459"/>
        <v>0</v>
      </c>
      <c r="PI75" s="165" t="e">
        <f t="shared" si="1460"/>
        <v>#DIV/0!</v>
      </c>
      <c r="PJ75" s="164">
        <f t="shared" si="1461"/>
        <v>0</v>
      </c>
      <c r="PK75" s="176">
        <f t="shared" si="1461"/>
        <v>0</v>
      </c>
      <c r="PL75" s="175">
        <f t="shared" ref="PL75:PW75" si="1482">SUM(PL67:PL74)</f>
        <v>0</v>
      </c>
      <c r="PM75" s="164">
        <f t="shared" si="1482"/>
        <v>0</v>
      </c>
      <c r="PN75" s="164">
        <f t="shared" si="1482"/>
        <v>0</v>
      </c>
      <c r="PO75" s="165" t="e">
        <f t="shared" si="1482"/>
        <v>#DIV/0!</v>
      </c>
      <c r="PP75" s="164">
        <f t="shared" si="1482"/>
        <v>0</v>
      </c>
      <c r="PQ75" s="176">
        <f t="shared" si="1482"/>
        <v>0</v>
      </c>
      <c r="PR75" s="175">
        <f t="shared" si="1482"/>
        <v>0</v>
      </c>
      <c r="PS75" s="164">
        <f t="shared" si="1482"/>
        <v>0</v>
      </c>
      <c r="PT75" s="164">
        <f t="shared" si="1482"/>
        <v>0</v>
      </c>
      <c r="PU75" s="165" t="e">
        <f t="shared" si="1482"/>
        <v>#DIV/0!</v>
      </c>
      <c r="PV75" s="164">
        <f t="shared" si="1482"/>
        <v>0</v>
      </c>
      <c r="PW75" s="176">
        <f t="shared" si="1482"/>
        <v>0</v>
      </c>
    </row>
    <row r="76" spans="1:439" s="98" customFormat="1" ht="18.75" customHeight="1">
      <c r="A76" s="108">
        <v>10</v>
      </c>
      <c r="B76" s="102" t="s">
        <v>766</v>
      </c>
      <c r="C76" s="102"/>
      <c r="D76" s="133"/>
      <c r="E76" s="133"/>
      <c r="F76" s="133"/>
      <c r="G76" s="133"/>
      <c r="H76" s="133"/>
      <c r="I76" s="147"/>
      <c r="J76" s="133"/>
      <c r="K76" s="134" t="e">
        <f t="shared" si="1374"/>
        <v>#DIV/0!</v>
      </c>
      <c r="L76" s="133"/>
      <c r="M76" s="135"/>
      <c r="N76" s="136"/>
      <c r="O76" s="148"/>
      <c r="P76" s="137"/>
      <c r="Q76" s="138"/>
      <c r="R76" s="137"/>
      <c r="S76" s="139"/>
      <c r="T76" s="140"/>
      <c r="U76" s="149"/>
      <c r="V76" s="141"/>
      <c r="W76" s="142"/>
      <c r="X76" s="141"/>
      <c r="Y76" s="143"/>
      <c r="Z76" s="144"/>
      <c r="AA76" s="147"/>
      <c r="AB76" s="133"/>
      <c r="AC76" s="134"/>
      <c r="AD76" s="133"/>
      <c r="AE76" s="145"/>
      <c r="AF76" s="144"/>
      <c r="AG76" s="147"/>
      <c r="AH76" s="133"/>
      <c r="AI76" s="134"/>
      <c r="AJ76" s="133"/>
      <c r="AK76" s="145"/>
      <c r="AL76" s="144"/>
      <c r="AM76" s="147"/>
      <c r="AN76" s="133"/>
      <c r="AO76" s="134"/>
      <c r="AP76" s="133"/>
      <c r="AQ76" s="145"/>
      <c r="AR76" s="144"/>
      <c r="AS76" s="147"/>
      <c r="AT76" s="133"/>
      <c r="AU76" s="134"/>
      <c r="AV76" s="133"/>
      <c r="AW76" s="145"/>
      <c r="AX76" s="144"/>
      <c r="AY76" s="147"/>
      <c r="AZ76" s="133"/>
      <c r="BA76" s="134"/>
      <c r="BB76" s="133"/>
      <c r="BC76" s="145"/>
      <c r="BD76" s="144"/>
      <c r="BE76" s="147"/>
      <c r="BF76" s="133"/>
      <c r="BG76" s="134"/>
      <c r="BH76" s="133"/>
      <c r="BI76" s="145"/>
      <c r="BJ76" s="144"/>
      <c r="BK76" s="147"/>
      <c r="BL76" s="133"/>
      <c r="BM76" s="134"/>
      <c r="BN76" s="133"/>
      <c r="BO76" s="145"/>
      <c r="BP76" s="144"/>
      <c r="BQ76" s="147"/>
      <c r="BR76" s="133"/>
      <c r="BS76" s="134"/>
      <c r="BT76" s="133"/>
      <c r="BU76" s="145"/>
      <c r="BV76" s="144"/>
      <c r="BW76" s="147"/>
      <c r="BX76" s="133"/>
      <c r="BY76" s="134"/>
      <c r="BZ76" s="133"/>
      <c r="CA76" s="145"/>
      <c r="CB76" s="144"/>
      <c r="CC76" s="147"/>
      <c r="CD76" s="133"/>
      <c r="CE76" s="134"/>
      <c r="CF76" s="133"/>
      <c r="CG76" s="145"/>
      <c r="CH76" s="144"/>
      <c r="CI76" s="147"/>
      <c r="CJ76" s="133"/>
      <c r="CK76" s="134"/>
      <c r="CL76" s="133"/>
      <c r="CM76" s="145"/>
      <c r="CN76" s="144"/>
      <c r="CO76" s="147"/>
      <c r="CP76" s="133"/>
      <c r="CQ76" s="134"/>
      <c r="CR76" s="133"/>
      <c r="CS76" s="145"/>
      <c r="CT76" s="144"/>
      <c r="CU76" s="147"/>
      <c r="CV76" s="133"/>
      <c r="CW76" s="134"/>
      <c r="CX76" s="133"/>
      <c r="CY76" s="145"/>
      <c r="CZ76" s="144"/>
      <c r="DA76" s="147"/>
      <c r="DB76" s="133"/>
      <c r="DC76" s="134"/>
      <c r="DD76" s="133"/>
      <c r="DE76" s="145"/>
      <c r="DF76" s="144"/>
      <c r="DG76" s="147"/>
      <c r="DH76" s="133"/>
      <c r="DI76" s="134"/>
      <c r="DJ76" s="133"/>
      <c r="DK76" s="145"/>
      <c r="DL76" s="144"/>
      <c r="DM76" s="147"/>
      <c r="DN76" s="133"/>
      <c r="DO76" s="134"/>
      <c r="DP76" s="133"/>
      <c r="DQ76" s="145"/>
      <c r="DR76" s="144"/>
      <c r="DS76" s="147"/>
      <c r="DT76" s="133"/>
      <c r="DU76" s="134"/>
      <c r="DV76" s="133"/>
      <c r="DW76" s="145"/>
      <c r="DX76" s="144"/>
      <c r="DY76" s="147"/>
      <c r="DZ76" s="133"/>
      <c r="EA76" s="134"/>
      <c r="EB76" s="133"/>
      <c r="EC76" s="145"/>
      <c r="ED76" s="144"/>
      <c r="EE76" s="147"/>
      <c r="EF76" s="133"/>
      <c r="EG76" s="134"/>
      <c r="EH76" s="133"/>
      <c r="EI76" s="145"/>
      <c r="EJ76" s="144"/>
      <c r="EK76" s="147"/>
      <c r="EL76" s="133"/>
      <c r="EM76" s="134"/>
      <c r="EN76" s="133"/>
      <c r="EO76" s="145"/>
      <c r="EP76" s="144"/>
      <c r="EQ76" s="147"/>
      <c r="ER76" s="133"/>
      <c r="ES76" s="134"/>
      <c r="ET76" s="133"/>
      <c r="EU76" s="145"/>
      <c r="EV76" s="144"/>
      <c r="EW76" s="147"/>
      <c r="EX76" s="133"/>
      <c r="EY76" s="134"/>
      <c r="EZ76" s="133"/>
      <c r="FA76" s="145"/>
      <c r="FB76" s="144"/>
      <c r="FC76" s="147"/>
      <c r="FD76" s="133"/>
      <c r="FE76" s="134"/>
      <c r="FF76" s="133"/>
      <c r="FG76" s="145"/>
      <c r="FH76" s="144"/>
      <c r="FI76" s="147"/>
      <c r="FJ76" s="133"/>
      <c r="FK76" s="134"/>
      <c r="FL76" s="133"/>
      <c r="FM76" s="145"/>
      <c r="FN76" s="144"/>
      <c r="FO76" s="147"/>
      <c r="FP76" s="133"/>
      <c r="FQ76" s="134"/>
      <c r="FR76" s="133"/>
      <c r="FS76" s="145"/>
      <c r="FT76" s="144"/>
      <c r="FU76" s="147"/>
      <c r="FV76" s="133"/>
      <c r="FW76" s="134"/>
      <c r="FX76" s="133"/>
      <c r="FY76" s="145"/>
      <c r="FZ76" s="144"/>
      <c r="GA76" s="147"/>
      <c r="GB76" s="133"/>
      <c r="GC76" s="134"/>
      <c r="GD76" s="133"/>
      <c r="GE76" s="145"/>
      <c r="GF76" s="144"/>
      <c r="GG76" s="147"/>
      <c r="GH76" s="133"/>
      <c r="GI76" s="134"/>
      <c r="GJ76" s="133"/>
      <c r="GK76" s="145"/>
      <c r="GL76" s="144"/>
      <c r="GM76" s="147"/>
      <c r="GN76" s="133"/>
      <c r="GO76" s="134"/>
      <c r="GP76" s="133"/>
      <c r="GQ76" s="145"/>
      <c r="GR76" s="144"/>
      <c r="GS76" s="147"/>
      <c r="GT76" s="133"/>
      <c r="GU76" s="134"/>
      <c r="GV76" s="133"/>
      <c r="GW76" s="145"/>
      <c r="GX76" s="144"/>
      <c r="GY76" s="147"/>
      <c r="GZ76" s="133"/>
      <c r="HA76" s="134"/>
      <c r="HB76" s="133"/>
      <c r="HC76" s="145"/>
      <c r="HD76" s="144"/>
      <c r="HE76" s="147"/>
      <c r="HF76" s="133"/>
      <c r="HG76" s="134"/>
      <c r="HH76" s="133"/>
      <c r="HI76" s="145"/>
      <c r="HJ76" s="144"/>
      <c r="HK76" s="147"/>
      <c r="HL76" s="133"/>
      <c r="HM76" s="134"/>
      <c r="HN76" s="133"/>
      <c r="HO76" s="145"/>
      <c r="HP76" s="144"/>
      <c r="HQ76" s="147"/>
      <c r="HR76" s="133"/>
      <c r="HS76" s="134"/>
      <c r="HT76" s="133"/>
      <c r="HU76" s="145"/>
      <c r="HV76" s="144"/>
      <c r="HW76" s="147"/>
      <c r="HX76" s="133"/>
      <c r="HY76" s="134"/>
      <c r="HZ76" s="133"/>
      <c r="IA76" s="145"/>
      <c r="IB76" s="144"/>
      <c r="IC76" s="147"/>
      <c r="ID76" s="133"/>
      <c r="IE76" s="134"/>
      <c r="IF76" s="133"/>
      <c r="IG76" s="145"/>
      <c r="IH76" s="144"/>
      <c r="II76" s="147"/>
      <c r="IJ76" s="133"/>
      <c r="IK76" s="134"/>
      <c r="IL76" s="133"/>
      <c r="IM76" s="145"/>
      <c r="IN76" s="144"/>
      <c r="IO76" s="147"/>
      <c r="IP76" s="133"/>
      <c r="IQ76" s="134"/>
      <c r="IR76" s="133"/>
      <c r="IS76" s="145"/>
      <c r="IT76" s="144"/>
      <c r="IU76" s="147"/>
      <c r="IV76" s="133"/>
      <c r="IW76" s="134"/>
      <c r="IX76" s="133"/>
      <c r="IY76" s="145"/>
      <c r="IZ76" s="144"/>
      <c r="JA76" s="147"/>
      <c r="JB76" s="133"/>
      <c r="JC76" s="134"/>
      <c r="JD76" s="133"/>
      <c r="JE76" s="145"/>
      <c r="JF76" s="144"/>
      <c r="JG76" s="147"/>
      <c r="JH76" s="133"/>
      <c r="JI76" s="134"/>
      <c r="JJ76" s="133"/>
      <c r="JK76" s="145"/>
      <c r="JL76" s="144"/>
      <c r="JM76" s="147"/>
      <c r="JN76" s="133"/>
      <c r="JO76" s="134"/>
      <c r="JP76" s="133"/>
      <c r="JQ76" s="145"/>
      <c r="JR76" s="144"/>
      <c r="JS76" s="147"/>
      <c r="JT76" s="133"/>
      <c r="JU76" s="134"/>
      <c r="JV76" s="133"/>
      <c r="JW76" s="145"/>
      <c r="JX76" s="144"/>
      <c r="JY76" s="147"/>
      <c r="JZ76" s="133"/>
      <c r="KA76" s="134"/>
      <c r="KB76" s="133"/>
      <c r="KC76" s="145"/>
      <c r="KD76" s="144"/>
      <c r="KE76" s="147"/>
      <c r="KF76" s="133"/>
      <c r="KG76" s="134"/>
      <c r="KH76" s="133"/>
      <c r="KI76" s="145"/>
      <c r="KJ76" s="144"/>
      <c r="KK76" s="147"/>
      <c r="KL76" s="133"/>
      <c r="KM76" s="134"/>
      <c r="KN76" s="133"/>
      <c r="KO76" s="145"/>
      <c r="KP76" s="144"/>
      <c r="KQ76" s="147"/>
      <c r="KR76" s="133"/>
      <c r="KS76" s="134"/>
      <c r="KT76" s="133"/>
      <c r="KU76" s="145"/>
      <c r="KV76" s="144"/>
      <c r="KW76" s="147"/>
      <c r="KX76" s="133"/>
      <c r="KY76" s="134"/>
      <c r="KZ76" s="133"/>
      <c r="LA76" s="145"/>
      <c r="LB76" s="144"/>
      <c r="LC76" s="147"/>
      <c r="LD76" s="133"/>
      <c r="LE76" s="134"/>
      <c r="LF76" s="133"/>
      <c r="LG76" s="145"/>
      <c r="LH76" s="144"/>
      <c r="LI76" s="147"/>
      <c r="LJ76" s="133"/>
      <c r="LK76" s="134"/>
      <c r="LL76" s="133"/>
      <c r="LM76" s="145"/>
      <c r="LN76" s="144"/>
      <c r="LO76" s="147"/>
      <c r="LP76" s="133"/>
      <c r="LQ76" s="134"/>
      <c r="LR76" s="133"/>
      <c r="LS76" s="145"/>
      <c r="LT76" s="144"/>
      <c r="LU76" s="147"/>
      <c r="LV76" s="133"/>
      <c r="LW76" s="134"/>
      <c r="LX76" s="133"/>
      <c r="LY76" s="145"/>
      <c r="LZ76" s="144"/>
      <c r="MA76" s="147"/>
      <c r="MB76" s="133"/>
      <c r="MC76" s="134"/>
      <c r="MD76" s="133"/>
      <c r="ME76" s="145"/>
      <c r="MF76" s="144"/>
      <c r="MG76" s="147"/>
      <c r="MH76" s="133"/>
      <c r="MI76" s="134"/>
      <c r="MJ76" s="133"/>
      <c r="MK76" s="145"/>
      <c r="ML76" s="144"/>
      <c r="MM76" s="147"/>
      <c r="MN76" s="133"/>
      <c r="MO76" s="134"/>
      <c r="MP76" s="133"/>
      <c r="MQ76" s="145"/>
      <c r="MR76" s="144"/>
      <c r="MS76" s="147"/>
      <c r="MT76" s="133"/>
      <c r="MU76" s="134"/>
      <c r="MV76" s="133"/>
      <c r="MW76" s="145"/>
      <c r="MX76" s="144"/>
      <c r="MY76" s="147"/>
      <c r="MZ76" s="133"/>
      <c r="NA76" s="134"/>
      <c r="NB76" s="133"/>
      <c r="NC76" s="145"/>
      <c r="ND76" s="144"/>
      <c r="NE76" s="147"/>
      <c r="NF76" s="133"/>
      <c r="NG76" s="134"/>
      <c r="NH76" s="133"/>
      <c r="NI76" s="145"/>
      <c r="NJ76" s="144"/>
      <c r="NK76" s="147"/>
      <c r="NL76" s="133"/>
      <c r="NM76" s="134"/>
      <c r="NN76" s="133"/>
      <c r="NO76" s="145"/>
      <c r="NP76" s="144"/>
      <c r="NQ76" s="147"/>
      <c r="NR76" s="133"/>
      <c r="NS76" s="134"/>
      <c r="NT76" s="133"/>
      <c r="NU76" s="145"/>
      <c r="NV76" s="144"/>
      <c r="NW76" s="147"/>
      <c r="NX76" s="133"/>
      <c r="NY76" s="134"/>
      <c r="NZ76" s="133"/>
      <c r="OA76" s="145"/>
      <c r="OB76" s="144"/>
      <c r="OC76" s="147"/>
      <c r="OD76" s="133"/>
      <c r="OE76" s="134"/>
      <c r="OF76" s="133"/>
      <c r="OG76" s="145"/>
      <c r="OH76" s="144"/>
      <c r="OI76" s="147"/>
      <c r="OJ76" s="133"/>
      <c r="OK76" s="134"/>
      <c r="OL76" s="133"/>
      <c r="OM76" s="145"/>
      <c r="ON76" s="144"/>
      <c r="OO76" s="147"/>
      <c r="OP76" s="133"/>
      <c r="OQ76" s="134"/>
      <c r="OR76" s="133"/>
      <c r="OS76" s="145"/>
      <c r="OT76" s="144"/>
      <c r="OU76" s="147"/>
      <c r="OV76" s="133"/>
      <c r="OW76" s="134"/>
      <c r="OX76" s="133"/>
      <c r="OY76" s="145"/>
      <c r="OZ76" s="144"/>
      <c r="PA76" s="147"/>
      <c r="PB76" s="133"/>
      <c r="PC76" s="134"/>
      <c r="PD76" s="133"/>
      <c r="PE76" s="145"/>
      <c r="PF76" s="144"/>
      <c r="PG76" s="147"/>
      <c r="PH76" s="133"/>
      <c r="PI76" s="134"/>
      <c r="PJ76" s="133"/>
      <c r="PK76" s="145"/>
      <c r="PL76" s="144"/>
      <c r="PM76" s="147"/>
      <c r="PN76" s="133"/>
      <c r="PO76" s="134"/>
      <c r="PP76" s="133"/>
      <c r="PQ76" s="145"/>
      <c r="PR76" s="144"/>
      <c r="PS76" s="147"/>
      <c r="PT76" s="133"/>
      <c r="PU76" s="134"/>
      <c r="PV76" s="133"/>
      <c r="PW76" s="145"/>
    </row>
    <row r="77" spans="1:439" s="98" customFormat="1" ht="18.75" customHeight="1">
      <c r="A77" s="150"/>
      <c r="B77" s="177" t="s">
        <v>767</v>
      </c>
      <c r="C77" s="177" t="s">
        <v>768</v>
      </c>
      <c r="D77" s="152">
        <f>+'[10]คชจ.หน้างานงบ (I)'!D74</f>
        <v>0</v>
      </c>
      <c r="E77" s="152">
        <f>+'[10]คชจ.หน้างานงบ (I)'!E74</f>
        <v>0</v>
      </c>
      <c r="F77" s="152">
        <f t="shared" si="37"/>
        <v>0</v>
      </c>
      <c r="G77" s="152">
        <f>+'[10]คชจ.หน้างานงบ (I)'!F73</f>
        <v>0</v>
      </c>
      <c r="H77" s="152">
        <f t="shared" ref="H77" si="1483">+F77-G77</f>
        <v>0</v>
      </c>
      <c r="I77" s="153">
        <f>+'[10]คชจ.หน้างานงบ (I)'!I73</f>
        <v>250465.33999999979</v>
      </c>
      <c r="J77" s="152">
        <f t="shared" si="38"/>
        <v>-250465.33999999979</v>
      </c>
      <c r="K77" s="154" t="e">
        <f t="shared" si="1374"/>
        <v>#DIV/0!</v>
      </c>
      <c r="L77" s="152">
        <f>+'[10]คชจ.หน้างานงบ (I)'!L73</f>
        <v>0</v>
      </c>
      <c r="M77" s="155">
        <f t="shared" si="39"/>
        <v>-250465.33999999979</v>
      </c>
      <c r="N77" s="136">
        <f t="shared" si="1375"/>
        <v>0</v>
      </c>
      <c r="O77" s="148">
        <f t="shared" si="1375"/>
        <v>0</v>
      </c>
      <c r="P77" s="137">
        <f t="shared" si="1375"/>
        <v>0</v>
      </c>
      <c r="Q77" s="138" t="e">
        <f t="shared" si="1376"/>
        <v>#DIV/0!</v>
      </c>
      <c r="R77" s="137">
        <f t="shared" si="1377"/>
        <v>0</v>
      </c>
      <c r="S77" s="139">
        <f t="shared" si="1377"/>
        <v>0</v>
      </c>
      <c r="T77" s="140">
        <f t="shared" ref="T77:U135" si="1484">+Z77+AF77+AL77+BJ77+CH77+DF77+ED77+FN77+GL77+IB77+IZ77+KD77+KV77+LN77+MF77+MX77+NP77+ON77+PF77</f>
        <v>0</v>
      </c>
      <c r="U77" s="149">
        <f t="shared" si="1484"/>
        <v>250465.33999999979</v>
      </c>
      <c r="V77" s="141">
        <f t="shared" ref="V77" si="1485">+T77-U77</f>
        <v>-250465.33999999979</v>
      </c>
      <c r="W77" s="142" t="e">
        <f t="shared" si="1248"/>
        <v>#DIV/0!</v>
      </c>
      <c r="X77" s="141">
        <f t="shared" ref="X77:X135" si="1486">+AD77+AJ77+AP77+BN77+CL77+DJ77+EH77+FR77+GP77+IF77+JD77+KH77+KZ77+LR77+MJ77+NB77+NT77+OR77+PJ77</f>
        <v>0</v>
      </c>
      <c r="Y77" s="143">
        <f t="shared" ref="Y77" si="1487">+V77-X77</f>
        <v>-250465.33999999979</v>
      </c>
      <c r="Z77" s="144">
        <v>0</v>
      </c>
      <c r="AA77" s="147">
        <v>0</v>
      </c>
      <c r="AB77" s="133">
        <f t="shared" ref="AB77" si="1488">+Z77-AA77</f>
        <v>0</v>
      </c>
      <c r="AC77" s="134" t="e">
        <f t="shared" ref="AC77" si="1489">AA77/Z77*100</f>
        <v>#DIV/0!</v>
      </c>
      <c r="AD77" s="133">
        <v>0</v>
      </c>
      <c r="AE77" s="145">
        <f t="shared" ref="AE77" si="1490">+AB77-AD77</f>
        <v>0</v>
      </c>
      <c r="AF77" s="144">
        <v>0</v>
      </c>
      <c r="AG77" s="147">
        <v>0</v>
      </c>
      <c r="AH77" s="133">
        <f t="shared" ref="AH77:AH103" si="1491">+AF77-AG77</f>
        <v>0</v>
      </c>
      <c r="AI77" s="134" t="e">
        <f t="shared" ref="AI77:AI103" si="1492">AG77/AF77*100</f>
        <v>#DIV/0!</v>
      </c>
      <c r="AJ77" s="133">
        <v>0</v>
      </c>
      <c r="AK77" s="145">
        <f t="shared" ref="AK77:AK103" si="1493">+AH77-AJ77</f>
        <v>0</v>
      </c>
      <c r="AL77" s="144">
        <f t="shared" si="1378"/>
        <v>0</v>
      </c>
      <c r="AM77" s="147">
        <f t="shared" si="1378"/>
        <v>0</v>
      </c>
      <c r="AN77" s="133">
        <f t="shared" si="1378"/>
        <v>0</v>
      </c>
      <c r="AO77" s="134" t="e">
        <f t="shared" si="1379"/>
        <v>#DIV/0!</v>
      </c>
      <c r="AP77" s="133">
        <f t="shared" si="1380"/>
        <v>0</v>
      </c>
      <c r="AQ77" s="145">
        <f t="shared" si="1380"/>
        <v>0</v>
      </c>
      <c r="AR77" s="144">
        <f>+'[10]I-60-E-EITBF.65'!D48</f>
        <v>0</v>
      </c>
      <c r="AS77" s="147">
        <f>+'[10]I-60-E-EITBF.65'!E48</f>
        <v>0</v>
      </c>
      <c r="AT77" s="133">
        <f t="shared" si="1381"/>
        <v>0</v>
      </c>
      <c r="AU77" s="134" t="e">
        <f t="shared" si="1382"/>
        <v>#DIV/0!</v>
      </c>
      <c r="AV77" s="133">
        <f>+'[10]I-60-E-EITBF.65'!F48</f>
        <v>0</v>
      </c>
      <c r="AW77" s="145">
        <f t="shared" si="1383"/>
        <v>0</v>
      </c>
      <c r="AX77" s="144">
        <v>0</v>
      </c>
      <c r="AY77" s="147">
        <v>0</v>
      </c>
      <c r="AZ77" s="133">
        <f t="shared" si="1384"/>
        <v>0</v>
      </c>
      <c r="BA77" s="134" t="e">
        <f t="shared" si="1385"/>
        <v>#DIV/0!</v>
      </c>
      <c r="BB77" s="133">
        <v>0</v>
      </c>
      <c r="BC77" s="145">
        <f t="shared" si="1386"/>
        <v>0</v>
      </c>
      <c r="BD77" s="144">
        <v>0</v>
      </c>
      <c r="BE77" s="147">
        <v>0</v>
      </c>
      <c r="BF77" s="133">
        <f t="shared" si="1387"/>
        <v>0</v>
      </c>
      <c r="BG77" s="134" t="e">
        <f t="shared" si="1388"/>
        <v>#DIV/0!</v>
      </c>
      <c r="BH77" s="133">
        <v>0</v>
      </c>
      <c r="BI77" s="145">
        <f t="shared" si="1389"/>
        <v>0</v>
      </c>
      <c r="BJ77" s="144">
        <f t="shared" si="1390"/>
        <v>0</v>
      </c>
      <c r="BK77" s="147">
        <f t="shared" si="1390"/>
        <v>0</v>
      </c>
      <c r="BL77" s="133">
        <f t="shared" si="1390"/>
        <v>0</v>
      </c>
      <c r="BM77" s="134" t="e">
        <f t="shared" si="1391"/>
        <v>#DIV/0!</v>
      </c>
      <c r="BN77" s="133">
        <f t="shared" si="1392"/>
        <v>0</v>
      </c>
      <c r="BO77" s="145">
        <f t="shared" si="1392"/>
        <v>0</v>
      </c>
      <c r="BP77" s="144">
        <v>0</v>
      </c>
      <c r="BQ77" s="147">
        <v>0</v>
      </c>
      <c r="BR77" s="133">
        <f t="shared" si="1393"/>
        <v>0</v>
      </c>
      <c r="BS77" s="134" t="e">
        <f t="shared" si="1394"/>
        <v>#DIV/0!</v>
      </c>
      <c r="BT77" s="133">
        <v>0</v>
      </c>
      <c r="BU77" s="145">
        <f t="shared" si="1395"/>
        <v>0</v>
      </c>
      <c r="BV77" s="144">
        <v>0</v>
      </c>
      <c r="BW77" s="147">
        <v>0</v>
      </c>
      <c r="BX77" s="133">
        <f t="shared" si="1396"/>
        <v>0</v>
      </c>
      <c r="BY77" s="134" t="e">
        <f t="shared" si="1397"/>
        <v>#DIV/0!</v>
      </c>
      <c r="BZ77" s="133">
        <v>0</v>
      </c>
      <c r="CA77" s="145">
        <f t="shared" si="1398"/>
        <v>0</v>
      </c>
      <c r="CB77" s="144">
        <v>0</v>
      </c>
      <c r="CC77" s="147">
        <v>0</v>
      </c>
      <c r="CD77" s="133">
        <f t="shared" si="1399"/>
        <v>0</v>
      </c>
      <c r="CE77" s="134" t="e">
        <f t="shared" si="1400"/>
        <v>#DIV/0!</v>
      </c>
      <c r="CF77" s="133">
        <v>0</v>
      </c>
      <c r="CG77" s="145">
        <f t="shared" si="1401"/>
        <v>0</v>
      </c>
      <c r="CH77" s="144">
        <f t="shared" si="1402"/>
        <v>0</v>
      </c>
      <c r="CI77" s="147">
        <f t="shared" si="1402"/>
        <v>0</v>
      </c>
      <c r="CJ77" s="133">
        <f t="shared" si="1402"/>
        <v>0</v>
      </c>
      <c r="CK77" s="134" t="e">
        <f t="shared" si="1403"/>
        <v>#DIV/0!</v>
      </c>
      <c r="CL77" s="133">
        <f t="shared" si="1404"/>
        <v>0</v>
      </c>
      <c r="CM77" s="145">
        <f t="shared" si="1404"/>
        <v>0</v>
      </c>
      <c r="CN77" s="144">
        <v>0</v>
      </c>
      <c r="CO77" s="147">
        <v>0</v>
      </c>
      <c r="CP77" s="133">
        <f t="shared" si="1405"/>
        <v>0</v>
      </c>
      <c r="CQ77" s="134" t="e">
        <f t="shared" si="1406"/>
        <v>#DIV/0!</v>
      </c>
      <c r="CR77" s="133">
        <v>0</v>
      </c>
      <c r="CS77" s="145">
        <f t="shared" si="1407"/>
        <v>0</v>
      </c>
      <c r="CT77" s="144">
        <v>0</v>
      </c>
      <c r="CU77" s="147">
        <v>0</v>
      </c>
      <c r="CV77" s="133">
        <f t="shared" si="1408"/>
        <v>0</v>
      </c>
      <c r="CW77" s="134" t="e">
        <f t="shared" si="1409"/>
        <v>#DIV/0!</v>
      </c>
      <c r="CX77" s="133">
        <v>0</v>
      </c>
      <c r="CY77" s="145">
        <f t="shared" si="1410"/>
        <v>0</v>
      </c>
      <c r="CZ77" s="144">
        <v>0</v>
      </c>
      <c r="DA77" s="147">
        <v>0</v>
      </c>
      <c r="DB77" s="133">
        <f t="shared" si="1411"/>
        <v>0</v>
      </c>
      <c r="DC77" s="134" t="e">
        <f t="shared" si="1412"/>
        <v>#DIV/0!</v>
      </c>
      <c r="DD77" s="133">
        <v>0</v>
      </c>
      <c r="DE77" s="145">
        <f t="shared" si="1413"/>
        <v>0</v>
      </c>
      <c r="DF77" s="144">
        <f t="shared" si="1414"/>
        <v>0</v>
      </c>
      <c r="DG77" s="147">
        <f t="shared" si="1414"/>
        <v>784.34999999999991</v>
      </c>
      <c r="DH77" s="133">
        <f t="shared" si="1414"/>
        <v>-784.34999999999991</v>
      </c>
      <c r="DI77" s="134" t="e">
        <f t="shared" si="1415"/>
        <v>#DIV/0!</v>
      </c>
      <c r="DJ77" s="133">
        <f t="shared" si="1416"/>
        <v>0</v>
      </c>
      <c r="DK77" s="145">
        <f t="shared" si="1416"/>
        <v>-784.34999999999991</v>
      </c>
      <c r="DL77" s="144">
        <f>+'[10]I-60-E-EITBF.65'!D6</f>
        <v>0</v>
      </c>
      <c r="DM77" s="147">
        <f>+'[10]I-60-E-EITBF.65'!E6</f>
        <v>784.34999999999991</v>
      </c>
      <c r="DN77" s="133">
        <f t="shared" si="1417"/>
        <v>-784.34999999999991</v>
      </c>
      <c r="DO77" s="134" t="e">
        <f t="shared" si="1418"/>
        <v>#DIV/0!</v>
      </c>
      <c r="DP77" s="133">
        <f>+'[10]I-60-E-EITBF.65'!F6</f>
        <v>0</v>
      </c>
      <c r="DQ77" s="145">
        <f t="shared" si="1419"/>
        <v>-784.34999999999991</v>
      </c>
      <c r="DR77" s="144">
        <f>+'[10]I-60-E-EITBF.65'!D7</f>
        <v>0</v>
      </c>
      <c r="DS77" s="147">
        <f>+'[10]I-60-E-EITBF.65'!E7</f>
        <v>0</v>
      </c>
      <c r="DT77" s="133">
        <f t="shared" si="1420"/>
        <v>0</v>
      </c>
      <c r="DU77" s="134" t="e">
        <f t="shared" si="1421"/>
        <v>#DIV/0!</v>
      </c>
      <c r="DV77" s="133">
        <f>+'[10]I-60-E-EITBF.65'!F7</f>
        <v>0</v>
      </c>
      <c r="DW77" s="145">
        <f t="shared" si="1422"/>
        <v>0</v>
      </c>
      <c r="DX77" s="144">
        <f>+'[10]I-60-E-EITBF.65'!D8</f>
        <v>0</v>
      </c>
      <c r="DY77" s="147">
        <f>+'[10]I-60-E-EITBF.65'!E8</f>
        <v>0</v>
      </c>
      <c r="DZ77" s="133">
        <f t="shared" ref="DZ77" si="1494">+DX77-DY77</f>
        <v>0</v>
      </c>
      <c r="EA77" s="134" t="e">
        <f t="shared" ref="EA77" si="1495">DY77/DX77*100</f>
        <v>#DIV/0!</v>
      </c>
      <c r="EB77" s="133">
        <f>+'[10]I-60-E-EITBF.65'!F8</f>
        <v>0</v>
      </c>
      <c r="EC77" s="145">
        <f t="shared" ref="EC77" si="1496">+DZ77-EB77</f>
        <v>0</v>
      </c>
      <c r="ED77" s="144">
        <f t="shared" si="1423"/>
        <v>0</v>
      </c>
      <c r="EE77" s="147">
        <f t="shared" si="1423"/>
        <v>3340.0400000000009</v>
      </c>
      <c r="EF77" s="133">
        <f t="shared" si="1423"/>
        <v>-3340.0400000000009</v>
      </c>
      <c r="EG77" s="134" t="e">
        <f t="shared" si="1424"/>
        <v>#DIV/0!</v>
      </c>
      <c r="EH77" s="133">
        <f t="shared" si="1425"/>
        <v>0</v>
      </c>
      <c r="EI77" s="145">
        <f t="shared" si="1425"/>
        <v>-3340.0400000000009</v>
      </c>
      <c r="EJ77" s="144">
        <f>+'[10]I-60-E-EITBF.65'!D9</f>
        <v>0</v>
      </c>
      <c r="EK77" s="147">
        <f>+'[10]I-60-E-EITBF.65'!E9</f>
        <v>0</v>
      </c>
      <c r="EL77" s="133">
        <f t="shared" ref="EL77" si="1497">+EJ77-EK77</f>
        <v>0</v>
      </c>
      <c r="EM77" s="134" t="e">
        <f t="shared" ref="EM77" si="1498">EK77/EJ77*100</f>
        <v>#DIV/0!</v>
      </c>
      <c r="EN77" s="133">
        <f>+'[10]I-60-E-EITBF.65'!F9</f>
        <v>0</v>
      </c>
      <c r="EO77" s="145">
        <f t="shared" ref="EO77" si="1499">+EL77-EN77</f>
        <v>0</v>
      </c>
      <c r="EP77" s="144">
        <f>+'[10]I-60-E-EITBF.65'!D10</f>
        <v>0</v>
      </c>
      <c r="EQ77" s="147">
        <f>+'[10]I-60-E-EITBF.65'!E10</f>
        <v>0</v>
      </c>
      <c r="ER77" s="133">
        <f t="shared" ref="ER77" si="1500">+EP77-EQ77</f>
        <v>0</v>
      </c>
      <c r="ES77" s="134" t="e">
        <f t="shared" ref="ES77" si="1501">EQ77/EP77*100</f>
        <v>#DIV/0!</v>
      </c>
      <c r="ET77" s="133">
        <f>+'[10]I-60-E-EITBF.65'!F10</f>
        <v>0</v>
      </c>
      <c r="EU77" s="145">
        <f t="shared" ref="EU77" si="1502">+ER77-ET77</f>
        <v>0</v>
      </c>
      <c r="EV77" s="144">
        <f>+'[10]I-60-E-EITBF.65'!D11</f>
        <v>0</v>
      </c>
      <c r="EW77" s="147">
        <f>+'[10]I-60-E-EITBF.65'!E11</f>
        <v>3340.0400000000009</v>
      </c>
      <c r="EX77" s="133">
        <f t="shared" ref="EX77" si="1503">+EV77-EW77</f>
        <v>-3340.0400000000009</v>
      </c>
      <c r="EY77" s="134" t="e">
        <f t="shared" ref="EY77" si="1504">EW77/EV77*100</f>
        <v>#DIV/0!</v>
      </c>
      <c r="EZ77" s="133">
        <f>+'[10]I-60-E-EITBF.65'!F11</f>
        <v>0</v>
      </c>
      <c r="FA77" s="145">
        <f t="shared" ref="FA77" si="1505">+EX77-EZ77</f>
        <v>-3340.0400000000009</v>
      </c>
      <c r="FB77" s="144">
        <f>+'[10]I-60-E-EITBF.65'!D12</f>
        <v>0</v>
      </c>
      <c r="FC77" s="147">
        <f>+'[10]I-60-E-EITBF.65'!E12</f>
        <v>0</v>
      </c>
      <c r="FD77" s="133">
        <f t="shared" ref="FD77" si="1506">+FB77-FC77</f>
        <v>0</v>
      </c>
      <c r="FE77" s="134" t="e">
        <f t="shared" ref="FE77" si="1507">FC77/FB77*100</f>
        <v>#DIV/0!</v>
      </c>
      <c r="FF77" s="133">
        <f>+'[10]I-60-E-EITBF.65'!F12</f>
        <v>0</v>
      </c>
      <c r="FG77" s="145">
        <f t="shared" ref="FG77" si="1508">+FD77-FF77</f>
        <v>0</v>
      </c>
      <c r="FH77" s="144">
        <f>+'[10]I-60-E-EITBF.65'!D13</f>
        <v>0</v>
      </c>
      <c r="FI77" s="147">
        <f>+'[10]I-60-E-EITBF.65'!E13</f>
        <v>0</v>
      </c>
      <c r="FJ77" s="133">
        <f t="shared" ref="FJ77" si="1509">+FH77-FI77</f>
        <v>0</v>
      </c>
      <c r="FK77" s="134" t="e">
        <f t="shared" ref="FK77" si="1510">FI77/FH77*100</f>
        <v>#DIV/0!</v>
      </c>
      <c r="FL77" s="133">
        <f>+'[10]I-60-E-EITBF.65'!F13</f>
        <v>0</v>
      </c>
      <c r="FM77" s="145">
        <f t="shared" ref="FM77" si="1511">+FJ77-FL77</f>
        <v>0</v>
      </c>
      <c r="FN77" s="144">
        <f t="shared" si="1426"/>
        <v>0</v>
      </c>
      <c r="FO77" s="147">
        <f t="shared" si="1426"/>
        <v>0</v>
      </c>
      <c r="FP77" s="133">
        <f t="shared" si="1426"/>
        <v>0</v>
      </c>
      <c r="FQ77" s="134" t="e">
        <f t="shared" si="1427"/>
        <v>#DIV/0!</v>
      </c>
      <c r="FR77" s="133">
        <f t="shared" si="1428"/>
        <v>0</v>
      </c>
      <c r="FS77" s="145">
        <f t="shared" si="1428"/>
        <v>0</v>
      </c>
      <c r="FT77" s="144">
        <f>+'[10]I-60-E-EITBF.65'!D14</f>
        <v>0</v>
      </c>
      <c r="FU77" s="147">
        <f>+'[10]I-60-E-EITBF.65'!E14</f>
        <v>0</v>
      </c>
      <c r="FV77" s="133">
        <f t="shared" ref="FV77" si="1512">+FT77-FU77</f>
        <v>0</v>
      </c>
      <c r="FW77" s="134" t="e">
        <f t="shared" ref="FW77" si="1513">FU77/FT77*100</f>
        <v>#DIV/0!</v>
      </c>
      <c r="FX77" s="133">
        <f>+'[10]I-60-E-EITBF.65'!F14</f>
        <v>0</v>
      </c>
      <c r="FY77" s="145">
        <f t="shared" ref="FY77" si="1514">+FV77-FX77</f>
        <v>0</v>
      </c>
      <c r="FZ77" s="144">
        <f>+'[10]I-60-E-EITBF.65'!D15</f>
        <v>0</v>
      </c>
      <c r="GA77" s="147">
        <f>+'[10]I-60-E-EITBF.65'!E15</f>
        <v>0</v>
      </c>
      <c r="GB77" s="133">
        <f t="shared" ref="GB77" si="1515">+FZ77-GA77</f>
        <v>0</v>
      </c>
      <c r="GC77" s="134" t="e">
        <f t="shared" ref="GC77" si="1516">GA77/FZ77*100</f>
        <v>#DIV/0!</v>
      </c>
      <c r="GD77" s="133">
        <f>+'[10]I-60-E-EITBF.65'!F15</f>
        <v>0</v>
      </c>
      <c r="GE77" s="145">
        <f t="shared" ref="GE77" si="1517">+GB77-GD77</f>
        <v>0</v>
      </c>
      <c r="GF77" s="144">
        <f>+'[10]I-60-E-EITBF.65'!D16</f>
        <v>0</v>
      </c>
      <c r="GG77" s="147">
        <f>+'[10]I-60-E-EITBF.65'!E16</f>
        <v>0</v>
      </c>
      <c r="GH77" s="133">
        <f t="shared" ref="GH77" si="1518">+GF77-GG77</f>
        <v>0</v>
      </c>
      <c r="GI77" s="134" t="e">
        <f t="shared" ref="GI77" si="1519">GG77/GF77*100</f>
        <v>#DIV/0!</v>
      </c>
      <c r="GJ77" s="133">
        <f>+'[10]I-60-E-EITBF.65'!F16</f>
        <v>0</v>
      </c>
      <c r="GK77" s="145">
        <f t="shared" ref="GK77" si="1520">+GH77-GJ77</f>
        <v>0</v>
      </c>
      <c r="GL77" s="144">
        <f t="shared" si="1429"/>
        <v>0</v>
      </c>
      <c r="GM77" s="147">
        <f t="shared" si="1429"/>
        <v>4381.5799999999981</v>
      </c>
      <c r="GN77" s="133">
        <f t="shared" si="1429"/>
        <v>-4381.5799999999981</v>
      </c>
      <c r="GO77" s="134" t="e">
        <f t="shared" si="1430"/>
        <v>#DIV/0!</v>
      </c>
      <c r="GP77" s="133">
        <f t="shared" si="1431"/>
        <v>0</v>
      </c>
      <c r="GQ77" s="145">
        <f t="shared" si="1431"/>
        <v>-4381.5799999999981</v>
      </c>
      <c r="GR77" s="144">
        <f>+'[10]I-60-E-EITBF.65'!D17</f>
        <v>0</v>
      </c>
      <c r="GS77" s="147">
        <f>+'[10]I-60-E-EITBF.65'!E17</f>
        <v>4123.8399999999983</v>
      </c>
      <c r="GT77" s="133">
        <f t="shared" ref="GT77" si="1521">+GR77-GS77</f>
        <v>-4123.8399999999983</v>
      </c>
      <c r="GU77" s="134" t="e">
        <f t="shared" ref="GU77" si="1522">GS77/GR77*100</f>
        <v>#DIV/0!</v>
      </c>
      <c r="GV77" s="133">
        <f>+'[10]I-60-E-EITBF.65'!F17</f>
        <v>0</v>
      </c>
      <c r="GW77" s="145">
        <f t="shared" ref="GW77" si="1523">+GT77-GV77</f>
        <v>-4123.8399999999983</v>
      </c>
      <c r="GX77" s="144">
        <f>+'[10]I-60-E-EITBF.65'!D18</f>
        <v>0</v>
      </c>
      <c r="GY77" s="147">
        <f>+'[10]I-60-E-EITBF.65'!E18</f>
        <v>0</v>
      </c>
      <c r="GZ77" s="133">
        <f t="shared" ref="GZ77" si="1524">+GX77-GY77</f>
        <v>0</v>
      </c>
      <c r="HA77" s="134" t="e">
        <f t="shared" ref="HA77" si="1525">GY77/GX77*100</f>
        <v>#DIV/0!</v>
      </c>
      <c r="HB77" s="133">
        <f>+'[10]I-60-E-EITBF.65'!F18</f>
        <v>0</v>
      </c>
      <c r="HC77" s="145">
        <f t="shared" ref="HC77" si="1526">+GZ77-HB77</f>
        <v>0</v>
      </c>
      <c r="HD77" s="144">
        <f>+'[10]I-60-E-EITBF.65'!D19</f>
        <v>0</v>
      </c>
      <c r="HE77" s="147">
        <f>+'[10]I-60-E-EITBF.65'!E19</f>
        <v>0</v>
      </c>
      <c r="HF77" s="133">
        <f t="shared" ref="HF77" si="1527">+HD77-HE77</f>
        <v>0</v>
      </c>
      <c r="HG77" s="134" t="e">
        <f t="shared" ref="HG77" si="1528">HE77/HD77*100</f>
        <v>#DIV/0!</v>
      </c>
      <c r="HH77" s="133">
        <f>+'[10]I-60-E-EITBF.65'!F19</f>
        <v>0</v>
      </c>
      <c r="HI77" s="145">
        <f t="shared" ref="HI77" si="1529">+HF77-HH77</f>
        <v>0</v>
      </c>
      <c r="HJ77" s="144">
        <f>+'[10]I-60-E-EITBF.65'!D20</f>
        <v>0</v>
      </c>
      <c r="HK77" s="147">
        <f>+'[10]I-60-E-EITBF.65'!E20</f>
        <v>0</v>
      </c>
      <c r="HL77" s="133">
        <f t="shared" ref="HL77" si="1530">+HJ77-HK77</f>
        <v>0</v>
      </c>
      <c r="HM77" s="134" t="e">
        <f t="shared" ref="HM77" si="1531">HK77/HJ77*100</f>
        <v>#DIV/0!</v>
      </c>
      <c r="HN77" s="133">
        <f>+'[10]I-60-E-EITBF.65'!F20</f>
        <v>0</v>
      </c>
      <c r="HO77" s="145">
        <f t="shared" ref="HO77" si="1532">+HL77-HN77</f>
        <v>0</v>
      </c>
      <c r="HP77" s="144">
        <f>+'[10]I-60-E-EITBF.65'!D21</f>
        <v>0</v>
      </c>
      <c r="HQ77" s="147">
        <f>+'[10]I-60-E-EITBF.65'!E21</f>
        <v>257.74</v>
      </c>
      <c r="HR77" s="133">
        <f t="shared" ref="HR77" si="1533">+HP77-HQ77</f>
        <v>-257.74</v>
      </c>
      <c r="HS77" s="134" t="e">
        <f t="shared" ref="HS77" si="1534">HQ77/HP77*100</f>
        <v>#DIV/0!</v>
      </c>
      <c r="HT77" s="133">
        <f>+'[10]I-60-E-EITBF.65'!F21</f>
        <v>0</v>
      </c>
      <c r="HU77" s="145">
        <f t="shared" ref="HU77" si="1535">+HR77-HT77</f>
        <v>-257.74</v>
      </c>
      <c r="HV77" s="144">
        <f>+'[10]I-60-E-EITBF.65'!D22</f>
        <v>0</v>
      </c>
      <c r="HW77" s="147">
        <f>+'[10]I-60-E-EITBF.65'!E22</f>
        <v>0</v>
      </c>
      <c r="HX77" s="133">
        <f t="shared" ref="HX77" si="1536">+HV77-HW77</f>
        <v>0</v>
      </c>
      <c r="HY77" s="134" t="e">
        <f t="shared" ref="HY77" si="1537">HW77/HV77*100</f>
        <v>#DIV/0!</v>
      </c>
      <c r="HZ77" s="133">
        <f>+'[10]I-60-E-EITBF.65'!F22</f>
        <v>0</v>
      </c>
      <c r="IA77" s="145">
        <f t="shared" ref="IA77" si="1538">+HX77-HZ77</f>
        <v>0</v>
      </c>
      <c r="IB77" s="144">
        <f t="shared" si="1432"/>
        <v>0</v>
      </c>
      <c r="IC77" s="147">
        <f t="shared" si="1432"/>
        <v>46463.290000000008</v>
      </c>
      <c r="ID77" s="133">
        <f t="shared" si="1432"/>
        <v>-46463.290000000008</v>
      </c>
      <c r="IE77" s="134" t="e">
        <f t="shared" si="1433"/>
        <v>#DIV/0!</v>
      </c>
      <c r="IF77" s="133">
        <f t="shared" si="1434"/>
        <v>0</v>
      </c>
      <c r="IG77" s="145">
        <f t="shared" si="1434"/>
        <v>-46463.290000000008</v>
      </c>
      <c r="IH77" s="144">
        <f>+'[10]I-60-E-EITBF.65'!D23</f>
        <v>0</v>
      </c>
      <c r="II77" s="147">
        <f>+'[10]I-60-E-EITBF.65'!E23</f>
        <v>44610.580000000009</v>
      </c>
      <c r="IJ77" s="133">
        <f t="shared" ref="IJ77" si="1539">+IH77-II77</f>
        <v>-44610.580000000009</v>
      </c>
      <c r="IK77" s="134" t="e">
        <f t="shared" ref="IK77" si="1540">II77/IH77*100</f>
        <v>#DIV/0!</v>
      </c>
      <c r="IL77" s="133">
        <f>+'[10]I-60-E-EITBF.65'!F23</f>
        <v>0</v>
      </c>
      <c r="IM77" s="145">
        <f t="shared" ref="IM77" si="1541">+IJ77-IL77</f>
        <v>-44610.580000000009</v>
      </c>
      <c r="IN77" s="144">
        <f>+'[10]I-60-E-EITBF.65'!D24</f>
        <v>0</v>
      </c>
      <c r="IO77" s="147">
        <f>+'[10]I-60-E-EITBF.65'!E24</f>
        <v>0</v>
      </c>
      <c r="IP77" s="133">
        <f t="shared" ref="IP77" si="1542">+IN77-IO77</f>
        <v>0</v>
      </c>
      <c r="IQ77" s="134" t="e">
        <f t="shared" ref="IQ77" si="1543">IO77/IN77*100</f>
        <v>#DIV/0!</v>
      </c>
      <c r="IR77" s="133">
        <f>+'[10]I-60-E-EITBF.65'!F24</f>
        <v>0</v>
      </c>
      <c r="IS77" s="145">
        <f t="shared" ref="IS77" si="1544">+IP77-IR77</f>
        <v>0</v>
      </c>
      <c r="IT77" s="144">
        <f>+'[10]I-60-E-EITBF.65'!D25</f>
        <v>0</v>
      </c>
      <c r="IU77" s="147">
        <f>+'[10]I-60-E-EITBF.65'!E25</f>
        <v>1852.71</v>
      </c>
      <c r="IV77" s="133">
        <f t="shared" ref="IV77" si="1545">+IT77-IU77</f>
        <v>-1852.71</v>
      </c>
      <c r="IW77" s="134" t="e">
        <f t="shared" ref="IW77" si="1546">IU77/IT77*100</f>
        <v>#DIV/0!</v>
      </c>
      <c r="IX77" s="133">
        <f>+'[10]I-60-E-EITBF.65'!F25</f>
        <v>0</v>
      </c>
      <c r="IY77" s="145">
        <f t="shared" ref="IY77" si="1547">+IV77-IX77</f>
        <v>-1852.71</v>
      </c>
      <c r="IZ77" s="144">
        <f t="shared" si="1435"/>
        <v>0</v>
      </c>
      <c r="JA77" s="147">
        <f t="shared" si="1435"/>
        <v>12969.449999999997</v>
      </c>
      <c r="JB77" s="133">
        <f t="shared" si="1435"/>
        <v>-12969.449999999997</v>
      </c>
      <c r="JC77" s="134" t="e">
        <f t="shared" si="1436"/>
        <v>#DIV/0!</v>
      </c>
      <c r="JD77" s="133">
        <f t="shared" si="1437"/>
        <v>0</v>
      </c>
      <c r="JE77" s="145">
        <f t="shared" si="1437"/>
        <v>-12969.449999999997</v>
      </c>
      <c r="JF77" s="144">
        <f>+'[10]I-60-E-EITBF.65'!D26</f>
        <v>0</v>
      </c>
      <c r="JG77" s="147">
        <f>+'[10]I-60-E-EITBF.65'!E26</f>
        <v>4172.9699999999993</v>
      </c>
      <c r="JH77" s="133">
        <f t="shared" ref="JH77" si="1548">+JF77-JG77</f>
        <v>-4172.9699999999993</v>
      </c>
      <c r="JI77" s="134" t="e">
        <f t="shared" ref="JI77" si="1549">JG77/JF77*100</f>
        <v>#DIV/0!</v>
      </c>
      <c r="JJ77" s="133">
        <f>+'[10]I-60-E-EITBF.65'!F26</f>
        <v>0</v>
      </c>
      <c r="JK77" s="145">
        <f t="shared" ref="JK77" si="1550">+JH77-JJ77</f>
        <v>-4172.9699999999993</v>
      </c>
      <c r="JL77" s="144">
        <f>+'[10]I-60-E-EITBF.65'!D27</f>
        <v>0</v>
      </c>
      <c r="JM77" s="147">
        <f>+'[10]I-60-E-EITBF.65'!E27</f>
        <v>0</v>
      </c>
      <c r="JN77" s="133">
        <f t="shared" ref="JN77" si="1551">+JL77-JM77</f>
        <v>0</v>
      </c>
      <c r="JO77" s="134" t="e">
        <f t="shared" ref="JO77" si="1552">JM77/JL77*100</f>
        <v>#DIV/0!</v>
      </c>
      <c r="JP77" s="133">
        <f>+'[10]I-60-E-EITBF.65'!F27</f>
        <v>0</v>
      </c>
      <c r="JQ77" s="145">
        <f t="shared" ref="JQ77" si="1553">+JN77-JP77</f>
        <v>0</v>
      </c>
      <c r="JR77" s="144">
        <f>+'[10]I-60-E-EITBF.65'!D28</f>
        <v>0</v>
      </c>
      <c r="JS77" s="147">
        <f>+'[10]I-60-E-EITBF.65'!E28</f>
        <v>8796.4799999999977</v>
      </c>
      <c r="JT77" s="133">
        <f t="shared" ref="JT77" si="1554">+JR77-JS77</f>
        <v>-8796.4799999999977</v>
      </c>
      <c r="JU77" s="134" t="e">
        <f t="shared" ref="JU77" si="1555">JS77/JR77*100</f>
        <v>#DIV/0!</v>
      </c>
      <c r="JV77" s="133">
        <f>+'[10]I-60-E-EITBF.65'!F28</f>
        <v>0</v>
      </c>
      <c r="JW77" s="145">
        <f t="shared" ref="JW77" si="1556">+JT77-JV77</f>
        <v>-8796.4799999999977</v>
      </c>
      <c r="JX77" s="144">
        <f>+'[10]I-60-E-EITBF.65'!D29</f>
        <v>0</v>
      </c>
      <c r="JY77" s="147">
        <f>+'[10]I-60-E-EITBF.65'!E29</f>
        <v>0</v>
      </c>
      <c r="JZ77" s="133">
        <f t="shared" ref="JZ77" si="1557">+JX77-JY77</f>
        <v>0</v>
      </c>
      <c r="KA77" s="134" t="e">
        <f t="shared" ref="KA77" si="1558">JY77/JX77*100</f>
        <v>#DIV/0!</v>
      </c>
      <c r="KB77" s="133">
        <f>+'[10]I-60-E-EITBF.65'!F29</f>
        <v>0</v>
      </c>
      <c r="KC77" s="145">
        <f t="shared" ref="KC77" si="1559">+JZ77-KB77</f>
        <v>0</v>
      </c>
      <c r="KD77" s="144">
        <f t="shared" si="1438"/>
        <v>0</v>
      </c>
      <c r="KE77" s="147">
        <f t="shared" si="1438"/>
        <v>65183.459999999919</v>
      </c>
      <c r="KF77" s="133">
        <f t="shared" si="1438"/>
        <v>-65183.459999999919</v>
      </c>
      <c r="KG77" s="134" t="e">
        <f t="shared" si="1439"/>
        <v>#DIV/0!</v>
      </c>
      <c r="KH77" s="133">
        <f t="shared" si="1440"/>
        <v>0</v>
      </c>
      <c r="KI77" s="145">
        <f t="shared" si="1440"/>
        <v>-65183.459999999919</v>
      </c>
      <c r="KJ77" s="144">
        <f>+'[10]I-60-E-EITBF.65'!D30</f>
        <v>0</v>
      </c>
      <c r="KK77" s="147">
        <f>+'[10]I-60-E-EITBF.65'!E30</f>
        <v>65183.459999999919</v>
      </c>
      <c r="KL77" s="133">
        <f t="shared" ref="KL77" si="1560">+KJ77-KK77</f>
        <v>-65183.459999999919</v>
      </c>
      <c r="KM77" s="134" t="e">
        <f t="shared" ref="KM77" si="1561">KK77/KJ77*100</f>
        <v>#DIV/0!</v>
      </c>
      <c r="KN77" s="133">
        <f>+'[10]I-60-E-EITBF.65'!F30</f>
        <v>0</v>
      </c>
      <c r="KO77" s="145">
        <f t="shared" ref="KO77" si="1562">+KL77-KN77</f>
        <v>-65183.459999999919</v>
      </c>
      <c r="KP77" s="144">
        <f>+'[10]I-60-E-EITBF.65'!D31</f>
        <v>0</v>
      </c>
      <c r="KQ77" s="147">
        <f>+'[10]I-60-E-EITBF.65'!E31</f>
        <v>0</v>
      </c>
      <c r="KR77" s="133">
        <f t="shared" ref="KR77" si="1563">+KP77-KQ77</f>
        <v>0</v>
      </c>
      <c r="KS77" s="134" t="e">
        <f t="shared" ref="KS77" si="1564">KQ77/KP77*100</f>
        <v>#DIV/0!</v>
      </c>
      <c r="KT77" s="133">
        <f>+'[10]I-60-E-EITBF.65'!F31</f>
        <v>0</v>
      </c>
      <c r="KU77" s="145">
        <f t="shared" ref="KU77" si="1565">+KR77-KT77</f>
        <v>0</v>
      </c>
      <c r="KV77" s="144">
        <f t="shared" si="1441"/>
        <v>0</v>
      </c>
      <c r="KW77" s="147">
        <f t="shared" si="1441"/>
        <v>458.1</v>
      </c>
      <c r="KX77" s="133">
        <f t="shared" si="1441"/>
        <v>-458.1</v>
      </c>
      <c r="KY77" s="134" t="e">
        <f t="shared" si="1442"/>
        <v>#DIV/0!</v>
      </c>
      <c r="KZ77" s="133">
        <f t="shared" si="1443"/>
        <v>0</v>
      </c>
      <c r="LA77" s="145">
        <f t="shared" si="1443"/>
        <v>-458.1</v>
      </c>
      <c r="LB77" s="144">
        <f>+'[10]I-60-E-EITBF.65'!D32</f>
        <v>0</v>
      </c>
      <c r="LC77" s="147">
        <f>+'[10]I-60-E-EITBF.65'!E32</f>
        <v>458.1</v>
      </c>
      <c r="LD77" s="133">
        <f t="shared" ref="LD77" si="1566">+LB77-LC77</f>
        <v>-458.1</v>
      </c>
      <c r="LE77" s="134" t="e">
        <f t="shared" ref="LE77" si="1567">LC77/LB77*100</f>
        <v>#DIV/0!</v>
      </c>
      <c r="LF77" s="133">
        <f>+'[10]I-60-E-EITBF.65'!F32</f>
        <v>0</v>
      </c>
      <c r="LG77" s="145">
        <f t="shared" ref="LG77" si="1568">+LD77-LF77</f>
        <v>-458.1</v>
      </c>
      <c r="LH77" s="144">
        <f>+'[10]I-60-E-EITBF.65'!D33</f>
        <v>0</v>
      </c>
      <c r="LI77" s="147">
        <f>+'[10]I-60-E-EITBF.65'!E33</f>
        <v>0</v>
      </c>
      <c r="LJ77" s="133">
        <f t="shared" ref="LJ77" si="1569">+LH77-LI77</f>
        <v>0</v>
      </c>
      <c r="LK77" s="134" t="e">
        <f t="shared" ref="LK77" si="1570">LI77/LH77*100</f>
        <v>#DIV/0!</v>
      </c>
      <c r="LL77" s="133">
        <f>+'[10]I-60-E-EITBF.65'!F33</f>
        <v>0</v>
      </c>
      <c r="LM77" s="145">
        <f t="shared" ref="LM77" si="1571">+LJ77-LL77</f>
        <v>0</v>
      </c>
      <c r="LN77" s="144">
        <f t="shared" si="1444"/>
        <v>0</v>
      </c>
      <c r="LO77" s="147">
        <f t="shared" si="1444"/>
        <v>3792.3000000000011</v>
      </c>
      <c r="LP77" s="133">
        <f t="shared" si="1444"/>
        <v>-3792.3000000000011</v>
      </c>
      <c r="LQ77" s="134" t="e">
        <f t="shared" si="1445"/>
        <v>#DIV/0!</v>
      </c>
      <c r="LR77" s="133">
        <f t="shared" si="1446"/>
        <v>0</v>
      </c>
      <c r="LS77" s="145">
        <f t="shared" si="1446"/>
        <v>-3792.3000000000011</v>
      </c>
      <c r="LT77" s="144">
        <f>+'[10]I-60-E-EITBF.65'!D34</f>
        <v>0</v>
      </c>
      <c r="LU77" s="147">
        <f>+'[10]I-60-E-EITBF.65'!E34</f>
        <v>0</v>
      </c>
      <c r="LV77" s="133">
        <f t="shared" ref="LV77" si="1572">+LT77-LU77</f>
        <v>0</v>
      </c>
      <c r="LW77" s="134" t="e">
        <f t="shared" ref="LW77" si="1573">LU77/LT77*100</f>
        <v>#DIV/0!</v>
      </c>
      <c r="LX77" s="133">
        <f>+'[10]I-60-E-EITBF.65'!F34</f>
        <v>0</v>
      </c>
      <c r="LY77" s="145">
        <f t="shared" ref="LY77" si="1574">+LV77-LX77</f>
        <v>0</v>
      </c>
      <c r="LZ77" s="144">
        <f>+'[10]I-60-E-EITBF.65'!D35</f>
        <v>0</v>
      </c>
      <c r="MA77" s="147">
        <f>+'[10]I-60-E-EITBF.65'!E35</f>
        <v>3792.3000000000011</v>
      </c>
      <c r="MB77" s="133">
        <f t="shared" ref="MB77" si="1575">+LZ77-MA77</f>
        <v>-3792.3000000000011</v>
      </c>
      <c r="MC77" s="134" t="e">
        <f t="shared" ref="MC77" si="1576">MA77/LZ77*100</f>
        <v>#DIV/0!</v>
      </c>
      <c r="MD77" s="133">
        <f>+'[10]I-60-E-EITBF.65'!F35</f>
        <v>0</v>
      </c>
      <c r="ME77" s="145">
        <f t="shared" ref="ME77" si="1577">+MB77-MD77</f>
        <v>-3792.3000000000011</v>
      </c>
      <c r="MF77" s="144">
        <f t="shared" si="1447"/>
        <v>0</v>
      </c>
      <c r="MG77" s="147">
        <f t="shared" si="1447"/>
        <v>42797.089999999866</v>
      </c>
      <c r="MH77" s="133">
        <f t="shared" si="1447"/>
        <v>-42797.089999999866</v>
      </c>
      <c r="MI77" s="134" t="e">
        <f t="shared" si="1448"/>
        <v>#DIV/0!</v>
      </c>
      <c r="MJ77" s="133">
        <f t="shared" si="1449"/>
        <v>0</v>
      </c>
      <c r="MK77" s="145">
        <f t="shared" si="1449"/>
        <v>-42797.089999999866</v>
      </c>
      <c r="ML77" s="144">
        <f>+'[10]I-60-E-EITBF.65'!D36</f>
        <v>0</v>
      </c>
      <c r="MM77" s="147">
        <f>+'[10]I-60-E-EITBF.65'!E36</f>
        <v>12883.009999999995</v>
      </c>
      <c r="MN77" s="133">
        <f t="shared" ref="MN77" si="1578">+ML77-MM77</f>
        <v>-12883.009999999995</v>
      </c>
      <c r="MO77" s="134" t="e">
        <f t="shared" ref="MO77" si="1579">MM77/ML77*100</f>
        <v>#DIV/0!</v>
      </c>
      <c r="MP77" s="133">
        <f>+'[10]I-60-E-EITBF.65'!F36</f>
        <v>0</v>
      </c>
      <c r="MQ77" s="145">
        <f t="shared" ref="MQ77" si="1580">+MN77-MP77</f>
        <v>-12883.009999999995</v>
      </c>
      <c r="MR77" s="144">
        <f>+'[10]I-60-E-EITBF.65'!D37</f>
        <v>0</v>
      </c>
      <c r="MS77" s="147">
        <f>+'[10]I-60-E-EITBF.65'!E37</f>
        <v>29914.079999999871</v>
      </c>
      <c r="MT77" s="133">
        <f t="shared" ref="MT77" si="1581">+MR77-MS77</f>
        <v>-29914.079999999871</v>
      </c>
      <c r="MU77" s="134" t="e">
        <f t="shared" ref="MU77" si="1582">MS77/MR77*100</f>
        <v>#DIV/0!</v>
      </c>
      <c r="MV77" s="133">
        <f>+'[10]I-60-E-EITBF.65'!F37</f>
        <v>0</v>
      </c>
      <c r="MW77" s="145">
        <f t="shared" ref="MW77" si="1583">+MT77-MV77</f>
        <v>-29914.079999999871</v>
      </c>
      <c r="MX77" s="144">
        <f t="shared" si="1450"/>
        <v>0</v>
      </c>
      <c r="MY77" s="147">
        <f t="shared" si="1450"/>
        <v>0</v>
      </c>
      <c r="MZ77" s="133">
        <f t="shared" si="1450"/>
        <v>0</v>
      </c>
      <c r="NA77" s="134" t="e">
        <f t="shared" si="1451"/>
        <v>#DIV/0!</v>
      </c>
      <c r="NB77" s="133">
        <f t="shared" si="1452"/>
        <v>0</v>
      </c>
      <c r="NC77" s="145">
        <f t="shared" si="1452"/>
        <v>0</v>
      </c>
      <c r="ND77" s="144">
        <f>+'[10]I-60-E-EITBF.65'!D38</f>
        <v>0</v>
      </c>
      <c r="NE77" s="147">
        <f>+'[10]I-60-E-EITBF.65'!E38</f>
        <v>0</v>
      </c>
      <c r="NF77" s="133">
        <f t="shared" ref="NF77" si="1584">+ND77-NE77</f>
        <v>0</v>
      </c>
      <c r="NG77" s="134" t="e">
        <f t="shared" ref="NG77" si="1585">NE77/ND77*100</f>
        <v>#DIV/0!</v>
      </c>
      <c r="NH77" s="133">
        <f>+'[10]I-60-E-EITBF.65'!F38</f>
        <v>0</v>
      </c>
      <c r="NI77" s="145">
        <f t="shared" ref="NI77" si="1586">+NF77-NH77</f>
        <v>0</v>
      </c>
      <c r="NJ77" s="144">
        <f>+'[10]I-60-E-EITBF.65'!D39</f>
        <v>0</v>
      </c>
      <c r="NK77" s="147">
        <f>+'[10]I-60-E-EITBF.65'!E39</f>
        <v>0</v>
      </c>
      <c r="NL77" s="133">
        <f t="shared" ref="NL77" si="1587">+NJ77-NK77</f>
        <v>0</v>
      </c>
      <c r="NM77" s="134" t="e">
        <f t="shared" ref="NM77" si="1588">NK77/NJ77*100</f>
        <v>#DIV/0!</v>
      </c>
      <c r="NN77" s="133">
        <f>+'[10]I-60-E-EITBF.65'!F39</f>
        <v>0</v>
      </c>
      <c r="NO77" s="145">
        <f t="shared" ref="NO77" si="1589">+NL77-NN77</f>
        <v>0</v>
      </c>
      <c r="NP77" s="144">
        <f t="shared" si="1453"/>
        <v>0</v>
      </c>
      <c r="NQ77" s="147">
        <f t="shared" si="1453"/>
        <v>21413.310000000009</v>
      </c>
      <c r="NR77" s="133">
        <f t="shared" si="1453"/>
        <v>-21413.310000000009</v>
      </c>
      <c r="NS77" s="134" t="e">
        <f t="shared" si="1454"/>
        <v>#DIV/0!</v>
      </c>
      <c r="NT77" s="133">
        <f t="shared" si="1455"/>
        <v>0</v>
      </c>
      <c r="NU77" s="145">
        <f t="shared" si="1455"/>
        <v>-21413.310000000009</v>
      </c>
      <c r="NV77" s="144">
        <f>+'[10]I-60-E-EITBF.65'!D40</f>
        <v>0</v>
      </c>
      <c r="NW77" s="147">
        <f>+'[10]I-60-E-EITBF.65'!E40</f>
        <v>916.2</v>
      </c>
      <c r="NX77" s="133">
        <f t="shared" ref="NX77" si="1590">+NV77-NW77</f>
        <v>-916.2</v>
      </c>
      <c r="NY77" s="134" t="e">
        <f t="shared" ref="NY77" si="1591">NW77/NV77*100</f>
        <v>#DIV/0!</v>
      </c>
      <c r="NZ77" s="133">
        <f>+'[10]I-60-E-EITBF.65'!F40</f>
        <v>0</v>
      </c>
      <c r="OA77" s="145">
        <f t="shared" ref="OA77" si="1592">+NX77-NZ77</f>
        <v>-916.2</v>
      </c>
      <c r="OB77" s="144">
        <f>+'[10]I-60-E-EITBF.65'!D41</f>
        <v>0</v>
      </c>
      <c r="OC77" s="147">
        <f>+'[10]I-60-E-EITBF.65'!E41</f>
        <v>0</v>
      </c>
      <c r="OD77" s="133">
        <f t="shared" ref="OD77" si="1593">+OB77-OC77</f>
        <v>0</v>
      </c>
      <c r="OE77" s="134" t="e">
        <f t="shared" ref="OE77" si="1594">OC77/OB77*100</f>
        <v>#DIV/0!</v>
      </c>
      <c r="OF77" s="133">
        <f>+'[10]I-60-E-EITBF.65'!F41</f>
        <v>0</v>
      </c>
      <c r="OG77" s="145">
        <f t="shared" ref="OG77" si="1595">+OD77-OF77</f>
        <v>0</v>
      </c>
      <c r="OH77" s="144">
        <f>+'[10]I-60-E-EITBF.65'!D42</f>
        <v>0</v>
      </c>
      <c r="OI77" s="147">
        <f>+'[10]I-60-E-EITBF.65'!E42</f>
        <v>20497.110000000008</v>
      </c>
      <c r="OJ77" s="133">
        <f t="shared" ref="OJ77" si="1596">+OH77-OI77</f>
        <v>-20497.110000000008</v>
      </c>
      <c r="OK77" s="134" t="e">
        <f t="shared" ref="OK77" si="1597">OI77/OH77*100</f>
        <v>#DIV/0!</v>
      </c>
      <c r="OL77" s="133">
        <f>+'[10]I-60-E-EITBF.65'!F42</f>
        <v>0</v>
      </c>
      <c r="OM77" s="145">
        <f t="shared" ref="OM77" si="1598">+OJ77-OL77</f>
        <v>-20497.110000000008</v>
      </c>
      <c r="ON77" s="144">
        <f t="shared" si="1456"/>
        <v>0</v>
      </c>
      <c r="OO77" s="147">
        <f t="shared" si="1456"/>
        <v>46006.419999999984</v>
      </c>
      <c r="OP77" s="133">
        <f t="shared" si="1456"/>
        <v>-46006.419999999984</v>
      </c>
      <c r="OQ77" s="134" t="e">
        <f t="shared" si="1457"/>
        <v>#DIV/0!</v>
      </c>
      <c r="OR77" s="133">
        <f t="shared" si="1458"/>
        <v>0</v>
      </c>
      <c r="OS77" s="145">
        <f t="shared" si="1458"/>
        <v>-46006.419999999984</v>
      </c>
      <c r="OT77" s="144">
        <f>+'[10]I-60-E-EITBF.65'!D43</f>
        <v>0</v>
      </c>
      <c r="OU77" s="147">
        <f>+'[10]I-60-E-EITBF.65'!E43</f>
        <v>11743.219999999998</v>
      </c>
      <c r="OV77" s="133">
        <f t="shared" ref="OV77" si="1599">+OT77-OU77</f>
        <v>-11743.219999999998</v>
      </c>
      <c r="OW77" s="134" t="e">
        <f t="shared" ref="OW77" si="1600">OU77/OT77*100</f>
        <v>#DIV/0!</v>
      </c>
      <c r="OX77" s="133">
        <f>+'[10]I-60-E-EITBF.65'!F43</f>
        <v>0</v>
      </c>
      <c r="OY77" s="145">
        <f t="shared" ref="OY77" si="1601">+OV77-OX77</f>
        <v>-11743.219999999998</v>
      </c>
      <c r="OZ77" s="144">
        <f>+'[10]I-60-E-EITBF.65'!D44</f>
        <v>0</v>
      </c>
      <c r="PA77" s="147">
        <f>+'[10]I-60-E-EITBF.65'!E44</f>
        <v>34263.19999999999</v>
      </c>
      <c r="PB77" s="133">
        <f t="shared" ref="PB77" si="1602">+OZ77-PA77</f>
        <v>-34263.19999999999</v>
      </c>
      <c r="PC77" s="134" t="e">
        <f t="shared" ref="PC77" si="1603">PA77/OZ77*100</f>
        <v>#DIV/0!</v>
      </c>
      <c r="PD77" s="133">
        <f>+'[10]I-60-E-EITBF.65'!F44</f>
        <v>0</v>
      </c>
      <c r="PE77" s="145">
        <f t="shared" ref="PE77" si="1604">+PB77-PD77</f>
        <v>-34263.19999999999</v>
      </c>
      <c r="PF77" s="144">
        <f t="shared" si="1459"/>
        <v>0</v>
      </c>
      <c r="PG77" s="147">
        <f t="shared" si="1459"/>
        <v>2875.9500000000012</v>
      </c>
      <c r="PH77" s="133">
        <f t="shared" si="1459"/>
        <v>-2875.9500000000012</v>
      </c>
      <c r="PI77" s="134" t="e">
        <f t="shared" si="1460"/>
        <v>#DIV/0!</v>
      </c>
      <c r="PJ77" s="133">
        <f t="shared" si="1461"/>
        <v>0</v>
      </c>
      <c r="PK77" s="145">
        <f t="shared" si="1461"/>
        <v>-2875.9500000000012</v>
      </c>
      <c r="PL77" s="144">
        <f>+'[10]I-60-E-EITBF.65'!D45</f>
        <v>0</v>
      </c>
      <c r="PM77" s="147">
        <f>+'[10]I-60-E-EITBF.65'!E45</f>
        <v>2875.9500000000012</v>
      </c>
      <c r="PN77" s="133">
        <f t="shared" ref="PN77" si="1605">+PL77-PM77</f>
        <v>-2875.9500000000012</v>
      </c>
      <c r="PO77" s="134" t="e">
        <f t="shared" ref="PO77" si="1606">PM77/PL77*100</f>
        <v>#DIV/0!</v>
      </c>
      <c r="PP77" s="133">
        <f>+'[10]I-60-E-EITBF.65'!F45</f>
        <v>0</v>
      </c>
      <c r="PQ77" s="145">
        <f t="shared" ref="PQ77" si="1607">+PN77-PP77</f>
        <v>-2875.9500000000012</v>
      </c>
      <c r="PR77" s="144">
        <f>+'[10]I-60-E-EITBF.65'!D46</f>
        <v>0</v>
      </c>
      <c r="PS77" s="147">
        <f>+'[10]I-60-E-EITBF.65'!E46</f>
        <v>0</v>
      </c>
      <c r="PT77" s="133">
        <f t="shared" ref="PT77" si="1608">+PR77-PS77</f>
        <v>0</v>
      </c>
      <c r="PU77" s="134" t="e">
        <f t="shared" ref="PU77" si="1609">PS77/PR77*100</f>
        <v>#DIV/0!</v>
      </c>
      <c r="PV77" s="133">
        <f>+'[10]I-60-E-EITBF.65'!F46</f>
        <v>0</v>
      </c>
      <c r="PW77" s="145">
        <f t="shared" ref="PW77" si="1610">+PT77-PV77</f>
        <v>0</v>
      </c>
    </row>
    <row r="78" spans="1:439" s="98" customFormat="1" ht="18.75" customHeight="1">
      <c r="A78" s="150"/>
      <c r="B78" s="163" t="s">
        <v>769</v>
      </c>
      <c r="C78" s="163"/>
      <c r="D78" s="164">
        <f>SUM(D76:D77)</f>
        <v>0</v>
      </c>
      <c r="E78" s="164">
        <f t="shared" ref="E78:J78" si="1611">SUM(E76:E77)</f>
        <v>0</v>
      </c>
      <c r="F78" s="164">
        <f t="shared" si="1611"/>
        <v>0</v>
      </c>
      <c r="G78" s="164">
        <f t="shared" si="1611"/>
        <v>0</v>
      </c>
      <c r="H78" s="164">
        <f t="shared" si="1611"/>
        <v>0</v>
      </c>
      <c r="I78" s="164">
        <f t="shared" si="1611"/>
        <v>250465.33999999979</v>
      </c>
      <c r="J78" s="180">
        <f t="shared" si="1611"/>
        <v>-250465.33999999979</v>
      </c>
      <c r="K78" s="165" t="e">
        <f t="shared" si="1374"/>
        <v>#DIV/0!</v>
      </c>
      <c r="L78" s="164">
        <f t="shared" ref="L78:M78" si="1612">SUM(L76:L77)</f>
        <v>0</v>
      </c>
      <c r="M78" s="181">
        <f t="shared" si="1612"/>
        <v>-250465.33999999979</v>
      </c>
      <c r="N78" s="167">
        <f t="shared" si="1375"/>
        <v>0</v>
      </c>
      <c r="O78" s="168">
        <f t="shared" si="1375"/>
        <v>0</v>
      </c>
      <c r="P78" s="182">
        <f t="shared" si="1375"/>
        <v>0</v>
      </c>
      <c r="Q78" s="169" t="e">
        <f t="shared" si="1376"/>
        <v>#DIV/0!</v>
      </c>
      <c r="R78" s="168">
        <f t="shared" si="1377"/>
        <v>0</v>
      </c>
      <c r="S78" s="170">
        <f t="shared" si="1377"/>
        <v>0</v>
      </c>
      <c r="T78" s="171">
        <f>SUM(T77)</f>
        <v>0</v>
      </c>
      <c r="U78" s="172">
        <f t="shared" ref="U78:V78" si="1613">SUM(U77)</f>
        <v>250465.33999999979</v>
      </c>
      <c r="V78" s="183">
        <f t="shared" si="1613"/>
        <v>-250465.33999999979</v>
      </c>
      <c r="W78" s="173" t="e">
        <f t="shared" si="1248"/>
        <v>#DIV/0!</v>
      </c>
      <c r="X78" s="172">
        <f t="shared" ref="X78:Y78" si="1614">SUM(X77)</f>
        <v>0</v>
      </c>
      <c r="Y78" s="174">
        <f t="shared" si="1614"/>
        <v>-250465.33999999979</v>
      </c>
      <c r="Z78" s="175">
        <f>SUM(Z76:Z77)</f>
        <v>0</v>
      </c>
      <c r="AA78" s="164">
        <f t="shared" ref="AA78:CX78" si="1615">SUM(AA76:AA77)</f>
        <v>0</v>
      </c>
      <c r="AB78" s="180">
        <f t="shared" si="1615"/>
        <v>0</v>
      </c>
      <c r="AC78" s="165" t="e">
        <f t="shared" si="1615"/>
        <v>#DIV/0!</v>
      </c>
      <c r="AD78" s="164">
        <f t="shared" si="1615"/>
        <v>0</v>
      </c>
      <c r="AE78" s="176">
        <f t="shared" si="1615"/>
        <v>0</v>
      </c>
      <c r="AF78" s="175">
        <f t="shared" si="1615"/>
        <v>0</v>
      </c>
      <c r="AG78" s="164">
        <f t="shared" si="1615"/>
        <v>0</v>
      </c>
      <c r="AH78" s="180">
        <f t="shared" si="1615"/>
        <v>0</v>
      </c>
      <c r="AI78" s="165" t="e">
        <f t="shared" si="1615"/>
        <v>#DIV/0!</v>
      </c>
      <c r="AJ78" s="164">
        <f t="shared" si="1615"/>
        <v>0</v>
      </c>
      <c r="AK78" s="176">
        <f t="shared" si="1615"/>
        <v>0</v>
      </c>
      <c r="AL78" s="175">
        <f t="shared" si="1378"/>
        <v>0</v>
      </c>
      <c r="AM78" s="164">
        <f t="shared" si="1378"/>
        <v>0</v>
      </c>
      <c r="AN78" s="180">
        <f t="shared" si="1378"/>
        <v>0</v>
      </c>
      <c r="AO78" s="165" t="e">
        <f t="shared" si="1379"/>
        <v>#DIV/0!</v>
      </c>
      <c r="AP78" s="164">
        <f t="shared" si="1380"/>
        <v>0</v>
      </c>
      <c r="AQ78" s="176">
        <f t="shared" si="1380"/>
        <v>0</v>
      </c>
      <c r="AR78" s="175">
        <f t="shared" si="1615"/>
        <v>0</v>
      </c>
      <c r="AS78" s="164">
        <f t="shared" si="1615"/>
        <v>0</v>
      </c>
      <c r="AT78" s="180">
        <f t="shared" si="1615"/>
        <v>0</v>
      </c>
      <c r="AU78" s="165" t="e">
        <f t="shared" si="1615"/>
        <v>#DIV/0!</v>
      </c>
      <c r="AV78" s="164">
        <f t="shared" si="1615"/>
        <v>0</v>
      </c>
      <c r="AW78" s="176">
        <f t="shared" si="1615"/>
        <v>0</v>
      </c>
      <c r="AX78" s="175">
        <f t="shared" si="1615"/>
        <v>0</v>
      </c>
      <c r="AY78" s="164">
        <f t="shared" si="1615"/>
        <v>0</v>
      </c>
      <c r="AZ78" s="180">
        <f t="shared" si="1615"/>
        <v>0</v>
      </c>
      <c r="BA78" s="165" t="e">
        <f t="shared" si="1615"/>
        <v>#DIV/0!</v>
      </c>
      <c r="BB78" s="164">
        <f t="shared" si="1615"/>
        <v>0</v>
      </c>
      <c r="BC78" s="176">
        <f t="shared" si="1615"/>
        <v>0</v>
      </c>
      <c r="BD78" s="175">
        <f t="shared" si="1615"/>
        <v>0</v>
      </c>
      <c r="BE78" s="164">
        <f t="shared" si="1615"/>
        <v>0</v>
      </c>
      <c r="BF78" s="180">
        <f t="shared" si="1615"/>
        <v>0</v>
      </c>
      <c r="BG78" s="165" t="e">
        <f t="shared" si="1615"/>
        <v>#DIV/0!</v>
      </c>
      <c r="BH78" s="164">
        <f t="shared" si="1615"/>
        <v>0</v>
      </c>
      <c r="BI78" s="176">
        <f t="shared" si="1615"/>
        <v>0</v>
      </c>
      <c r="BJ78" s="175">
        <f t="shared" si="1390"/>
        <v>0</v>
      </c>
      <c r="BK78" s="164">
        <f t="shared" si="1390"/>
        <v>0</v>
      </c>
      <c r="BL78" s="180">
        <f t="shared" si="1390"/>
        <v>0</v>
      </c>
      <c r="BM78" s="165" t="e">
        <f t="shared" si="1391"/>
        <v>#DIV/0!</v>
      </c>
      <c r="BN78" s="164">
        <f t="shared" si="1392"/>
        <v>0</v>
      </c>
      <c r="BO78" s="176">
        <f t="shared" si="1392"/>
        <v>0</v>
      </c>
      <c r="BP78" s="175">
        <f t="shared" si="1615"/>
        <v>0</v>
      </c>
      <c r="BQ78" s="164">
        <f t="shared" si="1615"/>
        <v>0</v>
      </c>
      <c r="BR78" s="180">
        <f t="shared" si="1615"/>
        <v>0</v>
      </c>
      <c r="BS78" s="165" t="e">
        <f t="shared" si="1615"/>
        <v>#DIV/0!</v>
      </c>
      <c r="BT78" s="164">
        <f t="shared" si="1615"/>
        <v>0</v>
      </c>
      <c r="BU78" s="176">
        <f t="shared" si="1615"/>
        <v>0</v>
      </c>
      <c r="BV78" s="175">
        <f t="shared" si="1615"/>
        <v>0</v>
      </c>
      <c r="BW78" s="164">
        <f t="shared" si="1615"/>
        <v>0</v>
      </c>
      <c r="BX78" s="180">
        <f t="shared" si="1615"/>
        <v>0</v>
      </c>
      <c r="BY78" s="165" t="e">
        <f t="shared" si="1615"/>
        <v>#DIV/0!</v>
      </c>
      <c r="BZ78" s="164">
        <f t="shared" si="1615"/>
        <v>0</v>
      </c>
      <c r="CA78" s="176">
        <f t="shared" si="1615"/>
        <v>0</v>
      </c>
      <c r="CB78" s="175">
        <f t="shared" si="1615"/>
        <v>0</v>
      </c>
      <c r="CC78" s="164">
        <f t="shared" si="1615"/>
        <v>0</v>
      </c>
      <c r="CD78" s="180">
        <f t="shared" si="1615"/>
        <v>0</v>
      </c>
      <c r="CE78" s="165" t="e">
        <f t="shared" si="1615"/>
        <v>#DIV/0!</v>
      </c>
      <c r="CF78" s="164">
        <f t="shared" si="1615"/>
        <v>0</v>
      </c>
      <c r="CG78" s="176">
        <f t="shared" si="1615"/>
        <v>0</v>
      </c>
      <c r="CH78" s="175">
        <f t="shared" si="1402"/>
        <v>0</v>
      </c>
      <c r="CI78" s="164">
        <f t="shared" si="1402"/>
        <v>0</v>
      </c>
      <c r="CJ78" s="180">
        <f t="shared" si="1402"/>
        <v>0</v>
      </c>
      <c r="CK78" s="165" t="e">
        <f t="shared" si="1403"/>
        <v>#DIV/0!</v>
      </c>
      <c r="CL78" s="164">
        <f t="shared" si="1404"/>
        <v>0</v>
      </c>
      <c r="CM78" s="176">
        <f t="shared" si="1404"/>
        <v>0</v>
      </c>
      <c r="CN78" s="175">
        <f t="shared" si="1615"/>
        <v>0</v>
      </c>
      <c r="CO78" s="164">
        <f t="shared" si="1615"/>
        <v>0</v>
      </c>
      <c r="CP78" s="180">
        <f t="shared" si="1615"/>
        <v>0</v>
      </c>
      <c r="CQ78" s="165" t="e">
        <f t="shared" si="1615"/>
        <v>#DIV/0!</v>
      </c>
      <c r="CR78" s="164">
        <f t="shared" si="1615"/>
        <v>0</v>
      </c>
      <c r="CS78" s="176">
        <f t="shared" si="1615"/>
        <v>0</v>
      </c>
      <c r="CT78" s="175">
        <f t="shared" si="1615"/>
        <v>0</v>
      </c>
      <c r="CU78" s="164">
        <f t="shared" si="1615"/>
        <v>0</v>
      </c>
      <c r="CV78" s="180">
        <f t="shared" si="1615"/>
        <v>0</v>
      </c>
      <c r="CW78" s="165" t="e">
        <f t="shared" si="1615"/>
        <v>#DIV/0!</v>
      </c>
      <c r="CX78" s="164">
        <f t="shared" si="1615"/>
        <v>0</v>
      </c>
      <c r="CY78" s="176">
        <f t="shared" ref="CY78:DW78" si="1616">SUM(CY76:CY77)</f>
        <v>0</v>
      </c>
      <c r="CZ78" s="175">
        <f t="shared" si="1616"/>
        <v>0</v>
      </c>
      <c r="DA78" s="164">
        <f t="shared" si="1616"/>
        <v>0</v>
      </c>
      <c r="DB78" s="180">
        <f t="shared" si="1616"/>
        <v>0</v>
      </c>
      <c r="DC78" s="165" t="e">
        <f t="shared" si="1616"/>
        <v>#DIV/0!</v>
      </c>
      <c r="DD78" s="164">
        <f t="shared" si="1616"/>
        <v>0</v>
      </c>
      <c r="DE78" s="176">
        <f t="shared" si="1616"/>
        <v>0</v>
      </c>
      <c r="DF78" s="175">
        <f t="shared" si="1414"/>
        <v>0</v>
      </c>
      <c r="DG78" s="164">
        <f t="shared" si="1414"/>
        <v>784.34999999999991</v>
      </c>
      <c r="DH78" s="180">
        <f t="shared" si="1414"/>
        <v>-784.34999999999991</v>
      </c>
      <c r="DI78" s="165" t="e">
        <f t="shared" si="1415"/>
        <v>#DIV/0!</v>
      </c>
      <c r="DJ78" s="164">
        <f t="shared" si="1416"/>
        <v>0</v>
      </c>
      <c r="DK78" s="176">
        <f t="shared" si="1416"/>
        <v>-784.34999999999991</v>
      </c>
      <c r="DL78" s="175">
        <f t="shared" si="1616"/>
        <v>0</v>
      </c>
      <c r="DM78" s="164">
        <f t="shared" si="1616"/>
        <v>784.34999999999991</v>
      </c>
      <c r="DN78" s="180">
        <f t="shared" si="1616"/>
        <v>-784.34999999999991</v>
      </c>
      <c r="DO78" s="165" t="e">
        <f t="shared" si="1616"/>
        <v>#DIV/0!</v>
      </c>
      <c r="DP78" s="164">
        <f t="shared" si="1616"/>
        <v>0</v>
      </c>
      <c r="DQ78" s="176">
        <f t="shared" si="1616"/>
        <v>-784.34999999999991</v>
      </c>
      <c r="DR78" s="175">
        <f t="shared" si="1616"/>
        <v>0</v>
      </c>
      <c r="DS78" s="164">
        <f t="shared" si="1616"/>
        <v>0</v>
      </c>
      <c r="DT78" s="180">
        <f t="shared" si="1616"/>
        <v>0</v>
      </c>
      <c r="DU78" s="165" t="e">
        <f t="shared" si="1616"/>
        <v>#DIV/0!</v>
      </c>
      <c r="DV78" s="164">
        <f t="shared" si="1616"/>
        <v>0</v>
      </c>
      <c r="DW78" s="176">
        <f t="shared" si="1616"/>
        <v>0</v>
      </c>
      <c r="DX78" s="175">
        <f>SUM(DX76:DX77)</f>
        <v>0</v>
      </c>
      <c r="DY78" s="164">
        <f t="shared" ref="DY78:EC78" si="1617">SUM(DY76:DY77)</f>
        <v>0</v>
      </c>
      <c r="DZ78" s="180">
        <f t="shared" si="1617"/>
        <v>0</v>
      </c>
      <c r="EA78" s="165" t="e">
        <f t="shared" si="1617"/>
        <v>#DIV/0!</v>
      </c>
      <c r="EB78" s="164">
        <f t="shared" si="1617"/>
        <v>0</v>
      </c>
      <c r="EC78" s="176">
        <f t="shared" si="1617"/>
        <v>0</v>
      </c>
      <c r="ED78" s="175">
        <f t="shared" si="1423"/>
        <v>0</v>
      </c>
      <c r="EE78" s="164">
        <f t="shared" si="1423"/>
        <v>3340.0400000000009</v>
      </c>
      <c r="EF78" s="180">
        <f t="shared" si="1423"/>
        <v>-3340.0400000000009</v>
      </c>
      <c r="EG78" s="165" t="e">
        <f t="shared" si="1424"/>
        <v>#DIV/0!</v>
      </c>
      <c r="EH78" s="164">
        <f t="shared" si="1425"/>
        <v>0</v>
      </c>
      <c r="EI78" s="176">
        <f t="shared" si="1425"/>
        <v>-3340.0400000000009</v>
      </c>
      <c r="EJ78" s="175">
        <f t="shared" ref="EJ78:FM78" si="1618">SUM(EJ76:EJ77)</f>
        <v>0</v>
      </c>
      <c r="EK78" s="164">
        <f t="shared" si="1618"/>
        <v>0</v>
      </c>
      <c r="EL78" s="180">
        <f t="shared" si="1618"/>
        <v>0</v>
      </c>
      <c r="EM78" s="165" t="e">
        <f t="shared" si="1618"/>
        <v>#DIV/0!</v>
      </c>
      <c r="EN78" s="164">
        <f t="shared" si="1618"/>
        <v>0</v>
      </c>
      <c r="EO78" s="176">
        <f t="shared" si="1618"/>
        <v>0</v>
      </c>
      <c r="EP78" s="175">
        <f t="shared" si="1618"/>
        <v>0</v>
      </c>
      <c r="EQ78" s="164">
        <f t="shared" si="1618"/>
        <v>0</v>
      </c>
      <c r="ER78" s="180">
        <f t="shared" si="1618"/>
        <v>0</v>
      </c>
      <c r="ES78" s="165" t="e">
        <f t="shared" si="1618"/>
        <v>#DIV/0!</v>
      </c>
      <c r="ET78" s="164">
        <f t="shared" si="1618"/>
        <v>0</v>
      </c>
      <c r="EU78" s="176">
        <f t="shared" si="1618"/>
        <v>0</v>
      </c>
      <c r="EV78" s="175">
        <f t="shared" si="1618"/>
        <v>0</v>
      </c>
      <c r="EW78" s="164">
        <f t="shared" si="1618"/>
        <v>3340.0400000000009</v>
      </c>
      <c r="EX78" s="180">
        <f t="shared" si="1618"/>
        <v>-3340.0400000000009</v>
      </c>
      <c r="EY78" s="165" t="e">
        <f t="shared" si="1618"/>
        <v>#DIV/0!</v>
      </c>
      <c r="EZ78" s="164">
        <f t="shared" si="1618"/>
        <v>0</v>
      </c>
      <c r="FA78" s="176">
        <f t="shared" si="1618"/>
        <v>-3340.0400000000009</v>
      </c>
      <c r="FB78" s="175">
        <f t="shared" si="1618"/>
        <v>0</v>
      </c>
      <c r="FC78" s="164">
        <f t="shared" si="1618"/>
        <v>0</v>
      </c>
      <c r="FD78" s="180">
        <f t="shared" si="1618"/>
        <v>0</v>
      </c>
      <c r="FE78" s="165" t="e">
        <f t="shared" si="1618"/>
        <v>#DIV/0!</v>
      </c>
      <c r="FF78" s="164">
        <f t="shared" si="1618"/>
        <v>0</v>
      </c>
      <c r="FG78" s="176">
        <f t="shared" si="1618"/>
        <v>0</v>
      </c>
      <c r="FH78" s="175">
        <f t="shared" si="1618"/>
        <v>0</v>
      </c>
      <c r="FI78" s="164">
        <f t="shared" si="1618"/>
        <v>0</v>
      </c>
      <c r="FJ78" s="180">
        <f t="shared" si="1618"/>
        <v>0</v>
      </c>
      <c r="FK78" s="165" t="e">
        <f t="shared" si="1618"/>
        <v>#DIV/0!</v>
      </c>
      <c r="FL78" s="164">
        <f t="shared" si="1618"/>
        <v>0</v>
      </c>
      <c r="FM78" s="176">
        <f t="shared" si="1618"/>
        <v>0</v>
      </c>
      <c r="FN78" s="175">
        <f t="shared" si="1426"/>
        <v>0</v>
      </c>
      <c r="FO78" s="164">
        <f t="shared" si="1426"/>
        <v>0</v>
      </c>
      <c r="FP78" s="180">
        <f t="shared" si="1426"/>
        <v>0</v>
      </c>
      <c r="FQ78" s="165" t="e">
        <f t="shared" si="1427"/>
        <v>#DIV/0!</v>
      </c>
      <c r="FR78" s="164">
        <f t="shared" si="1428"/>
        <v>0</v>
      </c>
      <c r="FS78" s="176">
        <f t="shared" si="1428"/>
        <v>0</v>
      </c>
      <c r="FT78" s="175">
        <f t="shared" ref="FT78:GK78" si="1619">SUM(FT76:FT77)</f>
        <v>0</v>
      </c>
      <c r="FU78" s="164">
        <f t="shared" si="1619"/>
        <v>0</v>
      </c>
      <c r="FV78" s="180">
        <f t="shared" si="1619"/>
        <v>0</v>
      </c>
      <c r="FW78" s="165" t="e">
        <f t="shared" si="1619"/>
        <v>#DIV/0!</v>
      </c>
      <c r="FX78" s="164">
        <f t="shared" si="1619"/>
        <v>0</v>
      </c>
      <c r="FY78" s="176">
        <f t="shared" si="1619"/>
        <v>0</v>
      </c>
      <c r="FZ78" s="175">
        <f t="shared" si="1619"/>
        <v>0</v>
      </c>
      <c r="GA78" s="164">
        <f t="shared" si="1619"/>
        <v>0</v>
      </c>
      <c r="GB78" s="180">
        <f t="shared" si="1619"/>
        <v>0</v>
      </c>
      <c r="GC78" s="165" t="e">
        <f t="shared" si="1619"/>
        <v>#DIV/0!</v>
      </c>
      <c r="GD78" s="164">
        <f t="shared" si="1619"/>
        <v>0</v>
      </c>
      <c r="GE78" s="176">
        <f t="shared" si="1619"/>
        <v>0</v>
      </c>
      <c r="GF78" s="175">
        <f t="shared" si="1619"/>
        <v>0</v>
      </c>
      <c r="GG78" s="164">
        <f t="shared" si="1619"/>
        <v>0</v>
      </c>
      <c r="GH78" s="180">
        <f t="shared" si="1619"/>
        <v>0</v>
      </c>
      <c r="GI78" s="165" t="e">
        <f t="shared" si="1619"/>
        <v>#DIV/0!</v>
      </c>
      <c r="GJ78" s="164">
        <f t="shared" si="1619"/>
        <v>0</v>
      </c>
      <c r="GK78" s="176">
        <f t="shared" si="1619"/>
        <v>0</v>
      </c>
      <c r="GL78" s="175">
        <f t="shared" si="1429"/>
        <v>0</v>
      </c>
      <c r="GM78" s="164">
        <f t="shared" si="1429"/>
        <v>4381.5799999999981</v>
      </c>
      <c r="GN78" s="180">
        <f t="shared" si="1429"/>
        <v>-4381.5799999999981</v>
      </c>
      <c r="GO78" s="165" t="e">
        <f t="shared" si="1430"/>
        <v>#DIV/0!</v>
      </c>
      <c r="GP78" s="164">
        <f t="shared" si="1431"/>
        <v>0</v>
      </c>
      <c r="GQ78" s="176">
        <f t="shared" si="1431"/>
        <v>-4381.5799999999981</v>
      </c>
      <c r="GR78" s="175">
        <f t="shared" ref="GR78:HU78" si="1620">SUM(GR76:GR77)</f>
        <v>0</v>
      </c>
      <c r="GS78" s="164">
        <f t="shared" si="1620"/>
        <v>4123.8399999999983</v>
      </c>
      <c r="GT78" s="180">
        <f t="shared" si="1620"/>
        <v>-4123.8399999999983</v>
      </c>
      <c r="GU78" s="165" t="e">
        <f t="shared" si="1620"/>
        <v>#DIV/0!</v>
      </c>
      <c r="GV78" s="164">
        <f t="shared" si="1620"/>
        <v>0</v>
      </c>
      <c r="GW78" s="176">
        <f t="shared" si="1620"/>
        <v>-4123.8399999999983</v>
      </c>
      <c r="GX78" s="175">
        <f t="shared" si="1620"/>
        <v>0</v>
      </c>
      <c r="GY78" s="164">
        <f t="shared" si="1620"/>
        <v>0</v>
      </c>
      <c r="GZ78" s="180">
        <f t="shared" si="1620"/>
        <v>0</v>
      </c>
      <c r="HA78" s="165" t="e">
        <f t="shared" si="1620"/>
        <v>#DIV/0!</v>
      </c>
      <c r="HB78" s="164">
        <f t="shared" si="1620"/>
        <v>0</v>
      </c>
      <c r="HC78" s="176">
        <f t="shared" si="1620"/>
        <v>0</v>
      </c>
      <c r="HD78" s="175">
        <f t="shared" si="1620"/>
        <v>0</v>
      </c>
      <c r="HE78" s="164">
        <f t="shared" si="1620"/>
        <v>0</v>
      </c>
      <c r="HF78" s="180">
        <f t="shared" si="1620"/>
        <v>0</v>
      </c>
      <c r="HG78" s="165" t="e">
        <f t="shared" si="1620"/>
        <v>#DIV/0!</v>
      </c>
      <c r="HH78" s="164">
        <f t="shared" si="1620"/>
        <v>0</v>
      </c>
      <c r="HI78" s="176">
        <f t="shared" si="1620"/>
        <v>0</v>
      </c>
      <c r="HJ78" s="175">
        <f t="shared" si="1620"/>
        <v>0</v>
      </c>
      <c r="HK78" s="164">
        <f t="shared" si="1620"/>
        <v>0</v>
      </c>
      <c r="HL78" s="180">
        <f t="shared" si="1620"/>
        <v>0</v>
      </c>
      <c r="HM78" s="165" t="e">
        <f t="shared" si="1620"/>
        <v>#DIV/0!</v>
      </c>
      <c r="HN78" s="164">
        <f t="shared" si="1620"/>
        <v>0</v>
      </c>
      <c r="HO78" s="176">
        <f t="shared" si="1620"/>
        <v>0</v>
      </c>
      <c r="HP78" s="175">
        <f t="shared" si="1620"/>
        <v>0</v>
      </c>
      <c r="HQ78" s="164">
        <f t="shared" si="1620"/>
        <v>257.74</v>
      </c>
      <c r="HR78" s="180">
        <f t="shared" si="1620"/>
        <v>-257.74</v>
      </c>
      <c r="HS78" s="165" t="e">
        <f t="shared" si="1620"/>
        <v>#DIV/0!</v>
      </c>
      <c r="HT78" s="164">
        <f t="shared" si="1620"/>
        <v>0</v>
      </c>
      <c r="HU78" s="176">
        <f t="shared" si="1620"/>
        <v>-257.74</v>
      </c>
      <c r="HV78" s="175">
        <f>SUM(HV76:HV77)</f>
        <v>0</v>
      </c>
      <c r="HW78" s="164">
        <f t="shared" ref="HW78:IA78" si="1621">SUM(HW76:HW77)</f>
        <v>0</v>
      </c>
      <c r="HX78" s="180">
        <f t="shared" si="1621"/>
        <v>0</v>
      </c>
      <c r="HY78" s="165" t="e">
        <f t="shared" si="1621"/>
        <v>#DIV/0!</v>
      </c>
      <c r="HZ78" s="164">
        <f t="shared" si="1621"/>
        <v>0</v>
      </c>
      <c r="IA78" s="176">
        <f t="shared" si="1621"/>
        <v>0</v>
      </c>
      <c r="IB78" s="175">
        <f t="shared" si="1432"/>
        <v>0</v>
      </c>
      <c r="IC78" s="164">
        <f t="shared" si="1432"/>
        <v>46463.290000000008</v>
      </c>
      <c r="ID78" s="180">
        <f t="shared" si="1432"/>
        <v>-46463.290000000008</v>
      </c>
      <c r="IE78" s="165" t="e">
        <f t="shared" si="1433"/>
        <v>#DIV/0!</v>
      </c>
      <c r="IF78" s="164">
        <f t="shared" si="1434"/>
        <v>0</v>
      </c>
      <c r="IG78" s="176">
        <f t="shared" si="1434"/>
        <v>-46463.290000000008</v>
      </c>
      <c r="IH78" s="175">
        <f t="shared" ref="IH78:IY78" si="1622">SUM(IH76:IH77)</f>
        <v>0</v>
      </c>
      <c r="II78" s="164">
        <f t="shared" si="1622"/>
        <v>44610.580000000009</v>
      </c>
      <c r="IJ78" s="180">
        <f t="shared" si="1622"/>
        <v>-44610.580000000009</v>
      </c>
      <c r="IK78" s="165" t="e">
        <f t="shared" si="1622"/>
        <v>#DIV/0!</v>
      </c>
      <c r="IL78" s="164">
        <f t="shared" si="1622"/>
        <v>0</v>
      </c>
      <c r="IM78" s="176">
        <f t="shared" si="1622"/>
        <v>-44610.580000000009</v>
      </c>
      <c r="IN78" s="175">
        <f t="shared" si="1622"/>
        <v>0</v>
      </c>
      <c r="IO78" s="164">
        <f t="shared" si="1622"/>
        <v>0</v>
      </c>
      <c r="IP78" s="180">
        <f t="shared" si="1622"/>
        <v>0</v>
      </c>
      <c r="IQ78" s="165" t="e">
        <f t="shared" si="1622"/>
        <v>#DIV/0!</v>
      </c>
      <c r="IR78" s="164">
        <f t="shared" si="1622"/>
        <v>0</v>
      </c>
      <c r="IS78" s="176">
        <f t="shared" si="1622"/>
        <v>0</v>
      </c>
      <c r="IT78" s="175">
        <f t="shared" si="1622"/>
        <v>0</v>
      </c>
      <c r="IU78" s="164">
        <f t="shared" si="1622"/>
        <v>1852.71</v>
      </c>
      <c r="IV78" s="180">
        <f t="shared" si="1622"/>
        <v>-1852.71</v>
      </c>
      <c r="IW78" s="165" t="e">
        <f t="shared" si="1622"/>
        <v>#DIV/0!</v>
      </c>
      <c r="IX78" s="164">
        <f t="shared" si="1622"/>
        <v>0</v>
      </c>
      <c r="IY78" s="176">
        <f t="shared" si="1622"/>
        <v>-1852.71</v>
      </c>
      <c r="IZ78" s="175">
        <f t="shared" si="1435"/>
        <v>0</v>
      </c>
      <c r="JA78" s="164">
        <f t="shared" si="1435"/>
        <v>12969.449999999997</v>
      </c>
      <c r="JB78" s="180">
        <f t="shared" si="1435"/>
        <v>-12969.449999999997</v>
      </c>
      <c r="JC78" s="165" t="e">
        <f t="shared" si="1436"/>
        <v>#DIV/0!</v>
      </c>
      <c r="JD78" s="164">
        <f t="shared" si="1437"/>
        <v>0</v>
      </c>
      <c r="JE78" s="176">
        <f t="shared" si="1437"/>
        <v>-12969.449999999997</v>
      </c>
      <c r="JF78" s="175">
        <f t="shared" ref="JF78:KC78" si="1623">SUM(JF76:JF77)</f>
        <v>0</v>
      </c>
      <c r="JG78" s="164">
        <f t="shared" si="1623"/>
        <v>4172.9699999999993</v>
      </c>
      <c r="JH78" s="180">
        <f t="shared" si="1623"/>
        <v>-4172.9699999999993</v>
      </c>
      <c r="JI78" s="165" t="e">
        <f t="shared" si="1623"/>
        <v>#DIV/0!</v>
      </c>
      <c r="JJ78" s="164">
        <f t="shared" si="1623"/>
        <v>0</v>
      </c>
      <c r="JK78" s="176">
        <f t="shared" si="1623"/>
        <v>-4172.9699999999993</v>
      </c>
      <c r="JL78" s="175">
        <f t="shared" si="1623"/>
        <v>0</v>
      </c>
      <c r="JM78" s="164">
        <f t="shared" si="1623"/>
        <v>0</v>
      </c>
      <c r="JN78" s="180">
        <f t="shared" si="1623"/>
        <v>0</v>
      </c>
      <c r="JO78" s="165" t="e">
        <f t="shared" si="1623"/>
        <v>#DIV/0!</v>
      </c>
      <c r="JP78" s="164">
        <f t="shared" si="1623"/>
        <v>0</v>
      </c>
      <c r="JQ78" s="176">
        <f t="shared" si="1623"/>
        <v>0</v>
      </c>
      <c r="JR78" s="175">
        <f t="shared" si="1623"/>
        <v>0</v>
      </c>
      <c r="JS78" s="164">
        <f t="shared" si="1623"/>
        <v>8796.4799999999977</v>
      </c>
      <c r="JT78" s="180">
        <f t="shared" si="1623"/>
        <v>-8796.4799999999977</v>
      </c>
      <c r="JU78" s="165" t="e">
        <f t="shared" si="1623"/>
        <v>#DIV/0!</v>
      </c>
      <c r="JV78" s="164">
        <f t="shared" si="1623"/>
        <v>0</v>
      </c>
      <c r="JW78" s="176">
        <f t="shared" si="1623"/>
        <v>-8796.4799999999977</v>
      </c>
      <c r="JX78" s="175">
        <f t="shared" si="1623"/>
        <v>0</v>
      </c>
      <c r="JY78" s="164">
        <f t="shared" si="1623"/>
        <v>0</v>
      </c>
      <c r="JZ78" s="180">
        <f t="shared" si="1623"/>
        <v>0</v>
      </c>
      <c r="KA78" s="165" t="e">
        <f t="shared" si="1623"/>
        <v>#DIV/0!</v>
      </c>
      <c r="KB78" s="164">
        <f t="shared" si="1623"/>
        <v>0</v>
      </c>
      <c r="KC78" s="176">
        <f t="shared" si="1623"/>
        <v>0</v>
      </c>
      <c r="KD78" s="175">
        <f t="shared" si="1438"/>
        <v>0</v>
      </c>
      <c r="KE78" s="164">
        <f t="shared" si="1438"/>
        <v>65183.459999999919</v>
      </c>
      <c r="KF78" s="180">
        <f t="shared" si="1438"/>
        <v>-65183.459999999919</v>
      </c>
      <c r="KG78" s="165" t="e">
        <f t="shared" si="1439"/>
        <v>#DIV/0!</v>
      </c>
      <c r="KH78" s="164">
        <f t="shared" si="1440"/>
        <v>0</v>
      </c>
      <c r="KI78" s="176">
        <f t="shared" si="1440"/>
        <v>-65183.459999999919</v>
      </c>
      <c r="KJ78" s="175">
        <f t="shared" ref="KJ78:KU78" si="1624">SUM(KJ76:KJ77)</f>
        <v>0</v>
      </c>
      <c r="KK78" s="164">
        <f t="shared" si="1624"/>
        <v>65183.459999999919</v>
      </c>
      <c r="KL78" s="180">
        <f t="shared" si="1624"/>
        <v>-65183.459999999919</v>
      </c>
      <c r="KM78" s="165" t="e">
        <f t="shared" si="1624"/>
        <v>#DIV/0!</v>
      </c>
      <c r="KN78" s="164">
        <f t="shared" si="1624"/>
        <v>0</v>
      </c>
      <c r="KO78" s="176">
        <f t="shared" si="1624"/>
        <v>-65183.459999999919</v>
      </c>
      <c r="KP78" s="175">
        <f t="shared" si="1624"/>
        <v>0</v>
      </c>
      <c r="KQ78" s="164">
        <f t="shared" si="1624"/>
        <v>0</v>
      </c>
      <c r="KR78" s="180">
        <f t="shared" si="1624"/>
        <v>0</v>
      </c>
      <c r="KS78" s="165" t="e">
        <f t="shared" si="1624"/>
        <v>#DIV/0!</v>
      </c>
      <c r="KT78" s="164">
        <f t="shared" si="1624"/>
        <v>0</v>
      </c>
      <c r="KU78" s="176">
        <f t="shared" si="1624"/>
        <v>0</v>
      </c>
      <c r="KV78" s="175">
        <f t="shared" si="1441"/>
        <v>0</v>
      </c>
      <c r="KW78" s="164">
        <f t="shared" si="1441"/>
        <v>458.1</v>
      </c>
      <c r="KX78" s="180">
        <f t="shared" si="1441"/>
        <v>-458.1</v>
      </c>
      <c r="KY78" s="165" t="e">
        <f t="shared" si="1442"/>
        <v>#DIV/0!</v>
      </c>
      <c r="KZ78" s="164">
        <f t="shared" si="1443"/>
        <v>0</v>
      </c>
      <c r="LA78" s="176">
        <f t="shared" si="1443"/>
        <v>-458.1</v>
      </c>
      <c r="LB78" s="175">
        <f t="shared" ref="LB78:LM78" si="1625">SUM(LB76:LB77)</f>
        <v>0</v>
      </c>
      <c r="LC78" s="164">
        <f t="shared" si="1625"/>
        <v>458.1</v>
      </c>
      <c r="LD78" s="180">
        <f t="shared" si="1625"/>
        <v>-458.1</v>
      </c>
      <c r="LE78" s="165" t="e">
        <f t="shared" si="1625"/>
        <v>#DIV/0!</v>
      </c>
      <c r="LF78" s="164">
        <f t="shared" si="1625"/>
        <v>0</v>
      </c>
      <c r="LG78" s="176">
        <f t="shared" si="1625"/>
        <v>-458.1</v>
      </c>
      <c r="LH78" s="175">
        <f t="shared" si="1625"/>
        <v>0</v>
      </c>
      <c r="LI78" s="164">
        <f t="shared" si="1625"/>
        <v>0</v>
      </c>
      <c r="LJ78" s="180">
        <f t="shared" si="1625"/>
        <v>0</v>
      </c>
      <c r="LK78" s="165" t="e">
        <f t="shared" si="1625"/>
        <v>#DIV/0!</v>
      </c>
      <c r="LL78" s="164">
        <f t="shared" si="1625"/>
        <v>0</v>
      </c>
      <c r="LM78" s="176">
        <f t="shared" si="1625"/>
        <v>0</v>
      </c>
      <c r="LN78" s="175">
        <f t="shared" si="1444"/>
        <v>0</v>
      </c>
      <c r="LO78" s="164">
        <f t="shared" si="1444"/>
        <v>3792.3000000000011</v>
      </c>
      <c r="LP78" s="180">
        <f t="shared" si="1444"/>
        <v>-3792.3000000000011</v>
      </c>
      <c r="LQ78" s="165" t="e">
        <f t="shared" si="1445"/>
        <v>#DIV/0!</v>
      </c>
      <c r="LR78" s="164">
        <f t="shared" si="1446"/>
        <v>0</v>
      </c>
      <c r="LS78" s="176">
        <f t="shared" si="1446"/>
        <v>-3792.3000000000011</v>
      </c>
      <c r="LT78" s="175">
        <f t="shared" ref="LT78:ME78" si="1626">SUM(LT76:LT77)</f>
        <v>0</v>
      </c>
      <c r="LU78" s="164">
        <f t="shared" si="1626"/>
        <v>0</v>
      </c>
      <c r="LV78" s="180">
        <f t="shared" si="1626"/>
        <v>0</v>
      </c>
      <c r="LW78" s="165" t="e">
        <f t="shared" si="1626"/>
        <v>#DIV/0!</v>
      </c>
      <c r="LX78" s="164">
        <f t="shared" si="1626"/>
        <v>0</v>
      </c>
      <c r="LY78" s="176">
        <f t="shared" si="1626"/>
        <v>0</v>
      </c>
      <c r="LZ78" s="175">
        <f t="shared" si="1626"/>
        <v>0</v>
      </c>
      <c r="MA78" s="164">
        <f t="shared" si="1626"/>
        <v>3792.3000000000011</v>
      </c>
      <c r="MB78" s="180">
        <f t="shared" si="1626"/>
        <v>-3792.3000000000011</v>
      </c>
      <c r="MC78" s="165" t="e">
        <f t="shared" si="1626"/>
        <v>#DIV/0!</v>
      </c>
      <c r="MD78" s="164">
        <f t="shared" si="1626"/>
        <v>0</v>
      </c>
      <c r="ME78" s="176">
        <f t="shared" si="1626"/>
        <v>-3792.3000000000011</v>
      </c>
      <c r="MF78" s="175">
        <f t="shared" si="1447"/>
        <v>0</v>
      </c>
      <c r="MG78" s="164">
        <f t="shared" si="1447"/>
        <v>42797.089999999866</v>
      </c>
      <c r="MH78" s="180">
        <f t="shared" si="1447"/>
        <v>-42797.089999999866</v>
      </c>
      <c r="MI78" s="165" t="e">
        <f t="shared" si="1448"/>
        <v>#DIV/0!</v>
      </c>
      <c r="MJ78" s="164">
        <f t="shared" si="1449"/>
        <v>0</v>
      </c>
      <c r="MK78" s="176">
        <f t="shared" si="1449"/>
        <v>-42797.089999999866</v>
      </c>
      <c r="ML78" s="175">
        <f>SUM(ML76:ML77)</f>
        <v>0</v>
      </c>
      <c r="MM78" s="164">
        <f t="shared" ref="MM78:MW78" si="1627">SUM(MM76:MM77)</f>
        <v>12883.009999999995</v>
      </c>
      <c r="MN78" s="180">
        <f t="shared" si="1627"/>
        <v>-12883.009999999995</v>
      </c>
      <c r="MO78" s="165" t="e">
        <f t="shared" si="1627"/>
        <v>#DIV/0!</v>
      </c>
      <c r="MP78" s="164">
        <f t="shared" si="1627"/>
        <v>0</v>
      </c>
      <c r="MQ78" s="176">
        <f t="shared" si="1627"/>
        <v>-12883.009999999995</v>
      </c>
      <c r="MR78" s="175">
        <f t="shared" si="1627"/>
        <v>0</v>
      </c>
      <c r="MS78" s="164">
        <f t="shared" si="1627"/>
        <v>29914.079999999871</v>
      </c>
      <c r="MT78" s="180">
        <f t="shared" si="1627"/>
        <v>-29914.079999999871</v>
      </c>
      <c r="MU78" s="165" t="e">
        <f t="shared" si="1627"/>
        <v>#DIV/0!</v>
      </c>
      <c r="MV78" s="164">
        <f t="shared" si="1627"/>
        <v>0</v>
      </c>
      <c r="MW78" s="176">
        <f t="shared" si="1627"/>
        <v>-29914.079999999871</v>
      </c>
      <c r="MX78" s="175">
        <f t="shared" si="1450"/>
        <v>0</v>
      </c>
      <c r="MY78" s="164">
        <f t="shared" si="1450"/>
        <v>0</v>
      </c>
      <c r="MZ78" s="180">
        <f t="shared" si="1450"/>
        <v>0</v>
      </c>
      <c r="NA78" s="165" t="e">
        <f t="shared" si="1451"/>
        <v>#DIV/0!</v>
      </c>
      <c r="NB78" s="164">
        <f t="shared" si="1452"/>
        <v>0</v>
      </c>
      <c r="NC78" s="176">
        <f t="shared" si="1452"/>
        <v>0</v>
      </c>
      <c r="ND78" s="175">
        <f t="shared" ref="ND78:NO78" si="1628">SUM(ND76:ND77)</f>
        <v>0</v>
      </c>
      <c r="NE78" s="164">
        <f t="shared" si="1628"/>
        <v>0</v>
      </c>
      <c r="NF78" s="180">
        <f t="shared" si="1628"/>
        <v>0</v>
      </c>
      <c r="NG78" s="165" t="e">
        <f t="shared" si="1628"/>
        <v>#DIV/0!</v>
      </c>
      <c r="NH78" s="164">
        <f t="shared" si="1628"/>
        <v>0</v>
      </c>
      <c r="NI78" s="176">
        <f t="shared" si="1628"/>
        <v>0</v>
      </c>
      <c r="NJ78" s="175">
        <f t="shared" si="1628"/>
        <v>0</v>
      </c>
      <c r="NK78" s="164">
        <f t="shared" si="1628"/>
        <v>0</v>
      </c>
      <c r="NL78" s="180">
        <f t="shared" si="1628"/>
        <v>0</v>
      </c>
      <c r="NM78" s="165" t="e">
        <f t="shared" si="1628"/>
        <v>#DIV/0!</v>
      </c>
      <c r="NN78" s="164">
        <f t="shared" si="1628"/>
        <v>0</v>
      </c>
      <c r="NO78" s="176">
        <f t="shared" si="1628"/>
        <v>0</v>
      </c>
      <c r="NP78" s="175">
        <f t="shared" si="1453"/>
        <v>0</v>
      </c>
      <c r="NQ78" s="164">
        <f t="shared" si="1453"/>
        <v>21413.310000000009</v>
      </c>
      <c r="NR78" s="180">
        <f t="shared" si="1453"/>
        <v>-21413.310000000009</v>
      </c>
      <c r="NS78" s="165" t="e">
        <f t="shared" si="1454"/>
        <v>#DIV/0!</v>
      </c>
      <c r="NT78" s="164">
        <f t="shared" si="1455"/>
        <v>0</v>
      </c>
      <c r="NU78" s="176">
        <f t="shared" si="1455"/>
        <v>-21413.310000000009</v>
      </c>
      <c r="NV78" s="175">
        <f t="shared" ref="NV78:OM78" si="1629">SUM(NV76:NV77)</f>
        <v>0</v>
      </c>
      <c r="NW78" s="164">
        <f t="shared" si="1629"/>
        <v>916.2</v>
      </c>
      <c r="NX78" s="180">
        <f t="shared" si="1629"/>
        <v>-916.2</v>
      </c>
      <c r="NY78" s="165" t="e">
        <f t="shared" si="1629"/>
        <v>#DIV/0!</v>
      </c>
      <c r="NZ78" s="164">
        <f t="shared" si="1629"/>
        <v>0</v>
      </c>
      <c r="OA78" s="176">
        <f t="shared" si="1629"/>
        <v>-916.2</v>
      </c>
      <c r="OB78" s="175">
        <f t="shared" si="1629"/>
        <v>0</v>
      </c>
      <c r="OC78" s="164">
        <f t="shared" si="1629"/>
        <v>0</v>
      </c>
      <c r="OD78" s="180">
        <f t="shared" si="1629"/>
        <v>0</v>
      </c>
      <c r="OE78" s="165" t="e">
        <f t="shared" si="1629"/>
        <v>#DIV/0!</v>
      </c>
      <c r="OF78" s="164">
        <f t="shared" si="1629"/>
        <v>0</v>
      </c>
      <c r="OG78" s="176">
        <f t="shared" si="1629"/>
        <v>0</v>
      </c>
      <c r="OH78" s="175">
        <f t="shared" si="1629"/>
        <v>0</v>
      </c>
      <c r="OI78" s="164">
        <f t="shared" si="1629"/>
        <v>20497.110000000008</v>
      </c>
      <c r="OJ78" s="180">
        <f t="shared" si="1629"/>
        <v>-20497.110000000008</v>
      </c>
      <c r="OK78" s="165" t="e">
        <f t="shared" si="1629"/>
        <v>#DIV/0!</v>
      </c>
      <c r="OL78" s="164">
        <f t="shared" si="1629"/>
        <v>0</v>
      </c>
      <c r="OM78" s="176">
        <f t="shared" si="1629"/>
        <v>-20497.110000000008</v>
      </c>
      <c r="ON78" s="175">
        <f t="shared" si="1456"/>
        <v>0</v>
      </c>
      <c r="OO78" s="164">
        <f t="shared" si="1456"/>
        <v>46006.419999999984</v>
      </c>
      <c r="OP78" s="180">
        <f t="shared" si="1456"/>
        <v>-46006.419999999984</v>
      </c>
      <c r="OQ78" s="165" t="e">
        <f t="shared" si="1457"/>
        <v>#DIV/0!</v>
      </c>
      <c r="OR78" s="164">
        <f t="shared" si="1458"/>
        <v>0</v>
      </c>
      <c r="OS78" s="176">
        <f t="shared" si="1458"/>
        <v>-46006.419999999984</v>
      </c>
      <c r="OT78" s="175">
        <f t="shared" ref="OT78:PE78" si="1630">SUM(OT76:OT77)</f>
        <v>0</v>
      </c>
      <c r="OU78" s="164">
        <f t="shared" si="1630"/>
        <v>11743.219999999998</v>
      </c>
      <c r="OV78" s="180">
        <f t="shared" si="1630"/>
        <v>-11743.219999999998</v>
      </c>
      <c r="OW78" s="165" t="e">
        <f t="shared" si="1630"/>
        <v>#DIV/0!</v>
      </c>
      <c r="OX78" s="164">
        <f t="shared" si="1630"/>
        <v>0</v>
      </c>
      <c r="OY78" s="176">
        <f t="shared" si="1630"/>
        <v>-11743.219999999998</v>
      </c>
      <c r="OZ78" s="175">
        <f t="shared" si="1630"/>
        <v>0</v>
      </c>
      <c r="PA78" s="164">
        <f t="shared" si="1630"/>
        <v>34263.19999999999</v>
      </c>
      <c r="PB78" s="180">
        <f t="shared" si="1630"/>
        <v>-34263.19999999999</v>
      </c>
      <c r="PC78" s="165" t="e">
        <f t="shared" si="1630"/>
        <v>#DIV/0!</v>
      </c>
      <c r="PD78" s="164">
        <f t="shared" si="1630"/>
        <v>0</v>
      </c>
      <c r="PE78" s="176">
        <f t="shared" si="1630"/>
        <v>-34263.19999999999</v>
      </c>
      <c r="PF78" s="175">
        <f t="shared" si="1459"/>
        <v>0</v>
      </c>
      <c r="PG78" s="164">
        <f t="shared" si="1459"/>
        <v>2875.9500000000012</v>
      </c>
      <c r="PH78" s="180">
        <f t="shared" si="1459"/>
        <v>-2875.9500000000012</v>
      </c>
      <c r="PI78" s="165" t="e">
        <f t="shared" si="1460"/>
        <v>#DIV/0!</v>
      </c>
      <c r="PJ78" s="164">
        <f t="shared" si="1461"/>
        <v>0</v>
      </c>
      <c r="PK78" s="176">
        <f t="shared" si="1461"/>
        <v>-2875.9500000000012</v>
      </c>
      <c r="PL78" s="175">
        <f t="shared" ref="PL78:PW78" si="1631">SUM(PL76:PL77)</f>
        <v>0</v>
      </c>
      <c r="PM78" s="164">
        <f t="shared" si="1631"/>
        <v>2875.9500000000012</v>
      </c>
      <c r="PN78" s="180">
        <f t="shared" si="1631"/>
        <v>-2875.9500000000012</v>
      </c>
      <c r="PO78" s="165" t="e">
        <f t="shared" si="1631"/>
        <v>#DIV/0!</v>
      </c>
      <c r="PP78" s="164">
        <f t="shared" si="1631"/>
        <v>0</v>
      </c>
      <c r="PQ78" s="176">
        <f t="shared" si="1631"/>
        <v>-2875.9500000000012</v>
      </c>
      <c r="PR78" s="175">
        <f t="shared" si="1631"/>
        <v>0</v>
      </c>
      <c r="PS78" s="164">
        <f t="shared" si="1631"/>
        <v>0</v>
      </c>
      <c r="PT78" s="180">
        <f t="shared" si="1631"/>
        <v>0</v>
      </c>
      <c r="PU78" s="165" t="e">
        <f t="shared" si="1631"/>
        <v>#DIV/0!</v>
      </c>
      <c r="PV78" s="164">
        <f t="shared" si="1631"/>
        <v>0</v>
      </c>
      <c r="PW78" s="176">
        <f t="shared" si="1631"/>
        <v>0</v>
      </c>
    </row>
    <row r="79" spans="1:439" s="98" customFormat="1" ht="18.75" customHeight="1">
      <c r="A79" s="108">
        <v>11</v>
      </c>
      <c r="B79" s="146" t="s">
        <v>770</v>
      </c>
      <c r="C79" s="146"/>
      <c r="D79" s="133"/>
      <c r="E79" s="133"/>
      <c r="F79" s="133"/>
      <c r="G79" s="133"/>
      <c r="H79" s="133"/>
      <c r="I79" s="147"/>
      <c r="J79" s="133"/>
      <c r="K79" s="188" t="e">
        <f t="shared" si="1374"/>
        <v>#DIV/0!</v>
      </c>
      <c r="L79" s="133"/>
      <c r="M79" s="135"/>
      <c r="N79" s="136"/>
      <c r="O79" s="148"/>
      <c r="P79" s="137"/>
      <c r="Q79" s="189"/>
      <c r="R79" s="137"/>
      <c r="S79" s="139"/>
      <c r="T79" s="140"/>
      <c r="U79" s="149"/>
      <c r="V79" s="141"/>
      <c r="W79" s="190"/>
      <c r="X79" s="141"/>
      <c r="Y79" s="143"/>
      <c r="Z79" s="144"/>
      <c r="AA79" s="147"/>
      <c r="AB79" s="133"/>
      <c r="AC79" s="188"/>
      <c r="AD79" s="133"/>
      <c r="AE79" s="145"/>
      <c r="AF79" s="144"/>
      <c r="AG79" s="147"/>
      <c r="AH79" s="133"/>
      <c r="AI79" s="188"/>
      <c r="AJ79" s="133"/>
      <c r="AK79" s="145"/>
      <c r="AL79" s="144"/>
      <c r="AM79" s="147"/>
      <c r="AN79" s="133"/>
      <c r="AO79" s="188"/>
      <c r="AP79" s="133"/>
      <c r="AQ79" s="145"/>
      <c r="AR79" s="144"/>
      <c r="AS79" s="147"/>
      <c r="AT79" s="133"/>
      <c r="AU79" s="188"/>
      <c r="AV79" s="133"/>
      <c r="AW79" s="145"/>
      <c r="AX79" s="144"/>
      <c r="AY79" s="147"/>
      <c r="AZ79" s="133"/>
      <c r="BA79" s="188"/>
      <c r="BB79" s="133"/>
      <c r="BC79" s="145"/>
      <c r="BD79" s="144"/>
      <c r="BE79" s="147"/>
      <c r="BF79" s="133"/>
      <c r="BG79" s="188"/>
      <c r="BH79" s="133"/>
      <c r="BI79" s="145"/>
      <c r="BJ79" s="144"/>
      <c r="BK79" s="147"/>
      <c r="BL79" s="133"/>
      <c r="BM79" s="188"/>
      <c r="BN79" s="133"/>
      <c r="BO79" s="145"/>
      <c r="BP79" s="144"/>
      <c r="BQ79" s="147"/>
      <c r="BR79" s="133"/>
      <c r="BS79" s="188"/>
      <c r="BT79" s="133"/>
      <c r="BU79" s="145"/>
      <c r="BV79" s="144"/>
      <c r="BW79" s="147"/>
      <c r="BX79" s="133"/>
      <c r="BY79" s="188"/>
      <c r="BZ79" s="133"/>
      <c r="CA79" s="145"/>
      <c r="CB79" s="144"/>
      <c r="CC79" s="147"/>
      <c r="CD79" s="133"/>
      <c r="CE79" s="188"/>
      <c r="CF79" s="133"/>
      <c r="CG79" s="145"/>
      <c r="CH79" s="144"/>
      <c r="CI79" s="147"/>
      <c r="CJ79" s="133"/>
      <c r="CK79" s="188"/>
      <c r="CL79" s="133"/>
      <c r="CM79" s="145"/>
      <c r="CN79" s="144"/>
      <c r="CO79" s="147"/>
      <c r="CP79" s="133"/>
      <c r="CQ79" s="188"/>
      <c r="CR79" s="133"/>
      <c r="CS79" s="145"/>
      <c r="CT79" s="144"/>
      <c r="CU79" s="147"/>
      <c r="CV79" s="133"/>
      <c r="CW79" s="188"/>
      <c r="CX79" s="133"/>
      <c r="CY79" s="145"/>
      <c r="CZ79" s="144"/>
      <c r="DA79" s="147"/>
      <c r="DB79" s="133"/>
      <c r="DC79" s="188"/>
      <c r="DD79" s="133"/>
      <c r="DE79" s="145"/>
      <c r="DF79" s="144"/>
      <c r="DG79" s="147"/>
      <c r="DH79" s="133"/>
      <c r="DI79" s="188"/>
      <c r="DJ79" s="133"/>
      <c r="DK79" s="145"/>
      <c r="DL79" s="144"/>
      <c r="DM79" s="147"/>
      <c r="DN79" s="133"/>
      <c r="DO79" s="188"/>
      <c r="DP79" s="133"/>
      <c r="DQ79" s="145"/>
      <c r="DR79" s="144"/>
      <c r="DS79" s="147"/>
      <c r="DT79" s="133"/>
      <c r="DU79" s="188"/>
      <c r="DV79" s="133"/>
      <c r="DW79" s="145"/>
      <c r="DX79" s="144"/>
      <c r="DY79" s="147"/>
      <c r="DZ79" s="133"/>
      <c r="EA79" s="188"/>
      <c r="EB79" s="133"/>
      <c r="EC79" s="145"/>
      <c r="ED79" s="144"/>
      <c r="EE79" s="147"/>
      <c r="EF79" s="133"/>
      <c r="EG79" s="188"/>
      <c r="EH79" s="133"/>
      <c r="EI79" s="145"/>
      <c r="EJ79" s="144"/>
      <c r="EK79" s="147"/>
      <c r="EL79" s="133"/>
      <c r="EM79" s="188"/>
      <c r="EN79" s="133"/>
      <c r="EO79" s="145"/>
      <c r="EP79" s="144"/>
      <c r="EQ79" s="147"/>
      <c r="ER79" s="133"/>
      <c r="ES79" s="188"/>
      <c r="ET79" s="133"/>
      <c r="EU79" s="145"/>
      <c r="EV79" s="144"/>
      <c r="EW79" s="147"/>
      <c r="EX79" s="133"/>
      <c r="EY79" s="188"/>
      <c r="EZ79" s="133"/>
      <c r="FA79" s="145"/>
      <c r="FB79" s="144"/>
      <c r="FC79" s="147"/>
      <c r="FD79" s="133"/>
      <c r="FE79" s="188"/>
      <c r="FF79" s="133"/>
      <c r="FG79" s="145"/>
      <c r="FH79" s="144"/>
      <c r="FI79" s="147"/>
      <c r="FJ79" s="133"/>
      <c r="FK79" s="188"/>
      <c r="FL79" s="133"/>
      <c r="FM79" s="145"/>
      <c r="FN79" s="144"/>
      <c r="FO79" s="147"/>
      <c r="FP79" s="133"/>
      <c r="FQ79" s="188"/>
      <c r="FR79" s="133"/>
      <c r="FS79" s="145"/>
      <c r="FT79" s="144"/>
      <c r="FU79" s="147"/>
      <c r="FV79" s="133"/>
      <c r="FW79" s="188"/>
      <c r="FX79" s="133"/>
      <c r="FY79" s="145"/>
      <c r="FZ79" s="144"/>
      <c r="GA79" s="147"/>
      <c r="GB79" s="133"/>
      <c r="GC79" s="188"/>
      <c r="GD79" s="133"/>
      <c r="GE79" s="145"/>
      <c r="GF79" s="144"/>
      <c r="GG79" s="147"/>
      <c r="GH79" s="133"/>
      <c r="GI79" s="188"/>
      <c r="GJ79" s="133"/>
      <c r="GK79" s="145"/>
      <c r="GL79" s="144"/>
      <c r="GM79" s="147"/>
      <c r="GN79" s="133"/>
      <c r="GO79" s="188"/>
      <c r="GP79" s="133"/>
      <c r="GQ79" s="145"/>
      <c r="GR79" s="144"/>
      <c r="GS79" s="147"/>
      <c r="GT79" s="133"/>
      <c r="GU79" s="188"/>
      <c r="GV79" s="133"/>
      <c r="GW79" s="145"/>
      <c r="GX79" s="144"/>
      <c r="GY79" s="147"/>
      <c r="GZ79" s="133"/>
      <c r="HA79" s="188"/>
      <c r="HB79" s="133"/>
      <c r="HC79" s="145"/>
      <c r="HD79" s="144"/>
      <c r="HE79" s="147"/>
      <c r="HF79" s="133"/>
      <c r="HG79" s="188"/>
      <c r="HH79" s="133"/>
      <c r="HI79" s="145"/>
      <c r="HJ79" s="144"/>
      <c r="HK79" s="147"/>
      <c r="HL79" s="133"/>
      <c r="HM79" s="188"/>
      <c r="HN79" s="133"/>
      <c r="HO79" s="145"/>
      <c r="HP79" s="144"/>
      <c r="HQ79" s="147"/>
      <c r="HR79" s="133"/>
      <c r="HS79" s="188"/>
      <c r="HT79" s="133"/>
      <c r="HU79" s="145"/>
      <c r="HV79" s="144"/>
      <c r="HW79" s="147"/>
      <c r="HX79" s="133"/>
      <c r="HY79" s="188"/>
      <c r="HZ79" s="133"/>
      <c r="IA79" s="145"/>
      <c r="IB79" s="144"/>
      <c r="IC79" s="147"/>
      <c r="ID79" s="133"/>
      <c r="IE79" s="188"/>
      <c r="IF79" s="133"/>
      <c r="IG79" s="145"/>
      <c r="IH79" s="144"/>
      <c r="II79" s="147"/>
      <c r="IJ79" s="133"/>
      <c r="IK79" s="188"/>
      <c r="IL79" s="133"/>
      <c r="IM79" s="145"/>
      <c r="IN79" s="144"/>
      <c r="IO79" s="147"/>
      <c r="IP79" s="133"/>
      <c r="IQ79" s="188"/>
      <c r="IR79" s="133"/>
      <c r="IS79" s="145"/>
      <c r="IT79" s="144"/>
      <c r="IU79" s="147"/>
      <c r="IV79" s="133"/>
      <c r="IW79" s="188"/>
      <c r="IX79" s="133"/>
      <c r="IY79" s="145"/>
      <c r="IZ79" s="144"/>
      <c r="JA79" s="147"/>
      <c r="JB79" s="133"/>
      <c r="JC79" s="188"/>
      <c r="JD79" s="133"/>
      <c r="JE79" s="145"/>
      <c r="JF79" s="144"/>
      <c r="JG79" s="147"/>
      <c r="JH79" s="133"/>
      <c r="JI79" s="188"/>
      <c r="JJ79" s="133"/>
      <c r="JK79" s="145"/>
      <c r="JL79" s="144"/>
      <c r="JM79" s="147"/>
      <c r="JN79" s="133"/>
      <c r="JO79" s="188"/>
      <c r="JP79" s="133"/>
      <c r="JQ79" s="145"/>
      <c r="JR79" s="144"/>
      <c r="JS79" s="147"/>
      <c r="JT79" s="133"/>
      <c r="JU79" s="188"/>
      <c r="JV79" s="133"/>
      <c r="JW79" s="145"/>
      <c r="JX79" s="144"/>
      <c r="JY79" s="147"/>
      <c r="JZ79" s="133"/>
      <c r="KA79" s="188"/>
      <c r="KB79" s="133"/>
      <c r="KC79" s="145"/>
      <c r="KD79" s="144"/>
      <c r="KE79" s="147"/>
      <c r="KF79" s="133"/>
      <c r="KG79" s="188"/>
      <c r="KH79" s="133"/>
      <c r="KI79" s="145"/>
      <c r="KJ79" s="144"/>
      <c r="KK79" s="147"/>
      <c r="KL79" s="133"/>
      <c r="KM79" s="188"/>
      <c r="KN79" s="133"/>
      <c r="KO79" s="145"/>
      <c r="KP79" s="144"/>
      <c r="KQ79" s="147"/>
      <c r="KR79" s="133"/>
      <c r="KS79" s="188"/>
      <c r="KT79" s="133"/>
      <c r="KU79" s="145"/>
      <c r="KV79" s="144"/>
      <c r="KW79" s="147"/>
      <c r="KX79" s="133"/>
      <c r="KY79" s="188"/>
      <c r="KZ79" s="133"/>
      <c r="LA79" s="145"/>
      <c r="LB79" s="144"/>
      <c r="LC79" s="147"/>
      <c r="LD79" s="133"/>
      <c r="LE79" s="188"/>
      <c r="LF79" s="133"/>
      <c r="LG79" s="145"/>
      <c r="LH79" s="144"/>
      <c r="LI79" s="147"/>
      <c r="LJ79" s="133"/>
      <c r="LK79" s="188"/>
      <c r="LL79" s="133"/>
      <c r="LM79" s="145"/>
      <c r="LN79" s="144"/>
      <c r="LO79" s="147"/>
      <c r="LP79" s="133"/>
      <c r="LQ79" s="188"/>
      <c r="LR79" s="133"/>
      <c r="LS79" s="145"/>
      <c r="LT79" s="144"/>
      <c r="LU79" s="147"/>
      <c r="LV79" s="133"/>
      <c r="LW79" s="188"/>
      <c r="LX79" s="133"/>
      <c r="LY79" s="145"/>
      <c r="LZ79" s="144"/>
      <c r="MA79" s="147"/>
      <c r="MB79" s="133"/>
      <c r="MC79" s="188"/>
      <c r="MD79" s="133"/>
      <c r="ME79" s="145"/>
      <c r="MF79" s="144"/>
      <c r="MG79" s="147"/>
      <c r="MH79" s="133"/>
      <c r="MI79" s="188"/>
      <c r="MJ79" s="133"/>
      <c r="MK79" s="145"/>
      <c r="ML79" s="144"/>
      <c r="MM79" s="147"/>
      <c r="MN79" s="133"/>
      <c r="MO79" s="188"/>
      <c r="MP79" s="133"/>
      <c r="MQ79" s="145"/>
      <c r="MR79" s="144"/>
      <c r="MS79" s="147"/>
      <c r="MT79" s="133"/>
      <c r="MU79" s="188"/>
      <c r="MV79" s="133"/>
      <c r="MW79" s="145"/>
      <c r="MX79" s="144"/>
      <c r="MY79" s="147"/>
      <c r="MZ79" s="133"/>
      <c r="NA79" s="188"/>
      <c r="NB79" s="133"/>
      <c r="NC79" s="145"/>
      <c r="ND79" s="144"/>
      <c r="NE79" s="147"/>
      <c r="NF79" s="133"/>
      <c r="NG79" s="188"/>
      <c r="NH79" s="133"/>
      <c r="NI79" s="145"/>
      <c r="NJ79" s="144"/>
      <c r="NK79" s="147"/>
      <c r="NL79" s="133"/>
      <c r="NM79" s="188"/>
      <c r="NN79" s="133"/>
      <c r="NO79" s="145"/>
      <c r="NP79" s="144"/>
      <c r="NQ79" s="147"/>
      <c r="NR79" s="133"/>
      <c r="NS79" s="188"/>
      <c r="NT79" s="133"/>
      <c r="NU79" s="145"/>
      <c r="NV79" s="144"/>
      <c r="NW79" s="147"/>
      <c r="NX79" s="133"/>
      <c r="NY79" s="188"/>
      <c r="NZ79" s="133"/>
      <c r="OA79" s="145"/>
      <c r="OB79" s="144"/>
      <c r="OC79" s="147"/>
      <c r="OD79" s="133"/>
      <c r="OE79" s="188"/>
      <c r="OF79" s="133"/>
      <c r="OG79" s="145"/>
      <c r="OH79" s="144"/>
      <c r="OI79" s="147"/>
      <c r="OJ79" s="133"/>
      <c r="OK79" s="188"/>
      <c r="OL79" s="133"/>
      <c r="OM79" s="145"/>
      <c r="ON79" s="144"/>
      <c r="OO79" s="147"/>
      <c r="OP79" s="133"/>
      <c r="OQ79" s="188"/>
      <c r="OR79" s="133"/>
      <c r="OS79" s="145"/>
      <c r="OT79" s="144"/>
      <c r="OU79" s="147"/>
      <c r="OV79" s="133"/>
      <c r="OW79" s="188"/>
      <c r="OX79" s="133"/>
      <c r="OY79" s="145"/>
      <c r="OZ79" s="144"/>
      <c r="PA79" s="147"/>
      <c r="PB79" s="133"/>
      <c r="PC79" s="188"/>
      <c r="PD79" s="133"/>
      <c r="PE79" s="145"/>
      <c r="PF79" s="144"/>
      <c r="PG79" s="147"/>
      <c r="PH79" s="133"/>
      <c r="PI79" s="188"/>
      <c r="PJ79" s="133"/>
      <c r="PK79" s="145"/>
      <c r="PL79" s="144"/>
      <c r="PM79" s="147"/>
      <c r="PN79" s="133"/>
      <c r="PO79" s="188"/>
      <c r="PP79" s="133"/>
      <c r="PQ79" s="145"/>
      <c r="PR79" s="144"/>
      <c r="PS79" s="147"/>
      <c r="PT79" s="133"/>
      <c r="PU79" s="188"/>
      <c r="PV79" s="133"/>
      <c r="PW79" s="145"/>
    </row>
    <row r="80" spans="1:439" s="98" customFormat="1" ht="18.75" customHeight="1">
      <c r="A80" s="150"/>
      <c r="B80" s="151" t="s">
        <v>771</v>
      </c>
      <c r="C80" s="151" t="s">
        <v>772</v>
      </c>
      <c r="D80" s="152">
        <f>+'[10]คชจ.หน้างานงบ (I)'!D77</f>
        <v>12933508.949999999</v>
      </c>
      <c r="E80" s="152">
        <f>+'[10]คชจ.หน้างานงบ (I)'!E77</f>
        <v>0</v>
      </c>
      <c r="F80" s="152">
        <f t="shared" si="37"/>
        <v>12933508.949999999</v>
      </c>
      <c r="G80" s="152">
        <f>+'[10]คชจ.หน้างานงบ (I)'!F77</f>
        <v>0</v>
      </c>
      <c r="H80" s="152">
        <f t="shared" ref="H80:H81" si="1632">+F80-G80</f>
        <v>12933508.949999999</v>
      </c>
      <c r="I80" s="152">
        <f>+'[10]คชจ.หน้างานงบ (I)'!I77</f>
        <v>2073280</v>
      </c>
      <c r="J80" s="152">
        <f t="shared" si="38"/>
        <v>10860228.949999999</v>
      </c>
      <c r="K80" s="154">
        <f t="shared" si="1374"/>
        <v>16.030297794783682</v>
      </c>
      <c r="L80" s="152">
        <f>+'[10]คชจ.หน้างานงบ (I)'!L77</f>
        <v>9870376.9499999993</v>
      </c>
      <c r="M80" s="155">
        <f t="shared" si="39"/>
        <v>989852</v>
      </c>
      <c r="N80" s="136">
        <f t="shared" si="1375"/>
        <v>0</v>
      </c>
      <c r="O80" s="137">
        <f t="shared" si="1375"/>
        <v>0</v>
      </c>
      <c r="P80" s="137">
        <f t="shared" si="1375"/>
        <v>0</v>
      </c>
      <c r="Q80" s="138" t="e">
        <f t="shared" si="1376"/>
        <v>#DIV/0!</v>
      </c>
      <c r="R80" s="137">
        <f t="shared" si="1377"/>
        <v>0</v>
      </c>
      <c r="S80" s="139">
        <f t="shared" si="1377"/>
        <v>0</v>
      </c>
      <c r="T80" s="140">
        <f t="shared" si="1484"/>
        <v>12933508.949999999</v>
      </c>
      <c r="U80" s="141">
        <f t="shared" si="1484"/>
        <v>2073280</v>
      </c>
      <c r="V80" s="141">
        <f t="shared" ref="V80:V81" si="1633">+T80-U80</f>
        <v>10860228.949999999</v>
      </c>
      <c r="W80" s="142">
        <f t="shared" si="1248"/>
        <v>16.030297794783682</v>
      </c>
      <c r="X80" s="141">
        <f t="shared" si="1486"/>
        <v>9870376.9499999993</v>
      </c>
      <c r="Y80" s="143">
        <f t="shared" ref="Y80:Y81" si="1634">+V80-X80</f>
        <v>989852</v>
      </c>
      <c r="Z80" s="144">
        <v>0</v>
      </c>
      <c r="AA80" s="133">
        <v>0</v>
      </c>
      <c r="AB80" s="133">
        <f t="shared" ref="AB80:AB81" si="1635">+Z80-AA80</f>
        <v>0</v>
      </c>
      <c r="AC80" s="134" t="e">
        <f t="shared" ref="AC80:AC81" si="1636">AA80/Z80*100</f>
        <v>#DIV/0!</v>
      </c>
      <c r="AD80" s="133">
        <v>0</v>
      </c>
      <c r="AE80" s="145">
        <f t="shared" ref="AE80:AE81" si="1637">+AB80-AD80</f>
        <v>0</v>
      </c>
      <c r="AF80" s="144">
        <v>0</v>
      </c>
      <c r="AG80" s="133">
        <v>0</v>
      </c>
      <c r="AH80" s="133">
        <f t="shared" si="1491"/>
        <v>0</v>
      </c>
      <c r="AI80" s="134" t="e">
        <f t="shared" si="1492"/>
        <v>#DIV/0!</v>
      </c>
      <c r="AJ80" s="133">
        <v>0</v>
      </c>
      <c r="AK80" s="145">
        <f t="shared" si="1493"/>
        <v>0</v>
      </c>
      <c r="AL80" s="144">
        <f t="shared" si="1378"/>
        <v>0</v>
      </c>
      <c r="AM80" s="133">
        <f t="shared" si="1378"/>
        <v>0</v>
      </c>
      <c r="AN80" s="133">
        <f t="shared" si="1378"/>
        <v>0</v>
      </c>
      <c r="AO80" s="134" t="e">
        <f t="shared" si="1379"/>
        <v>#DIV/0!</v>
      </c>
      <c r="AP80" s="133">
        <f t="shared" si="1380"/>
        <v>0</v>
      </c>
      <c r="AQ80" s="145">
        <f t="shared" si="1380"/>
        <v>0</v>
      </c>
      <c r="AR80" s="144">
        <v>0</v>
      </c>
      <c r="AS80" s="133">
        <v>0</v>
      </c>
      <c r="AT80" s="133">
        <f t="shared" si="1381"/>
        <v>0</v>
      </c>
      <c r="AU80" s="134" t="e">
        <f t="shared" si="1382"/>
        <v>#DIV/0!</v>
      </c>
      <c r="AV80" s="133">
        <v>0</v>
      </c>
      <c r="AW80" s="145">
        <f t="shared" si="1383"/>
        <v>0</v>
      </c>
      <c r="AX80" s="144">
        <f>+'[10]I-58-E-POPXX.86'!C25</f>
        <v>0</v>
      </c>
      <c r="AY80" s="133">
        <f>+'[10]I-58-E-POPXX.86'!D25</f>
        <v>0</v>
      </c>
      <c r="AZ80" s="133">
        <f t="shared" si="1384"/>
        <v>0</v>
      </c>
      <c r="BA80" s="134" t="e">
        <f t="shared" si="1385"/>
        <v>#DIV/0!</v>
      </c>
      <c r="BB80" s="133">
        <f>+'[10]I-58-E-POPXX.86'!E25</f>
        <v>0</v>
      </c>
      <c r="BC80" s="145">
        <f t="shared" si="1386"/>
        <v>0</v>
      </c>
      <c r="BD80" s="144">
        <v>0</v>
      </c>
      <c r="BE80" s="133">
        <v>0</v>
      </c>
      <c r="BF80" s="133">
        <f t="shared" si="1387"/>
        <v>0</v>
      </c>
      <c r="BG80" s="134" t="e">
        <f t="shared" si="1388"/>
        <v>#DIV/0!</v>
      </c>
      <c r="BH80" s="133">
        <v>0</v>
      </c>
      <c r="BI80" s="145">
        <f t="shared" si="1389"/>
        <v>0</v>
      </c>
      <c r="BJ80" s="144">
        <f t="shared" si="1390"/>
        <v>0</v>
      </c>
      <c r="BK80" s="133">
        <f t="shared" si="1390"/>
        <v>0</v>
      </c>
      <c r="BL80" s="133">
        <f t="shared" si="1390"/>
        <v>0</v>
      </c>
      <c r="BM80" s="134" t="e">
        <f t="shared" si="1391"/>
        <v>#DIV/0!</v>
      </c>
      <c r="BN80" s="133">
        <f t="shared" si="1392"/>
        <v>0</v>
      </c>
      <c r="BO80" s="145">
        <f t="shared" si="1392"/>
        <v>0</v>
      </c>
      <c r="BP80" s="144">
        <v>0</v>
      </c>
      <c r="BQ80" s="133">
        <v>0</v>
      </c>
      <c r="BR80" s="133">
        <f t="shared" si="1393"/>
        <v>0</v>
      </c>
      <c r="BS80" s="134" t="e">
        <f t="shared" si="1394"/>
        <v>#DIV/0!</v>
      </c>
      <c r="BT80" s="133">
        <v>0</v>
      </c>
      <c r="BU80" s="145">
        <f t="shared" si="1395"/>
        <v>0</v>
      </c>
      <c r="BV80" s="144">
        <v>0</v>
      </c>
      <c r="BW80" s="133">
        <v>0</v>
      </c>
      <c r="BX80" s="133">
        <f t="shared" si="1396"/>
        <v>0</v>
      </c>
      <c r="BY80" s="134" t="e">
        <f t="shared" si="1397"/>
        <v>#DIV/0!</v>
      </c>
      <c r="BZ80" s="133">
        <v>0</v>
      </c>
      <c r="CA80" s="145">
        <f t="shared" si="1398"/>
        <v>0</v>
      </c>
      <c r="CB80" s="144">
        <v>0</v>
      </c>
      <c r="CC80" s="133">
        <v>0</v>
      </c>
      <c r="CD80" s="133">
        <f t="shared" si="1399"/>
        <v>0</v>
      </c>
      <c r="CE80" s="134" t="e">
        <f t="shared" si="1400"/>
        <v>#DIV/0!</v>
      </c>
      <c r="CF80" s="133">
        <v>0</v>
      </c>
      <c r="CG80" s="145">
        <f t="shared" si="1401"/>
        <v>0</v>
      </c>
      <c r="CH80" s="144">
        <f t="shared" si="1402"/>
        <v>0</v>
      </c>
      <c r="CI80" s="133">
        <f t="shared" si="1402"/>
        <v>0</v>
      </c>
      <c r="CJ80" s="133">
        <f t="shared" si="1402"/>
        <v>0</v>
      </c>
      <c r="CK80" s="134" t="e">
        <f t="shared" si="1403"/>
        <v>#DIV/0!</v>
      </c>
      <c r="CL80" s="133">
        <f t="shared" si="1404"/>
        <v>0</v>
      </c>
      <c r="CM80" s="145">
        <f t="shared" si="1404"/>
        <v>0</v>
      </c>
      <c r="CN80" s="144">
        <v>0</v>
      </c>
      <c r="CO80" s="133">
        <v>0</v>
      </c>
      <c r="CP80" s="133">
        <f t="shared" si="1405"/>
        <v>0</v>
      </c>
      <c r="CQ80" s="134" t="e">
        <f t="shared" si="1406"/>
        <v>#DIV/0!</v>
      </c>
      <c r="CR80" s="133">
        <v>0</v>
      </c>
      <c r="CS80" s="145">
        <f t="shared" si="1407"/>
        <v>0</v>
      </c>
      <c r="CT80" s="144">
        <v>0</v>
      </c>
      <c r="CU80" s="133">
        <v>0</v>
      </c>
      <c r="CV80" s="133">
        <f t="shared" si="1408"/>
        <v>0</v>
      </c>
      <c r="CW80" s="134" t="e">
        <f t="shared" si="1409"/>
        <v>#DIV/0!</v>
      </c>
      <c r="CX80" s="133">
        <v>0</v>
      </c>
      <c r="CY80" s="145">
        <f t="shared" si="1410"/>
        <v>0</v>
      </c>
      <c r="CZ80" s="144">
        <v>0</v>
      </c>
      <c r="DA80" s="133">
        <v>0</v>
      </c>
      <c r="DB80" s="133">
        <f t="shared" si="1411"/>
        <v>0</v>
      </c>
      <c r="DC80" s="134" t="e">
        <f t="shared" si="1412"/>
        <v>#DIV/0!</v>
      </c>
      <c r="DD80" s="133">
        <v>0</v>
      </c>
      <c r="DE80" s="145">
        <f t="shared" si="1413"/>
        <v>0</v>
      </c>
      <c r="DF80" s="144">
        <f t="shared" si="1414"/>
        <v>1120000</v>
      </c>
      <c r="DG80" s="133">
        <f t="shared" si="1414"/>
        <v>0</v>
      </c>
      <c r="DH80" s="133">
        <f t="shared" si="1414"/>
        <v>1120000</v>
      </c>
      <c r="DI80" s="134">
        <f t="shared" si="1415"/>
        <v>0</v>
      </c>
      <c r="DJ80" s="133">
        <f t="shared" si="1416"/>
        <v>1120000</v>
      </c>
      <c r="DK80" s="145">
        <f t="shared" si="1416"/>
        <v>0</v>
      </c>
      <c r="DL80" s="144">
        <f>+'[10]I-58-E-POPXX.86'!C6</f>
        <v>1120000</v>
      </c>
      <c r="DM80" s="133">
        <f>+'[10]I-58-E-POPXX.86'!D6</f>
        <v>0</v>
      </c>
      <c r="DN80" s="133">
        <f t="shared" si="1417"/>
        <v>1120000</v>
      </c>
      <c r="DO80" s="134">
        <f t="shared" si="1418"/>
        <v>0</v>
      </c>
      <c r="DP80" s="133">
        <f>+'[10]I-58-E-POPXX.86'!E6</f>
        <v>1120000</v>
      </c>
      <c r="DQ80" s="145">
        <f t="shared" si="1419"/>
        <v>0</v>
      </c>
      <c r="DR80" s="144">
        <v>0</v>
      </c>
      <c r="DS80" s="133">
        <v>0</v>
      </c>
      <c r="DT80" s="133">
        <f t="shared" si="1420"/>
        <v>0</v>
      </c>
      <c r="DU80" s="134" t="e">
        <f t="shared" si="1421"/>
        <v>#DIV/0!</v>
      </c>
      <c r="DV80" s="133">
        <v>0</v>
      </c>
      <c r="DW80" s="145">
        <f t="shared" si="1422"/>
        <v>0</v>
      </c>
      <c r="DX80" s="144">
        <v>0</v>
      </c>
      <c r="DY80" s="133">
        <v>0</v>
      </c>
      <c r="DZ80" s="133">
        <f t="shared" ref="DZ80:DZ81" si="1638">+DX80-DY80</f>
        <v>0</v>
      </c>
      <c r="EA80" s="134" t="e">
        <f t="shared" ref="EA80:EA81" si="1639">DY80/DX80*100</f>
        <v>#DIV/0!</v>
      </c>
      <c r="EB80" s="133">
        <v>0</v>
      </c>
      <c r="EC80" s="145">
        <f t="shared" ref="EC80:EC81" si="1640">+DZ80-EB80</f>
        <v>0</v>
      </c>
      <c r="ED80" s="144">
        <f t="shared" si="1423"/>
        <v>1025240</v>
      </c>
      <c r="EE80" s="133">
        <f t="shared" si="1423"/>
        <v>0</v>
      </c>
      <c r="EF80" s="133">
        <f t="shared" si="1423"/>
        <v>1025240</v>
      </c>
      <c r="EG80" s="134">
        <f t="shared" si="1424"/>
        <v>0</v>
      </c>
      <c r="EH80" s="133">
        <f t="shared" si="1425"/>
        <v>1025240</v>
      </c>
      <c r="EI80" s="145">
        <f t="shared" si="1425"/>
        <v>0</v>
      </c>
      <c r="EJ80" s="144">
        <f>+'[10]I-58-E-POPXX.86'!C7</f>
        <v>1025240</v>
      </c>
      <c r="EK80" s="133">
        <f>+'[10]I-58-E-POPXX.86'!D7</f>
        <v>0</v>
      </c>
      <c r="EL80" s="133">
        <f t="shared" ref="EL80:EL81" si="1641">+EJ80-EK80</f>
        <v>1025240</v>
      </c>
      <c r="EM80" s="134">
        <f t="shared" ref="EM80:EM81" si="1642">EK80/EJ80*100</f>
        <v>0</v>
      </c>
      <c r="EN80" s="133">
        <f>+'[10]I-58-E-POPXX.86'!E7</f>
        <v>1025240</v>
      </c>
      <c r="EO80" s="145">
        <f t="shared" ref="EO80:EO81" si="1643">+EL80-EN80</f>
        <v>0</v>
      </c>
      <c r="EP80" s="144">
        <v>0</v>
      </c>
      <c r="EQ80" s="133">
        <v>0</v>
      </c>
      <c r="ER80" s="133">
        <f t="shared" ref="ER80:ER81" si="1644">+EP80-EQ80</f>
        <v>0</v>
      </c>
      <c r="ES80" s="134" t="e">
        <f t="shared" ref="ES80:ES81" si="1645">EQ80/EP80*100</f>
        <v>#DIV/0!</v>
      </c>
      <c r="ET80" s="133">
        <v>0</v>
      </c>
      <c r="EU80" s="145">
        <f t="shared" ref="EU80:EU81" si="1646">+ER80-ET80</f>
        <v>0</v>
      </c>
      <c r="EV80" s="144">
        <v>0</v>
      </c>
      <c r="EW80" s="133">
        <v>0</v>
      </c>
      <c r="EX80" s="133">
        <f t="shared" ref="EX80:EX81" si="1647">+EV80-EW80</f>
        <v>0</v>
      </c>
      <c r="EY80" s="134" t="e">
        <f t="shared" ref="EY80:EY81" si="1648">EW80/EV80*100</f>
        <v>#DIV/0!</v>
      </c>
      <c r="EZ80" s="133">
        <v>0</v>
      </c>
      <c r="FA80" s="145">
        <f t="shared" ref="FA80:FA81" si="1649">+EX80-EZ80</f>
        <v>0</v>
      </c>
      <c r="FB80" s="144">
        <v>0</v>
      </c>
      <c r="FC80" s="133">
        <v>0</v>
      </c>
      <c r="FD80" s="133">
        <f t="shared" ref="FD80:FD81" si="1650">+FB80-FC80</f>
        <v>0</v>
      </c>
      <c r="FE80" s="134" t="e">
        <f t="shared" ref="FE80:FE81" si="1651">FC80/FB80*100</f>
        <v>#DIV/0!</v>
      </c>
      <c r="FF80" s="133">
        <v>0</v>
      </c>
      <c r="FG80" s="145">
        <f t="shared" ref="FG80:FG81" si="1652">+FD80-FF80</f>
        <v>0</v>
      </c>
      <c r="FH80" s="144">
        <v>0</v>
      </c>
      <c r="FI80" s="133">
        <v>0</v>
      </c>
      <c r="FJ80" s="133">
        <f t="shared" ref="FJ80:FJ81" si="1653">+FH80-FI80</f>
        <v>0</v>
      </c>
      <c r="FK80" s="134" t="e">
        <f t="shared" ref="FK80:FK81" si="1654">FI80/FH80*100</f>
        <v>#DIV/0!</v>
      </c>
      <c r="FL80" s="133">
        <v>0</v>
      </c>
      <c r="FM80" s="145">
        <f t="shared" ref="FM80:FM81" si="1655">+FJ80-FL80</f>
        <v>0</v>
      </c>
      <c r="FN80" s="144">
        <f t="shared" si="1426"/>
        <v>1352258.95</v>
      </c>
      <c r="FO80" s="133">
        <f t="shared" si="1426"/>
        <v>0</v>
      </c>
      <c r="FP80" s="133">
        <f t="shared" si="1426"/>
        <v>1352258.95</v>
      </c>
      <c r="FQ80" s="134">
        <f t="shared" si="1427"/>
        <v>0</v>
      </c>
      <c r="FR80" s="133">
        <f t="shared" si="1428"/>
        <v>1187376.95</v>
      </c>
      <c r="FS80" s="145">
        <f t="shared" si="1428"/>
        <v>164882</v>
      </c>
      <c r="FT80" s="144">
        <f>+'[10]I-58-E-POPXX.86'!C12</f>
        <v>1352258.95</v>
      </c>
      <c r="FU80" s="133">
        <f>+'[10]I-58-E-POPXX.86'!D12</f>
        <v>0</v>
      </c>
      <c r="FV80" s="133">
        <f t="shared" ref="FV80:FV81" si="1656">+FT80-FU80</f>
        <v>1352258.95</v>
      </c>
      <c r="FW80" s="134">
        <f t="shared" ref="FW80:FW81" si="1657">FU80/FT80*100</f>
        <v>0</v>
      </c>
      <c r="FX80" s="133">
        <f>+'[10]I-58-E-POPXX.86'!E12</f>
        <v>1187376.95</v>
      </c>
      <c r="FY80" s="145">
        <f t="shared" ref="FY80:FY81" si="1658">+FV80-FX80</f>
        <v>164882</v>
      </c>
      <c r="FZ80" s="144">
        <v>0</v>
      </c>
      <c r="GA80" s="133">
        <v>0</v>
      </c>
      <c r="GB80" s="133">
        <f t="shared" ref="GB80:GB81" si="1659">+FZ80-GA80</f>
        <v>0</v>
      </c>
      <c r="GC80" s="134" t="e">
        <f t="shared" ref="GC80:GC81" si="1660">GA80/FZ80*100</f>
        <v>#DIV/0!</v>
      </c>
      <c r="GD80" s="133">
        <v>0</v>
      </c>
      <c r="GE80" s="145">
        <f t="shared" ref="GE80:GE81" si="1661">+GB80-GD80</f>
        <v>0</v>
      </c>
      <c r="GF80" s="144">
        <v>0</v>
      </c>
      <c r="GG80" s="133">
        <v>0</v>
      </c>
      <c r="GH80" s="133">
        <f t="shared" ref="GH80:GH81" si="1662">+GF80-GG80</f>
        <v>0</v>
      </c>
      <c r="GI80" s="134" t="e">
        <f t="shared" ref="GI80:GI81" si="1663">GG80/GF80*100</f>
        <v>#DIV/0!</v>
      </c>
      <c r="GJ80" s="133">
        <v>0</v>
      </c>
      <c r="GK80" s="145">
        <f t="shared" ref="GK80:GK81" si="1664">+GH80-GJ80</f>
        <v>0</v>
      </c>
      <c r="GL80" s="144">
        <f t="shared" si="1429"/>
        <v>1079200</v>
      </c>
      <c r="GM80" s="133">
        <f t="shared" si="1429"/>
        <v>1079200</v>
      </c>
      <c r="GN80" s="133">
        <f t="shared" si="1429"/>
        <v>0</v>
      </c>
      <c r="GO80" s="134">
        <f t="shared" si="1430"/>
        <v>100</v>
      </c>
      <c r="GP80" s="133">
        <f t="shared" si="1431"/>
        <v>0</v>
      </c>
      <c r="GQ80" s="145">
        <f t="shared" si="1431"/>
        <v>0</v>
      </c>
      <c r="GR80" s="144">
        <f>+'[10]I-58-E-POPXX.86'!C13</f>
        <v>1079200</v>
      </c>
      <c r="GS80" s="133">
        <f>+'[10]I-58-E-POPXX.86'!D13</f>
        <v>1079200</v>
      </c>
      <c r="GT80" s="133">
        <f t="shared" ref="GT80:GT81" si="1665">+GR80-GS80</f>
        <v>0</v>
      </c>
      <c r="GU80" s="134">
        <f t="shared" ref="GU80:GU81" si="1666">GS80/GR80*100</f>
        <v>100</v>
      </c>
      <c r="GV80" s="133">
        <f>+'[10]I-58-E-POPXX.86'!E13</f>
        <v>0</v>
      </c>
      <c r="GW80" s="145">
        <f t="shared" ref="GW80:GW81" si="1667">+GT80-GV80</f>
        <v>0</v>
      </c>
      <c r="GX80" s="144">
        <v>0</v>
      </c>
      <c r="GY80" s="133">
        <v>0</v>
      </c>
      <c r="GZ80" s="133">
        <f t="shared" ref="GZ80:GZ81" si="1668">+GX80-GY80</f>
        <v>0</v>
      </c>
      <c r="HA80" s="134" t="e">
        <f t="shared" ref="HA80:HA81" si="1669">GY80/GX80*100</f>
        <v>#DIV/0!</v>
      </c>
      <c r="HB80" s="133">
        <v>0</v>
      </c>
      <c r="HC80" s="145">
        <f t="shared" ref="HC80:HC81" si="1670">+GZ80-HB80</f>
        <v>0</v>
      </c>
      <c r="HD80" s="144">
        <v>0</v>
      </c>
      <c r="HE80" s="133">
        <v>0</v>
      </c>
      <c r="HF80" s="133">
        <f t="shared" ref="HF80:HF81" si="1671">+HD80-HE80</f>
        <v>0</v>
      </c>
      <c r="HG80" s="134" t="e">
        <f t="shared" ref="HG80:HG81" si="1672">HE80/HD80*100</f>
        <v>#DIV/0!</v>
      </c>
      <c r="HH80" s="133">
        <v>0</v>
      </c>
      <c r="HI80" s="145">
        <f t="shared" ref="HI80:HI81" si="1673">+HF80-HH80</f>
        <v>0</v>
      </c>
      <c r="HJ80" s="144">
        <v>0</v>
      </c>
      <c r="HK80" s="133">
        <v>0</v>
      </c>
      <c r="HL80" s="133">
        <f t="shared" ref="HL80:HL81" si="1674">+HJ80-HK80</f>
        <v>0</v>
      </c>
      <c r="HM80" s="134" t="e">
        <f t="shared" ref="HM80:HM81" si="1675">HK80/HJ80*100</f>
        <v>#DIV/0!</v>
      </c>
      <c r="HN80" s="133">
        <v>0</v>
      </c>
      <c r="HO80" s="145">
        <f t="shared" ref="HO80:HO81" si="1676">+HL80-HN80</f>
        <v>0</v>
      </c>
      <c r="HP80" s="144">
        <v>0</v>
      </c>
      <c r="HQ80" s="133">
        <v>0</v>
      </c>
      <c r="HR80" s="133">
        <f t="shared" ref="HR80:HR81" si="1677">+HP80-HQ80</f>
        <v>0</v>
      </c>
      <c r="HS80" s="134" t="e">
        <f t="shared" ref="HS80:HS81" si="1678">HQ80/HP80*100</f>
        <v>#DIV/0!</v>
      </c>
      <c r="HT80" s="133">
        <v>0</v>
      </c>
      <c r="HU80" s="145">
        <f t="shared" ref="HU80:HU81" si="1679">+HR80-HT80</f>
        <v>0</v>
      </c>
      <c r="HV80" s="144">
        <v>0</v>
      </c>
      <c r="HW80" s="133">
        <v>0</v>
      </c>
      <c r="HX80" s="133">
        <f t="shared" ref="HX80:HX81" si="1680">+HV80-HW80</f>
        <v>0</v>
      </c>
      <c r="HY80" s="134" t="e">
        <f t="shared" ref="HY80:HY81" si="1681">HW80/HV80*100</f>
        <v>#DIV/0!</v>
      </c>
      <c r="HZ80" s="133">
        <v>0</v>
      </c>
      <c r="IA80" s="145">
        <f t="shared" ref="IA80:IA81" si="1682">+HX80-HZ80</f>
        <v>0</v>
      </c>
      <c r="IB80" s="144">
        <f t="shared" si="1432"/>
        <v>930240</v>
      </c>
      <c r="IC80" s="133">
        <f t="shared" si="1432"/>
        <v>0</v>
      </c>
      <c r="ID80" s="133">
        <f t="shared" si="1432"/>
        <v>930240</v>
      </c>
      <c r="IE80" s="134">
        <f t="shared" si="1433"/>
        <v>0</v>
      </c>
      <c r="IF80" s="133">
        <f t="shared" si="1434"/>
        <v>930240</v>
      </c>
      <c r="IG80" s="145">
        <f t="shared" si="1434"/>
        <v>0</v>
      </c>
      <c r="IH80" s="144">
        <f>+'[10]I-58-E-POPXX.86'!C14</f>
        <v>930240</v>
      </c>
      <c r="II80" s="133">
        <f>+'[10]I-58-E-POPXX.86'!D14</f>
        <v>0</v>
      </c>
      <c r="IJ80" s="133">
        <f t="shared" ref="IJ80:IJ81" si="1683">+IH80-II80</f>
        <v>930240</v>
      </c>
      <c r="IK80" s="134">
        <f t="shared" ref="IK80:IK81" si="1684">II80/IH80*100</f>
        <v>0</v>
      </c>
      <c r="IL80" s="133">
        <f>+'[10]I-58-E-POPXX.86'!E14</f>
        <v>930240</v>
      </c>
      <c r="IM80" s="145">
        <f t="shared" ref="IM80:IM81" si="1685">+IJ80-IL80</f>
        <v>0</v>
      </c>
      <c r="IN80" s="144">
        <v>0</v>
      </c>
      <c r="IO80" s="133">
        <v>0</v>
      </c>
      <c r="IP80" s="133">
        <f t="shared" ref="IP80:IP81" si="1686">+IN80-IO80</f>
        <v>0</v>
      </c>
      <c r="IQ80" s="134" t="e">
        <f t="shared" ref="IQ80:IQ81" si="1687">IO80/IN80*100</f>
        <v>#DIV/0!</v>
      </c>
      <c r="IR80" s="133">
        <v>0</v>
      </c>
      <c r="IS80" s="145">
        <f t="shared" ref="IS80:IS81" si="1688">+IP80-IR80</f>
        <v>0</v>
      </c>
      <c r="IT80" s="144">
        <v>0</v>
      </c>
      <c r="IU80" s="133">
        <v>0</v>
      </c>
      <c r="IV80" s="133">
        <f t="shared" ref="IV80:IV81" si="1689">+IT80-IU80</f>
        <v>0</v>
      </c>
      <c r="IW80" s="134" t="e">
        <f t="shared" ref="IW80:IW81" si="1690">IU80/IT80*100</f>
        <v>#DIV/0!</v>
      </c>
      <c r="IX80" s="133">
        <v>0</v>
      </c>
      <c r="IY80" s="145">
        <f t="shared" ref="IY80:IY81" si="1691">+IV80-IX80</f>
        <v>0</v>
      </c>
      <c r="IZ80" s="144">
        <f t="shared" si="1435"/>
        <v>1276800</v>
      </c>
      <c r="JA80" s="133">
        <f t="shared" si="1435"/>
        <v>0</v>
      </c>
      <c r="JB80" s="133">
        <f t="shared" si="1435"/>
        <v>1276800</v>
      </c>
      <c r="JC80" s="134">
        <f t="shared" si="1436"/>
        <v>0</v>
      </c>
      <c r="JD80" s="133">
        <f t="shared" si="1437"/>
        <v>1276800</v>
      </c>
      <c r="JE80" s="145">
        <f t="shared" si="1437"/>
        <v>0</v>
      </c>
      <c r="JF80" s="144">
        <f>+'[10]I-58-E-POPXX.86'!C15</f>
        <v>1276800</v>
      </c>
      <c r="JG80" s="133">
        <f>+'[10]I-58-E-POPXX.86'!D15</f>
        <v>0</v>
      </c>
      <c r="JH80" s="133">
        <f t="shared" ref="JH80:JH81" si="1692">+JF80-JG80</f>
        <v>1276800</v>
      </c>
      <c r="JI80" s="134">
        <f t="shared" ref="JI80:JI81" si="1693">JG80/JF80*100</f>
        <v>0</v>
      </c>
      <c r="JJ80" s="133">
        <f>+'[10]I-58-E-POPXX.86'!E15</f>
        <v>1276800</v>
      </c>
      <c r="JK80" s="145">
        <f t="shared" ref="JK80:JK81" si="1694">+JH80-JJ80</f>
        <v>0</v>
      </c>
      <c r="JL80" s="144">
        <v>0</v>
      </c>
      <c r="JM80" s="133">
        <v>0</v>
      </c>
      <c r="JN80" s="133">
        <f t="shared" ref="JN80:JN81" si="1695">+JL80-JM80</f>
        <v>0</v>
      </c>
      <c r="JO80" s="134" t="e">
        <f t="shared" ref="JO80:JO81" si="1696">JM80/JL80*100</f>
        <v>#DIV/0!</v>
      </c>
      <c r="JP80" s="133">
        <v>0</v>
      </c>
      <c r="JQ80" s="145">
        <f t="shared" ref="JQ80:JQ81" si="1697">+JN80-JP80</f>
        <v>0</v>
      </c>
      <c r="JR80" s="144">
        <v>0</v>
      </c>
      <c r="JS80" s="133">
        <v>0</v>
      </c>
      <c r="JT80" s="133">
        <f t="shared" ref="JT80:JT81" si="1698">+JR80-JS80</f>
        <v>0</v>
      </c>
      <c r="JU80" s="134" t="e">
        <f t="shared" ref="JU80:JU81" si="1699">JS80/JR80*100</f>
        <v>#DIV/0!</v>
      </c>
      <c r="JV80" s="133">
        <v>0</v>
      </c>
      <c r="JW80" s="145">
        <f t="shared" ref="JW80:JW81" si="1700">+JT80-JV80</f>
        <v>0</v>
      </c>
      <c r="JX80" s="144">
        <v>0</v>
      </c>
      <c r="JY80" s="133">
        <v>0</v>
      </c>
      <c r="JZ80" s="133">
        <f t="shared" ref="JZ80:JZ81" si="1701">+JX80-JY80</f>
        <v>0</v>
      </c>
      <c r="KA80" s="134" t="e">
        <f t="shared" ref="KA80:KA81" si="1702">JY80/JX80*100</f>
        <v>#DIV/0!</v>
      </c>
      <c r="KB80" s="133">
        <v>0</v>
      </c>
      <c r="KC80" s="145">
        <f t="shared" ref="KC80:KC81" si="1703">+JZ80-KB80</f>
        <v>0</v>
      </c>
      <c r="KD80" s="144">
        <f t="shared" si="1438"/>
        <v>976600</v>
      </c>
      <c r="KE80" s="133">
        <f t="shared" si="1438"/>
        <v>0</v>
      </c>
      <c r="KF80" s="133">
        <f t="shared" si="1438"/>
        <v>976600</v>
      </c>
      <c r="KG80" s="134">
        <f t="shared" si="1439"/>
        <v>0</v>
      </c>
      <c r="KH80" s="133">
        <f t="shared" si="1440"/>
        <v>976600</v>
      </c>
      <c r="KI80" s="145">
        <f t="shared" si="1440"/>
        <v>0</v>
      </c>
      <c r="KJ80" s="144">
        <f>+'[10]I-58-E-POPXX.86'!C16</f>
        <v>976600</v>
      </c>
      <c r="KK80" s="133">
        <f>+'[10]I-58-E-POPXX.86'!D16</f>
        <v>0</v>
      </c>
      <c r="KL80" s="133">
        <f t="shared" ref="KL80:KL81" si="1704">+KJ80-KK80</f>
        <v>976600</v>
      </c>
      <c r="KM80" s="134">
        <f t="shared" ref="KM80:KM81" si="1705">KK80/KJ80*100</f>
        <v>0</v>
      </c>
      <c r="KN80" s="133">
        <f>+'[10]I-58-E-POPXX.86'!E16</f>
        <v>976600</v>
      </c>
      <c r="KO80" s="145">
        <f t="shared" ref="KO80:KO81" si="1706">+KL80-KN80</f>
        <v>0</v>
      </c>
      <c r="KP80" s="144">
        <v>0</v>
      </c>
      <c r="KQ80" s="133">
        <v>0</v>
      </c>
      <c r="KR80" s="133">
        <f t="shared" ref="KR80:KR81" si="1707">+KP80-KQ80</f>
        <v>0</v>
      </c>
      <c r="KS80" s="134" t="e">
        <f t="shared" ref="KS80:KS81" si="1708">KQ80/KP80*100</f>
        <v>#DIV/0!</v>
      </c>
      <c r="KT80" s="133">
        <v>0</v>
      </c>
      <c r="KU80" s="145">
        <f t="shared" ref="KU80:KU81" si="1709">+KR80-KT80</f>
        <v>0</v>
      </c>
      <c r="KV80" s="144">
        <f t="shared" si="1441"/>
        <v>994080</v>
      </c>
      <c r="KW80" s="133">
        <f t="shared" si="1441"/>
        <v>994080</v>
      </c>
      <c r="KX80" s="133">
        <f t="shared" si="1441"/>
        <v>0</v>
      </c>
      <c r="KY80" s="134">
        <f t="shared" si="1442"/>
        <v>100</v>
      </c>
      <c r="KZ80" s="133">
        <f t="shared" si="1443"/>
        <v>0</v>
      </c>
      <c r="LA80" s="145">
        <f t="shared" si="1443"/>
        <v>0</v>
      </c>
      <c r="LB80" s="144">
        <f>+'[10]I-58-E-POPXX.86'!C17</f>
        <v>994080</v>
      </c>
      <c r="LC80" s="133">
        <f>+'[10]I-58-E-POPXX.86'!D17</f>
        <v>994080</v>
      </c>
      <c r="LD80" s="133">
        <f t="shared" ref="LD80:LD81" si="1710">+LB80-LC80</f>
        <v>0</v>
      </c>
      <c r="LE80" s="134">
        <f t="shared" ref="LE80:LE81" si="1711">LC80/LB80*100</f>
        <v>100</v>
      </c>
      <c r="LF80" s="133">
        <f>+'[10]I-58-E-POPXX.86'!E17</f>
        <v>0</v>
      </c>
      <c r="LG80" s="145">
        <f t="shared" ref="LG80:LG81" si="1712">+LD80-LF80</f>
        <v>0</v>
      </c>
      <c r="LH80" s="144">
        <v>0</v>
      </c>
      <c r="LI80" s="133">
        <v>0</v>
      </c>
      <c r="LJ80" s="133">
        <f t="shared" ref="LJ80:LJ81" si="1713">+LH80-LI80</f>
        <v>0</v>
      </c>
      <c r="LK80" s="134" t="e">
        <f t="shared" ref="LK80:LK81" si="1714">LI80/LH80*100</f>
        <v>#DIV/0!</v>
      </c>
      <c r="LL80" s="133">
        <v>0</v>
      </c>
      <c r="LM80" s="145">
        <f t="shared" ref="LM80:LM81" si="1715">+LJ80-LL80</f>
        <v>0</v>
      </c>
      <c r="LN80" s="144">
        <f t="shared" si="1444"/>
        <v>837760</v>
      </c>
      <c r="LO80" s="133">
        <f t="shared" si="1444"/>
        <v>0</v>
      </c>
      <c r="LP80" s="133">
        <f t="shared" si="1444"/>
        <v>837760</v>
      </c>
      <c r="LQ80" s="134">
        <f t="shared" si="1445"/>
        <v>0</v>
      </c>
      <c r="LR80" s="133">
        <f t="shared" si="1446"/>
        <v>837760</v>
      </c>
      <c r="LS80" s="145">
        <f t="shared" si="1446"/>
        <v>0</v>
      </c>
      <c r="LT80" s="144">
        <f>+'[10]I-58-E-POPXX.86'!C18</f>
        <v>837760</v>
      </c>
      <c r="LU80" s="133">
        <f>+'[10]I-58-E-POPXX.86'!D18</f>
        <v>0</v>
      </c>
      <c r="LV80" s="133">
        <f t="shared" ref="LV80:LV81" si="1716">+LT80-LU80</f>
        <v>837760</v>
      </c>
      <c r="LW80" s="134">
        <f t="shared" ref="LW80:LW81" si="1717">LU80/LT80*100</f>
        <v>0</v>
      </c>
      <c r="LX80" s="133">
        <f>+'[10]I-58-E-POPXX.86'!E18</f>
        <v>837760</v>
      </c>
      <c r="LY80" s="145">
        <f t="shared" ref="LY80:LY81" si="1718">+LV80-LX80</f>
        <v>0</v>
      </c>
      <c r="LZ80" s="144">
        <v>0</v>
      </c>
      <c r="MA80" s="133">
        <v>0</v>
      </c>
      <c r="MB80" s="133">
        <f t="shared" ref="MB80:MB81" si="1719">+LZ80-MA80</f>
        <v>0</v>
      </c>
      <c r="MC80" s="134" t="e">
        <f t="shared" ref="MC80:MC81" si="1720">MA80/LZ80*100</f>
        <v>#DIV/0!</v>
      </c>
      <c r="MD80" s="133">
        <v>0</v>
      </c>
      <c r="ME80" s="145">
        <f t="shared" ref="ME80:ME81" si="1721">+MB80-MD80</f>
        <v>0</v>
      </c>
      <c r="MF80" s="144">
        <f t="shared" si="1447"/>
        <v>837760</v>
      </c>
      <c r="MG80" s="133">
        <f t="shared" si="1447"/>
        <v>0</v>
      </c>
      <c r="MH80" s="133">
        <f t="shared" si="1447"/>
        <v>837760</v>
      </c>
      <c r="MI80" s="134">
        <f t="shared" si="1448"/>
        <v>0</v>
      </c>
      <c r="MJ80" s="133">
        <f t="shared" si="1449"/>
        <v>837760</v>
      </c>
      <c r="MK80" s="145">
        <f t="shared" si="1449"/>
        <v>0</v>
      </c>
      <c r="ML80" s="144">
        <f>+'[10]I-58-E-POPXX.86'!C19</f>
        <v>837760</v>
      </c>
      <c r="MM80" s="133">
        <f>+'[10]I-58-E-POPXX.86'!D19</f>
        <v>0</v>
      </c>
      <c r="MN80" s="133">
        <f t="shared" ref="MN80:MN81" si="1722">+ML80-MM80</f>
        <v>837760</v>
      </c>
      <c r="MO80" s="134">
        <f t="shared" ref="MO80:MO81" si="1723">MM80/ML80*100</f>
        <v>0</v>
      </c>
      <c r="MP80" s="133">
        <f>+'[10]I-58-E-POPXX.86'!E19</f>
        <v>837760</v>
      </c>
      <c r="MQ80" s="145">
        <f t="shared" ref="MQ80:MQ81" si="1724">+MN80-MP80</f>
        <v>0</v>
      </c>
      <c r="MR80" s="144">
        <v>0</v>
      </c>
      <c r="MS80" s="133">
        <v>0</v>
      </c>
      <c r="MT80" s="133">
        <f t="shared" ref="MT80:MT81" si="1725">+MR80-MS80</f>
        <v>0</v>
      </c>
      <c r="MU80" s="134" t="e">
        <f t="shared" ref="MU80:MU81" si="1726">MS80/MR80*100</f>
        <v>#DIV/0!</v>
      </c>
      <c r="MV80" s="133">
        <v>0</v>
      </c>
      <c r="MW80" s="145">
        <f t="shared" ref="MW80:MW81" si="1727">+MT80-MV80</f>
        <v>0</v>
      </c>
      <c r="MX80" s="144">
        <f t="shared" si="1450"/>
        <v>851200</v>
      </c>
      <c r="MY80" s="133">
        <f t="shared" si="1450"/>
        <v>0</v>
      </c>
      <c r="MZ80" s="133">
        <f t="shared" si="1450"/>
        <v>851200</v>
      </c>
      <c r="NA80" s="134">
        <f t="shared" si="1451"/>
        <v>0</v>
      </c>
      <c r="NB80" s="133">
        <f t="shared" si="1452"/>
        <v>851200</v>
      </c>
      <c r="NC80" s="145">
        <f t="shared" si="1452"/>
        <v>0</v>
      </c>
      <c r="ND80" s="144">
        <f>+'[10]I-58-E-POPXX.86'!C20</f>
        <v>851200</v>
      </c>
      <c r="NE80" s="133">
        <f>+'[10]I-58-E-POPXX.86'!D20</f>
        <v>0</v>
      </c>
      <c r="NF80" s="133">
        <f t="shared" ref="NF80:NF81" si="1728">+ND80-NE80</f>
        <v>851200</v>
      </c>
      <c r="NG80" s="134">
        <f t="shared" ref="NG80:NG81" si="1729">NE80/ND80*100</f>
        <v>0</v>
      </c>
      <c r="NH80" s="133">
        <f>+'[10]I-58-E-POPXX.86'!E20</f>
        <v>851200</v>
      </c>
      <c r="NI80" s="145">
        <f t="shared" ref="NI80:NI81" si="1730">+NF80-NH80</f>
        <v>0</v>
      </c>
      <c r="NJ80" s="144">
        <v>0</v>
      </c>
      <c r="NK80" s="133">
        <v>0</v>
      </c>
      <c r="NL80" s="133">
        <f t="shared" ref="NL80:NL81" si="1731">+NJ80-NK80</f>
        <v>0</v>
      </c>
      <c r="NM80" s="134" t="e">
        <f t="shared" ref="NM80:NM81" si="1732">NK80/NJ80*100</f>
        <v>#DIV/0!</v>
      </c>
      <c r="NN80" s="133">
        <v>0</v>
      </c>
      <c r="NO80" s="145">
        <f t="shared" ref="NO80:NO81" si="1733">+NL80-NN80</f>
        <v>0</v>
      </c>
      <c r="NP80" s="144">
        <f t="shared" si="1453"/>
        <v>0</v>
      </c>
      <c r="NQ80" s="133">
        <f t="shared" si="1453"/>
        <v>0</v>
      </c>
      <c r="NR80" s="133">
        <f t="shared" si="1453"/>
        <v>0</v>
      </c>
      <c r="NS80" s="134" t="e">
        <f t="shared" si="1454"/>
        <v>#DIV/0!</v>
      </c>
      <c r="NT80" s="133">
        <f t="shared" si="1455"/>
        <v>0</v>
      </c>
      <c r="NU80" s="145">
        <f t="shared" si="1455"/>
        <v>0</v>
      </c>
      <c r="NV80" s="144">
        <f>+'[10]I-58-E-POPXX.86'!C21</f>
        <v>0</v>
      </c>
      <c r="NW80" s="133">
        <f>+'[10]I-58-E-POPXX.86'!D21</f>
        <v>0</v>
      </c>
      <c r="NX80" s="133">
        <f t="shared" ref="NX80:NX81" si="1734">+NV80-NW80</f>
        <v>0</v>
      </c>
      <c r="NY80" s="134" t="e">
        <f t="shared" ref="NY80:NY81" si="1735">NW80/NV80*100</f>
        <v>#DIV/0!</v>
      </c>
      <c r="NZ80" s="133">
        <f>+'[10]I-58-E-POPXX.86'!E21</f>
        <v>0</v>
      </c>
      <c r="OA80" s="145">
        <f t="shared" ref="OA80:OA81" si="1736">+NX80-NZ80</f>
        <v>0</v>
      </c>
      <c r="OB80" s="144">
        <v>0</v>
      </c>
      <c r="OC80" s="133">
        <v>0</v>
      </c>
      <c r="OD80" s="133">
        <f t="shared" ref="OD80:OD81" si="1737">+OB80-OC80</f>
        <v>0</v>
      </c>
      <c r="OE80" s="134" t="e">
        <f t="shared" ref="OE80:OE81" si="1738">OC80/OB80*100</f>
        <v>#DIV/0!</v>
      </c>
      <c r="OF80" s="133">
        <v>0</v>
      </c>
      <c r="OG80" s="145">
        <f t="shared" ref="OG80:OG81" si="1739">+OD80-OF80</f>
        <v>0</v>
      </c>
      <c r="OH80" s="144">
        <v>0</v>
      </c>
      <c r="OI80" s="133">
        <v>0</v>
      </c>
      <c r="OJ80" s="133">
        <f t="shared" ref="OJ80:OJ81" si="1740">+OH80-OI80</f>
        <v>0</v>
      </c>
      <c r="OK80" s="134" t="e">
        <f t="shared" ref="OK80:OK81" si="1741">OI80/OH80*100</f>
        <v>#DIV/0!</v>
      </c>
      <c r="OL80" s="133">
        <v>0</v>
      </c>
      <c r="OM80" s="145">
        <f t="shared" ref="OM80:OM81" si="1742">+OJ80-OL80</f>
        <v>0</v>
      </c>
      <c r="ON80" s="144">
        <f t="shared" si="1456"/>
        <v>827400</v>
      </c>
      <c r="OO80" s="133">
        <f t="shared" si="1456"/>
        <v>0</v>
      </c>
      <c r="OP80" s="133">
        <f t="shared" si="1456"/>
        <v>827400</v>
      </c>
      <c r="OQ80" s="134">
        <f t="shared" si="1457"/>
        <v>0</v>
      </c>
      <c r="OR80" s="133">
        <f t="shared" si="1458"/>
        <v>827400</v>
      </c>
      <c r="OS80" s="145">
        <f t="shared" si="1458"/>
        <v>0</v>
      </c>
      <c r="OT80" s="144">
        <f>+'[10]I-58-E-POPXX.86'!C22</f>
        <v>827400</v>
      </c>
      <c r="OU80" s="133">
        <f>+'[10]I-58-E-POPXX.86'!D22</f>
        <v>0</v>
      </c>
      <c r="OV80" s="133">
        <f t="shared" ref="OV80:OV81" si="1743">+OT80-OU80</f>
        <v>827400</v>
      </c>
      <c r="OW80" s="134">
        <f t="shared" ref="OW80:OW81" si="1744">OU80/OT80*100</f>
        <v>0</v>
      </c>
      <c r="OX80" s="133">
        <f>+'[10]I-58-E-POPXX.86'!E22</f>
        <v>827400</v>
      </c>
      <c r="OY80" s="145">
        <f t="shared" ref="OY80:OY81" si="1745">+OV80-OX80</f>
        <v>0</v>
      </c>
      <c r="OZ80" s="144">
        <v>0</v>
      </c>
      <c r="PA80" s="133">
        <v>0</v>
      </c>
      <c r="PB80" s="133">
        <f t="shared" ref="PB80:PB81" si="1746">+OZ80-PA80</f>
        <v>0</v>
      </c>
      <c r="PC80" s="134" t="e">
        <f t="shared" ref="PC80:PC81" si="1747">PA80/OZ80*100</f>
        <v>#DIV/0!</v>
      </c>
      <c r="PD80" s="133">
        <v>0</v>
      </c>
      <c r="PE80" s="145">
        <f t="shared" ref="PE80:PE81" si="1748">+PB80-PD80</f>
        <v>0</v>
      </c>
      <c r="PF80" s="144">
        <f>+PL80+PR80</f>
        <v>824970</v>
      </c>
      <c r="PG80" s="133">
        <f t="shared" si="1459"/>
        <v>0</v>
      </c>
      <c r="PH80" s="133">
        <f t="shared" si="1459"/>
        <v>824970</v>
      </c>
      <c r="PI80" s="134">
        <f t="shared" si="1460"/>
        <v>0</v>
      </c>
      <c r="PJ80" s="133">
        <f t="shared" si="1461"/>
        <v>0</v>
      </c>
      <c r="PK80" s="145">
        <f t="shared" si="1461"/>
        <v>824970</v>
      </c>
      <c r="PL80" s="144">
        <f>+'[10]I-58-E-POPXX.86'!C23</f>
        <v>824970</v>
      </c>
      <c r="PM80" s="133">
        <f>+'[10]I-58-E-POPXX.86'!D23</f>
        <v>0</v>
      </c>
      <c r="PN80" s="133">
        <f t="shared" ref="PN80:PN81" si="1749">+PL80-PM80</f>
        <v>824970</v>
      </c>
      <c r="PO80" s="134">
        <f t="shared" ref="PO80:PO81" si="1750">PM80/PL80*100</f>
        <v>0</v>
      </c>
      <c r="PP80" s="133">
        <f>+'[10]I-58-E-POPXX.86'!E23</f>
        <v>0</v>
      </c>
      <c r="PQ80" s="145">
        <f t="shared" ref="PQ80:PQ81" si="1751">+PN80-PP80</f>
        <v>824970</v>
      </c>
      <c r="PR80" s="144">
        <v>0</v>
      </c>
      <c r="PS80" s="133">
        <v>0</v>
      </c>
      <c r="PT80" s="133">
        <f>+PR80-PS80</f>
        <v>0</v>
      </c>
      <c r="PU80" s="134" t="e">
        <f>PS80/PR80*100</f>
        <v>#DIV/0!</v>
      </c>
      <c r="PV80" s="133">
        <v>0</v>
      </c>
      <c r="PW80" s="145">
        <f t="shared" ref="PW80:PW81" si="1752">+PT80-PV80</f>
        <v>0</v>
      </c>
    </row>
    <row r="81" spans="1:439" s="98" customFormat="1" ht="18.75" customHeight="1">
      <c r="A81" s="150"/>
      <c r="B81" s="151" t="s">
        <v>773</v>
      </c>
      <c r="C81" s="151" t="s">
        <v>774</v>
      </c>
      <c r="D81" s="152">
        <f>+'[10]คชจ.หน้างานงบ (I)'!D78</f>
        <v>3634572</v>
      </c>
      <c r="E81" s="152">
        <f>+'[10]คชจ.หน้างานงบ (I)'!E78</f>
        <v>0</v>
      </c>
      <c r="F81" s="152">
        <f t="shared" si="37"/>
        <v>3634572</v>
      </c>
      <c r="G81" s="152">
        <f>+'[10]คชจ.หน้างานงบ (I)'!F78</f>
        <v>0</v>
      </c>
      <c r="H81" s="152">
        <f t="shared" si="1632"/>
        <v>3634572</v>
      </c>
      <c r="I81" s="152">
        <f>+'[10]คชจ.หน้างานงบ (I)'!I78</f>
        <v>0</v>
      </c>
      <c r="J81" s="152">
        <f t="shared" si="38"/>
        <v>3634572</v>
      </c>
      <c r="K81" s="154">
        <f t="shared" si="1374"/>
        <v>0</v>
      </c>
      <c r="L81" s="152">
        <f>+'[10]คชจ.หน้างานงบ (I)'!L78</f>
        <v>1153110.6000000001</v>
      </c>
      <c r="M81" s="155">
        <f t="shared" si="39"/>
        <v>2481461.4</v>
      </c>
      <c r="N81" s="136">
        <f t="shared" si="1375"/>
        <v>0</v>
      </c>
      <c r="O81" s="137">
        <f t="shared" si="1375"/>
        <v>0</v>
      </c>
      <c r="P81" s="137">
        <f t="shared" si="1375"/>
        <v>0</v>
      </c>
      <c r="Q81" s="138" t="e">
        <f t="shared" si="1376"/>
        <v>#DIV/0!</v>
      </c>
      <c r="R81" s="137">
        <f t="shared" si="1377"/>
        <v>0</v>
      </c>
      <c r="S81" s="139">
        <f t="shared" si="1377"/>
        <v>0</v>
      </c>
      <c r="T81" s="140">
        <f t="shared" si="1484"/>
        <v>3634572</v>
      </c>
      <c r="U81" s="141">
        <f>+AA81+AG81+AM81+BK81+CI81+DG81+EE81+FO81+GM81+IC81+JA81+KE81+KW81+LO81+MG81+MY81+NQ81+OO81+PG81</f>
        <v>0</v>
      </c>
      <c r="V81" s="141">
        <f t="shared" si="1633"/>
        <v>3634572</v>
      </c>
      <c r="W81" s="142">
        <f t="shared" si="1248"/>
        <v>0</v>
      </c>
      <c r="X81" s="141">
        <f t="shared" si="1486"/>
        <v>1153110.6000000001</v>
      </c>
      <c r="Y81" s="143">
        <f t="shared" si="1634"/>
        <v>2481461.4</v>
      </c>
      <c r="Z81" s="144">
        <v>0</v>
      </c>
      <c r="AA81" s="133">
        <v>0</v>
      </c>
      <c r="AB81" s="133">
        <f t="shared" si="1635"/>
        <v>0</v>
      </c>
      <c r="AC81" s="134" t="e">
        <f t="shared" si="1636"/>
        <v>#DIV/0!</v>
      </c>
      <c r="AD81" s="133">
        <v>0</v>
      </c>
      <c r="AE81" s="145">
        <f t="shared" si="1637"/>
        <v>0</v>
      </c>
      <c r="AF81" s="144">
        <v>0</v>
      </c>
      <c r="AG81" s="133">
        <v>0</v>
      </c>
      <c r="AH81" s="133">
        <f t="shared" si="1491"/>
        <v>0</v>
      </c>
      <c r="AI81" s="134" t="e">
        <f t="shared" si="1492"/>
        <v>#DIV/0!</v>
      </c>
      <c r="AJ81" s="133">
        <v>0</v>
      </c>
      <c r="AK81" s="145">
        <f t="shared" si="1493"/>
        <v>0</v>
      </c>
      <c r="AL81" s="144">
        <f t="shared" si="1378"/>
        <v>0</v>
      </c>
      <c r="AM81" s="133">
        <f t="shared" si="1378"/>
        <v>0</v>
      </c>
      <c r="AN81" s="133">
        <f t="shared" si="1378"/>
        <v>0</v>
      </c>
      <c r="AO81" s="134" t="e">
        <f t="shared" si="1379"/>
        <v>#DIV/0!</v>
      </c>
      <c r="AP81" s="133">
        <f t="shared" si="1380"/>
        <v>0</v>
      </c>
      <c r="AQ81" s="145">
        <f t="shared" si="1380"/>
        <v>0</v>
      </c>
      <c r="AR81" s="144">
        <v>0</v>
      </c>
      <c r="AS81" s="133">
        <v>0</v>
      </c>
      <c r="AT81" s="133">
        <f t="shared" si="1381"/>
        <v>0</v>
      </c>
      <c r="AU81" s="134" t="e">
        <f t="shared" si="1382"/>
        <v>#DIV/0!</v>
      </c>
      <c r="AV81" s="133">
        <v>0</v>
      </c>
      <c r="AW81" s="145">
        <f t="shared" si="1383"/>
        <v>0</v>
      </c>
      <c r="AX81" s="144">
        <f>+'[10]I-59-E-POPXX.86'!C38</f>
        <v>0</v>
      </c>
      <c r="AY81" s="133">
        <f>+'[10]I-59-E-POPXX.86'!D38</f>
        <v>0</v>
      </c>
      <c r="AZ81" s="133">
        <f t="shared" si="1384"/>
        <v>0</v>
      </c>
      <c r="BA81" s="134" t="e">
        <f t="shared" si="1385"/>
        <v>#DIV/0!</v>
      </c>
      <c r="BB81" s="133">
        <f>+'[10]I-59-E-POPXX.86'!E38</f>
        <v>0</v>
      </c>
      <c r="BC81" s="145">
        <f t="shared" si="1386"/>
        <v>0</v>
      </c>
      <c r="BD81" s="144">
        <v>0</v>
      </c>
      <c r="BE81" s="133">
        <v>0</v>
      </c>
      <c r="BF81" s="133">
        <f t="shared" si="1387"/>
        <v>0</v>
      </c>
      <c r="BG81" s="134" t="e">
        <f t="shared" si="1388"/>
        <v>#DIV/0!</v>
      </c>
      <c r="BH81" s="133">
        <v>0</v>
      </c>
      <c r="BI81" s="145">
        <f t="shared" si="1389"/>
        <v>0</v>
      </c>
      <c r="BJ81" s="144">
        <f t="shared" si="1390"/>
        <v>0</v>
      </c>
      <c r="BK81" s="133">
        <f t="shared" si="1390"/>
        <v>0</v>
      </c>
      <c r="BL81" s="133">
        <f t="shared" si="1390"/>
        <v>0</v>
      </c>
      <c r="BM81" s="134" t="e">
        <f t="shared" si="1391"/>
        <v>#DIV/0!</v>
      </c>
      <c r="BN81" s="133">
        <f t="shared" si="1392"/>
        <v>0</v>
      </c>
      <c r="BO81" s="145">
        <f t="shared" si="1392"/>
        <v>0</v>
      </c>
      <c r="BP81" s="144">
        <v>0</v>
      </c>
      <c r="BQ81" s="133">
        <v>0</v>
      </c>
      <c r="BR81" s="133">
        <f t="shared" si="1393"/>
        <v>0</v>
      </c>
      <c r="BS81" s="134" t="e">
        <f t="shared" si="1394"/>
        <v>#DIV/0!</v>
      </c>
      <c r="BT81" s="133">
        <v>0</v>
      </c>
      <c r="BU81" s="145">
        <f t="shared" si="1395"/>
        <v>0</v>
      </c>
      <c r="BV81" s="144">
        <v>0</v>
      </c>
      <c r="BW81" s="133">
        <v>0</v>
      </c>
      <c r="BX81" s="133">
        <f t="shared" si="1396"/>
        <v>0</v>
      </c>
      <c r="BY81" s="134" t="e">
        <f t="shared" si="1397"/>
        <v>#DIV/0!</v>
      </c>
      <c r="BZ81" s="133">
        <v>0</v>
      </c>
      <c r="CA81" s="145">
        <f t="shared" si="1398"/>
        <v>0</v>
      </c>
      <c r="CB81" s="144">
        <v>0</v>
      </c>
      <c r="CC81" s="133">
        <v>0</v>
      </c>
      <c r="CD81" s="133">
        <f t="shared" si="1399"/>
        <v>0</v>
      </c>
      <c r="CE81" s="134" t="e">
        <f t="shared" si="1400"/>
        <v>#DIV/0!</v>
      </c>
      <c r="CF81" s="133">
        <v>0</v>
      </c>
      <c r="CG81" s="145">
        <f t="shared" si="1401"/>
        <v>0</v>
      </c>
      <c r="CH81" s="144">
        <f t="shared" si="1402"/>
        <v>0</v>
      </c>
      <c r="CI81" s="133">
        <f t="shared" si="1402"/>
        <v>0</v>
      </c>
      <c r="CJ81" s="133">
        <f t="shared" si="1402"/>
        <v>0</v>
      </c>
      <c r="CK81" s="134" t="e">
        <f t="shared" si="1403"/>
        <v>#DIV/0!</v>
      </c>
      <c r="CL81" s="133">
        <f t="shared" si="1404"/>
        <v>0</v>
      </c>
      <c r="CM81" s="145">
        <f t="shared" si="1404"/>
        <v>0</v>
      </c>
      <c r="CN81" s="144">
        <v>0</v>
      </c>
      <c r="CO81" s="133">
        <v>0</v>
      </c>
      <c r="CP81" s="133">
        <f t="shared" si="1405"/>
        <v>0</v>
      </c>
      <c r="CQ81" s="134" t="e">
        <f t="shared" si="1406"/>
        <v>#DIV/0!</v>
      </c>
      <c r="CR81" s="133">
        <v>0</v>
      </c>
      <c r="CS81" s="145">
        <f t="shared" si="1407"/>
        <v>0</v>
      </c>
      <c r="CT81" s="144">
        <v>0</v>
      </c>
      <c r="CU81" s="133">
        <v>0</v>
      </c>
      <c r="CV81" s="133">
        <f t="shared" si="1408"/>
        <v>0</v>
      </c>
      <c r="CW81" s="134" t="e">
        <f t="shared" si="1409"/>
        <v>#DIV/0!</v>
      </c>
      <c r="CX81" s="133">
        <v>0</v>
      </c>
      <c r="CY81" s="145">
        <f t="shared" si="1410"/>
        <v>0</v>
      </c>
      <c r="CZ81" s="144">
        <v>0</v>
      </c>
      <c r="DA81" s="133">
        <v>0</v>
      </c>
      <c r="DB81" s="133">
        <f t="shared" si="1411"/>
        <v>0</v>
      </c>
      <c r="DC81" s="134" t="e">
        <f t="shared" si="1412"/>
        <v>#DIV/0!</v>
      </c>
      <c r="DD81" s="133">
        <v>0</v>
      </c>
      <c r="DE81" s="145">
        <f t="shared" si="1413"/>
        <v>0</v>
      </c>
      <c r="DF81" s="144">
        <f t="shared" si="1414"/>
        <v>269240</v>
      </c>
      <c r="DG81" s="133">
        <f t="shared" si="1414"/>
        <v>0</v>
      </c>
      <c r="DH81" s="133">
        <f t="shared" si="1414"/>
        <v>269240</v>
      </c>
      <c r="DI81" s="134">
        <f t="shared" si="1415"/>
        <v>0</v>
      </c>
      <c r="DJ81" s="133">
        <f t="shared" si="1416"/>
        <v>0</v>
      </c>
      <c r="DK81" s="145">
        <f t="shared" si="1416"/>
        <v>269240</v>
      </c>
      <c r="DL81" s="144">
        <v>0</v>
      </c>
      <c r="DM81" s="133">
        <v>0</v>
      </c>
      <c r="DN81" s="133">
        <f t="shared" si="1417"/>
        <v>0</v>
      </c>
      <c r="DO81" s="134" t="e">
        <f t="shared" si="1418"/>
        <v>#DIV/0!</v>
      </c>
      <c r="DP81" s="133">
        <v>0</v>
      </c>
      <c r="DQ81" s="145">
        <f t="shared" si="1419"/>
        <v>0</v>
      </c>
      <c r="DR81" s="144">
        <f>+'[10]I-59-E-POPXX.86'!C7</f>
        <v>134620</v>
      </c>
      <c r="DS81" s="133">
        <f>+'[10]I-59-E-POPXX.86'!D7</f>
        <v>0</v>
      </c>
      <c r="DT81" s="133">
        <f t="shared" si="1420"/>
        <v>134620</v>
      </c>
      <c r="DU81" s="134">
        <f t="shared" si="1421"/>
        <v>0</v>
      </c>
      <c r="DV81" s="133">
        <f>+'[10]I-59-E-POPXX.86'!F7</f>
        <v>0</v>
      </c>
      <c r="DW81" s="145">
        <f t="shared" si="1422"/>
        <v>134620</v>
      </c>
      <c r="DX81" s="144">
        <f>+'[10]I-59-E-POPXX.86'!C6</f>
        <v>134620</v>
      </c>
      <c r="DY81" s="133">
        <f>+'[10]I-59-E-POPXX.86'!D6</f>
        <v>0</v>
      </c>
      <c r="DZ81" s="133">
        <f t="shared" si="1638"/>
        <v>134620</v>
      </c>
      <c r="EA81" s="134">
        <f t="shared" si="1639"/>
        <v>0</v>
      </c>
      <c r="EB81" s="133">
        <f>+'[10]I-59-E-POPXX.86'!F6</f>
        <v>0</v>
      </c>
      <c r="EC81" s="145">
        <f t="shared" si="1640"/>
        <v>134620</v>
      </c>
      <c r="ED81" s="144">
        <f t="shared" si="1423"/>
        <v>538452</v>
      </c>
      <c r="EE81" s="133">
        <f t="shared" si="1423"/>
        <v>0</v>
      </c>
      <c r="EF81" s="133">
        <f t="shared" si="1423"/>
        <v>538452</v>
      </c>
      <c r="EG81" s="134">
        <f t="shared" si="1424"/>
        <v>0</v>
      </c>
      <c r="EH81" s="133">
        <f t="shared" si="1425"/>
        <v>0</v>
      </c>
      <c r="EI81" s="145">
        <f t="shared" si="1425"/>
        <v>538452</v>
      </c>
      <c r="EJ81" s="144">
        <v>0</v>
      </c>
      <c r="EK81" s="133">
        <v>0</v>
      </c>
      <c r="EL81" s="133">
        <f t="shared" si="1641"/>
        <v>0</v>
      </c>
      <c r="EM81" s="134" t="e">
        <f t="shared" si="1642"/>
        <v>#DIV/0!</v>
      </c>
      <c r="EN81" s="133">
        <v>0</v>
      </c>
      <c r="EO81" s="145">
        <f t="shared" si="1643"/>
        <v>0</v>
      </c>
      <c r="EP81" s="144">
        <f>+'[10]I-59-E-POPXX.86'!C12</f>
        <v>134613</v>
      </c>
      <c r="EQ81" s="133">
        <f>+'[10]I-59-E-POPXX.86'!D12</f>
        <v>0</v>
      </c>
      <c r="ER81" s="133">
        <f t="shared" si="1644"/>
        <v>134613</v>
      </c>
      <c r="ES81" s="134">
        <f t="shared" si="1645"/>
        <v>0</v>
      </c>
      <c r="ET81" s="133">
        <f>+'[10]I-59-E-POPXX.86'!F12</f>
        <v>0</v>
      </c>
      <c r="EU81" s="145">
        <f t="shared" si="1646"/>
        <v>134613</v>
      </c>
      <c r="EV81" s="144">
        <f>+'[10]I-59-E-POPXX.86'!C13</f>
        <v>134613</v>
      </c>
      <c r="EW81" s="133">
        <f>+'[10]I-59-E-POPXX.86'!D13</f>
        <v>0</v>
      </c>
      <c r="EX81" s="133">
        <f t="shared" si="1647"/>
        <v>134613</v>
      </c>
      <c r="EY81" s="134">
        <f t="shared" si="1648"/>
        <v>0</v>
      </c>
      <c r="EZ81" s="133">
        <f>+'[10]I-59-E-POPXX.86'!F13</f>
        <v>0</v>
      </c>
      <c r="FA81" s="145">
        <f t="shared" si="1649"/>
        <v>134613</v>
      </c>
      <c r="FB81" s="144">
        <f>+'[10]I-59-E-POPXX.86'!C14</f>
        <v>134613</v>
      </c>
      <c r="FC81" s="133">
        <f>+'[10]I-59-E-POPXX.86'!D14</f>
        <v>0</v>
      </c>
      <c r="FD81" s="133">
        <f t="shared" si="1650"/>
        <v>134613</v>
      </c>
      <c r="FE81" s="134">
        <f t="shared" si="1651"/>
        <v>0</v>
      </c>
      <c r="FF81" s="133">
        <f>+'[10]I-59-E-POPXX.86'!F14</f>
        <v>0</v>
      </c>
      <c r="FG81" s="145">
        <f t="shared" si="1652"/>
        <v>134613</v>
      </c>
      <c r="FH81" s="144">
        <f>+'[10]I-59-E-POPXX.86'!C15</f>
        <v>134613</v>
      </c>
      <c r="FI81" s="133">
        <f>+'[10]I-59-E-POPXX.86'!D15</f>
        <v>0</v>
      </c>
      <c r="FJ81" s="133">
        <f t="shared" si="1653"/>
        <v>134613</v>
      </c>
      <c r="FK81" s="134">
        <f t="shared" si="1654"/>
        <v>0</v>
      </c>
      <c r="FL81" s="133">
        <f>+'[10]I-59-E-POPXX.86'!F15</f>
        <v>0</v>
      </c>
      <c r="FM81" s="145">
        <f t="shared" si="1655"/>
        <v>134613</v>
      </c>
      <c r="FN81" s="144">
        <f t="shared" si="1426"/>
        <v>269226</v>
      </c>
      <c r="FO81" s="133">
        <f t="shared" si="1426"/>
        <v>0</v>
      </c>
      <c r="FP81" s="133">
        <f t="shared" si="1426"/>
        <v>269226</v>
      </c>
      <c r="FQ81" s="134">
        <f t="shared" si="1427"/>
        <v>0</v>
      </c>
      <c r="FR81" s="133">
        <f t="shared" si="1428"/>
        <v>0</v>
      </c>
      <c r="FS81" s="145">
        <f t="shared" si="1428"/>
        <v>269226</v>
      </c>
      <c r="FT81" s="144">
        <v>0</v>
      </c>
      <c r="FU81" s="133">
        <v>0</v>
      </c>
      <c r="FV81" s="133">
        <f t="shared" si="1656"/>
        <v>0</v>
      </c>
      <c r="FW81" s="134" t="e">
        <f t="shared" si="1657"/>
        <v>#DIV/0!</v>
      </c>
      <c r="FX81" s="133">
        <v>0</v>
      </c>
      <c r="FY81" s="145">
        <f t="shared" si="1658"/>
        <v>0</v>
      </c>
      <c r="FZ81" s="144">
        <f>+'[10]I-59-E-POPXX.86'!C16</f>
        <v>134613</v>
      </c>
      <c r="GA81" s="133">
        <f>+'[10]I-59-E-POPXX.86'!D16</f>
        <v>0</v>
      </c>
      <c r="GB81" s="133">
        <f t="shared" si="1659"/>
        <v>134613</v>
      </c>
      <c r="GC81" s="134">
        <f t="shared" si="1660"/>
        <v>0</v>
      </c>
      <c r="GD81" s="133">
        <f>+'[10]I-59-E-POPXX.86'!F16</f>
        <v>0</v>
      </c>
      <c r="GE81" s="145">
        <f t="shared" si="1661"/>
        <v>134613</v>
      </c>
      <c r="GF81" s="144">
        <f>+'[10]I-59-E-POPXX.86'!C17</f>
        <v>134613</v>
      </c>
      <c r="GG81" s="133">
        <f>+'[10]I-59-E-POPXX.86'!D17</f>
        <v>0</v>
      </c>
      <c r="GH81" s="133">
        <f t="shared" si="1662"/>
        <v>134613</v>
      </c>
      <c r="GI81" s="134">
        <f t="shared" si="1663"/>
        <v>0</v>
      </c>
      <c r="GJ81" s="133">
        <f>+'[10]I-59-E-POPXX.86'!F17</f>
        <v>0</v>
      </c>
      <c r="GK81" s="145">
        <f t="shared" si="1664"/>
        <v>134613</v>
      </c>
      <c r="GL81" s="144">
        <f t="shared" si="1429"/>
        <v>673065</v>
      </c>
      <c r="GM81" s="133">
        <f t="shared" si="1429"/>
        <v>0</v>
      </c>
      <c r="GN81" s="133">
        <f t="shared" si="1429"/>
        <v>673065</v>
      </c>
      <c r="GO81" s="134">
        <f t="shared" si="1430"/>
        <v>0</v>
      </c>
      <c r="GP81" s="133">
        <f t="shared" si="1431"/>
        <v>117855</v>
      </c>
      <c r="GQ81" s="145">
        <f t="shared" si="1431"/>
        <v>555210</v>
      </c>
      <c r="GR81" s="144">
        <v>0</v>
      </c>
      <c r="GS81" s="133">
        <v>0</v>
      </c>
      <c r="GT81" s="133">
        <f t="shared" si="1665"/>
        <v>0</v>
      </c>
      <c r="GU81" s="134" t="e">
        <f t="shared" si="1666"/>
        <v>#DIV/0!</v>
      </c>
      <c r="GV81" s="133">
        <v>0</v>
      </c>
      <c r="GW81" s="145">
        <f t="shared" si="1667"/>
        <v>0</v>
      </c>
      <c r="GX81" s="144">
        <f>+'[10]I-59-E-POPXX.86'!C18</f>
        <v>134613</v>
      </c>
      <c r="GY81" s="133">
        <f>+'[10]I-59-E-POPXX.86'!D18</f>
        <v>0</v>
      </c>
      <c r="GZ81" s="133">
        <f t="shared" si="1668"/>
        <v>134613</v>
      </c>
      <c r="HA81" s="134">
        <f t="shared" si="1669"/>
        <v>0</v>
      </c>
      <c r="HB81" s="133">
        <f>+'[10]I-59-E-POPXX.86'!F18</f>
        <v>0</v>
      </c>
      <c r="HC81" s="145">
        <f t="shared" si="1670"/>
        <v>134613</v>
      </c>
      <c r="HD81" s="144">
        <f>+'[10]I-59-E-POPXX.86'!C19</f>
        <v>134613</v>
      </c>
      <c r="HE81" s="133">
        <f>+'[10]I-59-E-POPXX.86'!D19</f>
        <v>0</v>
      </c>
      <c r="HF81" s="133">
        <f t="shared" si="1671"/>
        <v>134613</v>
      </c>
      <c r="HG81" s="134">
        <f t="shared" si="1672"/>
        <v>0</v>
      </c>
      <c r="HH81" s="133">
        <f>+'[10]I-59-E-POPXX.86'!F19</f>
        <v>117855</v>
      </c>
      <c r="HI81" s="145">
        <f t="shared" si="1673"/>
        <v>16758</v>
      </c>
      <c r="HJ81" s="144">
        <f>+'[10]I-59-E-POPXX.86'!C20</f>
        <v>134613</v>
      </c>
      <c r="HK81" s="133">
        <f>+'[10]I-59-E-POPXX.86'!D20</f>
        <v>0</v>
      </c>
      <c r="HL81" s="133">
        <f t="shared" si="1674"/>
        <v>134613</v>
      </c>
      <c r="HM81" s="134">
        <f t="shared" si="1675"/>
        <v>0</v>
      </c>
      <c r="HN81" s="133">
        <f>+'[10]I-59-E-POPXX.86'!F20</f>
        <v>0</v>
      </c>
      <c r="HO81" s="145">
        <f t="shared" si="1676"/>
        <v>134613</v>
      </c>
      <c r="HP81" s="144">
        <f>+'[10]I-59-E-POPXX.86'!C22</f>
        <v>134613</v>
      </c>
      <c r="HQ81" s="133">
        <f>+'[10]I-59-E-POPXX.86'!D22</f>
        <v>0</v>
      </c>
      <c r="HR81" s="133">
        <f t="shared" si="1677"/>
        <v>134613</v>
      </c>
      <c r="HS81" s="134">
        <f t="shared" si="1678"/>
        <v>0</v>
      </c>
      <c r="HT81" s="133">
        <f>+'[10]I-59-E-POPXX.86'!F22</f>
        <v>0</v>
      </c>
      <c r="HU81" s="145">
        <f t="shared" si="1679"/>
        <v>134613</v>
      </c>
      <c r="HV81" s="144">
        <f>+'[10]I-59-E-POPXX.86'!C21</f>
        <v>134613</v>
      </c>
      <c r="HW81" s="133">
        <f>+'[10]I-59-E-POPXX.86'!D21</f>
        <v>0</v>
      </c>
      <c r="HX81" s="133">
        <f t="shared" si="1680"/>
        <v>134613</v>
      </c>
      <c r="HY81" s="134">
        <f t="shared" si="1681"/>
        <v>0</v>
      </c>
      <c r="HZ81" s="133">
        <f>+'[10]I-59-E-POPXX.86'!F21</f>
        <v>0</v>
      </c>
      <c r="IA81" s="145">
        <f t="shared" si="1682"/>
        <v>134613</v>
      </c>
      <c r="IB81" s="144">
        <f t="shared" si="1432"/>
        <v>269226</v>
      </c>
      <c r="IC81" s="133">
        <f t="shared" si="1432"/>
        <v>0</v>
      </c>
      <c r="ID81" s="133">
        <f t="shared" si="1432"/>
        <v>269226</v>
      </c>
      <c r="IE81" s="134">
        <f t="shared" si="1433"/>
        <v>0</v>
      </c>
      <c r="IF81" s="133">
        <f t="shared" si="1434"/>
        <v>75640</v>
      </c>
      <c r="IG81" s="145">
        <f t="shared" si="1434"/>
        <v>193586</v>
      </c>
      <c r="IH81" s="144">
        <v>0</v>
      </c>
      <c r="II81" s="133">
        <v>0</v>
      </c>
      <c r="IJ81" s="133">
        <f t="shared" si="1683"/>
        <v>0</v>
      </c>
      <c r="IK81" s="134" t="e">
        <f t="shared" si="1684"/>
        <v>#DIV/0!</v>
      </c>
      <c r="IL81" s="133">
        <v>0</v>
      </c>
      <c r="IM81" s="145">
        <f t="shared" si="1685"/>
        <v>0</v>
      </c>
      <c r="IN81" s="144">
        <f>+'[10]I-59-E-POPXX.86'!C23</f>
        <v>134613</v>
      </c>
      <c r="IO81" s="133">
        <f>+'[10]I-59-E-POPXX.86'!D23</f>
        <v>0</v>
      </c>
      <c r="IP81" s="133">
        <f t="shared" si="1686"/>
        <v>134613</v>
      </c>
      <c r="IQ81" s="134">
        <f t="shared" si="1687"/>
        <v>0</v>
      </c>
      <c r="IR81" s="133">
        <f>+'[10]I-59-E-POPXX.86'!F23</f>
        <v>0</v>
      </c>
      <c r="IS81" s="145">
        <f t="shared" si="1688"/>
        <v>134613</v>
      </c>
      <c r="IT81" s="144">
        <f>+'[10]I-59-E-POPXX.86'!C24</f>
        <v>134613</v>
      </c>
      <c r="IU81" s="133">
        <f>+'[10]I-59-E-POPXX.86'!D24</f>
        <v>0</v>
      </c>
      <c r="IV81" s="133">
        <f t="shared" si="1689"/>
        <v>134613</v>
      </c>
      <c r="IW81" s="134">
        <f t="shared" si="1690"/>
        <v>0</v>
      </c>
      <c r="IX81" s="133">
        <f>+'[10]I-59-E-POPXX.86'!F24</f>
        <v>75640</v>
      </c>
      <c r="IY81" s="145">
        <f t="shared" si="1691"/>
        <v>58973</v>
      </c>
      <c r="IZ81" s="144">
        <f t="shared" si="1435"/>
        <v>403839</v>
      </c>
      <c r="JA81" s="133">
        <f t="shared" si="1435"/>
        <v>0</v>
      </c>
      <c r="JB81" s="133">
        <f t="shared" si="1435"/>
        <v>403839</v>
      </c>
      <c r="JC81" s="134">
        <f t="shared" si="1436"/>
        <v>0</v>
      </c>
      <c r="JD81" s="133">
        <f t="shared" si="1437"/>
        <v>239881</v>
      </c>
      <c r="JE81" s="145">
        <f t="shared" si="1437"/>
        <v>163958</v>
      </c>
      <c r="JF81" s="144">
        <v>0</v>
      </c>
      <c r="JG81" s="133">
        <v>0</v>
      </c>
      <c r="JH81" s="133">
        <f t="shared" si="1692"/>
        <v>0</v>
      </c>
      <c r="JI81" s="134" t="e">
        <f t="shared" si="1693"/>
        <v>#DIV/0!</v>
      </c>
      <c r="JJ81" s="133">
        <v>0</v>
      </c>
      <c r="JK81" s="145">
        <f t="shared" si="1694"/>
        <v>0</v>
      </c>
      <c r="JL81" s="144">
        <f>+'[10]I-59-E-POPXX.86'!C25</f>
        <v>134613</v>
      </c>
      <c r="JM81" s="133">
        <f>+'[10]I-59-E-POPXX.86'!D25</f>
        <v>0</v>
      </c>
      <c r="JN81" s="133">
        <f t="shared" si="1695"/>
        <v>134613</v>
      </c>
      <c r="JO81" s="134">
        <f t="shared" si="1696"/>
        <v>0</v>
      </c>
      <c r="JP81" s="133">
        <f>+'[10]I-59-E-POPXX.86'!F25</f>
        <v>119116</v>
      </c>
      <c r="JQ81" s="145">
        <f t="shared" si="1697"/>
        <v>15497</v>
      </c>
      <c r="JR81" s="144">
        <f>+'[10]I-59-E-POPXX.86'!C26</f>
        <v>134613</v>
      </c>
      <c r="JS81" s="133">
        <f>+'[10]I-59-E-POPXX.86'!D26</f>
        <v>0</v>
      </c>
      <c r="JT81" s="133">
        <f t="shared" si="1698"/>
        <v>134613</v>
      </c>
      <c r="JU81" s="134">
        <f t="shared" si="1699"/>
        <v>0</v>
      </c>
      <c r="JV81" s="133">
        <f>+'[10]I-59-E-POPXX.86'!F26</f>
        <v>0</v>
      </c>
      <c r="JW81" s="145">
        <f t="shared" si="1700"/>
        <v>134613</v>
      </c>
      <c r="JX81" s="144">
        <f>+'[10]I-59-E-POPXX.86'!C27</f>
        <v>134613</v>
      </c>
      <c r="JY81" s="133">
        <f>+'[10]I-59-E-POPXX.86'!D27</f>
        <v>0</v>
      </c>
      <c r="JZ81" s="133">
        <f t="shared" si="1701"/>
        <v>134613</v>
      </c>
      <c r="KA81" s="134">
        <f t="shared" si="1702"/>
        <v>0</v>
      </c>
      <c r="KB81" s="133">
        <f>+'[10]I-59-E-POPXX.86'!F27</f>
        <v>120765</v>
      </c>
      <c r="KC81" s="145">
        <f t="shared" si="1703"/>
        <v>13848</v>
      </c>
      <c r="KD81" s="144">
        <f t="shared" si="1438"/>
        <v>134613</v>
      </c>
      <c r="KE81" s="133">
        <f t="shared" si="1438"/>
        <v>0</v>
      </c>
      <c r="KF81" s="133">
        <f t="shared" si="1438"/>
        <v>134613</v>
      </c>
      <c r="KG81" s="134">
        <f t="shared" si="1439"/>
        <v>0</v>
      </c>
      <c r="KH81" s="133">
        <f t="shared" si="1440"/>
        <v>0</v>
      </c>
      <c r="KI81" s="145">
        <f t="shared" si="1440"/>
        <v>134613</v>
      </c>
      <c r="KJ81" s="144">
        <v>0</v>
      </c>
      <c r="KK81" s="133">
        <v>0</v>
      </c>
      <c r="KL81" s="133">
        <f t="shared" si="1704"/>
        <v>0</v>
      </c>
      <c r="KM81" s="134" t="e">
        <f t="shared" si="1705"/>
        <v>#DIV/0!</v>
      </c>
      <c r="KN81" s="133">
        <v>0</v>
      </c>
      <c r="KO81" s="145">
        <f t="shared" si="1706"/>
        <v>0</v>
      </c>
      <c r="KP81" s="144">
        <f>+'[10]I-59-E-POPXX.86'!C28</f>
        <v>134613</v>
      </c>
      <c r="KQ81" s="133">
        <f>+'[10]I-59-E-POPXX.86'!D28</f>
        <v>0</v>
      </c>
      <c r="KR81" s="133">
        <f t="shared" si="1707"/>
        <v>134613</v>
      </c>
      <c r="KS81" s="134">
        <f t="shared" si="1708"/>
        <v>0</v>
      </c>
      <c r="KT81" s="133">
        <f>+'[10]I-59-E-POPXX.86'!F28</f>
        <v>0</v>
      </c>
      <c r="KU81" s="145">
        <f t="shared" si="1709"/>
        <v>134613</v>
      </c>
      <c r="KV81" s="144">
        <f t="shared" si="1441"/>
        <v>134613</v>
      </c>
      <c r="KW81" s="133">
        <f t="shared" si="1441"/>
        <v>0</v>
      </c>
      <c r="KX81" s="133">
        <f t="shared" si="1441"/>
        <v>134613</v>
      </c>
      <c r="KY81" s="134">
        <f t="shared" si="1442"/>
        <v>0</v>
      </c>
      <c r="KZ81" s="133">
        <f t="shared" si="1443"/>
        <v>0</v>
      </c>
      <c r="LA81" s="145">
        <f t="shared" si="1443"/>
        <v>134613</v>
      </c>
      <c r="LB81" s="144">
        <v>0</v>
      </c>
      <c r="LC81" s="133">
        <v>0</v>
      </c>
      <c r="LD81" s="133">
        <f t="shared" si="1710"/>
        <v>0</v>
      </c>
      <c r="LE81" s="134" t="e">
        <f t="shared" si="1711"/>
        <v>#DIV/0!</v>
      </c>
      <c r="LF81" s="133">
        <v>0</v>
      </c>
      <c r="LG81" s="145">
        <f t="shared" si="1712"/>
        <v>0</v>
      </c>
      <c r="LH81" s="144">
        <f>+'[10]I-59-E-POPXX.86'!C29</f>
        <v>134613</v>
      </c>
      <c r="LI81" s="133">
        <f>+'[10]I-59-E-POPXX.86'!D29</f>
        <v>0</v>
      </c>
      <c r="LJ81" s="133">
        <f t="shared" si="1713"/>
        <v>134613</v>
      </c>
      <c r="LK81" s="134">
        <f t="shared" si="1714"/>
        <v>0</v>
      </c>
      <c r="LL81" s="133">
        <f>+'[10]I-59-E-POPXX.86'!F29</f>
        <v>0</v>
      </c>
      <c r="LM81" s="145">
        <f t="shared" si="1715"/>
        <v>134613</v>
      </c>
      <c r="LN81" s="144">
        <f t="shared" si="1444"/>
        <v>134613</v>
      </c>
      <c r="LO81" s="133">
        <f t="shared" si="1444"/>
        <v>0</v>
      </c>
      <c r="LP81" s="133">
        <f t="shared" si="1444"/>
        <v>134613</v>
      </c>
      <c r="LQ81" s="134">
        <f t="shared" si="1445"/>
        <v>0</v>
      </c>
      <c r="LR81" s="133">
        <f t="shared" si="1446"/>
        <v>117370</v>
      </c>
      <c r="LS81" s="145">
        <f t="shared" si="1446"/>
        <v>17243</v>
      </c>
      <c r="LT81" s="144">
        <v>0</v>
      </c>
      <c r="LU81" s="133">
        <v>0</v>
      </c>
      <c r="LV81" s="133">
        <f t="shared" si="1716"/>
        <v>0</v>
      </c>
      <c r="LW81" s="134" t="e">
        <f t="shared" si="1717"/>
        <v>#DIV/0!</v>
      </c>
      <c r="LX81" s="133">
        <v>0</v>
      </c>
      <c r="LY81" s="145">
        <f t="shared" si="1718"/>
        <v>0</v>
      </c>
      <c r="LZ81" s="144">
        <f>+'[10]I-59-E-POPXX.86'!C30</f>
        <v>134613</v>
      </c>
      <c r="MA81" s="133">
        <f>+'[10]I-59-E-POPXX.86'!D30</f>
        <v>0</v>
      </c>
      <c r="MB81" s="133">
        <f t="shared" si="1719"/>
        <v>134613</v>
      </c>
      <c r="MC81" s="134">
        <f t="shared" si="1720"/>
        <v>0</v>
      </c>
      <c r="MD81" s="133">
        <f>+'[10]I-59-E-POPXX.86'!F30</f>
        <v>117370</v>
      </c>
      <c r="ME81" s="145">
        <f t="shared" si="1721"/>
        <v>17243</v>
      </c>
      <c r="MF81" s="144">
        <f t="shared" si="1447"/>
        <v>134613</v>
      </c>
      <c r="MG81" s="133">
        <f t="shared" si="1447"/>
        <v>0</v>
      </c>
      <c r="MH81" s="133">
        <f t="shared" si="1447"/>
        <v>134613</v>
      </c>
      <c r="MI81" s="134">
        <f t="shared" si="1448"/>
        <v>0</v>
      </c>
      <c r="MJ81" s="133">
        <f t="shared" si="1449"/>
        <v>0</v>
      </c>
      <c r="MK81" s="145">
        <f t="shared" si="1449"/>
        <v>134613</v>
      </c>
      <c r="ML81" s="144">
        <v>0</v>
      </c>
      <c r="MM81" s="133">
        <v>0</v>
      </c>
      <c r="MN81" s="133">
        <f t="shared" si="1722"/>
        <v>0</v>
      </c>
      <c r="MO81" s="134" t="e">
        <f t="shared" si="1723"/>
        <v>#DIV/0!</v>
      </c>
      <c r="MP81" s="133">
        <v>0</v>
      </c>
      <c r="MQ81" s="145">
        <f t="shared" si="1724"/>
        <v>0</v>
      </c>
      <c r="MR81" s="144">
        <f>+'[10]I-59-E-POPXX.86'!C31</f>
        <v>134613</v>
      </c>
      <c r="MS81" s="133">
        <f>+'[10]I-59-E-POPXX.86'!D31</f>
        <v>0</v>
      </c>
      <c r="MT81" s="133">
        <f t="shared" si="1725"/>
        <v>134613</v>
      </c>
      <c r="MU81" s="134">
        <f t="shared" si="1726"/>
        <v>0</v>
      </c>
      <c r="MV81" s="133">
        <f>+'[10]I-59-E-POPXX.86'!F31</f>
        <v>0</v>
      </c>
      <c r="MW81" s="145">
        <f t="shared" si="1727"/>
        <v>134613</v>
      </c>
      <c r="MX81" s="144">
        <f t="shared" si="1450"/>
        <v>134613</v>
      </c>
      <c r="MY81" s="133">
        <f t="shared" si="1450"/>
        <v>0</v>
      </c>
      <c r="MZ81" s="133">
        <f t="shared" si="1450"/>
        <v>134613</v>
      </c>
      <c r="NA81" s="134">
        <f t="shared" si="1451"/>
        <v>0</v>
      </c>
      <c r="NB81" s="133">
        <f t="shared" si="1452"/>
        <v>115139</v>
      </c>
      <c r="NC81" s="145">
        <f t="shared" si="1452"/>
        <v>19474</v>
      </c>
      <c r="ND81" s="144">
        <v>0</v>
      </c>
      <c r="NE81" s="133">
        <v>0</v>
      </c>
      <c r="NF81" s="133">
        <f t="shared" si="1728"/>
        <v>0</v>
      </c>
      <c r="NG81" s="134" t="e">
        <f t="shared" si="1729"/>
        <v>#DIV/0!</v>
      </c>
      <c r="NH81" s="133">
        <v>0</v>
      </c>
      <c r="NI81" s="145">
        <f t="shared" si="1730"/>
        <v>0</v>
      </c>
      <c r="NJ81" s="144">
        <f>+'[10]I-59-E-POPXX.86'!C32</f>
        <v>134613</v>
      </c>
      <c r="NK81" s="133">
        <f>+'[10]I-59-E-POPXX.86'!D32</f>
        <v>0</v>
      </c>
      <c r="NL81" s="133">
        <f t="shared" si="1731"/>
        <v>134613</v>
      </c>
      <c r="NM81" s="134">
        <f t="shared" si="1732"/>
        <v>0</v>
      </c>
      <c r="NN81" s="133">
        <f>+'[10]I-59-E-POPXX.86'!F32</f>
        <v>115139</v>
      </c>
      <c r="NO81" s="145">
        <f t="shared" si="1733"/>
        <v>19474</v>
      </c>
      <c r="NP81" s="144">
        <f t="shared" si="1453"/>
        <v>269226</v>
      </c>
      <c r="NQ81" s="133">
        <f t="shared" si="1453"/>
        <v>0</v>
      </c>
      <c r="NR81" s="133">
        <f t="shared" si="1453"/>
        <v>269226</v>
      </c>
      <c r="NS81" s="134">
        <f t="shared" si="1454"/>
        <v>0</v>
      </c>
      <c r="NT81" s="133">
        <f t="shared" si="1455"/>
        <v>245460.6</v>
      </c>
      <c r="NU81" s="145">
        <f t="shared" si="1455"/>
        <v>23765.399999999994</v>
      </c>
      <c r="NV81" s="144">
        <v>0</v>
      </c>
      <c r="NW81" s="133">
        <v>0</v>
      </c>
      <c r="NX81" s="133">
        <f t="shared" si="1734"/>
        <v>0</v>
      </c>
      <c r="NY81" s="134" t="e">
        <f t="shared" si="1735"/>
        <v>#DIV/0!</v>
      </c>
      <c r="NZ81" s="133">
        <v>0</v>
      </c>
      <c r="OA81" s="145">
        <f t="shared" si="1736"/>
        <v>0</v>
      </c>
      <c r="OB81" s="144">
        <f>+'[10]I-59-E-POPXX.86'!C33</f>
        <v>134613</v>
      </c>
      <c r="OC81" s="133">
        <f>+'[10]I-59-E-POPXX.86'!D33</f>
        <v>0</v>
      </c>
      <c r="OD81" s="133">
        <f t="shared" si="1737"/>
        <v>134613</v>
      </c>
      <c r="OE81" s="134">
        <f t="shared" si="1738"/>
        <v>0</v>
      </c>
      <c r="OF81" s="133">
        <f>+'[10]I-59-E-POPXX.86'!F33</f>
        <v>118580</v>
      </c>
      <c r="OG81" s="145">
        <f t="shared" si="1739"/>
        <v>16033</v>
      </c>
      <c r="OH81" s="144">
        <f>+'[10]I-59-E-POPXX.86'!C34</f>
        <v>134613</v>
      </c>
      <c r="OI81" s="133">
        <f>+'[10]I-59-E-POPXX.86'!D34</f>
        <v>0</v>
      </c>
      <c r="OJ81" s="133">
        <f t="shared" si="1740"/>
        <v>134613</v>
      </c>
      <c r="OK81" s="134">
        <f t="shared" si="1741"/>
        <v>0</v>
      </c>
      <c r="OL81" s="133">
        <f>+'[10]I-59-E-POPXX.86'!F34</f>
        <v>126880.6</v>
      </c>
      <c r="OM81" s="145">
        <f t="shared" si="1742"/>
        <v>7732.3999999999942</v>
      </c>
      <c r="ON81" s="144">
        <f t="shared" si="1456"/>
        <v>134620</v>
      </c>
      <c r="OO81" s="133">
        <f t="shared" si="1456"/>
        <v>0</v>
      </c>
      <c r="OP81" s="133">
        <f t="shared" si="1456"/>
        <v>134620</v>
      </c>
      <c r="OQ81" s="134">
        <f t="shared" si="1457"/>
        <v>0</v>
      </c>
      <c r="OR81" s="133">
        <f t="shared" si="1458"/>
        <v>124645</v>
      </c>
      <c r="OS81" s="145">
        <f t="shared" si="1458"/>
        <v>9975</v>
      </c>
      <c r="OT81" s="144">
        <v>0</v>
      </c>
      <c r="OU81" s="133">
        <v>0</v>
      </c>
      <c r="OV81" s="133">
        <f t="shared" si="1743"/>
        <v>0</v>
      </c>
      <c r="OW81" s="134" t="e">
        <f t="shared" si="1744"/>
        <v>#DIV/0!</v>
      </c>
      <c r="OX81" s="133">
        <v>0</v>
      </c>
      <c r="OY81" s="145">
        <f t="shared" si="1745"/>
        <v>0</v>
      </c>
      <c r="OZ81" s="144">
        <f>+'[10]I-59-E-POPXX.86'!C35</f>
        <v>134620</v>
      </c>
      <c r="PA81" s="133">
        <f>+'[10]I-59-E-POPXX.86'!D35</f>
        <v>0</v>
      </c>
      <c r="PB81" s="133">
        <f t="shared" si="1746"/>
        <v>134620</v>
      </c>
      <c r="PC81" s="134">
        <f t="shared" si="1747"/>
        <v>0</v>
      </c>
      <c r="PD81" s="133">
        <f>+'[10]I-59-E-POPXX.86'!F35</f>
        <v>124645</v>
      </c>
      <c r="PE81" s="145">
        <f t="shared" si="1748"/>
        <v>9975</v>
      </c>
      <c r="PF81" s="144">
        <f t="shared" si="1459"/>
        <v>134613</v>
      </c>
      <c r="PG81" s="133">
        <f>+PM81+PS81</f>
        <v>0</v>
      </c>
      <c r="PH81" s="133">
        <f t="shared" si="1459"/>
        <v>134613</v>
      </c>
      <c r="PI81" s="134">
        <f t="shared" si="1460"/>
        <v>0</v>
      </c>
      <c r="PJ81" s="133">
        <f t="shared" si="1461"/>
        <v>117120</v>
      </c>
      <c r="PK81" s="145">
        <f t="shared" si="1461"/>
        <v>17493</v>
      </c>
      <c r="PL81" s="144">
        <v>0</v>
      </c>
      <c r="PM81" s="133">
        <v>0</v>
      </c>
      <c r="PN81" s="133">
        <f t="shared" si="1749"/>
        <v>0</v>
      </c>
      <c r="PO81" s="134" t="e">
        <f t="shared" si="1750"/>
        <v>#DIV/0!</v>
      </c>
      <c r="PP81" s="133">
        <v>0</v>
      </c>
      <c r="PQ81" s="145">
        <f t="shared" si="1751"/>
        <v>0</v>
      </c>
      <c r="PR81" s="144">
        <f>+'[10]I-59-E-POPXX.86'!C36</f>
        <v>134613</v>
      </c>
      <c r="PS81" s="133">
        <f>+'[10]I-59-E-POPXX.86'!D36</f>
        <v>0</v>
      </c>
      <c r="PT81" s="133">
        <f>+PR81-PS81</f>
        <v>134613</v>
      </c>
      <c r="PU81" s="134">
        <f>PS81/PR81*100</f>
        <v>0</v>
      </c>
      <c r="PV81" s="133">
        <f>+'[10]I-59-E-POPXX.86'!F36</f>
        <v>117120</v>
      </c>
      <c r="PW81" s="145">
        <f t="shared" si="1752"/>
        <v>17493</v>
      </c>
    </row>
    <row r="82" spans="1:439" s="98" customFormat="1" ht="18.75" customHeight="1">
      <c r="A82" s="150"/>
      <c r="B82" s="163" t="s">
        <v>775</v>
      </c>
      <c r="C82" s="163"/>
      <c r="D82" s="164">
        <f>SUM(D80:D81)</f>
        <v>16568080.949999999</v>
      </c>
      <c r="E82" s="164">
        <f t="shared" ref="E82:J82" si="1753">SUM(E80:E81)</f>
        <v>0</v>
      </c>
      <c r="F82" s="164">
        <f t="shared" si="1753"/>
        <v>16568080.949999999</v>
      </c>
      <c r="G82" s="164">
        <f t="shared" si="1753"/>
        <v>0</v>
      </c>
      <c r="H82" s="164">
        <f t="shared" si="1753"/>
        <v>16568080.949999999</v>
      </c>
      <c r="I82" s="164">
        <f t="shared" si="1753"/>
        <v>2073280</v>
      </c>
      <c r="J82" s="180">
        <f t="shared" si="1753"/>
        <v>14494800.949999999</v>
      </c>
      <c r="K82" s="165">
        <f t="shared" si="1374"/>
        <v>12.513700326892717</v>
      </c>
      <c r="L82" s="164">
        <f t="shared" ref="L82:M82" si="1754">SUM(L80:L81)</f>
        <v>11023487.549999999</v>
      </c>
      <c r="M82" s="181">
        <f t="shared" si="1754"/>
        <v>3471313.4</v>
      </c>
      <c r="N82" s="167">
        <f t="shared" si="1375"/>
        <v>0</v>
      </c>
      <c r="O82" s="168">
        <f t="shared" si="1375"/>
        <v>0</v>
      </c>
      <c r="P82" s="182">
        <f t="shared" si="1375"/>
        <v>0</v>
      </c>
      <c r="Q82" s="169" t="e">
        <f t="shared" si="1376"/>
        <v>#DIV/0!</v>
      </c>
      <c r="R82" s="168">
        <f t="shared" si="1377"/>
        <v>0</v>
      </c>
      <c r="S82" s="170">
        <f t="shared" si="1377"/>
        <v>0</v>
      </c>
      <c r="T82" s="171">
        <f>SUM(T80:T81)</f>
        <v>16568080.949999999</v>
      </c>
      <c r="U82" s="172">
        <f t="shared" ref="U82:V82" si="1755">SUM(U80:U81)</f>
        <v>2073280</v>
      </c>
      <c r="V82" s="183">
        <f t="shared" si="1755"/>
        <v>14494800.949999999</v>
      </c>
      <c r="W82" s="173">
        <f t="shared" si="1248"/>
        <v>12.513700326892717</v>
      </c>
      <c r="X82" s="172">
        <f t="shared" ref="X82:Y82" si="1756">SUM(X80:X81)</f>
        <v>11023487.549999999</v>
      </c>
      <c r="Y82" s="174">
        <f t="shared" si="1756"/>
        <v>3471313.4</v>
      </c>
      <c r="Z82" s="175">
        <f>SUM(Z79:Z81)</f>
        <v>0</v>
      </c>
      <c r="AA82" s="164">
        <f t="shared" ref="AA82:CX82" si="1757">SUM(AA79:AA81)</f>
        <v>0</v>
      </c>
      <c r="AB82" s="180">
        <f t="shared" si="1757"/>
        <v>0</v>
      </c>
      <c r="AC82" s="165" t="e">
        <f t="shared" si="1757"/>
        <v>#DIV/0!</v>
      </c>
      <c r="AD82" s="164">
        <f t="shared" si="1757"/>
        <v>0</v>
      </c>
      <c r="AE82" s="176">
        <f t="shared" si="1757"/>
        <v>0</v>
      </c>
      <c r="AF82" s="175">
        <f t="shared" si="1757"/>
        <v>0</v>
      </c>
      <c r="AG82" s="164">
        <f t="shared" si="1757"/>
        <v>0</v>
      </c>
      <c r="AH82" s="180">
        <f t="shared" si="1757"/>
        <v>0</v>
      </c>
      <c r="AI82" s="165" t="e">
        <f t="shared" si="1757"/>
        <v>#DIV/0!</v>
      </c>
      <c r="AJ82" s="164">
        <f t="shared" si="1757"/>
        <v>0</v>
      </c>
      <c r="AK82" s="176">
        <f t="shared" si="1757"/>
        <v>0</v>
      </c>
      <c r="AL82" s="175">
        <f t="shared" si="1378"/>
        <v>0</v>
      </c>
      <c r="AM82" s="164">
        <f t="shared" si="1378"/>
        <v>0</v>
      </c>
      <c r="AN82" s="180">
        <f t="shared" si="1378"/>
        <v>0</v>
      </c>
      <c r="AO82" s="165" t="e">
        <f t="shared" si="1379"/>
        <v>#DIV/0!</v>
      </c>
      <c r="AP82" s="164">
        <f t="shared" si="1380"/>
        <v>0</v>
      </c>
      <c r="AQ82" s="176">
        <f t="shared" si="1380"/>
        <v>0</v>
      </c>
      <c r="AR82" s="175">
        <f t="shared" si="1757"/>
        <v>0</v>
      </c>
      <c r="AS82" s="164">
        <f t="shared" si="1757"/>
        <v>0</v>
      </c>
      <c r="AT82" s="180">
        <f t="shared" si="1757"/>
        <v>0</v>
      </c>
      <c r="AU82" s="165" t="e">
        <f t="shared" si="1757"/>
        <v>#DIV/0!</v>
      </c>
      <c r="AV82" s="164">
        <f t="shared" si="1757"/>
        <v>0</v>
      </c>
      <c r="AW82" s="176">
        <f t="shared" si="1757"/>
        <v>0</v>
      </c>
      <c r="AX82" s="175">
        <f t="shared" si="1757"/>
        <v>0</v>
      </c>
      <c r="AY82" s="164">
        <f t="shared" si="1757"/>
        <v>0</v>
      </c>
      <c r="AZ82" s="180">
        <f t="shared" si="1757"/>
        <v>0</v>
      </c>
      <c r="BA82" s="165" t="e">
        <f t="shared" si="1757"/>
        <v>#DIV/0!</v>
      </c>
      <c r="BB82" s="164">
        <f t="shared" si="1757"/>
        <v>0</v>
      </c>
      <c r="BC82" s="176">
        <f t="shared" si="1757"/>
        <v>0</v>
      </c>
      <c r="BD82" s="175">
        <f t="shared" si="1757"/>
        <v>0</v>
      </c>
      <c r="BE82" s="164">
        <f t="shared" si="1757"/>
        <v>0</v>
      </c>
      <c r="BF82" s="180">
        <f t="shared" si="1757"/>
        <v>0</v>
      </c>
      <c r="BG82" s="165" t="e">
        <f t="shared" si="1757"/>
        <v>#DIV/0!</v>
      </c>
      <c r="BH82" s="164">
        <f t="shared" si="1757"/>
        <v>0</v>
      </c>
      <c r="BI82" s="176">
        <f t="shared" si="1757"/>
        <v>0</v>
      </c>
      <c r="BJ82" s="175">
        <f t="shared" si="1390"/>
        <v>0</v>
      </c>
      <c r="BK82" s="164">
        <f t="shared" si="1390"/>
        <v>0</v>
      </c>
      <c r="BL82" s="180">
        <f t="shared" si="1390"/>
        <v>0</v>
      </c>
      <c r="BM82" s="165" t="e">
        <f t="shared" si="1391"/>
        <v>#DIV/0!</v>
      </c>
      <c r="BN82" s="164">
        <f t="shared" si="1392"/>
        <v>0</v>
      </c>
      <c r="BO82" s="176">
        <f t="shared" si="1392"/>
        <v>0</v>
      </c>
      <c r="BP82" s="175">
        <f t="shared" si="1757"/>
        <v>0</v>
      </c>
      <c r="BQ82" s="164">
        <f t="shared" si="1757"/>
        <v>0</v>
      </c>
      <c r="BR82" s="180">
        <f t="shared" si="1757"/>
        <v>0</v>
      </c>
      <c r="BS82" s="165" t="e">
        <f t="shared" si="1757"/>
        <v>#DIV/0!</v>
      </c>
      <c r="BT82" s="164">
        <f t="shared" si="1757"/>
        <v>0</v>
      </c>
      <c r="BU82" s="176">
        <f t="shared" si="1757"/>
        <v>0</v>
      </c>
      <c r="BV82" s="175">
        <f t="shared" si="1757"/>
        <v>0</v>
      </c>
      <c r="BW82" s="164">
        <f t="shared" si="1757"/>
        <v>0</v>
      </c>
      <c r="BX82" s="180">
        <f t="shared" si="1757"/>
        <v>0</v>
      </c>
      <c r="BY82" s="165" t="e">
        <f t="shared" si="1757"/>
        <v>#DIV/0!</v>
      </c>
      <c r="BZ82" s="164">
        <f t="shared" si="1757"/>
        <v>0</v>
      </c>
      <c r="CA82" s="176">
        <f t="shared" si="1757"/>
        <v>0</v>
      </c>
      <c r="CB82" s="175">
        <f t="shared" si="1757"/>
        <v>0</v>
      </c>
      <c r="CC82" s="164">
        <f t="shared" si="1757"/>
        <v>0</v>
      </c>
      <c r="CD82" s="180">
        <f t="shared" si="1757"/>
        <v>0</v>
      </c>
      <c r="CE82" s="165" t="e">
        <f t="shared" si="1757"/>
        <v>#DIV/0!</v>
      </c>
      <c r="CF82" s="164">
        <f t="shared" si="1757"/>
        <v>0</v>
      </c>
      <c r="CG82" s="176">
        <f t="shared" si="1757"/>
        <v>0</v>
      </c>
      <c r="CH82" s="175">
        <f t="shared" si="1402"/>
        <v>0</v>
      </c>
      <c r="CI82" s="164">
        <f t="shared" si="1402"/>
        <v>0</v>
      </c>
      <c r="CJ82" s="180">
        <f t="shared" si="1402"/>
        <v>0</v>
      </c>
      <c r="CK82" s="165" t="e">
        <f t="shared" si="1403"/>
        <v>#DIV/0!</v>
      </c>
      <c r="CL82" s="164">
        <f t="shared" si="1404"/>
        <v>0</v>
      </c>
      <c r="CM82" s="176">
        <f t="shared" si="1404"/>
        <v>0</v>
      </c>
      <c r="CN82" s="175">
        <f t="shared" si="1757"/>
        <v>0</v>
      </c>
      <c r="CO82" s="164">
        <f t="shared" si="1757"/>
        <v>0</v>
      </c>
      <c r="CP82" s="180">
        <f t="shared" si="1757"/>
        <v>0</v>
      </c>
      <c r="CQ82" s="165" t="e">
        <f t="shared" si="1757"/>
        <v>#DIV/0!</v>
      </c>
      <c r="CR82" s="164">
        <f t="shared" si="1757"/>
        <v>0</v>
      </c>
      <c r="CS82" s="176">
        <f t="shared" si="1757"/>
        <v>0</v>
      </c>
      <c r="CT82" s="175">
        <f t="shared" si="1757"/>
        <v>0</v>
      </c>
      <c r="CU82" s="164">
        <f t="shared" si="1757"/>
        <v>0</v>
      </c>
      <c r="CV82" s="180">
        <f t="shared" si="1757"/>
        <v>0</v>
      </c>
      <c r="CW82" s="165" t="e">
        <f t="shared" si="1757"/>
        <v>#DIV/0!</v>
      </c>
      <c r="CX82" s="164">
        <f t="shared" si="1757"/>
        <v>0</v>
      </c>
      <c r="CY82" s="176">
        <f t="shared" ref="CY82:DW82" si="1758">SUM(CY79:CY81)</f>
        <v>0</v>
      </c>
      <c r="CZ82" s="175">
        <f t="shared" si="1758"/>
        <v>0</v>
      </c>
      <c r="DA82" s="164">
        <f t="shared" si="1758"/>
        <v>0</v>
      </c>
      <c r="DB82" s="180">
        <f t="shared" si="1758"/>
        <v>0</v>
      </c>
      <c r="DC82" s="165" t="e">
        <f t="shared" si="1758"/>
        <v>#DIV/0!</v>
      </c>
      <c r="DD82" s="164">
        <f t="shared" si="1758"/>
        <v>0</v>
      </c>
      <c r="DE82" s="176">
        <f t="shared" si="1758"/>
        <v>0</v>
      </c>
      <c r="DF82" s="175">
        <f t="shared" si="1414"/>
        <v>1389240</v>
      </c>
      <c r="DG82" s="164">
        <f t="shared" si="1414"/>
        <v>0</v>
      </c>
      <c r="DH82" s="180">
        <f t="shared" si="1414"/>
        <v>1389240</v>
      </c>
      <c r="DI82" s="165">
        <f t="shared" si="1415"/>
        <v>0</v>
      </c>
      <c r="DJ82" s="164">
        <f t="shared" si="1416"/>
        <v>1120000</v>
      </c>
      <c r="DK82" s="176">
        <f t="shared" si="1416"/>
        <v>269240</v>
      </c>
      <c r="DL82" s="175">
        <f t="shared" si="1758"/>
        <v>1120000</v>
      </c>
      <c r="DM82" s="164">
        <f t="shared" si="1758"/>
        <v>0</v>
      </c>
      <c r="DN82" s="180">
        <f t="shared" si="1758"/>
        <v>1120000</v>
      </c>
      <c r="DO82" s="165" t="e">
        <f t="shared" si="1758"/>
        <v>#DIV/0!</v>
      </c>
      <c r="DP82" s="164">
        <f t="shared" si="1758"/>
        <v>1120000</v>
      </c>
      <c r="DQ82" s="176">
        <f t="shared" si="1758"/>
        <v>0</v>
      </c>
      <c r="DR82" s="175">
        <f t="shared" si="1758"/>
        <v>134620</v>
      </c>
      <c r="DS82" s="164">
        <f t="shared" si="1758"/>
        <v>0</v>
      </c>
      <c r="DT82" s="180">
        <f t="shared" si="1758"/>
        <v>134620</v>
      </c>
      <c r="DU82" s="165" t="e">
        <f t="shared" si="1758"/>
        <v>#DIV/0!</v>
      </c>
      <c r="DV82" s="164">
        <f t="shared" si="1758"/>
        <v>0</v>
      </c>
      <c r="DW82" s="176">
        <f t="shared" si="1758"/>
        <v>134620</v>
      </c>
      <c r="DX82" s="175">
        <f>SUM(DX79:DX81)</f>
        <v>134620</v>
      </c>
      <c r="DY82" s="164">
        <f t="shared" ref="DY82:EC82" si="1759">SUM(DY79:DY81)</f>
        <v>0</v>
      </c>
      <c r="DZ82" s="180">
        <f t="shared" si="1759"/>
        <v>134620</v>
      </c>
      <c r="EA82" s="165" t="e">
        <f t="shared" si="1759"/>
        <v>#DIV/0!</v>
      </c>
      <c r="EB82" s="164">
        <f t="shared" si="1759"/>
        <v>0</v>
      </c>
      <c r="EC82" s="176">
        <f t="shared" si="1759"/>
        <v>134620</v>
      </c>
      <c r="ED82" s="175">
        <f t="shared" si="1423"/>
        <v>1563692</v>
      </c>
      <c r="EE82" s="164">
        <f t="shared" si="1423"/>
        <v>0</v>
      </c>
      <c r="EF82" s="180">
        <f t="shared" si="1423"/>
        <v>1563692</v>
      </c>
      <c r="EG82" s="165">
        <f t="shared" si="1424"/>
        <v>0</v>
      </c>
      <c r="EH82" s="164">
        <f t="shared" si="1425"/>
        <v>1025240</v>
      </c>
      <c r="EI82" s="176">
        <f t="shared" si="1425"/>
        <v>538452</v>
      </c>
      <c r="EJ82" s="175">
        <f t="shared" ref="EJ82:FM82" si="1760">SUM(EJ79:EJ81)</f>
        <v>1025240</v>
      </c>
      <c r="EK82" s="164">
        <f t="shared" si="1760"/>
        <v>0</v>
      </c>
      <c r="EL82" s="180">
        <f t="shared" si="1760"/>
        <v>1025240</v>
      </c>
      <c r="EM82" s="165" t="e">
        <f t="shared" si="1760"/>
        <v>#DIV/0!</v>
      </c>
      <c r="EN82" s="164">
        <f t="shared" si="1760"/>
        <v>1025240</v>
      </c>
      <c r="EO82" s="176">
        <f t="shared" si="1760"/>
        <v>0</v>
      </c>
      <c r="EP82" s="175">
        <f t="shared" si="1760"/>
        <v>134613</v>
      </c>
      <c r="EQ82" s="164">
        <f t="shared" si="1760"/>
        <v>0</v>
      </c>
      <c r="ER82" s="180">
        <f t="shared" si="1760"/>
        <v>134613</v>
      </c>
      <c r="ES82" s="165" t="e">
        <f t="shared" si="1760"/>
        <v>#DIV/0!</v>
      </c>
      <c r="ET82" s="164">
        <f t="shared" si="1760"/>
        <v>0</v>
      </c>
      <c r="EU82" s="176">
        <f t="shared" si="1760"/>
        <v>134613</v>
      </c>
      <c r="EV82" s="175">
        <f t="shared" si="1760"/>
        <v>134613</v>
      </c>
      <c r="EW82" s="164">
        <f t="shared" si="1760"/>
        <v>0</v>
      </c>
      <c r="EX82" s="180">
        <f t="shared" si="1760"/>
        <v>134613</v>
      </c>
      <c r="EY82" s="165" t="e">
        <f t="shared" si="1760"/>
        <v>#DIV/0!</v>
      </c>
      <c r="EZ82" s="164">
        <f t="shared" si="1760"/>
        <v>0</v>
      </c>
      <c r="FA82" s="176">
        <f t="shared" si="1760"/>
        <v>134613</v>
      </c>
      <c r="FB82" s="175">
        <f t="shared" si="1760"/>
        <v>134613</v>
      </c>
      <c r="FC82" s="164">
        <f t="shared" si="1760"/>
        <v>0</v>
      </c>
      <c r="FD82" s="180">
        <f t="shared" si="1760"/>
        <v>134613</v>
      </c>
      <c r="FE82" s="165" t="e">
        <f t="shared" si="1760"/>
        <v>#DIV/0!</v>
      </c>
      <c r="FF82" s="164">
        <f t="shared" si="1760"/>
        <v>0</v>
      </c>
      <c r="FG82" s="176">
        <f t="shared" si="1760"/>
        <v>134613</v>
      </c>
      <c r="FH82" s="175">
        <f t="shared" si="1760"/>
        <v>134613</v>
      </c>
      <c r="FI82" s="164">
        <f t="shared" si="1760"/>
        <v>0</v>
      </c>
      <c r="FJ82" s="180">
        <f t="shared" si="1760"/>
        <v>134613</v>
      </c>
      <c r="FK82" s="165" t="e">
        <f t="shared" si="1760"/>
        <v>#DIV/0!</v>
      </c>
      <c r="FL82" s="164">
        <f t="shared" si="1760"/>
        <v>0</v>
      </c>
      <c r="FM82" s="176">
        <f t="shared" si="1760"/>
        <v>134613</v>
      </c>
      <c r="FN82" s="175">
        <f t="shared" si="1426"/>
        <v>1621484.95</v>
      </c>
      <c r="FO82" s="164">
        <f t="shared" si="1426"/>
        <v>0</v>
      </c>
      <c r="FP82" s="180">
        <f t="shared" si="1426"/>
        <v>1621484.95</v>
      </c>
      <c r="FQ82" s="165">
        <f t="shared" si="1427"/>
        <v>0</v>
      </c>
      <c r="FR82" s="164">
        <f t="shared" si="1428"/>
        <v>1187376.95</v>
      </c>
      <c r="FS82" s="176">
        <f t="shared" si="1428"/>
        <v>434108</v>
      </c>
      <c r="FT82" s="175">
        <f t="shared" ref="FT82:GK82" si="1761">SUM(FT79:FT81)</f>
        <v>1352258.95</v>
      </c>
      <c r="FU82" s="164">
        <f t="shared" si="1761"/>
        <v>0</v>
      </c>
      <c r="FV82" s="180">
        <f t="shared" si="1761"/>
        <v>1352258.95</v>
      </c>
      <c r="FW82" s="165" t="e">
        <f t="shared" si="1761"/>
        <v>#DIV/0!</v>
      </c>
      <c r="FX82" s="164">
        <f t="shared" si="1761"/>
        <v>1187376.95</v>
      </c>
      <c r="FY82" s="176">
        <f t="shared" si="1761"/>
        <v>164882</v>
      </c>
      <c r="FZ82" s="175">
        <f t="shared" si="1761"/>
        <v>134613</v>
      </c>
      <c r="GA82" s="164">
        <f t="shared" si="1761"/>
        <v>0</v>
      </c>
      <c r="GB82" s="180">
        <f t="shared" si="1761"/>
        <v>134613</v>
      </c>
      <c r="GC82" s="165" t="e">
        <f t="shared" si="1761"/>
        <v>#DIV/0!</v>
      </c>
      <c r="GD82" s="164">
        <f t="shared" si="1761"/>
        <v>0</v>
      </c>
      <c r="GE82" s="176">
        <f t="shared" si="1761"/>
        <v>134613</v>
      </c>
      <c r="GF82" s="175">
        <f t="shared" si="1761"/>
        <v>134613</v>
      </c>
      <c r="GG82" s="164">
        <f t="shared" si="1761"/>
        <v>0</v>
      </c>
      <c r="GH82" s="180">
        <f t="shared" si="1761"/>
        <v>134613</v>
      </c>
      <c r="GI82" s="165" t="e">
        <f t="shared" si="1761"/>
        <v>#DIV/0!</v>
      </c>
      <c r="GJ82" s="164">
        <f t="shared" si="1761"/>
        <v>0</v>
      </c>
      <c r="GK82" s="176">
        <f t="shared" si="1761"/>
        <v>134613</v>
      </c>
      <c r="GL82" s="175">
        <f t="shared" si="1429"/>
        <v>1752265</v>
      </c>
      <c r="GM82" s="164">
        <f t="shared" si="1429"/>
        <v>1079200</v>
      </c>
      <c r="GN82" s="180">
        <f t="shared" si="1429"/>
        <v>673065</v>
      </c>
      <c r="GO82" s="165">
        <f t="shared" si="1430"/>
        <v>61.588857849697391</v>
      </c>
      <c r="GP82" s="164">
        <f t="shared" si="1431"/>
        <v>117855</v>
      </c>
      <c r="GQ82" s="176">
        <f t="shared" si="1431"/>
        <v>555210</v>
      </c>
      <c r="GR82" s="175">
        <f t="shared" ref="GR82:HU82" si="1762">SUM(GR79:GR81)</f>
        <v>1079200</v>
      </c>
      <c r="GS82" s="164">
        <f t="shared" si="1762"/>
        <v>1079200</v>
      </c>
      <c r="GT82" s="180">
        <f t="shared" si="1762"/>
        <v>0</v>
      </c>
      <c r="GU82" s="165" t="e">
        <f t="shared" si="1762"/>
        <v>#DIV/0!</v>
      </c>
      <c r="GV82" s="164">
        <f t="shared" si="1762"/>
        <v>0</v>
      </c>
      <c r="GW82" s="176">
        <f t="shared" si="1762"/>
        <v>0</v>
      </c>
      <c r="GX82" s="175">
        <f t="shared" si="1762"/>
        <v>134613</v>
      </c>
      <c r="GY82" s="164">
        <f t="shared" si="1762"/>
        <v>0</v>
      </c>
      <c r="GZ82" s="180">
        <f t="shared" si="1762"/>
        <v>134613</v>
      </c>
      <c r="HA82" s="165" t="e">
        <f t="shared" si="1762"/>
        <v>#DIV/0!</v>
      </c>
      <c r="HB82" s="164">
        <f t="shared" si="1762"/>
        <v>0</v>
      </c>
      <c r="HC82" s="176">
        <f t="shared" si="1762"/>
        <v>134613</v>
      </c>
      <c r="HD82" s="175">
        <f t="shared" si="1762"/>
        <v>134613</v>
      </c>
      <c r="HE82" s="164">
        <f t="shared" si="1762"/>
        <v>0</v>
      </c>
      <c r="HF82" s="180">
        <f t="shared" si="1762"/>
        <v>134613</v>
      </c>
      <c r="HG82" s="165" t="e">
        <f t="shared" si="1762"/>
        <v>#DIV/0!</v>
      </c>
      <c r="HH82" s="164">
        <f t="shared" si="1762"/>
        <v>117855</v>
      </c>
      <c r="HI82" s="176">
        <f t="shared" si="1762"/>
        <v>16758</v>
      </c>
      <c r="HJ82" s="175">
        <f t="shared" si="1762"/>
        <v>134613</v>
      </c>
      <c r="HK82" s="164">
        <f t="shared" si="1762"/>
        <v>0</v>
      </c>
      <c r="HL82" s="180">
        <f t="shared" si="1762"/>
        <v>134613</v>
      </c>
      <c r="HM82" s="165" t="e">
        <f t="shared" si="1762"/>
        <v>#DIV/0!</v>
      </c>
      <c r="HN82" s="164">
        <f t="shared" si="1762"/>
        <v>0</v>
      </c>
      <c r="HO82" s="176">
        <f t="shared" si="1762"/>
        <v>134613</v>
      </c>
      <c r="HP82" s="175">
        <f t="shared" si="1762"/>
        <v>134613</v>
      </c>
      <c r="HQ82" s="164">
        <f t="shared" si="1762"/>
        <v>0</v>
      </c>
      <c r="HR82" s="180">
        <f t="shared" si="1762"/>
        <v>134613</v>
      </c>
      <c r="HS82" s="165" t="e">
        <f t="shared" si="1762"/>
        <v>#DIV/0!</v>
      </c>
      <c r="HT82" s="164">
        <f t="shared" si="1762"/>
        <v>0</v>
      </c>
      <c r="HU82" s="176">
        <f t="shared" si="1762"/>
        <v>134613</v>
      </c>
      <c r="HV82" s="175">
        <f>SUM(HV79:HV81)</f>
        <v>134613</v>
      </c>
      <c r="HW82" s="164">
        <f t="shared" ref="HW82:IA82" si="1763">SUM(HW79:HW81)</f>
        <v>0</v>
      </c>
      <c r="HX82" s="180">
        <f t="shared" si="1763"/>
        <v>134613</v>
      </c>
      <c r="HY82" s="165" t="e">
        <f t="shared" si="1763"/>
        <v>#DIV/0!</v>
      </c>
      <c r="HZ82" s="164">
        <f t="shared" si="1763"/>
        <v>0</v>
      </c>
      <c r="IA82" s="176">
        <f t="shared" si="1763"/>
        <v>134613</v>
      </c>
      <c r="IB82" s="175">
        <f t="shared" si="1432"/>
        <v>1199466</v>
      </c>
      <c r="IC82" s="164">
        <f t="shared" si="1432"/>
        <v>0</v>
      </c>
      <c r="ID82" s="180">
        <f t="shared" si="1432"/>
        <v>1199466</v>
      </c>
      <c r="IE82" s="165">
        <f t="shared" si="1433"/>
        <v>0</v>
      </c>
      <c r="IF82" s="164">
        <f t="shared" si="1434"/>
        <v>1005880</v>
      </c>
      <c r="IG82" s="176">
        <f t="shared" si="1434"/>
        <v>193586</v>
      </c>
      <c r="IH82" s="175">
        <f t="shared" ref="IH82:IY82" si="1764">SUM(IH79:IH81)</f>
        <v>930240</v>
      </c>
      <c r="II82" s="164">
        <f t="shared" si="1764"/>
        <v>0</v>
      </c>
      <c r="IJ82" s="180">
        <f t="shared" si="1764"/>
        <v>930240</v>
      </c>
      <c r="IK82" s="165" t="e">
        <f t="shared" si="1764"/>
        <v>#DIV/0!</v>
      </c>
      <c r="IL82" s="164">
        <f t="shared" si="1764"/>
        <v>930240</v>
      </c>
      <c r="IM82" s="176">
        <f t="shared" si="1764"/>
        <v>0</v>
      </c>
      <c r="IN82" s="175">
        <f t="shared" si="1764"/>
        <v>134613</v>
      </c>
      <c r="IO82" s="164">
        <f t="shared" si="1764"/>
        <v>0</v>
      </c>
      <c r="IP82" s="180">
        <f t="shared" si="1764"/>
        <v>134613</v>
      </c>
      <c r="IQ82" s="165" t="e">
        <f t="shared" si="1764"/>
        <v>#DIV/0!</v>
      </c>
      <c r="IR82" s="164">
        <f t="shared" si="1764"/>
        <v>0</v>
      </c>
      <c r="IS82" s="176">
        <f t="shared" si="1764"/>
        <v>134613</v>
      </c>
      <c r="IT82" s="175">
        <f t="shared" si="1764"/>
        <v>134613</v>
      </c>
      <c r="IU82" s="164">
        <f t="shared" si="1764"/>
        <v>0</v>
      </c>
      <c r="IV82" s="180">
        <f t="shared" si="1764"/>
        <v>134613</v>
      </c>
      <c r="IW82" s="165" t="e">
        <f t="shared" si="1764"/>
        <v>#DIV/0!</v>
      </c>
      <c r="IX82" s="164">
        <f t="shared" si="1764"/>
        <v>75640</v>
      </c>
      <c r="IY82" s="176">
        <f t="shared" si="1764"/>
        <v>58973</v>
      </c>
      <c r="IZ82" s="175">
        <f t="shared" si="1435"/>
        <v>1680639</v>
      </c>
      <c r="JA82" s="164">
        <f t="shared" si="1435"/>
        <v>0</v>
      </c>
      <c r="JB82" s="180">
        <f t="shared" si="1435"/>
        <v>1680639</v>
      </c>
      <c r="JC82" s="165">
        <f t="shared" si="1436"/>
        <v>0</v>
      </c>
      <c r="JD82" s="164">
        <f t="shared" si="1437"/>
        <v>1516681</v>
      </c>
      <c r="JE82" s="176">
        <f t="shared" si="1437"/>
        <v>163958</v>
      </c>
      <c r="JF82" s="175">
        <f t="shared" ref="JF82:KC82" si="1765">SUM(JF79:JF81)</f>
        <v>1276800</v>
      </c>
      <c r="JG82" s="164">
        <f t="shared" si="1765"/>
        <v>0</v>
      </c>
      <c r="JH82" s="180">
        <f t="shared" si="1765"/>
        <v>1276800</v>
      </c>
      <c r="JI82" s="165" t="e">
        <f t="shared" si="1765"/>
        <v>#DIV/0!</v>
      </c>
      <c r="JJ82" s="164">
        <f t="shared" si="1765"/>
        <v>1276800</v>
      </c>
      <c r="JK82" s="176">
        <f t="shared" si="1765"/>
        <v>0</v>
      </c>
      <c r="JL82" s="175">
        <f t="shared" si="1765"/>
        <v>134613</v>
      </c>
      <c r="JM82" s="164">
        <f t="shared" si="1765"/>
        <v>0</v>
      </c>
      <c r="JN82" s="180">
        <f t="shared" si="1765"/>
        <v>134613</v>
      </c>
      <c r="JO82" s="165" t="e">
        <f t="shared" si="1765"/>
        <v>#DIV/0!</v>
      </c>
      <c r="JP82" s="164">
        <f t="shared" si="1765"/>
        <v>119116</v>
      </c>
      <c r="JQ82" s="176">
        <f t="shared" si="1765"/>
        <v>15497</v>
      </c>
      <c r="JR82" s="175">
        <f t="shared" si="1765"/>
        <v>134613</v>
      </c>
      <c r="JS82" s="164">
        <f t="shared" si="1765"/>
        <v>0</v>
      </c>
      <c r="JT82" s="180">
        <f t="shared" si="1765"/>
        <v>134613</v>
      </c>
      <c r="JU82" s="165" t="e">
        <f t="shared" si="1765"/>
        <v>#DIV/0!</v>
      </c>
      <c r="JV82" s="164">
        <f t="shared" si="1765"/>
        <v>0</v>
      </c>
      <c r="JW82" s="176">
        <f t="shared" si="1765"/>
        <v>134613</v>
      </c>
      <c r="JX82" s="175">
        <f t="shared" si="1765"/>
        <v>134613</v>
      </c>
      <c r="JY82" s="164">
        <f t="shared" si="1765"/>
        <v>0</v>
      </c>
      <c r="JZ82" s="180">
        <f t="shared" si="1765"/>
        <v>134613</v>
      </c>
      <c r="KA82" s="165" t="e">
        <f t="shared" si="1765"/>
        <v>#DIV/0!</v>
      </c>
      <c r="KB82" s="164">
        <f t="shared" si="1765"/>
        <v>120765</v>
      </c>
      <c r="KC82" s="176">
        <f t="shared" si="1765"/>
        <v>13848</v>
      </c>
      <c r="KD82" s="175">
        <f t="shared" si="1438"/>
        <v>1111213</v>
      </c>
      <c r="KE82" s="164">
        <f t="shared" si="1438"/>
        <v>0</v>
      </c>
      <c r="KF82" s="180">
        <f t="shared" si="1438"/>
        <v>1111213</v>
      </c>
      <c r="KG82" s="165">
        <f t="shared" si="1439"/>
        <v>0</v>
      </c>
      <c r="KH82" s="164">
        <f t="shared" si="1440"/>
        <v>976600</v>
      </c>
      <c r="KI82" s="176">
        <f t="shared" si="1440"/>
        <v>134613</v>
      </c>
      <c r="KJ82" s="175">
        <f t="shared" ref="KJ82:KU82" si="1766">SUM(KJ79:KJ81)</f>
        <v>976600</v>
      </c>
      <c r="KK82" s="164">
        <f t="shared" si="1766"/>
        <v>0</v>
      </c>
      <c r="KL82" s="180">
        <f t="shared" si="1766"/>
        <v>976600</v>
      </c>
      <c r="KM82" s="165" t="e">
        <f t="shared" si="1766"/>
        <v>#DIV/0!</v>
      </c>
      <c r="KN82" s="164">
        <f t="shared" si="1766"/>
        <v>976600</v>
      </c>
      <c r="KO82" s="176">
        <f t="shared" si="1766"/>
        <v>0</v>
      </c>
      <c r="KP82" s="175">
        <f t="shared" si="1766"/>
        <v>134613</v>
      </c>
      <c r="KQ82" s="164">
        <f t="shared" si="1766"/>
        <v>0</v>
      </c>
      <c r="KR82" s="180">
        <f t="shared" si="1766"/>
        <v>134613</v>
      </c>
      <c r="KS82" s="165" t="e">
        <f t="shared" si="1766"/>
        <v>#DIV/0!</v>
      </c>
      <c r="KT82" s="164">
        <f t="shared" si="1766"/>
        <v>0</v>
      </c>
      <c r="KU82" s="176">
        <f t="shared" si="1766"/>
        <v>134613</v>
      </c>
      <c r="KV82" s="175">
        <f t="shared" si="1441"/>
        <v>1128693</v>
      </c>
      <c r="KW82" s="164">
        <f t="shared" si="1441"/>
        <v>994080</v>
      </c>
      <c r="KX82" s="180">
        <f t="shared" si="1441"/>
        <v>134613</v>
      </c>
      <c r="KY82" s="165">
        <f t="shared" si="1442"/>
        <v>88.073550558034825</v>
      </c>
      <c r="KZ82" s="164">
        <f t="shared" si="1443"/>
        <v>0</v>
      </c>
      <c r="LA82" s="176">
        <f t="shared" si="1443"/>
        <v>134613</v>
      </c>
      <c r="LB82" s="175">
        <f t="shared" ref="LB82:LM82" si="1767">SUM(LB79:LB81)</f>
        <v>994080</v>
      </c>
      <c r="LC82" s="164">
        <f t="shared" si="1767"/>
        <v>994080</v>
      </c>
      <c r="LD82" s="180">
        <f t="shared" si="1767"/>
        <v>0</v>
      </c>
      <c r="LE82" s="165" t="e">
        <f t="shared" si="1767"/>
        <v>#DIV/0!</v>
      </c>
      <c r="LF82" s="164">
        <f t="shared" si="1767"/>
        <v>0</v>
      </c>
      <c r="LG82" s="176">
        <f t="shared" si="1767"/>
        <v>0</v>
      </c>
      <c r="LH82" s="175">
        <f t="shared" si="1767"/>
        <v>134613</v>
      </c>
      <c r="LI82" s="164">
        <f t="shared" si="1767"/>
        <v>0</v>
      </c>
      <c r="LJ82" s="180">
        <f t="shared" si="1767"/>
        <v>134613</v>
      </c>
      <c r="LK82" s="165" t="e">
        <f t="shared" si="1767"/>
        <v>#DIV/0!</v>
      </c>
      <c r="LL82" s="164">
        <f t="shared" si="1767"/>
        <v>0</v>
      </c>
      <c r="LM82" s="176">
        <f t="shared" si="1767"/>
        <v>134613</v>
      </c>
      <c r="LN82" s="175">
        <f t="shared" si="1444"/>
        <v>972373</v>
      </c>
      <c r="LO82" s="164">
        <f t="shared" si="1444"/>
        <v>0</v>
      </c>
      <c r="LP82" s="180">
        <f t="shared" si="1444"/>
        <v>972373</v>
      </c>
      <c r="LQ82" s="165">
        <f t="shared" si="1445"/>
        <v>0</v>
      </c>
      <c r="LR82" s="164">
        <f t="shared" si="1446"/>
        <v>955130</v>
      </c>
      <c r="LS82" s="176">
        <f t="shared" si="1446"/>
        <v>17243</v>
      </c>
      <c r="LT82" s="175">
        <f t="shared" ref="LT82:ME82" si="1768">SUM(LT79:LT81)</f>
        <v>837760</v>
      </c>
      <c r="LU82" s="164">
        <f t="shared" si="1768"/>
        <v>0</v>
      </c>
      <c r="LV82" s="180">
        <f t="shared" si="1768"/>
        <v>837760</v>
      </c>
      <c r="LW82" s="165" t="e">
        <f t="shared" si="1768"/>
        <v>#DIV/0!</v>
      </c>
      <c r="LX82" s="164">
        <f t="shared" si="1768"/>
        <v>837760</v>
      </c>
      <c r="LY82" s="176">
        <f t="shared" si="1768"/>
        <v>0</v>
      </c>
      <c r="LZ82" s="175">
        <f t="shared" si="1768"/>
        <v>134613</v>
      </c>
      <c r="MA82" s="164">
        <f t="shared" si="1768"/>
        <v>0</v>
      </c>
      <c r="MB82" s="180">
        <f t="shared" si="1768"/>
        <v>134613</v>
      </c>
      <c r="MC82" s="165" t="e">
        <f t="shared" si="1768"/>
        <v>#DIV/0!</v>
      </c>
      <c r="MD82" s="164">
        <f t="shared" si="1768"/>
        <v>117370</v>
      </c>
      <c r="ME82" s="176">
        <f t="shared" si="1768"/>
        <v>17243</v>
      </c>
      <c r="MF82" s="175">
        <f t="shared" si="1447"/>
        <v>972373</v>
      </c>
      <c r="MG82" s="164">
        <f t="shared" si="1447"/>
        <v>0</v>
      </c>
      <c r="MH82" s="180">
        <f t="shared" si="1447"/>
        <v>972373</v>
      </c>
      <c r="MI82" s="165">
        <f t="shared" si="1448"/>
        <v>0</v>
      </c>
      <c r="MJ82" s="164">
        <f t="shared" si="1449"/>
        <v>837760</v>
      </c>
      <c r="MK82" s="176">
        <f t="shared" si="1449"/>
        <v>134613</v>
      </c>
      <c r="ML82" s="175">
        <f>SUM(ML79:ML81)</f>
        <v>837760</v>
      </c>
      <c r="MM82" s="164">
        <f t="shared" ref="MM82:MW82" si="1769">SUM(MM79:MM81)</f>
        <v>0</v>
      </c>
      <c r="MN82" s="180">
        <f t="shared" si="1769"/>
        <v>837760</v>
      </c>
      <c r="MO82" s="165" t="e">
        <f t="shared" si="1769"/>
        <v>#DIV/0!</v>
      </c>
      <c r="MP82" s="164">
        <f t="shared" si="1769"/>
        <v>837760</v>
      </c>
      <c r="MQ82" s="176">
        <f t="shared" si="1769"/>
        <v>0</v>
      </c>
      <c r="MR82" s="175">
        <f t="shared" si="1769"/>
        <v>134613</v>
      </c>
      <c r="MS82" s="164">
        <f t="shared" si="1769"/>
        <v>0</v>
      </c>
      <c r="MT82" s="180">
        <f t="shared" si="1769"/>
        <v>134613</v>
      </c>
      <c r="MU82" s="165" t="e">
        <f t="shared" si="1769"/>
        <v>#DIV/0!</v>
      </c>
      <c r="MV82" s="164">
        <f t="shared" si="1769"/>
        <v>0</v>
      </c>
      <c r="MW82" s="176">
        <f t="shared" si="1769"/>
        <v>134613</v>
      </c>
      <c r="MX82" s="175">
        <f t="shared" si="1450"/>
        <v>985813</v>
      </c>
      <c r="MY82" s="164">
        <f t="shared" si="1450"/>
        <v>0</v>
      </c>
      <c r="MZ82" s="180">
        <f t="shared" si="1450"/>
        <v>985813</v>
      </c>
      <c r="NA82" s="165">
        <f t="shared" si="1451"/>
        <v>0</v>
      </c>
      <c r="NB82" s="164">
        <f t="shared" si="1452"/>
        <v>966339</v>
      </c>
      <c r="NC82" s="176">
        <f t="shared" si="1452"/>
        <v>19474</v>
      </c>
      <c r="ND82" s="175">
        <f t="shared" ref="ND82:NO82" si="1770">SUM(ND79:ND81)</f>
        <v>851200</v>
      </c>
      <c r="NE82" s="164">
        <f t="shared" si="1770"/>
        <v>0</v>
      </c>
      <c r="NF82" s="180">
        <f t="shared" si="1770"/>
        <v>851200</v>
      </c>
      <c r="NG82" s="165" t="e">
        <f t="shared" si="1770"/>
        <v>#DIV/0!</v>
      </c>
      <c r="NH82" s="164">
        <f t="shared" si="1770"/>
        <v>851200</v>
      </c>
      <c r="NI82" s="176">
        <f t="shared" si="1770"/>
        <v>0</v>
      </c>
      <c r="NJ82" s="175">
        <f t="shared" si="1770"/>
        <v>134613</v>
      </c>
      <c r="NK82" s="164">
        <f t="shared" si="1770"/>
        <v>0</v>
      </c>
      <c r="NL82" s="180">
        <f t="shared" si="1770"/>
        <v>134613</v>
      </c>
      <c r="NM82" s="165" t="e">
        <f t="shared" si="1770"/>
        <v>#DIV/0!</v>
      </c>
      <c r="NN82" s="164">
        <f t="shared" si="1770"/>
        <v>115139</v>
      </c>
      <c r="NO82" s="176">
        <f t="shared" si="1770"/>
        <v>19474</v>
      </c>
      <c r="NP82" s="175">
        <f t="shared" si="1453"/>
        <v>269226</v>
      </c>
      <c r="NQ82" s="164">
        <f t="shared" si="1453"/>
        <v>0</v>
      </c>
      <c r="NR82" s="180">
        <f t="shared" si="1453"/>
        <v>269226</v>
      </c>
      <c r="NS82" s="165">
        <f t="shared" si="1454"/>
        <v>0</v>
      </c>
      <c r="NT82" s="164">
        <f t="shared" si="1455"/>
        <v>245460.6</v>
      </c>
      <c r="NU82" s="176">
        <f t="shared" si="1455"/>
        <v>23765.399999999994</v>
      </c>
      <c r="NV82" s="175">
        <f t="shared" ref="NV82:OM82" si="1771">SUM(NV79:NV81)</f>
        <v>0</v>
      </c>
      <c r="NW82" s="164">
        <f t="shared" si="1771"/>
        <v>0</v>
      </c>
      <c r="NX82" s="180">
        <f t="shared" si="1771"/>
        <v>0</v>
      </c>
      <c r="NY82" s="165" t="e">
        <f t="shared" si="1771"/>
        <v>#DIV/0!</v>
      </c>
      <c r="NZ82" s="164">
        <f t="shared" si="1771"/>
        <v>0</v>
      </c>
      <c r="OA82" s="176">
        <f t="shared" si="1771"/>
        <v>0</v>
      </c>
      <c r="OB82" s="175">
        <f t="shared" si="1771"/>
        <v>134613</v>
      </c>
      <c r="OC82" s="164">
        <f t="shared" si="1771"/>
        <v>0</v>
      </c>
      <c r="OD82" s="180">
        <f t="shared" si="1771"/>
        <v>134613</v>
      </c>
      <c r="OE82" s="165" t="e">
        <f t="shared" si="1771"/>
        <v>#DIV/0!</v>
      </c>
      <c r="OF82" s="164">
        <f t="shared" si="1771"/>
        <v>118580</v>
      </c>
      <c r="OG82" s="176">
        <f t="shared" si="1771"/>
        <v>16033</v>
      </c>
      <c r="OH82" s="175">
        <f t="shared" si="1771"/>
        <v>134613</v>
      </c>
      <c r="OI82" s="164">
        <f t="shared" si="1771"/>
        <v>0</v>
      </c>
      <c r="OJ82" s="180">
        <f t="shared" si="1771"/>
        <v>134613</v>
      </c>
      <c r="OK82" s="165" t="e">
        <f t="shared" si="1771"/>
        <v>#DIV/0!</v>
      </c>
      <c r="OL82" s="164">
        <f t="shared" si="1771"/>
        <v>126880.6</v>
      </c>
      <c r="OM82" s="176">
        <f t="shared" si="1771"/>
        <v>7732.3999999999942</v>
      </c>
      <c r="ON82" s="175">
        <f t="shared" si="1456"/>
        <v>962020</v>
      </c>
      <c r="OO82" s="164">
        <f t="shared" si="1456"/>
        <v>0</v>
      </c>
      <c r="OP82" s="180">
        <f t="shared" si="1456"/>
        <v>962020</v>
      </c>
      <c r="OQ82" s="165">
        <f t="shared" si="1457"/>
        <v>0</v>
      </c>
      <c r="OR82" s="164">
        <f t="shared" si="1458"/>
        <v>952045</v>
      </c>
      <c r="OS82" s="176">
        <f t="shared" si="1458"/>
        <v>9975</v>
      </c>
      <c r="OT82" s="175">
        <f t="shared" ref="OT82:PE82" si="1772">SUM(OT79:OT81)</f>
        <v>827400</v>
      </c>
      <c r="OU82" s="164">
        <f t="shared" si="1772"/>
        <v>0</v>
      </c>
      <c r="OV82" s="180">
        <f t="shared" si="1772"/>
        <v>827400</v>
      </c>
      <c r="OW82" s="165" t="e">
        <f t="shared" si="1772"/>
        <v>#DIV/0!</v>
      </c>
      <c r="OX82" s="164">
        <f t="shared" si="1772"/>
        <v>827400</v>
      </c>
      <c r="OY82" s="176">
        <f t="shared" si="1772"/>
        <v>0</v>
      </c>
      <c r="OZ82" s="175">
        <f t="shared" si="1772"/>
        <v>134620</v>
      </c>
      <c r="PA82" s="164">
        <f t="shared" si="1772"/>
        <v>0</v>
      </c>
      <c r="PB82" s="180">
        <f t="shared" si="1772"/>
        <v>134620</v>
      </c>
      <c r="PC82" s="165" t="e">
        <f t="shared" si="1772"/>
        <v>#DIV/0!</v>
      </c>
      <c r="PD82" s="164">
        <f t="shared" si="1772"/>
        <v>124645</v>
      </c>
      <c r="PE82" s="176">
        <f t="shared" si="1772"/>
        <v>9975</v>
      </c>
      <c r="PF82" s="175">
        <f t="shared" si="1459"/>
        <v>959583</v>
      </c>
      <c r="PG82" s="164">
        <f t="shared" si="1459"/>
        <v>0</v>
      </c>
      <c r="PH82" s="180">
        <f t="shared" si="1459"/>
        <v>959583</v>
      </c>
      <c r="PI82" s="165">
        <f t="shared" si="1460"/>
        <v>0</v>
      </c>
      <c r="PJ82" s="164">
        <f t="shared" si="1461"/>
        <v>117120</v>
      </c>
      <c r="PK82" s="176">
        <f t="shared" si="1461"/>
        <v>842463</v>
      </c>
      <c r="PL82" s="175">
        <f t="shared" ref="PL82:PR82" si="1773">SUM(PL79:PL81)</f>
        <v>824970</v>
      </c>
      <c r="PM82" s="164">
        <f t="shared" si="1773"/>
        <v>0</v>
      </c>
      <c r="PN82" s="180">
        <f t="shared" si="1773"/>
        <v>824970</v>
      </c>
      <c r="PO82" s="165" t="e">
        <f t="shared" si="1773"/>
        <v>#DIV/0!</v>
      </c>
      <c r="PP82" s="164">
        <f t="shared" si="1773"/>
        <v>0</v>
      </c>
      <c r="PQ82" s="176">
        <f t="shared" si="1773"/>
        <v>824970</v>
      </c>
      <c r="PR82" s="175">
        <f t="shared" si="1773"/>
        <v>134613</v>
      </c>
      <c r="PS82" s="164">
        <f>SUM(PS79:PS81)</f>
        <v>0</v>
      </c>
      <c r="PT82" s="180">
        <f t="shared" ref="PT82:PW82" si="1774">SUM(PT79:PT81)</f>
        <v>134613</v>
      </c>
      <c r="PU82" s="165" t="e">
        <f t="shared" si="1774"/>
        <v>#DIV/0!</v>
      </c>
      <c r="PV82" s="164">
        <f t="shared" si="1774"/>
        <v>117120</v>
      </c>
      <c r="PW82" s="176">
        <f t="shared" si="1774"/>
        <v>17493</v>
      </c>
    </row>
    <row r="83" spans="1:439" s="98" customFormat="1" ht="18.75" customHeight="1">
      <c r="A83" s="108">
        <v>12</v>
      </c>
      <c r="B83" s="102" t="s">
        <v>776</v>
      </c>
      <c r="C83" s="102"/>
      <c r="D83" s="133"/>
      <c r="E83" s="133"/>
      <c r="F83" s="133"/>
      <c r="G83" s="133"/>
      <c r="H83" s="133"/>
      <c r="I83" s="147"/>
      <c r="J83" s="133"/>
      <c r="K83" s="134" t="e">
        <f t="shared" si="1374"/>
        <v>#DIV/0!</v>
      </c>
      <c r="L83" s="133"/>
      <c r="M83" s="135"/>
      <c r="N83" s="136"/>
      <c r="O83" s="148"/>
      <c r="P83" s="137"/>
      <c r="Q83" s="138"/>
      <c r="R83" s="137"/>
      <c r="S83" s="139"/>
      <c r="T83" s="140"/>
      <c r="U83" s="149"/>
      <c r="V83" s="141"/>
      <c r="W83" s="142"/>
      <c r="X83" s="141"/>
      <c r="Y83" s="143"/>
      <c r="Z83" s="144"/>
      <c r="AA83" s="147"/>
      <c r="AB83" s="133"/>
      <c r="AC83" s="134"/>
      <c r="AD83" s="133"/>
      <c r="AE83" s="145"/>
      <c r="AF83" s="144"/>
      <c r="AG83" s="147"/>
      <c r="AH83" s="133"/>
      <c r="AI83" s="134"/>
      <c r="AJ83" s="133"/>
      <c r="AK83" s="145"/>
      <c r="AL83" s="144"/>
      <c r="AM83" s="147"/>
      <c r="AN83" s="133"/>
      <c r="AO83" s="134"/>
      <c r="AP83" s="133"/>
      <c r="AQ83" s="145"/>
      <c r="AR83" s="144"/>
      <c r="AS83" s="147"/>
      <c r="AT83" s="133"/>
      <c r="AU83" s="134"/>
      <c r="AV83" s="133"/>
      <c r="AW83" s="145"/>
      <c r="AX83" s="144"/>
      <c r="AY83" s="147"/>
      <c r="AZ83" s="133"/>
      <c r="BA83" s="134"/>
      <c r="BB83" s="133"/>
      <c r="BC83" s="145"/>
      <c r="BD83" s="144"/>
      <c r="BE83" s="147"/>
      <c r="BF83" s="133"/>
      <c r="BG83" s="134"/>
      <c r="BH83" s="133"/>
      <c r="BI83" s="145"/>
      <c r="BJ83" s="144"/>
      <c r="BK83" s="147"/>
      <c r="BL83" s="133"/>
      <c r="BM83" s="134"/>
      <c r="BN83" s="133"/>
      <c r="BO83" s="145"/>
      <c r="BP83" s="144"/>
      <c r="BQ83" s="147"/>
      <c r="BR83" s="133"/>
      <c r="BS83" s="134"/>
      <c r="BT83" s="133"/>
      <c r="BU83" s="145"/>
      <c r="BV83" s="144"/>
      <c r="BW83" s="147"/>
      <c r="BX83" s="133"/>
      <c r="BY83" s="134"/>
      <c r="BZ83" s="133"/>
      <c r="CA83" s="145"/>
      <c r="CB83" s="144"/>
      <c r="CC83" s="147"/>
      <c r="CD83" s="133"/>
      <c r="CE83" s="134"/>
      <c r="CF83" s="133"/>
      <c r="CG83" s="145"/>
      <c r="CH83" s="144"/>
      <c r="CI83" s="147"/>
      <c r="CJ83" s="133"/>
      <c r="CK83" s="134"/>
      <c r="CL83" s="133"/>
      <c r="CM83" s="145"/>
      <c r="CN83" s="144"/>
      <c r="CO83" s="147"/>
      <c r="CP83" s="133"/>
      <c r="CQ83" s="134"/>
      <c r="CR83" s="133"/>
      <c r="CS83" s="145"/>
      <c r="CT83" s="144"/>
      <c r="CU83" s="147"/>
      <c r="CV83" s="133"/>
      <c r="CW83" s="134"/>
      <c r="CX83" s="133"/>
      <c r="CY83" s="145"/>
      <c r="CZ83" s="144"/>
      <c r="DA83" s="147"/>
      <c r="DB83" s="133"/>
      <c r="DC83" s="134"/>
      <c r="DD83" s="133"/>
      <c r="DE83" s="145"/>
      <c r="DF83" s="144"/>
      <c r="DG83" s="147"/>
      <c r="DH83" s="133"/>
      <c r="DI83" s="134"/>
      <c r="DJ83" s="133"/>
      <c r="DK83" s="145"/>
      <c r="DL83" s="144"/>
      <c r="DM83" s="147"/>
      <c r="DN83" s="133"/>
      <c r="DO83" s="134"/>
      <c r="DP83" s="133"/>
      <c r="DQ83" s="145"/>
      <c r="DR83" s="144"/>
      <c r="DS83" s="147"/>
      <c r="DT83" s="133"/>
      <c r="DU83" s="134"/>
      <c r="DV83" s="133"/>
      <c r="DW83" s="145"/>
      <c r="DX83" s="144"/>
      <c r="DY83" s="147"/>
      <c r="DZ83" s="133"/>
      <c r="EA83" s="134"/>
      <c r="EB83" s="133"/>
      <c r="EC83" s="145"/>
      <c r="ED83" s="144"/>
      <c r="EE83" s="147"/>
      <c r="EF83" s="133"/>
      <c r="EG83" s="134"/>
      <c r="EH83" s="133"/>
      <c r="EI83" s="145"/>
      <c r="EJ83" s="144"/>
      <c r="EK83" s="147"/>
      <c r="EL83" s="133"/>
      <c r="EM83" s="134"/>
      <c r="EN83" s="133"/>
      <c r="EO83" s="145"/>
      <c r="EP83" s="144"/>
      <c r="EQ83" s="147"/>
      <c r="ER83" s="133"/>
      <c r="ES83" s="134"/>
      <c r="ET83" s="133"/>
      <c r="EU83" s="145"/>
      <c r="EV83" s="144"/>
      <c r="EW83" s="147"/>
      <c r="EX83" s="133"/>
      <c r="EY83" s="134"/>
      <c r="EZ83" s="133"/>
      <c r="FA83" s="145"/>
      <c r="FB83" s="144"/>
      <c r="FC83" s="147"/>
      <c r="FD83" s="133"/>
      <c r="FE83" s="134"/>
      <c r="FF83" s="133"/>
      <c r="FG83" s="145"/>
      <c r="FH83" s="144"/>
      <c r="FI83" s="147"/>
      <c r="FJ83" s="133"/>
      <c r="FK83" s="134"/>
      <c r="FL83" s="133"/>
      <c r="FM83" s="145"/>
      <c r="FN83" s="144"/>
      <c r="FO83" s="147"/>
      <c r="FP83" s="133"/>
      <c r="FQ83" s="134"/>
      <c r="FR83" s="133"/>
      <c r="FS83" s="145"/>
      <c r="FT83" s="144"/>
      <c r="FU83" s="147"/>
      <c r="FV83" s="133"/>
      <c r="FW83" s="134"/>
      <c r="FX83" s="133"/>
      <c r="FY83" s="145"/>
      <c r="FZ83" s="144"/>
      <c r="GA83" s="147"/>
      <c r="GB83" s="133"/>
      <c r="GC83" s="134"/>
      <c r="GD83" s="133"/>
      <c r="GE83" s="145"/>
      <c r="GF83" s="144"/>
      <c r="GG83" s="147"/>
      <c r="GH83" s="133"/>
      <c r="GI83" s="134"/>
      <c r="GJ83" s="133"/>
      <c r="GK83" s="145"/>
      <c r="GL83" s="144"/>
      <c r="GM83" s="147"/>
      <c r="GN83" s="133"/>
      <c r="GO83" s="134"/>
      <c r="GP83" s="133"/>
      <c r="GQ83" s="145"/>
      <c r="GR83" s="144"/>
      <c r="GS83" s="147"/>
      <c r="GT83" s="133"/>
      <c r="GU83" s="134"/>
      <c r="GV83" s="133"/>
      <c r="GW83" s="145"/>
      <c r="GX83" s="144"/>
      <c r="GY83" s="147"/>
      <c r="GZ83" s="133"/>
      <c r="HA83" s="134"/>
      <c r="HB83" s="133"/>
      <c r="HC83" s="145"/>
      <c r="HD83" s="144"/>
      <c r="HE83" s="147"/>
      <c r="HF83" s="133"/>
      <c r="HG83" s="134"/>
      <c r="HH83" s="133"/>
      <c r="HI83" s="145"/>
      <c r="HJ83" s="144"/>
      <c r="HK83" s="147"/>
      <c r="HL83" s="133"/>
      <c r="HM83" s="134"/>
      <c r="HN83" s="133"/>
      <c r="HO83" s="145"/>
      <c r="HP83" s="144"/>
      <c r="HQ83" s="147"/>
      <c r="HR83" s="133"/>
      <c r="HS83" s="134"/>
      <c r="HT83" s="133"/>
      <c r="HU83" s="145"/>
      <c r="HV83" s="144"/>
      <c r="HW83" s="147"/>
      <c r="HX83" s="133"/>
      <c r="HY83" s="134"/>
      <c r="HZ83" s="133"/>
      <c r="IA83" s="145"/>
      <c r="IB83" s="144"/>
      <c r="IC83" s="147"/>
      <c r="ID83" s="133"/>
      <c r="IE83" s="134"/>
      <c r="IF83" s="133"/>
      <c r="IG83" s="145"/>
      <c r="IH83" s="144"/>
      <c r="II83" s="147"/>
      <c r="IJ83" s="133"/>
      <c r="IK83" s="134"/>
      <c r="IL83" s="133"/>
      <c r="IM83" s="145"/>
      <c r="IN83" s="144"/>
      <c r="IO83" s="147"/>
      <c r="IP83" s="133"/>
      <c r="IQ83" s="134"/>
      <c r="IR83" s="133"/>
      <c r="IS83" s="145"/>
      <c r="IT83" s="144"/>
      <c r="IU83" s="147"/>
      <c r="IV83" s="133"/>
      <c r="IW83" s="134"/>
      <c r="IX83" s="133"/>
      <c r="IY83" s="145"/>
      <c r="IZ83" s="144"/>
      <c r="JA83" s="147"/>
      <c r="JB83" s="133"/>
      <c r="JC83" s="134"/>
      <c r="JD83" s="133"/>
      <c r="JE83" s="145"/>
      <c r="JF83" s="144"/>
      <c r="JG83" s="147"/>
      <c r="JH83" s="133"/>
      <c r="JI83" s="134"/>
      <c r="JJ83" s="133"/>
      <c r="JK83" s="145"/>
      <c r="JL83" s="144"/>
      <c r="JM83" s="147"/>
      <c r="JN83" s="133"/>
      <c r="JO83" s="134"/>
      <c r="JP83" s="133"/>
      <c r="JQ83" s="145"/>
      <c r="JR83" s="144"/>
      <c r="JS83" s="147"/>
      <c r="JT83" s="133"/>
      <c r="JU83" s="134"/>
      <c r="JV83" s="133"/>
      <c r="JW83" s="145"/>
      <c r="JX83" s="144"/>
      <c r="JY83" s="147"/>
      <c r="JZ83" s="133"/>
      <c r="KA83" s="134"/>
      <c r="KB83" s="133"/>
      <c r="KC83" s="145"/>
      <c r="KD83" s="144"/>
      <c r="KE83" s="147"/>
      <c r="KF83" s="133"/>
      <c r="KG83" s="134"/>
      <c r="KH83" s="133"/>
      <c r="KI83" s="145"/>
      <c r="KJ83" s="144"/>
      <c r="KK83" s="147"/>
      <c r="KL83" s="133"/>
      <c r="KM83" s="134"/>
      <c r="KN83" s="133"/>
      <c r="KO83" s="145"/>
      <c r="KP83" s="144"/>
      <c r="KQ83" s="147"/>
      <c r="KR83" s="133"/>
      <c r="KS83" s="134"/>
      <c r="KT83" s="133"/>
      <c r="KU83" s="145"/>
      <c r="KV83" s="144"/>
      <c r="KW83" s="147"/>
      <c r="KX83" s="133"/>
      <c r="KY83" s="134"/>
      <c r="KZ83" s="133"/>
      <c r="LA83" s="145"/>
      <c r="LB83" s="144"/>
      <c r="LC83" s="147"/>
      <c r="LD83" s="133"/>
      <c r="LE83" s="134"/>
      <c r="LF83" s="133"/>
      <c r="LG83" s="145"/>
      <c r="LH83" s="144"/>
      <c r="LI83" s="147"/>
      <c r="LJ83" s="133"/>
      <c r="LK83" s="134"/>
      <c r="LL83" s="133"/>
      <c r="LM83" s="145"/>
      <c r="LN83" s="144"/>
      <c r="LO83" s="147"/>
      <c r="LP83" s="133"/>
      <c r="LQ83" s="134"/>
      <c r="LR83" s="133"/>
      <c r="LS83" s="145"/>
      <c r="LT83" s="144"/>
      <c r="LU83" s="147"/>
      <c r="LV83" s="133"/>
      <c r="LW83" s="134"/>
      <c r="LX83" s="133"/>
      <c r="LY83" s="145"/>
      <c r="LZ83" s="144"/>
      <c r="MA83" s="147"/>
      <c r="MB83" s="133"/>
      <c r="MC83" s="134"/>
      <c r="MD83" s="133"/>
      <c r="ME83" s="145"/>
      <c r="MF83" s="144"/>
      <c r="MG83" s="147"/>
      <c r="MH83" s="133"/>
      <c r="MI83" s="134"/>
      <c r="MJ83" s="133"/>
      <c r="MK83" s="145"/>
      <c r="ML83" s="144"/>
      <c r="MM83" s="147"/>
      <c r="MN83" s="133"/>
      <c r="MO83" s="134"/>
      <c r="MP83" s="133"/>
      <c r="MQ83" s="145"/>
      <c r="MR83" s="144"/>
      <c r="MS83" s="147"/>
      <c r="MT83" s="133"/>
      <c r="MU83" s="134"/>
      <c r="MV83" s="133"/>
      <c r="MW83" s="145"/>
      <c r="MX83" s="144"/>
      <c r="MY83" s="147"/>
      <c r="MZ83" s="133"/>
      <c r="NA83" s="134"/>
      <c r="NB83" s="133"/>
      <c r="NC83" s="145"/>
      <c r="ND83" s="144"/>
      <c r="NE83" s="147"/>
      <c r="NF83" s="133"/>
      <c r="NG83" s="134"/>
      <c r="NH83" s="133"/>
      <c r="NI83" s="145"/>
      <c r="NJ83" s="144"/>
      <c r="NK83" s="147"/>
      <c r="NL83" s="133"/>
      <c r="NM83" s="134"/>
      <c r="NN83" s="133"/>
      <c r="NO83" s="145"/>
      <c r="NP83" s="144"/>
      <c r="NQ83" s="147"/>
      <c r="NR83" s="133"/>
      <c r="NS83" s="134"/>
      <c r="NT83" s="133"/>
      <c r="NU83" s="145"/>
      <c r="NV83" s="144"/>
      <c r="NW83" s="147"/>
      <c r="NX83" s="133"/>
      <c r="NY83" s="134"/>
      <c r="NZ83" s="133"/>
      <c r="OA83" s="145"/>
      <c r="OB83" s="144"/>
      <c r="OC83" s="147"/>
      <c r="OD83" s="133"/>
      <c r="OE83" s="134"/>
      <c r="OF83" s="133"/>
      <c r="OG83" s="145"/>
      <c r="OH83" s="144"/>
      <c r="OI83" s="147"/>
      <c r="OJ83" s="133"/>
      <c r="OK83" s="134"/>
      <c r="OL83" s="133"/>
      <c r="OM83" s="145"/>
      <c r="ON83" s="144"/>
      <c r="OO83" s="147"/>
      <c r="OP83" s="133"/>
      <c r="OQ83" s="134"/>
      <c r="OR83" s="133"/>
      <c r="OS83" s="145"/>
      <c r="OT83" s="144"/>
      <c r="OU83" s="147"/>
      <c r="OV83" s="133"/>
      <c r="OW83" s="134"/>
      <c r="OX83" s="133"/>
      <c r="OY83" s="145"/>
      <c r="OZ83" s="144"/>
      <c r="PA83" s="147"/>
      <c r="PB83" s="133"/>
      <c r="PC83" s="134"/>
      <c r="PD83" s="133"/>
      <c r="PE83" s="145"/>
      <c r="PF83" s="144"/>
      <c r="PG83" s="147"/>
      <c r="PH83" s="133"/>
      <c r="PI83" s="134"/>
      <c r="PJ83" s="133"/>
      <c r="PK83" s="145"/>
      <c r="PL83" s="144"/>
      <c r="PM83" s="147"/>
      <c r="PN83" s="133"/>
      <c r="PO83" s="134"/>
      <c r="PP83" s="133"/>
      <c r="PQ83" s="145"/>
      <c r="PR83" s="144"/>
      <c r="PS83" s="147"/>
      <c r="PT83" s="133"/>
      <c r="PU83" s="134"/>
      <c r="PV83" s="133"/>
      <c r="PW83" s="145"/>
    </row>
    <row r="84" spans="1:439" s="98" customFormat="1" ht="18.75" customHeight="1">
      <c r="A84" s="150"/>
      <c r="B84" s="162" t="s">
        <v>777</v>
      </c>
      <c r="C84" s="162"/>
      <c r="D84" s="133">
        <f>+'[10]คชจ.หน้างานงบ (I)'!D82</f>
        <v>335239.67999999953</v>
      </c>
      <c r="E84" s="133">
        <f>+'[10]คชจ.หน้างานงบ (I)'!E82</f>
        <v>0</v>
      </c>
      <c r="F84" s="133">
        <f t="shared" si="37"/>
        <v>335239.67999999953</v>
      </c>
      <c r="G84" s="133">
        <f>+'[10]คชจ.หน้างานงบ (I)'!F82</f>
        <v>0</v>
      </c>
      <c r="H84" s="133">
        <f t="shared" ref="H84" si="1775">+F84-G84</f>
        <v>335239.67999999953</v>
      </c>
      <c r="I84" s="147">
        <f>+'[10]คชจ.หน้างานงบ (I)'!I82</f>
        <v>0</v>
      </c>
      <c r="J84" s="133">
        <f t="shared" si="38"/>
        <v>335239.67999999953</v>
      </c>
      <c r="K84" s="134">
        <f t="shared" si="1374"/>
        <v>0</v>
      </c>
      <c r="L84" s="133">
        <f>+'[10]คชจ.หน้างานงบ (I)'!L82</f>
        <v>37000</v>
      </c>
      <c r="M84" s="135">
        <f t="shared" si="39"/>
        <v>298239.67999999953</v>
      </c>
      <c r="N84" s="136">
        <f t="shared" si="1375"/>
        <v>0</v>
      </c>
      <c r="O84" s="148">
        <f t="shared" si="1375"/>
        <v>0</v>
      </c>
      <c r="P84" s="137">
        <f t="shared" si="1375"/>
        <v>0</v>
      </c>
      <c r="Q84" s="138" t="e">
        <f t="shared" si="1376"/>
        <v>#DIV/0!</v>
      </c>
      <c r="R84" s="137">
        <f t="shared" si="1377"/>
        <v>0</v>
      </c>
      <c r="S84" s="139">
        <f t="shared" si="1377"/>
        <v>0</v>
      </c>
      <c r="T84" s="140">
        <f t="shared" si="1484"/>
        <v>335239.67999999953</v>
      </c>
      <c r="U84" s="149">
        <f t="shared" si="1484"/>
        <v>0</v>
      </c>
      <c r="V84" s="141">
        <f t="shared" ref="V84" si="1776">+T84-U84</f>
        <v>335239.67999999953</v>
      </c>
      <c r="W84" s="142">
        <f t="shared" si="1248"/>
        <v>0</v>
      </c>
      <c r="X84" s="141">
        <f t="shared" si="1486"/>
        <v>37000</v>
      </c>
      <c r="Y84" s="143">
        <f t="shared" ref="Y84" si="1777">+V84-X84</f>
        <v>298239.67999999953</v>
      </c>
      <c r="Z84" s="144">
        <v>0</v>
      </c>
      <c r="AA84" s="147">
        <v>0</v>
      </c>
      <c r="AB84" s="133">
        <f t="shared" ref="AB84" si="1778">+Z84-AA84</f>
        <v>0</v>
      </c>
      <c r="AC84" s="134" t="e">
        <f t="shared" ref="AC84" si="1779">AA84/Z84*100</f>
        <v>#DIV/0!</v>
      </c>
      <c r="AD84" s="133">
        <v>0</v>
      </c>
      <c r="AE84" s="145">
        <f t="shared" ref="AE84" si="1780">+AB84-AD84</f>
        <v>0</v>
      </c>
      <c r="AF84" s="144">
        <v>0</v>
      </c>
      <c r="AG84" s="147">
        <v>0</v>
      </c>
      <c r="AH84" s="133">
        <f t="shared" si="1491"/>
        <v>0</v>
      </c>
      <c r="AI84" s="134" t="e">
        <f t="shared" si="1492"/>
        <v>#DIV/0!</v>
      </c>
      <c r="AJ84" s="133">
        <v>0</v>
      </c>
      <c r="AK84" s="145">
        <f t="shared" si="1493"/>
        <v>0</v>
      </c>
      <c r="AL84" s="144">
        <f t="shared" si="1378"/>
        <v>298239.67999999953</v>
      </c>
      <c r="AM84" s="147">
        <f t="shared" si="1378"/>
        <v>0</v>
      </c>
      <c r="AN84" s="133">
        <f t="shared" si="1378"/>
        <v>298239.67999999953</v>
      </c>
      <c r="AO84" s="134">
        <f t="shared" si="1379"/>
        <v>0</v>
      </c>
      <c r="AP84" s="133">
        <f t="shared" si="1380"/>
        <v>0</v>
      </c>
      <c r="AQ84" s="145">
        <f t="shared" si="1380"/>
        <v>298239.67999999953</v>
      </c>
      <c r="AR84" s="144">
        <v>0</v>
      </c>
      <c r="AS84" s="147">
        <v>0</v>
      </c>
      <c r="AT84" s="133">
        <f t="shared" si="1381"/>
        <v>0</v>
      </c>
      <c r="AU84" s="134" t="e">
        <f t="shared" si="1382"/>
        <v>#DIV/0!</v>
      </c>
      <c r="AV84" s="133">
        <v>0</v>
      </c>
      <c r="AW84" s="145">
        <f t="shared" si="1383"/>
        <v>0</v>
      </c>
      <c r="AX84" s="144">
        <f>+'[10]I-58-E-POPXX.LH'!F48</f>
        <v>298239.67999999953</v>
      </c>
      <c r="AY84" s="147">
        <f>+'[10]I-58-E-POPXX.LH'!G48</f>
        <v>0</v>
      </c>
      <c r="AZ84" s="133">
        <f t="shared" si="1384"/>
        <v>298239.67999999953</v>
      </c>
      <c r="BA84" s="134">
        <f t="shared" si="1385"/>
        <v>0</v>
      </c>
      <c r="BB84" s="133">
        <f>+'[10]I-58-E-POPXX.LH'!H48</f>
        <v>0</v>
      </c>
      <c r="BC84" s="145">
        <f t="shared" si="1386"/>
        <v>298239.67999999953</v>
      </c>
      <c r="BD84" s="144">
        <v>0</v>
      </c>
      <c r="BE84" s="147">
        <v>0</v>
      </c>
      <c r="BF84" s="133">
        <f t="shared" si="1387"/>
        <v>0</v>
      </c>
      <c r="BG84" s="134" t="e">
        <f t="shared" si="1388"/>
        <v>#DIV/0!</v>
      </c>
      <c r="BH84" s="133">
        <v>0</v>
      </c>
      <c r="BI84" s="145">
        <f t="shared" si="1389"/>
        <v>0</v>
      </c>
      <c r="BJ84" s="144">
        <f t="shared" si="1390"/>
        <v>0</v>
      </c>
      <c r="BK84" s="147">
        <f t="shared" si="1390"/>
        <v>0</v>
      </c>
      <c r="BL84" s="133">
        <f t="shared" si="1390"/>
        <v>0</v>
      </c>
      <c r="BM84" s="134" t="e">
        <f t="shared" si="1391"/>
        <v>#DIV/0!</v>
      </c>
      <c r="BN84" s="133">
        <f t="shared" si="1392"/>
        <v>0</v>
      </c>
      <c r="BO84" s="145">
        <f t="shared" si="1392"/>
        <v>0</v>
      </c>
      <c r="BP84" s="144">
        <v>0</v>
      </c>
      <c r="BQ84" s="147">
        <v>0</v>
      </c>
      <c r="BR84" s="133">
        <f t="shared" si="1393"/>
        <v>0</v>
      </c>
      <c r="BS84" s="134" t="e">
        <f t="shared" si="1394"/>
        <v>#DIV/0!</v>
      </c>
      <c r="BT84" s="133">
        <v>0</v>
      </c>
      <c r="BU84" s="145">
        <f t="shared" si="1395"/>
        <v>0</v>
      </c>
      <c r="BV84" s="144">
        <v>0</v>
      </c>
      <c r="BW84" s="147">
        <v>0</v>
      </c>
      <c r="BX84" s="133">
        <f t="shared" si="1396"/>
        <v>0</v>
      </c>
      <c r="BY84" s="134" t="e">
        <f t="shared" si="1397"/>
        <v>#DIV/0!</v>
      </c>
      <c r="BZ84" s="133">
        <v>0</v>
      </c>
      <c r="CA84" s="145">
        <f t="shared" si="1398"/>
        <v>0</v>
      </c>
      <c r="CB84" s="144">
        <v>0</v>
      </c>
      <c r="CC84" s="147">
        <v>0</v>
      </c>
      <c r="CD84" s="133">
        <f t="shared" si="1399"/>
        <v>0</v>
      </c>
      <c r="CE84" s="134" t="e">
        <f t="shared" si="1400"/>
        <v>#DIV/0!</v>
      </c>
      <c r="CF84" s="133">
        <v>0</v>
      </c>
      <c r="CG84" s="145">
        <f t="shared" si="1401"/>
        <v>0</v>
      </c>
      <c r="CH84" s="144">
        <f t="shared" si="1402"/>
        <v>0</v>
      </c>
      <c r="CI84" s="147">
        <f t="shared" si="1402"/>
        <v>0</v>
      </c>
      <c r="CJ84" s="133">
        <f t="shared" si="1402"/>
        <v>0</v>
      </c>
      <c r="CK84" s="134" t="e">
        <f t="shared" si="1403"/>
        <v>#DIV/0!</v>
      </c>
      <c r="CL84" s="133">
        <f t="shared" si="1404"/>
        <v>0</v>
      </c>
      <c r="CM84" s="145">
        <f t="shared" si="1404"/>
        <v>0</v>
      </c>
      <c r="CN84" s="144">
        <v>0</v>
      </c>
      <c r="CO84" s="147">
        <v>0</v>
      </c>
      <c r="CP84" s="133">
        <f t="shared" si="1405"/>
        <v>0</v>
      </c>
      <c r="CQ84" s="134" t="e">
        <f t="shared" si="1406"/>
        <v>#DIV/0!</v>
      </c>
      <c r="CR84" s="133">
        <v>0</v>
      </c>
      <c r="CS84" s="145">
        <f t="shared" si="1407"/>
        <v>0</v>
      </c>
      <c r="CT84" s="144">
        <v>0</v>
      </c>
      <c r="CU84" s="147">
        <v>0</v>
      </c>
      <c r="CV84" s="133">
        <f t="shared" si="1408"/>
        <v>0</v>
      </c>
      <c r="CW84" s="134" t="e">
        <f t="shared" si="1409"/>
        <v>#DIV/0!</v>
      </c>
      <c r="CX84" s="133">
        <v>0</v>
      </c>
      <c r="CY84" s="145">
        <f t="shared" si="1410"/>
        <v>0</v>
      </c>
      <c r="CZ84" s="144">
        <v>0</v>
      </c>
      <c r="DA84" s="147">
        <v>0</v>
      </c>
      <c r="DB84" s="133">
        <f t="shared" si="1411"/>
        <v>0</v>
      </c>
      <c r="DC84" s="134" t="e">
        <f t="shared" si="1412"/>
        <v>#DIV/0!</v>
      </c>
      <c r="DD84" s="133">
        <v>0</v>
      </c>
      <c r="DE84" s="145">
        <f t="shared" si="1413"/>
        <v>0</v>
      </c>
      <c r="DF84" s="144">
        <f t="shared" si="1414"/>
        <v>0</v>
      </c>
      <c r="DG84" s="147">
        <f t="shared" si="1414"/>
        <v>0</v>
      </c>
      <c r="DH84" s="133">
        <f t="shared" si="1414"/>
        <v>0</v>
      </c>
      <c r="DI84" s="134" t="e">
        <f t="shared" si="1415"/>
        <v>#DIV/0!</v>
      </c>
      <c r="DJ84" s="133">
        <f t="shared" si="1416"/>
        <v>0</v>
      </c>
      <c r="DK84" s="145">
        <f t="shared" si="1416"/>
        <v>0</v>
      </c>
      <c r="DL84" s="144">
        <f>+'[10]I-58-E-POPXX.LH'!F6</f>
        <v>0</v>
      </c>
      <c r="DM84" s="147">
        <f>+'[10]I-58-E-POPXX.LH'!G6</f>
        <v>0</v>
      </c>
      <c r="DN84" s="133">
        <f t="shared" si="1417"/>
        <v>0</v>
      </c>
      <c r="DO84" s="134" t="e">
        <f t="shared" si="1418"/>
        <v>#DIV/0!</v>
      </c>
      <c r="DP84" s="133">
        <f>+'[10]I-58-E-POPXX.LH'!H6</f>
        <v>0</v>
      </c>
      <c r="DQ84" s="145">
        <f t="shared" si="1419"/>
        <v>0</v>
      </c>
      <c r="DR84" s="144">
        <f>+'[10]I-58-E-POPXX.LH'!F7</f>
        <v>0</v>
      </c>
      <c r="DS84" s="147">
        <f>+'[10]I-58-E-POPXX.LH'!G7</f>
        <v>0</v>
      </c>
      <c r="DT84" s="133">
        <f t="shared" si="1420"/>
        <v>0</v>
      </c>
      <c r="DU84" s="134" t="e">
        <f t="shared" si="1421"/>
        <v>#DIV/0!</v>
      </c>
      <c r="DV84" s="133">
        <f>+'[10]I-58-E-POPXX.LH'!H7</f>
        <v>0</v>
      </c>
      <c r="DW84" s="145">
        <f t="shared" si="1422"/>
        <v>0</v>
      </c>
      <c r="DX84" s="144">
        <f>+'[10]I-58-E-POPXX.LH'!F8</f>
        <v>0</v>
      </c>
      <c r="DY84" s="147">
        <f>+'[10]I-58-E-POPXX.LH'!G8</f>
        <v>0</v>
      </c>
      <c r="DZ84" s="133">
        <f t="shared" ref="DZ84" si="1781">+DX84-DY84</f>
        <v>0</v>
      </c>
      <c r="EA84" s="134" t="e">
        <f t="shared" ref="EA84" si="1782">DY84/DX84*100</f>
        <v>#DIV/0!</v>
      </c>
      <c r="EB84" s="133">
        <f>+'[10]I-58-E-POPXX.LH'!H8</f>
        <v>0</v>
      </c>
      <c r="EC84" s="145">
        <f t="shared" ref="EC84" si="1783">+DZ84-EB84</f>
        <v>0</v>
      </c>
      <c r="ED84" s="144">
        <f t="shared" si="1423"/>
        <v>0</v>
      </c>
      <c r="EE84" s="147">
        <f t="shared" si="1423"/>
        <v>0</v>
      </c>
      <c r="EF84" s="133">
        <f t="shared" si="1423"/>
        <v>0</v>
      </c>
      <c r="EG84" s="134" t="e">
        <f t="shared" si="1424"/>
        <v>#DIV/0!</v>
      </c>
      <c r="EH84" s="133">
        <f t="shared" si="1425"/>
        <v>0</v>
      </c>
      <c r="EI84" s="145">
        <f t="shared" si="1425"/>
        <v>0</v>
      </c>
      <c r="EJ84" s="144">
        <f>+'[10]I-58-E-POPXX.LH'!F9</f>
        <v>0</v>
      </c>
      <c r="EK84" s="147">
        <f>+'[10]I-58-E-POPXX.LH'!G9</f>
        <v>0</v>
      </c>
      <c r="EL84" s="133">
        <f t="shared" ref="EL84" si="1784">+EJ84-EK84</f>
        <v>0</v>
      </c>
      <c r="EM84" s="134" t="e">
        <f t="shared" ref="EM84" si="1785">EK84/EJ84*100</f>
        <v>#DIV/0!</v>
      </c>
      <c r="EN84" s="133">
        <f>+'[10]I-58-E-POPXX.LH'!H9</f>
        <v>0</v>
      </c>
      <c r="EO84" s="145">
        <f t="shared" ref="EO84" si="1786">+EL84-EN84</f>
        <v>0</v>
      </c>
      <c r="EP84" s="144">
        <f>+'[10]I-58-E-POPXX.LH'!F10</f>
        <v>0</v>
      </c>
      <c r="EQ84" s="147">
        <f>+'[10]I-58-E-POPXX.LH'!G10</f>
        <v>0</v>
      </c>
      <c r="ER84" s="133">
        <f t="shared" ref="ER84" si="1787">+EP84-EQ84</f>
        <v>0</v>
      </c>
      <c r="ES84" s="134" t="e">
        <f t="shared" ref="ES84" si="1788">EQ84/EP84*100</f>
        <v>#DIV/0!</v>
      </c>
      <c r="ET84" s="133">
        <f>+'[10]I-58-E-POPXX.LH'!H10</f>
        <v>0</v>
      </c>
      <c r="EU84" s="145">
        <f t="shared" ref="EU84" si="1789">+ER84-ET84</f>
        <v>0</v>
      </c>
      <c r="EV84" s="144">
        <f>+'[10]I-58-E-POPXX.LH'!F11</f>
        <v>0</v>
      </c>
      <c r="EW84" s="147">
        <f>+'[10]I-58-E-POPXX.LH'!G11</f>
        <v>0</v>
      </c>
      <c r="EX84" s="133">
        <f t="shared" ref="EX84" si="1790">+EV84-EW84</f>
        <v>0</v>
      </c>
      <c r="EY84" s="134" t="e">
        <f t="shared" ref="EY84" si="1791">EW84/EV84*100</f>
        <v>#DIV/0!</v>
      </c>
      <c r="EZ84" s="133">
        <f>+'[10]I-58-E-POPXX.LH'!H11</f>
        <v>0</v>
      </c>
      <c r="FA84" s="145">
        <f t="shared" ref="FA84" si="1792">+EX84-EZ84</f>
        <v>0</v>
      </c>
      <c r="FB84" s="144">
        <f>+'[10]I-58-E-POPXX.LH'!F12</f>
        <v>0</v>
      </c>
      <c r="FC84" s="147">
        <f>+'[10]I-58-E-POPXX.LH'!G12</f>
        <v>0</v>
      </c>
      <c r="FD84" s="133">
        <f t="shared" ref="FD84" si="1793">+FB84-FC84</f>
        <v>0</v>
      </c>
      <c r="FE84" s="134" t="e">
        <f t="shared" ref="FE84" si="1794">FC84/FB84*100</f>
        <v>#DIV/0!</v>
      </c>
      <c r="FF84" s="133">
        <f>+'[10]I-58-E-POPXX.LH'!H12</f>
        <v>0</v>
      </c>
      <c r="FG84" s="145">
        <f t="shared" ref="FG84" si="1795">+FD84-FF84</f>
        <v>0</v>
      </c>
      <c r="FH84" s="144">
        <f>+'[10]I-58-E-POPXX.LH'!F13</f>
        <v>0</v>
      </c>
      <c r="FI84" s="147">
        <f>+'[10]I-58-E-POPXX.LH'!G13</f>
        <v>0</v>
      </c>
      <c r="FJ84" s="133">
        <f t="shared" ref="FJ84" si="1796">+FH84-FI84</f>
        <v>0</v>
      </c>
      <c r="FK84" s="134" t="e">
        <f t="shared" ref="FK84" si="1797">FI84/FH84*100</f>
        <v>#DIV/0!</v>
      </c>
      <c r="FL84" s="133">
        <f>+'[10]I-58-E-POPXX.LH'!H13</f>
        <v>0</v>
      </c>
      <c r="FM84" s="145">
        <f t="shared" ref="FM84" si="1798">+FJ84-FL84</f>
        <v>0</v>
      </c>
      <c r="FN84" s="144">
        <f t="shared" si="1426"/>
        <v>0</v>
      </c>
      <c r="FO84" s="147">
        <f t="shared" si="1426"/>
        <v>0</v>
      </c>
      <c r="FP84" s="133">
        <f t="shared" si="1426"/>
        <v>0</v>
      </c>
      <c r="FQ84" s="134" t="e">
        <f t="shared" si="1427"/>
        <v>#DIV/0!</v>
      </c>
      <c r="FR84" s="133">
        <f t="shared" si="1428"/>
        <v>0</v>
      </c>
      <c r="FS84" s="145">
        <f t="shared" si="1428"/>
        <v>0</v>
      </c>
      <c r="FT84" s="144">
        <f>+'[10]I-58-E-POPXX.LH'!F14</f>
        <v>0</v>
      </c>
      <c r="FU84" s="147">
        <f>+'[10]I-58-E-POPXX.LH'!G14</f>
        <v>0</v>
      </c>
      <c r="FV84" s="133">
        <f t="shared" ref="FV84" si="1799">+FT84-FU84</f>
        <v>0</v>
      </c>
      <c r="FW84" s="134" t="e">
        <f t="shared" ref="FW84" si="1800">FU84/FT84*100</f>
        <v>#DIV/0!</v>
      </c>
      <c r="FX84" s="133">
        <f>+'[10]I-58-E-POPXX.LH'!H14</f>
        <v>0</v>
      </c>
      <c r="FY84" s="145">
        <f t="shared" ref="FY84" si="1801">+FV84-FX84</f>
        <v>0</v>
      </c>
      <c r="FZ84" s="144">
        <f>+'[10]I-58-E-POPXX.LH'!F15</f>
        <v>0</v>
      </c>
      <c r="GA84" s="147">
        <f>+'[10]I-58-E-POPXX.LH'!G15</f>
        <v>0</v>
      </c>
      <c r="GB84" s="133">
        <f t="shared" ref="GB84" si="1802">+FZ84-GA84</f>
        <v>0</v>
      </c>
      <c r="GC84" s="134" t="e">
        <f t="shared" ref="GC84" si="1803">GA84/FZ84*100</f>
        <v>#DIV/0!</v>
      </c>
      <c r="GD84" s="133">
        <f>+'[10]I-58-E-POPXX.LH'!H15</f>
        <v>0</v>
      </c>
      <c r="GE84" s="145">
        <f t="shared" ref="GE84" si="1804">+GB84-GD84</f>
        <v>0</v>
      </c>
      <c r="GF84" s="144">
        <f>+'[10]I-58-E-POPXX.LH'!F16</f>
        <v>0</v>
      </c>
      <c r="GG84" s="147">
        <f>+'[10]I-58-E-POPXX.LH'!G16</f>
        <v>0</v>
      </c>
      <c r="GH84" s="133">
        <f t="shared" ref="GH84" si="1805">+GF84-GG84</f>
        <v>0</v>
      </c>
      <c r="GI84" s="134" t="e">
        <f t="shared" ref="GI84" si="1806">GG84/GF84*100</f>
        <v>#DIV/0!</v>
      </c>
      <c r="GJ84" s="133">
        <f>+'[10]I-58-E-POPXX.LH'!H16</f>
        <v>0</v>
      </c>
      <c r="GK84" s="145">
        <f t="shared" ref="GK84" si="1807">+GH84-GJ84</f>
        <v>0</v>
      </c>
      <c r="GL84" s="144">
        <f t="shared" si="1429"/>
        <v>37000</v>
      </c>
      <c r="GM84" s="147">
        <f t="shared" si="1429"/>
        <v>0</v>
      </c>
      <c r="GN84" s="133">
        <f t="shared" si="1429"/>
        <v>37000</v>
      </c>
      <c r="GO84" s="134">
        <f t="shared" si="1430"/>
        <v>0</v>
      </c>
      <c r="GP84" s="133">
        <f t="shared" si="1431"/>
        <v>37000</v>
      </c>
      <c r="GQ84" s="145">
        <f t="shared" si="1431"/>
        <v>0</v>
      </c>
      <c r="GR84" s="144">
        <f>+'[10]I-58-E-POPXX.LH'!F17</f>
        <v>0</v>
      </c>
      <c r="GS84" s="147">
        <f>+'[10]I-58-E-POPXX.LH'!G17</f>
        <v>0</v>
      </c>
      <c r="GT84" s="133">
        <f t="shared" ref="GT84" si="1808">+GR84-GS84</f>
        <v>0</v>
      </c>
      <c r="GU84" s="134" t="e">
        <f t="shared" ref="GU84" si="1809">GS84/GR84*100</f>
        <v>#DIV/0!</v>
      </c>
      <c r="GV84" s="133">
        <f>+'[10]I-58-E-POPXX.LH'!H17</f>
        <v>0</v>
      </c>
      <c r="GW84" s="145">
        <f t="shared" ref="GW84" si="1810">+GT84-GV84</f>
        <v>0</v>
      </c>
      <c r="GX84" s="144">
        <f>+'[10]I-58-E-POPXX.LH'!F18</f>
        <v>0</v>
      </c>
      <c r="GY84" s="147">
        <f>+'[10]I-58-E-POPXX.LH'!G18</f>
        <v>0</v>
      </c>
      <c r="GZ84" s="133">
        <f t="shared" ref="GZ84" si="1811">+GX84-GY84</f>
        <v>0</v>
      </c>
      <c r="HA84" s="134" t="e">
        <f t="shared" ref="HA84" si="1812">GY84/GX84*100</f>
        <v>#DIV/0!</v>
      </c>
      <c r="HB84" s="133">
        <f>+'[10]I-58-E-POPXX.LH'!H18</f>
        <v>0</v>
      </c>
      <c r="HC84" s="145">
        <f t="shared" ref="HC84" si="1813">+GZ84-HB84</f>
        <v>0</v>
      </c>
      <c r="HD84" s="144">
        <f>+'[10]I-58-E-POPXX.LH'!F19</f>
        <v>0</v>
      </c>
      <c r="HE84" s="147">
        <f>+'[10]I-58-E-POPXX.LH'!G19</f>
        <v>0</v>
      </c>
      <c r="HF84" s="133">
        <f t="shared" ref="HF84" si="1814">+HD84-HE84</f>
        <v>0</v>
      </c>
      <c r="HG84" s="134" t="e">
        <f t="shared" ref="HG84" si="1815">HE84/HD84*100</f>
        <v>#DIV/0!</v>
      </c>
      <c r="HH84" s="133">
        <f>+'[10]I-58-E-POPXX.LH'!H19</f>
        <v>0</v>
      </c>
      <c r="HI84" s="145">
        <f t="shared" ref="HI84" si="1816">+HF84-HH84</f>
        <v>0</v>
      </c>
      <c r="HJ84" s="144">
        <f>+'[10]I-58-E-POPXX.LH'!F20</f>
        <v>37000</v>
      </c>
      <c r="HK84" s="147">
        <f>+'[10]I-58-E-POPXX.LH'!G20</f>
        <v>0</v>
      </c>
      <c r="HL84" s="133">
        <f t="shared" ref="HL84" si="1817">+HJ84-HK84</f>
        <v>37000</v>
      </c>
      <c r="HM84" s="134">
        <f t="shared" ref="HM84" si="1818">HK84/HJ84*100</f>
        <v>0</v>
      </c>
      <c r="HN84" s="133">
        <f>+'[10]I-58-E-POPXX.LH'!H20</f>
        <v>37000</v>
      </c>
      <c r="HO84" s="145">
        <f t="shared" ref="HO84" si="1819">+HL84-HN84</f>
        <v>0</v>
      </c>
      <c r="HP84" s="144">
        <f>+'[10]I-58-E-POPXX.LH'!F21</f>
        <v>0</v>
      </c>
      <c r="HQ84" s="147">
        <f>+'[10]I-58-E-POPXX.LH'!G21</f>
        <v>0</v>
      </c>
      <c r="HR84" s="133">
        <f t="shared" ref="HR84" si="1820">+HP84-HQ84</f>
        <v>0</v>
      </c>
      <c r="HS84" s="134" t="e">
        <f t="shared" ref="HS84" si="1821">HQ84/HP84*100</f>
        <v>#DIV/0!</v>
      </c>
      <c r="HT84" s="133">
        <f>+'[10]I-58-E-POPXX.LH'!H21</f>
        <v>0</v>
      </c>
      <c r="HU84" s="145">
        <f t="shared" ref="HU84" si="1822">+HR84-HT84</f>
        <v>0</v>
      </c>
      <c r="HV84" s="144">
        <f>+'[10]I-58-E-POPXX.LH'!F22</f>
        <v>0</v>
      </c>
      <c r="HW84" s="147">
        <f>+'[10]I-58-E-POPXX.LH'!G22</f>
        <v>0</v>
      </c>
      <c r="HX84" s="133">
        <f t="shared" ref="HX84" si="1823">+HV84-HW84</f>
        <v>0</v>
      </c>
      <c r="HY84" s="134" t="e">
        <f t="shared" ref="HY84" si="1824">HW84/HV84*100</f>
        <v>#DIV/0!</v>
      </c>
      <c r="HZ84" s="133">
        <f>+'[10]I-58-E-POPXX.LH'!H22</f>
        <v>0</v>
      </c>
      <c r="IA84" s="145">
        <f t="shared" ref="IA84" si="1825">+HX84-HZ84</f>
        <v>0</v>
      </c>
      <c r="IB84" s="144">
        <f t="shared" si="1432"/>
        <v>0</v>
      </c>
      <c r="IC84" s="147">
        <f t="shared" si="1432"/>
        <v>0</v>
      </c>
      <c r="ID84" s="133">
        <f t="shared" si="1432"/>
        <v>0</v>
      </c>
      <c r="IE84" s="134" t="e">
        <f t="shared" si="1433"/>
        <v>#DIV/0!</v>
      </c>
      <c r="IF84" s="133">
        <f t="shared" si="1434"/>
        <v>0</v>
      </c>
      <c r="IG84" s="145">
        <f t="shared" si="1434"/>
        <v>0</v>
      </c>
      <c r="IH84" s="144">
        <f>+'[10]I-58-E-POPXX.LH'!F23</f>
        <v>0</v>
      </c>
      <c r="II84" s="147">
        <f>+'[10]I-58-E-POPXX.LH'!G23</f>
        <v>0</v>
      </c>
      <c r="IJ84" s="133">
        <f t="shared" ref="IJ84" si="1826">+IH84-II84</f>
        <v>0</v>
      </c>
      <c r="IK84" s="134" t="e">
        <f t="shared" ref="IK84" si="1827">II84/IH84*100</f>
        <v>#DIV/0!</v>
      </c>
      <c r="IL84" s="133">
        <f>+'[10]I-58-E-POPXX.LH'!H23</f>
        <v>0</v>
      </c>
      <c r="IM84" s="145">
        <f t="shared" ref="IM84" si="1828">+IJ84-IL84</f>
        <v>0</v>
      </c>
      <c r="IN84" s="144">
        <f>+'[10]I-58-E-POPXX.LH'!F24</f>
        <v>0</v>
      </c>
      <c r="IO84" s="147">
        <f>+'[10]I-58-E-POPXX.LH'!G24</f>
        <v>0</v>
      </c>
      <c r="IP84" s="133">
        <f t="shared" ref="IP84" si="1829">+IN84-IO84</f>
        <v>0</v>
      </c>
      <c r="IQ84" s="134" t="e">
        <f t="shared" ref="IQ84" si="1830">IO84/IN84*100</f>
        <v>#DIV/0!</v>
      </c>
      <c r="IR84" s="133">
        <f>+'[10]I-58-E-POPXX.LH'!H24</f>
        <v>0</v>
      </c>
      <c r="IS84" s="145">
        <f t="shared" ref="IS84" si="1831">+IP84-IR84</f>
        <v>0</v>
      </c>
      <c r="IT84" s="144">
        <f>+'[10]I-58-E-POPXX.LH'!F25</f>
        <v>0</v>
      </c>
      <c r="IU84" s="147">
        <f>+'[10]I-58-E-POPXX.LH'!G25</f>
        <v>0</v>
      </c>
      <c r="IV84" s="133">
        <f t="shared" ref="IV84" si="1832">+IT84-IU84</f>
        <v>0</v>
      </c>
      <c r="IW84" s="134" t="e">
        <f t="shared" ref="IW84" si="1833">IU84/IT84*100</f>
        <v>#DIV/0!</v>
      </c>
      <c r="IX84" s="133">
        <f>+'[10]I-58-E-POPXX.LH'!H25</f>
        <v>0</v>
      </c>
      <c r="IY84" s="145">
        <f t="shared" ref="IY84" si="1834">+IV84-IX84</f>
        <v>0</v>
      </c>
      <c r="IZ84" s="144">
        <f t="shared" si="1435"/>
        <v>0</v>
      </c>
      <c r="JA84" s="147">
        <f t="shared" si="1435"/>
        <v>0</v>
      </c>
      <c r="JB84" s="133">
        <f t="shared" si="1435"/>
        <v>0</v>
      </c>
      <c r="JC84" s="134" t="e">
        <f t="shared" si="1436"/>
        <v>#DIV/0!</v>
      </c>
      <c r="JD84" s="133">
        <f t="shared" si="1437"/>
        <v>0</v>
      </c>
      <c r="JE84" s="145">
        <f t="shared" si="1437"/>
        <v>0</v>
      </c>
      <c r="JF84" s="144">
        <f>+'[10]I-58-E-POPXX.LH'!F26</f>
        <v>0</v>
      </c>
      <c r="JG84" s="147">
        <f>+'[10]I-58-E-POPXX.LH'!G26</f>
        <v>0</v>
      </c>
      <c r="JH84" s="133">
        <f t="shared" ref="JH84" si="1835">+JF84-JG84</f>
        <v>0</v>
      </c>
      <c r="JI84" s="134" t="e">
        <f t="shared" ref="JI84" si="1836">JG84/JF84*100</f>
        <v>#DIV/0!</v>
      </c>
      <c r="JJ84" s="133">
        <f>+'[10]I-58-E-POPXX.LH'!H26</f>
        <v>0</v>
      </c>
      <c r="JK84" s="145">
        <f t="shared" ref="JK84" si="1837">+JH84-JJ84</f>
        <v>0</v>
      </c>
      <c r="JL84" s="144">
        <f>+'[10]I-58-E-POPXX.LH'!F27</f>
        <v>0</v>
      </c>
      <c r="JM84" s="147">
        <f>+'[10]I-58-E-POPXX.LH'!G27</f>
        <v>0</v>
      </c>
      <c r="JN84" s="133">
        <f t="shared" ref="JN84" si="1838">+JL84-JM84</f>
        <v>0</v>
      </c>
      <c r="JO84" s="134" t="e">
        <f t="shared" ref="JO84" si="1839">JM84/JL84*100</f>
        <v>#DIV/0!</v>
      </c>
      <c r="JP84" s="133">
        <f>+'[10]I-58-E-POPXX.LH'!H27</f>
        <v>0</v>
      </c>
      <c r="JQ84" s="145">
        <f t="shared" ref="JQ84" si="1840">+JN84-JP84</f>
        <v>0</v>
      </c>
      <c r="JR84" s="144">
        <f>+'[10]I-58-E-POPXX.LH'!F28</f>
        <v>0</v>
      </c>
      <c r="JS84" s="147">
        <f>+'[10]I-58-E-POPXX.LH'!G28</f>
        <v>0</v>
      </c>
      <c r="JT84" s="133">
        <f t="shared" ref="JT84" si="1841">+JR84-JS84</f>
        <v>0</v>
      </c>
      <c r="JU84" s="134" t="e">
        <f t="shared" ref="JU84" si="1842">JS84/JR84*100</f>
        <v>#DIV/0!</v>
      </c>
      <c r="JV84" s="133">
        <f>+'[10]I-58-E-POPXX.LH'!H28</f>
        <v>0</v>
      </c>
      <c r="JW84" s="145">
        <f t="shared" ref="JW84" si="1843">+JT84-JV84</f>
        <v>0</v>
      </c>
      <c r="JX84" s="144">
        <f>+'[10]I-58-E-POPXX.LH'!F29</f>
        <v>0</v>
      </c>
      <c r="JY84" s="147">
        <f>+'[10]I-58-E-POPXX.LH'!G29</f>
        <v>0</v>
      </c>
      <c r="JZ84" s="133">
        <f t="shared" ref="JZ84" si="1844">+JX84-JY84</f>
        <v>0</v>
      </c>
      <c r="KA84" s="134" t="e">
        <f t="shared" ref="KA84" si="1845">JY84/JX84*100</f>
        <v>#DIV/0!</v>
      </c>
      <c r="KB84" s="133">
        <f>+'[10]I-58-E-POPXX.LH'!H29</f>
        <v>0</v>
      </c>
      <c r="KC84" s="145">
        <f t="shared" ref="KC84" si="1846">+JZ84-KB84</f>
        <v>0</v>
      </c>
      <c r="KD84" s="144">
        <f t="shared" si="1438"/>
        <v>0</v>
      </c>
      <c r="KE84" s="147">
        <f t="shared" si="1438"/>
        <v>0</v>
      </c>
      <c r="KF84" s="133">
        <f t="shared" si="1438"/>
        <v>0</v>
      </c>
      <c r="KG84" s="134" t="e">
        <f t="shared" si="1439"/>
        <v>#DIV/0!</v>
      </c>
      <c r="KH84" s="133">
        <f t="shared" si="1440"/>
        <v>0</v>
      </c>
      <c r="KI84" s="145">
        <f t="shared" si="1440"/>
        <v>0</v>
      </c>
      <c r="KJ84" s="144">
        <f>+'[10]I-58-E-POPXX.LH'!F30</f>
        <v>0</v>
      </c>
      <c r="KK84" s="147">
        <f>+'[10]I-58-E-POPXX.LH'!G30</f>
        <v>0</v>
      </c>
      <c r="KL84" s="133">
        <f t="shared" ref="KL84" si="1847">+KJ84-KK84</f>
        <v>0</v>
      </c>
      <c r="KM84" s="134" t="e">
        <f t="shared" ref="KM84" si="1848">KK84/KJ84*100</f>
        <v>#DIV/0!</v>
      </c>
      <c r="KN84" s="133">
        <f>+'[10]I-58-E-POPXX.LH'!H30</f>
        <v>0</v>
      </c>
      <c r="KO84" s="145">
        <f t="shared" ref="KO84" si="1849">+KL84-KN84</f>
        <v>0</v>
      </c>
      <c r="KP84" s="144">
        <f>+'[10]I-58-E-POPXX.LH'!F31</f>
        <v>0</v>
      </c>
      <c r="KQ84" s="147">
        <f>+'[10]I-58-E-POPXX.LH'!G31</f>
        <v>0</v>
      </c>
      <c r="KR84" s="133">
        <f t="shared" ref="KR84" si="1850">+KP84-KQ84</f>
        <v>0</v>
      </c>
      <c r="KS84" s="134" t="e">
        <f t="shared" ref="KS84" si="1851">KQ84/KP84*100</f>
        <v>#DIV/0!</v>
      </c>
      <c r="KT84" s="133">
        <f>+'[10]I-58-E-POPXX.LH'!H31</f>
        <v>0</v>
      </c>
      <c r="KU84" s="145">
        <f t="shared" ref="KU84" si="1852">+KR84-KT84</f>
        <v>0</v>
      </c>
      <c r="KV84" s="144">
        <f t="shared" si="1441"/>
        <v>0</v>
      </c>
      <c r="KW84" s="147">
        <f t="shared" si="1441"/>
        <v>0</v>
      </c>
      <c r="KX84" s="133">
        <f t="shared" si="1441"/>
        <v>0</v>
      </c>
      <c r="KY84" s="134" t="e">
        <f t="shared" si="1442"/>
        <v>#DIV/0!</v>
      </c>
      <c r="KZ84" s="133">
        <f t="shared" si="1443"/>
        <v>0</v>
      </c>
      <c r="LA84" s="145">
        <f t="shared" si="1443"/>
        <v>0</v>
      </c>
      <c r="LB84" s="144">
        <f>+'[10]I-58-E-POPXX.LH'!F32</f>
        <v>0</v>
      </c>
      <c r="LC84" s="147">
        <f>+'[10]I-58-E-POPXX.LH'!G32</f>
        <v>0</v>
      </c>
      <c r="LD84" s="133">
        <f t="shared" ref="LD84" si="1853">+LB84-LC84</f>
        <v>0</v>
      </c>
      <c r="LE84" s="134" t="e">
        <f t="shared" ref="LE84" si="1854">LC84/LB84*100</f>
        <v>#DIV/0!</v>
      </c>
      <c r="LF84" s="133">
        <f>+'[10]I-58-E-POPXX.LH'!H32</f>
        <v>0</v>
      </c>
      <c r="LG84" s="145">
        <f t="shared" ref="LG84" si="1855">+LD84-LF84</f>
        <v>0</v>
      </c>
      <c r="LH84" s="144">
        <f>+'[10]I-58-E-POPXX.LH'!F33</f>
        <v>0</v>
      </c>
      <c r="LI84" s="147">
        <f>+'[10]I-58-E-POPXX.LH'!G33</f>
        <v>0</v>
      </c>
      <c r="LJ84" s="133">
        <f t="shared" ref="LJ84" si="1856">+LH84-LI84</f>
        <v>0</v>
      </c>
      <c r="LK84" s="134" t="e">
        <f t="shared" ref="LK84" si="1857">LI84/LH84*100</f>
        <v>#DIV/0!</v>
      </c>
      <c r="LL84" s="133">
        <f>+'[10]I-58-E-POPXX.LH'!H33</f>
        <v>0</v>
      </c>
      <c r="LM84" s="145">
        <f t="shared" ref="LM84" si="1858">+LJ84-LL84</f>
        <v>0</v>
      </c>
      <c r="LN84" s="144">
        <f t="shared" si="1444"/>
        <v>0</v>
      </c>
      <c r="LO84" s="147">
        <f t="shared" si="1444"/>
        <v>0</v>
      </c>
      <c r="LP84" s="133">
        <f t="shared" si="1444"/>
        <v>0</v>
      </c>
      <c r="LQ84" s="134" t="e">
        <f t="shared" si="1445"/>
        <v>#DIV/0!</v>
      </c>
      <c r="LR84" s="133">
        <f t="shared" si="1446"/>
        <v>0</v>
      </c>
      <c r="LS84" s="145">
        <f t="shared" si="1446"/>
        <v>0</v>
      </c>
      <c r="LT84" s="144">
        <f>+'[10]I-58-E-POPXX.LH'!F34</f>
        <v>0</v>
      </c>
      <c r="LU84" s="147">
        <f>+'[10]I-58-E-POPXX.LH'!G34</f>
        <v>0</v>
      </c>
      <c r="LV84" s="133">
        <f t="shared" ref="LV84" si="1859">+LT84-LU84</f>
        <v>0</v>
      </c>
      <c r="LW84" s="134" t="e">
        <f t="shared" ref="LW84" si="1860">LU84/LT84*100</f>
        <v>#DIV/0!</v>
      </c>
      <c r="LX84" s="133">
        <f>+'[10]I-58-E-POPXX.LH'!H34</f>
        <v>0</v>
      </c>
      <c r="LY84" s="145">
        <f t="shared" ref="LY84" si="1861">+LV84-LX84</f>
        <v>0</v>
      </c>
      <c r="LZ84" s="144">
        <f>+'[10]I-58-E-POPXX.LH'!F35</f>
        <v>0</v>
      </c>
      <c r="MA84" s="147">
        <f>+'[10]I-58-E-POPXX.LH'!G35</f>
        <v>0</v>
      </c>
      <c r="MB84" s="133">
        <f t="shared" ref="MB84" si="1862">+LZ84-MA84</f>
        <v>0</v>
      </c>
      <c r="MC84" s="134" t="e">
        <f t="shared" ref="MC84" si="1863">MA84/LZ84*100</f>
        <v>#DIV/0!</v>
      </c>
      <c r="MD84" s="133">
        <f>+'[10]I-58-E-POPXX.LH'!H35</f>
        <v>0</v>
      </c>
      <c r="ME84" s="145">
        <f t="shared" ref="ME84" si="1864">+MB84-MD84</f>
        <v>0</v>
      </c>
      <c r="MF84" s="144">
        <f t="shared" si="1447"/>
        <v>0</v>
      </c>
      <c r="MG84" s="147">
        <f t="shared" si="1447"/>
        <v>0</v>
      </c>
      <c r="MH84" s="133">
        <f t="shared" si="1447"/>
        <v>0</v>
      </c>
      <c r="MI84" s="134" t="e">
        <f t="shared" si="1448"/>
        <v>#DIV/0!</v>
      </c>
      <c r="MJ84" s="133">
        <f t="shared" si="1449"/>
        <v>0</v>
      </c>
      <c r="MK84" s="145">
        <f t="shared" si="1449"/>
        <v>0</v>
      </c>
      <c r="ML84" s="144">
        <f>+'[10]I-58-E-POPXX.LH'!F36</f>
        <v>0</v>
      </c>
      <c r="MM84" s="147">
        <f>+'[10]I-58-E-POPXX.LH'!G36</f>
        <v>0</v>
      </c>
      <c r="MN84" s="133">
        <f t="shared" ref="MN84" si="1865">+ML84-MM84</f>
        <v>0</v>
      </c>
      <c r="MO84" s="134" t="e">
        <f t="shared" ref="MO84" si="1866">MM84/ML84*100</f>
        <v>#DIV/0!</v>
      </c>
      <c r="MP84" s="133">
        <f>+'[10]I-58-E-POPXX.LH'!H36</f>
        <v>0</v>
      </c>
      <c r="MQ84" s="145">
        <f t="shared" ref="MQ84" si="1867">+MN84-MP84</f>
        <v>0</v>
      </c>
      <c r="MR84" s="144">
        <f>+'[10]I-58-E-POPXX.LH'!F37</f>
        <v>0</v>
      </c>
      <c r="MS84" s="147">
        <f>+'[10]I-58-E-POPXX.LH'!G37</f>
        <v>0</v>
      </c>
      <c r="MT84" s="133">
        <f t="shared" ref="MT84" si="1868">+MR84-MS84</f>
        <v>0</v>
      </c>
      <c r="MU84" s="134" t="e">
        <f t="shared" ref="MU84" si="1869">MS84/MR84*100</f>
        <v>#DIV/0!</v>
      </c>
      <c r="MV84" s="133">
        <f>+'[10]I-58-E-POPXX.LH'!H37</f>
        <v>0</v>
      </c>
      <c r="MW84" s="145">
        <f t="shared" ref="MW84" si="1870">+MT84-MV84</f>
        <v>0</v>
      </c>
      <c r="MX84" s="144">
        <f t="shared" si="1450"/>
        <v>0</v>
      </c>
      <c r="MY84" s="147">
        <f t="shared" si="1450"/>
        <v>0</v>
      </c>
      <c r="MZ84" s="133">
        <f t="shared" si="1450"/>
        <v>0</v>
      </c>
      <c r="NA84" s="134" t="e">
        <f t="shared" si="1451"/>
        <v>#DIV/0!</v>
      </c>
      <c r="NB84" s="133">
        <f t="shared" si="1452"/>
        <v>0</v>
      </c>
      <c r="NC84" s="145">
        <f t="shared" si="1452"/>
        <v>0</v>
      </c>
      <c r="ND84" s="144">
        <f>+'[10]I-58-E-POPXX.LH'!F38</f>
        <v>0</v>
      </c>
      <c r="NE84" s="147">
        <f>+'[10]I-58-E-POPXX.LH'!G38</f>
        <v>0</v>
      </c>
      <c r="NF84" s="133">
        <f t="shared" ref="NF84" si="1871">+ND84-NE84</f>
        <v>0</v>
      </c>
      <c r="NG84" s="134" t="e">
        <f t="shared" ref="NG84" si="1872">NE84/ND84*100</f>
        <v>#DIV/0!</v>
      </c>
      <c r="NH84" s="133">
        <f>+'[10]I-58-E-POPXX.LH'!H38</f>
        <v>0</v>
      </c>
      <c r="NI84" s="145">
        <f t="shared" ref="NI84" si="1873">+NF84-NH84</f>
        <v>0</v>
      </c>
      <c r="NJ84" s="144">
        <f>+'[10]I-58-E-POPXX.LH'!F39</f>
        <v>0</v>
      </c>
      <c r="NK84" s="147">
        <f>+'[10]I-58-E-POPXX.LH'!G39</f>
        <v>0</v>
      </c>
      <c r="NL84" s="133">
        <f t="shared" ref="NL84" si="1874">+NJ84-NK84</f>
        <v>0</v>
      </c>
      <c r="NM84" s="134" t="e">
        <f t="shared" ref="NM84" si="1875">NK84/NJ84*100</f>
        <v>#DIV/0!</v>
      </c>
      <c r="NN84" s="133">
        <f>+'[10]I-58-E-POPXX.LH'!H39</f>
        <v>0</v>
      </c>
      <c r="NO84" s="145">
        <f t="shared" ref="NO84" si="1876">+NL84-NN84</f>
        <v>0</v>
      </c>
      <c r="NP84" s="144">
        <f t="shared" si="1453"/>
        <v>0</v>
      </c>
      <c r="NQ84" s="147">
        <f t="shared" si="1453"/>
        <v>0</v>
      </c>
      <c r="NR84" s="133">
        <f t="shared" si="1453"/>
        <v>0</v>
      </c>
      <c r="NS84" s="134" t="e">
        <f t="shared" si="1454"/>
        <v>#DIV/0!</v>
      </c>
      <c r="NT84" s="133">
        <f t="shared" si="1455"/>
        <v>0</v>
      </c>
      <c r="NU84" s="145">
        <f t="shared" si="1455"/>
        <v>0</v>
      </c>
      <c r="NV84" s="144">
        <f>+'[10]I-58-E-POPXX.LH'!F40</f>
        <v>0</v>
      </c>
      <c r="NW84" s="147">
        <f>+'[10]I-58-E-POPXX.LH'!G40</f>
        <v>0</v>
      </c>
      <c r="NX84" s="133">
        <f t="shared" ref="NX84" si="1877">+NV84-NW84</f>
        <v>0</v>
      </c>
      <c r="NY84" s="134" t="e">
        <f t="shared" ref="NY84" si="1878">NW84/NV84*100</f>
        <v>#DIV/0!</v>
      </c>
      <c r="NZ84" s="133">
        <f>+'[10]I-58-E-POPXX.LH'!H40</f>
        <v>0</v>
      </c>
      <c r="OA84" s="145">
        <f t="shared" ref="OA84" si="1879">+NX84-NZ84</f>
        <v>0</v>
      </c>
      <c r="OB84" s="144">
        <f>+'[10]I-58-E-POPXX.LH'!F41</f>
        <v>0</v>
      </c>
      <c r="OC84" s="147">
        <f>+'[10]I-58-E-POPXX.LH'!G41</f>
        <v>0</v>
      </c>
      <c r="OD84" s="133">
        <f t="shared" ref="OD84" si="1880">+OB84-OC84</f>
        <v>0</v>
      </c>
      <c r="OE84" s="134" t="e">
        <f t="shared" ref="OE84" si="1881">OC84/OB84*100</f>
        <v>#DIV/0!</v>
      </c>
      <c r="OF84" s="133">
        <f>+'[10]I-58-E-POPXX.LH'!H41</f>
        <v>0</v>
      </c>
      <c r="OG84" s="145">
        <f t="shared" ref="OG84" si="1882">+OD84-OF84</f>
        <v>0</v>
      </c>
      <c r="OH84" s="144">
        <f>+'[10]I-58-E-POPXX.LH'!F42</f>
        <v>0</v>
      </c>
      <c r="OI84" s="147">
        <f>+'[10]I-58-E-POPXX.LH'!G42</f>
        <v>0</v>
      </c>
      <c r="OJ84" s="133">
        <f t="shared" ref="OJ84" si="1883">+OH84-OI84</f>
        <v>0</v>
      </c>
      <c r="OK84" s="134" t="e">
        <f t="shared" ref="OK84" si="1884">OI84/OH84*100</f>
        <v>#DIV/0!</v>
      </c>
      <c r="OL84" s="133">
        <f>+'[10]I-58-E-POPXX.LH'!H42</f>
        <v>0</v>
      </c>
      <c r="OM84" s="145">
        <f t="shared" ref="OM84" si="1885">+OJ84-OL84</f>
        <v>0</v>
      </c>
      <c r="ON84" s="144">
        <f t="shared" si="1456"/>
        <v>0</v>
      </c>
      <c r="OO84" s="147">
        <f t="shared" si="1456"/>
        <v>0</v>
      </c>
      <c r="OP84" s="133">
        <f t="shared" si="1456"/>
        <v>0</v>
      </c>
      <c r="OQ84" s="134" t="e">
        <f t="shared" si="1457"/>
        <v>#DIV/0!</v>
      </c>
      <c r="OR84" s="133">
        <f t="shared" si="1458"/>
        <v>0</v>
      </c>
      <c r="OS84" s="145">
        <f t="shared" si="1458"/>
        <v>0</v>
      </c>
      <c r="OT84" s="144">
        <f>+'[10]I-58-E-POPXX.LH'!F43</f>
        <v>0</v>
      </c>
      <c r="OU84" s="147">
        <f>+'[10]I-58-E-POPXX.LH'!G43</f>
        <v>0</v>
      </c>
      <c r="OV84" s="133">
        <f t="shared" ref="OV84" si="1886">+OT84-OU84</f>
        <v>0</v>
      </c>
      <c r="OW84" s="134" t="e">
        <f t="shared" ref="OW84" si="1887">OU84/OT84*100</f>
        <v>#DIV/0!</v>
      </c>
      <c r="OX84" s="133">
        <f>+'[10]I-58-E-POPXX.LH'!H43</f>
        <v>0</v>
      </c>
      <c r="OY84" s="145">
        <f t="shared" ref="OY84" si="1888">+OV84-OX84</f>
        <v>0</v>
      </c>
      <c r="OZ84" s="144">
        <f>+'[10]I-58-E-POPXX.LH'!F44</f>
        <v>0</v>
      </c>
      <c r="PA84" s="147">
        <f>+'[10]I-58-E-POPXX.LH'!G44</f>
        <v>0</v>
      </c>
      <c r="PB84" s="133">
        <f t="shared" ref="PB84" si="1889">+OZ84-PA84</f>
        <v>0</v>
      </c>
      <c r="PC84" s="134" t="e">
        <f t="shared" ref="PC84" si="1890">PA84/OZ84*100</f>
        <v>#DIV/0!</v>
      </c>
      <c r="PD84" s="133">
        <f>+'[10]I-58-E-POPXX.LH'!H44</f>
        <v>0</v>
      </c>
      <c r="PE84" s="145">
        <f t="shared" ref="PE84" si="1891">+PB84-PD84</f>
        <v>0</v>
      </c>
      <c r="PF84" s="144">
        <f t="shared" si="1459"/>
        <v>0</v>
      </c>
      <c r="PG84" s="147">
        <f t="shared" si="1459"/>
        <v>0</v>
      </c>
      <c r="PH84" s="133">
        <f t="shared" si="1459"/>
        <v>0</v>
      </c>
      <c r="PI84" s="134" t="e">
        <f t="shared" si="1460"/>
        <v>#DIV/0!</v>
      </c>
      <c r="PJ84" s="133">
        <f t="shared" si="1461"/>
        <v>0</v>
      </c>
      <c r="PK84" s="145">
        <f t="shared" si="1461"/>
        <v>0</v>
      </c>
      <c r="PL84" s="144">
        <f>+'[10]I-58-E-POPXX.LH'!F45</f>
        <v>0</v>
      </c>
      <c r="PM84" s="147">
        <f>+'[10]I-58-E-POPXX.LH'!G45</f>
        <v>0</v>
      </c>
      <c r="PN84" s="133">
        <f t="shared" ref="PN84" si="1892">+PL84-PM84</f>
        <v>0</v>
      </c>
      <c r="PO84" s="134" t="e">
        <f t="shared" ref="PO84" si="1893">PM84/PL84*100</f>
        <v>#DIV/0!</v>
      </c>
      <c r="PP84" s="133">
        <f>+'[10]I-58-E-POPXX.LH'!H45</f>
        <v>0</v>
      </c>
      <c r="PQ84" s="145">
        <f t="shared" ref="PQ84" si="1894">+PN84-PP84</f>
        <v>0</v>
      </c>
      <c r="PR84" s="144">
        <f>+'[10]I-58-E-POPXX.LH'!F46</f>
        <v>0</v>
      </c>
      <c r="PS84" s="147">
        <f>+'[10]I-58-E-POPXX.LH'!G46</f>
        <v>0</v>
      </c>
      <c r="PT84" s="133">
        <f t="shared" ref="PT84" si="1895">+PR84-PS84</f>
        <v>0</v>
      </c>
      <c r="PU84" s="134" t="e">
        <f t="shared" ref="PU84" si="1896">PS84/PR84*100</f>
        <v>#DIV/0!</v>
      </c>
      <c r="PV84" s="133">
        <f>+'[10]I-58-E-POPXX.LH'!H46</f>
        <v>0</v>
      </c>
      <c r="PW84" s="145">
        <f t="shared" ref="PW84" si="1897">+PT84-PV84</f>
        <v>0</v>
      </c>
    </row>
    <row r="85" spans="1:439" s="98" customFormat="1" ht="18.75" customHeight="1">
      <c r="A85" s="150"/>
      <c r="B85" s="198" t="s">
        <v>778</v>
      </c>
      <c r="C85" s="163"/>
      <c r="D85" s="164">
        <f>SUM(D83:D84)</f>
        <v>335239.67999999953</v>
      </c>
      <c r="E85" s="164">
        <f t="shared" ref="E85:J85" si="1898">SUM(E83:E84)</f>
        <v>0</v>
      </c>
      <c r="F85" s="164">
        <f t="shared" si="1898"/>
        <v>335239.67999999953</v>
      </c>
      <c r="G85" s="164">
        <f t="shared" si="1898"/>
        <v>0</v>
      </c>
      <c r="H85" s="164">
        <f t="shared" si="1898"/>
        <v>335239.67999999953</v>
      </c>
      <c r="I85" s="164">
        <f t="shared" si="1898"/>
        <v>0</v>
      </c>
      <c r="J85" s="180">
        <f t="shared" si="1898"/>
        <v>335239.67999999953</v>
      </c>
      <c r="K85" s="165">
        <f t="shared" si="1374"/>
        <v>0</v>
      </c>
      <c r="L85" s="164">
        <f t="shared" ref="L85:M85" si="1899">SUM(L83:L84)</f>
        <v>37000</v>
      </c>
      <c r="M85" s="181">
        <f t="shared" si="1899"/>
        <v>298239.67999999953</v>
      </c>
      <c r="N85" s="167">
        <f t="shared" si="1375"/>
        <v>0</v>
      </c>
      <c r="O85" s="168">
        <f t="shared" si="1375"/>
        <v>0</v>
      </c>
      <c r="P85" s="182">
        <f t="shared" si="1375"/>
        <v>0</v>
      </c>
      <c r="Q85" s="169" t="e">
        <f t="shared" si="1376"/>
        <v>#DIV/0!</v>
      </c>
      <c r="R85" s="168">
        <f t="shared" si="1377"/>
        <v>0</v>
      </c>
      <c r="S85" s="170">
        <f t="shared" si="1377"/>
        <v>0</v>
      </c>
      <c r="T85" s="171">
        <f>SUM(T84)</f>
        <v>335239.67999999953</v>
      </c>
      <c r="U85" s="172">
        <f t="shared" ref="U85:V85" si="1900">SUM(U84)</f>
        <v>0</v>
      </c>
      <c r="V85" s="183">
        <f t="shared" si="1900"/>
        <v>335239.67999999953</v>
      </c>
      <c r="W85" s="173">
        <f t="shared" si="1248"/>
        <v>0</v>
      </c>
      <c r="X85" s="172">
        <f t="shared" ref="X85:Y85" si="1901">SUM(X84)</f>
        <v>37000</v>
      </c>
      <c r="Y85" s="174">
        <f t="shared" si="1901"/>
        <v>298239.67999999953</v>
      </c>
      <c r="Z85" s="175">
        <f t="shared" ref="Z85:CW85" si="1902">SUM(Z83:Z84)</f>
        <v>0</v>
      </c>
      <c r="AA85" s="164">
        <f t="shared" si="1902"/>
        <v>0</v>
      </c>
      <c r="AB85" s="180">
        <f t="shared" si="1902"/>
        <v>0</v>
      </c>
      <c r="AC85" s="165" t="e">
        <f t="shared" si="1902"/>
        <v>#DIV/0!</v>
      </c>
      <c r="AD85" s="164">
        <f t="shared" si="1902"/>
        <v>0</v>
      </c>
      <c r="AE85" s="176">
        <f t="shared" si="1902"/>
        <v>0</v>
      </c>
      <c r="AF85" s="175">
        <f t="shared" si="1902"/>
        <v>0</v>
      </c>
      <c r="AG85" s="164">
        <f t="shared" si="1902"/>
        <v>0</v>
      </c>
      <c r="AH85" s="180">
        <f t="shared" si="1902"/>
        <v>0</v>
      </c>
      <c r="AI85" s="165" t="e">
        <f t="shared" si="1902"/>
        <v>#DIV/0!</v>
      </c>
      <c r="AJ85" s="164">
        <f t="shared" si="1902"/>
        <v>0</v>
      </c>
      <c r="AK85" s="176">
        <f t="shared" si="1902"/>
        <v>0</v>
      </c>
      <c r="AL85" s="175">
        <f t="shared" si="1378"/>
        <v>298239.67999999953</v>
      </c>
      <c r="AM85" s="164">
        <f t="shared" si="1378"/>
        <v>0</v>
      </c>
      <c r="AN85" s="180">
        <f t="shared" si="1378"/>
        <v>298239.67999999953</v>
      </c>
      <c r="AO85" s="165">
        <f t="shared" si="1379"/>
        <v>0</v>
      </c>
      <c r="AP85" s="164">
        <f t="shared" si="1380"/>
        <v>0</v>
      </c>
      <c r="AQ85" s="176">
        <f t="shared" si="1380"/>
        <v>298239.67999999953</v>
      </c>
      <c r="AR85" s="175">
        <f t="shared" si="1902"/>
        <v>0</v>
      </c>
      <c r="AS85" s="164">
        <f t="shared" si="1902"/>
        <v>0</v>
      </c>
      <c r="AT85" s="180">
        <f t="shared" si="1902"/>
        <v>0</v>
      </c>
      <c r="AU85" s="165" t="e">
        <f t="shared" si="1902"/>
        <v>#DIV/0!</v>
      </c>
      <c r="AV85" s="164">
        <f t="shared" si="1902"/>
        <v>0</v>
      </c>
      <c r="AW85" s="176">
        <f t="shared" si="1902"/>
        <v>0</v>
      </c>
      <c r="AX85" s="175">
        <f t="shared" si="1902"/>
        <v>298239.67999999953</v>
      </c>
      <c r="AY85" s="164">
        <f t="shared" si="1902"/>
        <v>0</v>
      </c>
      <c r="AZ85" s="180">
        <f t="shared" si="1902"/>
        <v>298239.67999999953</v>
      </c>
      <c r="BA85" s="165">
        <f t="shared" si="1902"/>
        <v>0</v>
      </c>
      <c r="BB85" s="164">
        <f t="shared" si="1902"/>
        <v>0</v>
      </c>
      <c r="BC85" s="176">
        <f t="shared" si="1902"/>
        <v>298239.67999999953</v>
      </c>
      <c r="BD85" s="175">
        <f t="shared" si="1902"/>
        <v>0</v>
      </c>
      <c r="BE85" s="164">
        <f t="shared" si="1902"/>
        <v>0</v>
      </c>
      <c r="BF85" s="180">
        <f t="shared" si="1902"/>
        <v>0</v>
      </c>
      <c r="BG85" s="165" t="e">
        <f t="shared" si="1902"/>
        <v>#DIV/0!</v>
      </c>
      <c r="BH85" s="164">
        <f t="shared" si="1902"/>
        <v>0</v>
      </c>
      <c r="BI85" s="176">
        <f t="shared" si="1902"/>
        <v>0</v>
      </c>
      <c r="BJ85" s="175">
        <f t="shared" si="1390"/>
        <v>0</v>
      </c>
      <c r="BK85" s="164">
        <f t="shared" si="1390"/>
        <v>0</v>
      </c>
      <c r="BL85" s="180">
        <f t="shared" si="1390"/>
        <v>0</v>
      </c>
      <c r="BM85" s="165" t="e">
        <f t="shared" si="1391"/>
        <v>#DIV/0!</v>
      </c>
      <c r="BN85" s="164">
        <f t="shared" si="1392"/>
        <v>0</v>
      </c>
      <c r="BO85" s="176">
        <f t="shared" si="1392"/>
        <v>0</v>
      </c>
      <c r="BP85" s="175">
        <f t="shared" si="1902"/>
        <v>0</v>
      </c>
      <c r="BQ85" s="164">
        <f t="shared" si="1902"/>
        <v>0</v>
      </c>
      <c r="BR85" s="180">
        <f t="shared" si="1902"/>
        <v>0</v>
      </c>
      <c r="BS85" s="165" t="e">
        <f t="shared" si="1902"/>
        <v>#DIV/0!</v>
      </c>
      <c r="BT85" s="164">
        <f t="shared" si="1902"/>
        <v>0</v>
      </c>
      <c r="BU85" s="176">
        <f t="shared" si="1902"/>
        <v>0</v>
      </c>
      <c r="BV85" s="175">
        <f t="shared" si="1902"/>
        <v>0</v>
      </c>
      <c r="BW85" s="164">
        <f t="shared" si="1902"/>
        <v>0</v>
      </c>
      <c r="BX85" s="180">
        <f t="shared" si="1902"/>
        <v>0</v>
      </c>
      <c r="BY85" s="165" t="e">
        <f t="shared" si="1902"/>
        <v>#DIV/0!</v>
      </c>
      <c r="BZ85" s="164">
        <f t="shared" si="1902"/>
        <v>0</v>
      </c>
      <c r="CA85" s="176">
        <f t="shared" si="1902"/>
        <v>0</v>
      </c>
      <c r="CB85" s="175">
        <f t="shared" si="1902"/>
        <v>0</v>
      </c>
      <c r="CC85" s="164">
        <f t="shared" si="1902"/>
        <v>0</v>
      </c>
      <c r="CD85" s="180">
        <f t="shared" si="1902"/>
        <v>0</v>
      </c>
      <c r="CE85" s="165" t="e">
        <f t="shared" si="1902"/>
        <v>#DIV/0!</v>
      </c>
      <c r="CF85" s="164">
        <f t="shared" si="1902"/>
        <v>0</v>
      </c>
      <c r="CG85" s="176">
        <f t="shared" si="1902"/>
        <v>0</v>
      </c>
      <c r="CH85" s="175">
        <f t="shared" si="1402"/>
        <v>0</v>
      </c>
      <c r="CI85" s="164">
        <f t="shared" si="1402"/>
        <v>0</v>
      </c>
      <c r="CJ85" s="180">
        <f t="shared" si="1402"/>
        <v>0</v>
      </c>
      <c r="CK85" s="165" t="e">
        <f t="shared" si="1403"/>
        <v>#DIV/0!</v>
      </c>
      <c r="CL85" s="164">
        <f t="shared" si="1404"/>
        <v>0</v>
      </c>
      <c r="CM85" s="176">
        <f t="shared" si="1404"/>
        <v>0</v>
      </c>
      <c r="CN85" s="175">
        <f t="shared" si="1902"/>
        <v>0</v>
      </c>
      <c r="CO85" s="164">
        <f t="shared" si="1902"/>
        <v>0</v>
      </c>
      <c r="CP85" s="180">
        <f t="shared" si="1902"/>
        <v>0</v>
      </c>
      <c r="CQ85" s="165" t="e">
        <f t="shared" si="1902"/>
        <v>#DIV/0!</v>
      </c>
      <c r="CR85" s="164">
        <f t="shared" si="1902"/>
        <v>0</v>
      </c>
      <c r="CS85" s="176">
        <f t="shared" si="1902"/>
        <v>0</v>
      </c>
      <c r="CT85" s="175">
        <f t="shared" si="1902"/>
        <v>0</v>
      </c>
      <c r="CU85" s="164">
        <f t="shared" si="1902"/>
        <v>0</v>
      </c>
      <c r="CV85" s="180">
        <f t="shared" si="1902"/>
        <v>0</v>
      </c>
      <c r="CW85" s="165" t="e">
        <f t="shared" si="1902"/>
        <v>#DIV/0!</v>
      </c>
      <c r="CX85" s="164">
        <f t="shared" ref="CX85:DV85" si="1903">SUM(CX83:CX84)</f>
        <v>0</v>
      </c>
      <c r="CY85" s="176">
        <f t="shared" si="1903"/>
        <v>0</v>
      </c>
      <c r="CZ85" s="175">
        <f t="shared" si="1903"/>
        <v>0</v>
      </c>
      <c r="DA85" s="164">
        <f t="shared" si="1903"/>
        <v>0</v>
      </c>
      <c r="DB85" s="180">
        <f t="shared" si="1903"/>
        <v>0</v>
      </c>
      <c r="DC85" s="165" t="e">
        <f t="shared" si="1903"/>
        <v>#DIV/0!</v>
      </c>
      <c r="DD85" s="164">
        <f t="shared" si="1903"/>
        <v>0</v>
      </c>
      <c r="DE85" s="176">
        <f t="shared" si="1903"/>
        <v>0</v>
      </c>
      <c r="DF85" s="175">
        <f t="shared" si="1414"/>
        <v>0</v>
      </c>
      <c r="DG85" s="164">
        <f t="shared" si="1414"/>
        <v>0</v>
      </c>
      <c r="DH85" s="180">
        <f t="shared" si="1414"/>
        <v>0</v>
      </c>
      <c r="DI85" s="165" t="e">
        <f t="shared" si="1415"/>
        <v>#DIV/0!</v>
      </c>
      <c r="DJ85" s="164">
        <f t="shared" si="1416"/>
        <v>0</v>
      </c>
      <c r="DK85" s="176">
        <f t="shared" si="1416"/>
        <v>0</v>
      </c>
      <c r="DL85" s="175">
        <f t="shared" si="1903"/>
        <v>0</v>
      </c>
      <c r="DM85" s="164">
        <f t="shared" si="1903"/>
        <v>0</v>
      </c>
      <c r="DN85" s="180">
        <f t="shared" si="1903"/>
        <v>0</v>
      </c>
      <c r="DO85" s="165" t="e">
        <f t="shared" si="1903"/>
        <v>#DIV/0!</v>
      </c>
      <c r="DP85" s="164">
        <f t="shared" si="1903"/>
        <v>0</v>
      </c>
      <c r="DQ85" s="176">
        <f t="shared" si="1903"/>
        <v>0</v>
      </c>
      <c r="DR85" s="175">
        <f t="shared" si="1903"/>
        <v>0</v>
      </c>
      <c r="DS85" s="164">
        <f t="shared" si="1903"/>
        <v>0</v>
      </c>
      <c r="DT85" s="180">
        <f t="shared" si="1903"/>
        <v>0</v>
      </c>
      <c r="DU85" s="165" t="e">
        <f t="shared" si="1903"/>
        <v>#DIV/0!</v>
      </c>
      <c r="DV85" s="164">
        <f t="shared" si="1903"/>
        <v>0</v>
      </c>
      <c r="DW85" s="176">
        <f>SUM(DW83:DW84)</f>
        <v>0</v>
      </c>
      <c r="DX85" s="175">
        <f t="shared" ref="DX85:EC85" si="1904">SUM(DX83:DX84)</f>
        <v>0</v>
      </c>
      <c r="DY85" s="164">
        <f t="shared" si="1904"/>
        <v>0</v>
      </c>
      <c r="DZ85" s="180">
        <f t="shared" si="1904"/>
        <v>0</v>
      </c>
      <c r="EA85" s="165" t="e">
        <f t="shared" si="1904"/>
        <v>#DIV/0!</v>
      </c>
      <c r="EB85" s="164">
        <f t="shared" si="1904"/>
        <v>0</v>
      </c>
      <c r="EC85" s="176">
        <f t="shared" si="1904"/>
        <v>0</v>
      </c>
      <c r="ED85" s="175">
        <f t="shared" si="1423"/>
        <v>0</v>
      </c>
      <c r="EE85" s="164">
        <f t="shared" si="1423"/>
        <v>0</v>
      </c>
      <c r="EF85" s="180">
        <f t="shared" si="1423"/>
        <v>0</v>
      </c>
      <c r="EG85" s="165" t="e">
        <f t="shared" si="1424"/>
        <v>#DIV/0!</v>
      </c>
      <c r="EH85" s="164">
        <f t="shared" si="1425"/>
        <v>0</v>
      </c>
      <c r="EI85" s="176">
        <f t="shared" si="1425"/>
        <v>0</v>
      </c>
      <c r="EJ85" s="175">
        <f t="shared" ref="EJ85:FM85" si="1905">SUM(EJ83:EJ84)</f>
        <v>0</v>
      </c>
      <c r="EK85" s="164">
        <f t="shared" si="1905"/>
        <v>0</v>
      </c>
      <c r="EL85" s="180">
        <f t="shared" si="1905"/>
        <v>0</v>
      </c>
      <c r="EM85" s="165" t="e">
        <f t="shared" si="1905"/>
        <v>#DIV/0!</v>
      </c>
      <c r="EN85" s="164">
        <f t="shared" si="1905"/>
        <v>0</v>
      </c>
      <c r="EO85" s="176">
        <f t="shared" si="1905"/>
        <v>0</v>
      </c>
      <c r="EP85" s="175">
        <f t="shared" si="1905"/>
        <v>0</v>
      </c>
      <c r="EQ85" s="164">
        <f t="shared" si="1905"/>
        <v>0</v>
      </c>
      <c r="ER85" s="180">
        <f t="shared" si="1905"/>
        <v>0</v>
      </c>
      <c r="ES85" s="165" t="e">
        <f t="shared" si="1905"/>
        <v>#DIV/0!</v>
      </c>
      <c r="ET85" s="164">
        <f t="shared" si="1905"/>
        <v>0</v>
      </c>
      <c r="EU85" s="176">
        <f t="shared" si="1905"/>
        <v>0</v>
      </c>
      <c r="EV85" s="175">
        <f t="shared" si="1905"/>
        <v>0</v>
      </c>
      <c r="EW85" s="164">
        <f t="shared" si="1905"/>
        <v>0</v>
      </c>
      <c r="EX85" s="180">
        <f t="shared" si="1905"/>
        <v>0</v>
      </c>
      <c r="EY85" s="165" t="e">
        <f t="shared" si="1905"/>
        <v>#DIV/0!</v>
      </c>
      <c r="EZ85" s="164">
        <f t="shared" si="1905"/>
        <v>0</v>
      </c>
      <c r="FA85" s="176">
        <f t="shared" si="1905"/>
        <v>0</v>
      </c>
      <c r="FB85" s="175">
        <f t="shared" si="1905"/>
        <v>0</v>
      </c>
      <c r="FC85" s="164">
        <f t="shared" si="1905"/>
        <v>0</v>
      </c>
      <c r="FD85" s="180">
        <f t="shared" si="1905"/>
        <v>0</v>
      </c>
      <c r="FE85" s="165" t="e">
        <f t="shared" si="1905"/>
        <v>#DIV/0!</v>
      </c>
      <c r="FF85" s="164">
        <f t="shared" si="1905"/>
        <v>0</v>
      </c>
      <c r="FG85" s="176">
        <f t="shared" si="1905"/>
        <v>0</v>
      </c>
      <c r="FH85" s="175">
        <f t="shared" si="1905"/>
        <v>0</v>
      </c>
      <c r="FI85" s="164">
        <f t="shared" si="1905"/>
        <v>0</v>
      </c>
      <c r="FJ85" s="180">
        <f t="shared" si="1905"/>
        <v>0</v>
      </c>
      <c r="FK85" s="165" t="e">
        <f t="shared" si="1905"/>
        <v>#DIV/0!</v>
      </c>
      <c r="FL85" s="164">
        <f t="shared" si="1905"/>
        <v>0</v>
      </c>
      <c r="FM85" s="176">
        <f t="shared" si="1905"/>
        <v>0</v>
      </c>
      <c r="FN85" s="175">
        <f t="shared" si="1426"/>
        <v>0</v>
      </c>
      <c r="FO85" s="164">
        <f t="shared" si="1426"/>
        <v>0</v>
      </c>
      <c r="FP85" s="180">
        <f t="shared" si="1426"/>
        <v>0</v>
      </c>
      <c r="FQ85" s="165" t="e">
        <f t="shared" si="1427"/>
        <v>#DIV/0!</v>
      </c>
      <c r="FR85" s="164">
        <f t="shared" si="1428"/>
        <v>0</v>
      </c>
      <c r="FS85" s="176">
        <f t="shared" si="1428"/>
        <v>0</v>
      </c>
      <c r="FT85" s="175">
        <f t="shared" ref="FT85:GK85" si="1906">SUM(FT83:FT84)</f>
        <v>0</v>
      </c>
      <c r="FU85" s="164">
        <f t="shared" si="1906"/>
        <v>0</v>
      </c>
      <c r="FV85" s="180">
        <f t="shared" si="1906"/>
        <v>0</v>
      </c>
      <c r="FW85" s="165" t="e">
        <f t="shared" si="1906"/>
        <v>#DIV/0!</v>
      </c>
      <c r="FX85" s="164">
        <f t="shared" si="1906"/>
        <v>0</v>
      </c>
      <c r="FY85" s="176">
        <f t="shared" si="1906"/>
        <v>0</v>
      </c>
      <c r="FZ85" s="175">
        <f t="shared" si="1906"/>
        <v>0</v>
      </c>
      <c r="GA85" s="164">
        <f t="shared" si="1906"/>
        <v>0</v>
      </c>
      <c r="GB85" s="180">
        <f t="shared" si="1906"/>
        <v>0</v>
      </c>
      <c r="GC85" s="165" t="e">
        <f t="shared" si="1906"/>
        <v>#DIV/0!</v>
      </c>
      <c r="GD85" s="164">
        <f t="shared" si="1906"/>
        <v>0</v>
      </c>
      <c r="GE85" s="176">
        <f t="shared" si="1906"/>
        <v>0</v>
      </c>
      <c r="GF85" s="175">
        <f t="shared" si="1906"/>
        <v>0</v>
      </c>
      <c r="GG85" s="164">
        <f t="shared" si="1906"/>
        <v>0</v>
      </c>
      <c r="GH85" s="180">
        <f t="shared" si="1906"/>
        <v>0</v>
      </c>
      <c r="GI85" s="165" t="e">
        <f t="shared" si="1906"/>
        <v>#DIV/0!</v>
      </c>
      <c r="GJ85" s="164">
        <f t="shared" si="1906"/>
        <v>0</v>
      </c>
      <c r="GK85" s="176">
        <f t="shared" si="1906"/>
        <v>0</v>
      </c>
      <c r="GL85" s="175">
        <f t="shared" si="1429"/>
        <v>37000</v>
      </c>
      <c r="GM85" s="164">
        <f t="shared" si="1429"/>
        <v>0</v>
      </c>
      <c r="GN85" s="180">
        <f t="shared" si="1429"/>
        <v>37000</v>
      </c>
      <c r="GO85" s="165">
        <f t="shared" si="1430"/>
        <v>0</v>
      </c>
      <c r="GP85" s="164">
        <f t="shared" si="1431"/>
        <v>37000</v>
      </c>
      <c r="GQ85" s="176">
        <f t="shared" si="1431"/>
        <v>0</v>
      </c>
      <c r="GR85" s="175">
        <f t="shared" ref="GR85:HT85" si="1907">SUM(GR83:GR84)</f>
        <v>0</v>
      </c>
      <c r="GS85" s="164">
        <f t="shared" si="1907"/>
        <v>0</v>
      </c>
      <c r="GT85" s="180">
        <f t="shared" si="1907"/>
        <v>0</v>
      </c>
      <c r="GU85" s="165" t="e">
        <f t="shared" si="1907"/>
        <v>#DIV/0!</v>
      </c>
      <c r="GV85" s="164">
        <f t="shared" si="1907"/>
        <v>0</v>
      </c>
      <c r="GW85" s="176">
        <f t="shared" si="1907"/>
        <v>0</v>
      </c>
      <c r="GX85" s="175">
        <f t="shared" si="1907"/>
        <v>0</v>
      </c>
      <c r="GY85" s="164">
        <f t="shared" si="1907"/>
        <v>0</v>
      </c>
      <c r="GZ85" s="180">
        <f t="shared" si="1907"/>
        <v>0</v>
      </c>
      <c r="HA85" s="165" t="e">
        <f t="shared" si="1907"/>
        <v>#DIV/0!</v>
      </c>
      <c r="HB85" s="164">
        <f t="shared" si="1907"/>
        <v>0</v>
      </c>
      <c r="HC85" s="176">
        <f t="shared" si="1907"/>
        <v>0</v>
      </c>
      <c r="HD85" s="175">
        <f t="shared" si="1907"/>
        <v>0</v>
      </c>
      <c r="HE85" s="164">
        <f t="shared" si="1907"/>
        <v>0</v>
      </c>
      <c r="HF85" s="180">
        <f t="shared" si="1907"/>
        <v>0</v>
      </c>
      <c r="HG85" s="165" t="e">
        <f t="shared" si="1907"/>
        <v>#DIV/0!</v>
      </c>
      <c r="HH85" s="164">
        <f t="shared" si="1907"/>
        <v>0</v>
      </c>
      <c r="HI85" s="176">
        <f t="shared" si="1907"/>
        <v>0</v>
      </c>
      <c r="HJ85" s="175">
        <f t="shared" si="1907"/>
        <v>37000</v>
      </c>
      <c r="HK85" s="164">
        <f t="shared" si="1907"/>
        <v>0</v>
      </c>
      <c r="HL85" s="180">
        <f t="shared" si="1907"/>
        <v>37000</v>
      </c>
      <c r="HM85" s="165">
        <f t="shared" si="1907"/>
        <v>0</v>
      </c>
      <c r="HN85" s="164">
        <f t="shared" si="1907"/>
        <v>37000</v>
      </c>
      <c r="HO85" s="176">
        <f t="shared" si="1907"/>
        <v>0</v>
      </c>
      <c r="HP85" s="175">
        <f t="shared" si="1907"/>
        <v>0</v>
      </c>
      <c r="HQ85" s="164">
        <f t="shared" si="1907"/>
        <v>0</v>
      </c>
      <c r="HR85" s="180">
        <f t="shared" si="1907"/>
        <v>0</v>
      </c>
      <c r="HS85" s="165" t="e">
        <f t="shared" si="1907"/>
        <v>#DIV/0!</v>
      </c>
      <c r="HT85" s="164">
        <f t="shared" si="1907"/>
        <v>0</v>
      </c>
      <c r="HU85" s="176">
        <f>SUM(HU83:HU84)</f>
        <v>0</v>
      </c>
      <c r="HV85" s="175">
        <f t="shared" ref="HV85:IA85" si="1908">SUM(HV83:HV84)</f>
        <v>0</v>
      </c>
      <c r="HW85" s="164">
        <f t="shared" si="1908"/>
        <v>0</v>
      </c>
      <c r="HX85" s="180">
        <f t="shared" si="1908"/>
        <v>0</v>
      </c>
      <c r="HY85" s="165" t="e">
        <f t="shared" si="1908"/>
        <v>#DIV/0!</v>
      </c>
      <c r="HZ85" s="164">
        <f t="shared" si="1908"/>
        <v>0</v>
      </c>
      <c r="IA85" s="176">
        <f t="shared" si="1908"/>
        <v>0</v>
      </c>
      <c r="IB85" s="175">
        <f t="shared" si="1432"/>
        <v>0</v>
      </c>
      <c r="IC85" s="164">
        <f t="shared" si="1432"/>
        <v>0</v>
      </c>
      <c r="ID85" s="180">
        <f t="shared" si="1432"/>
        <v>0</v>
      </c>
      <c r="IE85" s="165" t="e">
        <f t="shared" si="1433"/>
        <v>#DIV/0!</v>
      </c>
      <c r="IF85" s="164">
        <f t="shared" si="1434"/>
        <v>0</v>
      </c>
      <c r="IG85" s="176">
        <f t="shared" si="1434"/>
        <v>0</v>
      </c>
      <c r="IH85" s="175">
        <f t="shared" ref="IH85:IY85" si="1909">SUM(IH83:IH84)</f>
        <v>0</v>
      </c>
      <c r="II85" s="164">
        <f t="shared" si="1909"/>
        <v>0</v>
      </c>
      <c r="IJ85" s="180">
        <f t="shared" si="1909"/>
        <v>0</v>
      </c>
      <c r="IK85" s="165" t="e">
        <f t="shared" si="1909"/>
        <v>#DIV/0!</v>
      </c>
      <c r="IL85" s="164">
        <f t="shared" si="1909"/>
        <v>0</v>
      </c>
      <c r="IM85" s="176">
        <f t="shared" si="1909"/>
        <v>0</v>
      </c>
      <c r="IN85" s="175">
        <f t="shared" si="1909"/>
        <v>0</v>
      </c>
      <c r="IO85" s="164">
        <f t="shared" si="1909"/>
        <v>0</v>
      </c>
      <c r="IP85" s="180">
        <f t="shared" si="1909"/>
        <v>0</v>
      </c>
      <c r="IQ85" s="165" t="e">
        <f t="shared" si="1909"/>
        <v>#DIV/0!</v>
      </c>
      <c r="IR85" s="164">
        <f t="shared" si="1909"/>
        <v>0</v>
      </c>
      <c r="IS85" s="176">
        <f t="shared" si="1909"/>
        <v>0</v>
      </c>
      <c r="IT85" s="175">
        <f t="shared" si="1909"/>
        <v>0</v>
      </c>
      <c r="IU85" s="164">
        <f t="shared" si="1909"/>
        <v>0</v>
      </c>
      <c r="IV85" s="180">
        <f t="shared" si="1909"/>
        <v>0</v>
      </c>
      <c r="IW85" s="165" t="e">
        <f t="shared" si="1909"/>
        <v>#DIV/0!</v>
      </c>
      <c r="IX85" s="164">
        <f t="shared" si="1909"/>
        <v>0</v>
      </c>
      <c r="IY85" s="176">
        <f t="shared" si="1909"/>
        <v>0</v>
      </c>
      <c r="IZ85" s="175">
        <f t="shared" si="1435"/>
        <v>0</v>
      </c>
      <c r="JA85" s="164">
        <f t="shared" si="1435"/>
        <v>0</v>
      </c>
      <c r="JB85" s="180">
        <f t="shared" si="1435"/>
        <v>0</v>
      </c>
      <c r="JC85" s="165" t="e">
        <f t="shared" si="1436"/>
        <v>#DIV/0!</v>
      </c>
      <c r="JD85" s="164">
        <f t="shared" si="1437"/>
        <v>0</v>
      </c>
      <c r="JE85" s="176">
        <f t="shared" si="1437"/>
        <v>0</v>
      </c>
      <c r="JF85" s="175">
        <f t="shared" ref="JF85:KC85" si="1910">SUM(JF83:JF84)</f>
        <v>0</v>
      </c>
      <c r="JG85" s="164">
        <f t="shared" si="1910"/>
        <v>0</v>
      </c>
      <c r="JH85" s="180">
        <f t="shared" si="1910"/>
        <v>0</v>
      </c>
      <c r="JI85" s="165" t="e">
        <f t="shared" si="1910"/>
        <v>#DIV/0!</v>
      </c>
      <c r="JJ85" s="164">
        <f t="shared" si="1910"/>
        <v>0</v>
      </c>
      <c r="JK85" s="176">
        <f t="shared" si="1910"/>
        <v>0</v>
      </c>
      <c r="JL85" s="175">
        <f t="shared" si="1910"/>
        <v>0</v>
      </c>
      <c r="JM85" s="164">
        <f t="shared" si="1910"/>
        <v>0</v>
      </c>
      <c r="JN85" s="180">
        <f t="shared" si="1910"/>
        <v>0</v>
      </c>
      <c r="JO85" s="165" t="e">
        <f t="shared" si="1910"/>
        <v>#DIV/0!</v>
      </c>
      <c r="JP85" s="164">
        <f t="shared" si="1910"/>
        <v>0</v>
      </c>
      <c r="JQ85" s="176">
        <f t="shared" si="1910"/>
        <v>0</v>
      </c>
      <c r="JR85" s="175">
        <f t="shared" si="1910"/>
        <v>0</v>
      </c>
      <c r="JS85" s="164">
        <f t="shared" si="1910"/>
        <v>0</v>
      </c>
      <c r="JT85" s="180">
        <f t="shared" si="1910"/>
        <v>0</v>
      </c>
      <c r="JU85" s="165" t="e">
        <f t="shared" si="1910"/>
        <v>#DIV/0!</v>
      </c>
      <c r="JV85" s="164">
        <f t="shared" si="1910"/>
        <v>0</v>
      </c>
      <c r="JW85" s="176">
        <f t="shared" si="1910"/>
        <v>0</v>
      </c>
      <c r="JX85" s="175">
        <f t="shared" si="1910"/>
        <v>0</v>
      </c>
      <c r="JY85" s="164">
        <f t="shared" si="1910"/>
        <v>0</v>
      </c>
      <c r="JZ85" s="180">
        <f t="shared" si="1910"/>
        <v>0</v>
      </c>
      <c r="KA85" s="165" t="e">
        <f t="shared" si="1910"/>
        <v>#DIV/0!</v>
      </c>
      <c r="KB85" s="164">
        <f t="shared" si="1910"/>
        <v>0</v>
      </c>
      <c r="KC85" s="176">
        <f t="shared" si="1910"/>
        <v>0</v>
      </c>
      <c r="KD85" s="175">
        <f t="shared" si="1438"/>
        <v>0</v>
      </c>
      <c r="KE85" s="164">
        <f t="shared" si="1438"/>
        <v>0</v>
      </c>
      <c r="KF85" s="180">
        <f t="shared" si="1438"/>
        <v>0</v>
      </c>
      <c r="KG85" s="165" t="e">
        <f t="shared" si="1439"/>
        <v>#DIV/0!</v>
      </c>
      <c r="KH85" s="164">
        <f t="shared" si="1440"/>
        <v>0</v>
      </c>
      <c r="KI85" s="176">
        <f t="shared" si="1440"/>
        <v>0</v>
      </c>
      <c r="KJ85" s="175">
        <f t="shared" ref="KJ85:KU85" si="1911">SUM(KJ83:KJ84)</f>
        <v>0</v>
      </c>
      <c r="KK85" s="164">
        <f t="shared" si="1911"/>
        <v>0</v>
      </c>
      <c r="KL85" s="180">
        <f t="shared" si="1911"/>
        <v>0</v>
      </c>
      <c r="KM85" s="165" t="e">
        <f t="shared" si="1911"/>
        <v>#DIV/0!</v>
      </c>
      <c r="KN85" s="164">
        <f t="shared" si="1911"/>
        <v>0</v>
      </c>
      <c r="KO85" s="176">
        <f t="shared" si="1911"/>
        <v>0</v>
      </c>
      <c r="KP85" s="175">
        <f t="shared" si="1911"/>
        <v>0</v>
      </c>
      <c r="KQ85" s="164">
        <f t="shared" si="1911"/>
        <v>0</v>
      </c>
      <c r="KR85" s="180">
        <f t="shared" si="1911"/>
        <v>0</v>
      </c>
      <c r="KS85" s="165" t="e">
        <f t="shared" si="1911"/>
        <v>#DIV/0!</v>
      </c>
      <c r="KT85" s="164">
        <f t="shared" si="1911"/>
        <v>0</v>
      </c>
      <c r="KU85" s="176">
        <f t="shared" si="1911"/>
        <v>0</v>
      </c>
      <c r="KV85" s="175">
        <f t="shared" si="1441"/>
        <v>0</v>
      </c>
      <c r="KW85" s="164">
        <f t="shared" si="1441"/>
        <v>0</v>
      </c>
      <c r="KX85" s="180">
        <f t="shared" si="1441"/>
        <v>0</v>
      </c>
      <c r="KY85" s="165" t="e">
        <f t="shared" si="1442"/>
        <v>#DIV/0!</v>
      </c>
      <c r="KZ85" s="164">
        <f t="shared" si="1443"/>
        <v>0</v>
      </c>
      <c r="LA85" s="176">
        <f t="shared" si="1443"/>
        <v>0</v>
      </c>
      <c r="LB85" s="175">
        <f t="shared" ref="LB85:LM85" si="1912">SUM(LB83:LB84)</f>
        <v>0</v>
      </c>
      <c r="LC85" s="164">
        <f t="shared" si="1912"/>
        <v>0</v>
      </c>
      <c r="LD85" s="180">
        <f t="shared" si="1912"/>
        <v>0</v>
      </c>
      <c r="LE85" s="165" t="e">
        <f t="shared" si="1912"/>
        <v>#DIV/0!</v>
      </c>
      <c r="LF85" s="164">
        <f t="shared" si="1912"/>
        <v>0</v>
      </c>
      <c r="LG85" s="176">
        <f t="shared" si="1912"/>
        <v>0</v>
      </c>
      <c r="LH85" s="175">
        <f t="shared" si="1912"/>
        <v>0</v>
      </c>
      <c r="LI85" s="164">
        <f t="shared" si="1912"/>
        <v>0</v>
      </c>
      <c r="LJ85" s="180">
        <f t="shared" si="1912"/>
        <v>0</v>
      </c>
      <c r="LK85" s="165" t="e">
        <f t="shared" si="1912"/>
        <v>#DIV/0!</v>
      </c>
      <c r="LL85" s="164">
        <f t="shared" si="1912"/>
        <v>0</v>
      </c>
      <c r="LM85" s="176">
        <f t="shared" si="1912"/>
        <v>0</v>
      </c>
      <c r="LN85" s="175">
        <f t="shared" si="1444"/>
        <v>0</v>
      </c>
      <c r="LO85" s="164">
        <f t="shared" si="1444"/>
        <v>0</v>
      </c>
      <c r="LP85" s="180">
        <f t="shared" si="1444"/>
        <v>0</v>
      </c>
      <c r="LQ85" s="165" t="e">
        <f t="shared" si="1445"/>
        <v>#DIV/0!</v>
      </c>
      <c r="LR85" s="164">
        <f t="shared" si="1446"/>
        <v>0</v>
      </c>
      <c r="LS85" s="176">
        <f t="shared" si="1446"/>
        <v>0</v>
      </c>
      <c r="LT85" s="175">
        <f t="shared" ref="LT85:MD85" si="1913">SUM(LT83:LT84)</f>
        <v>0</v>
      </c>
      <c r="LU85" s="164">
        <f t="shared" si="1913"/>
        <v>0</v>
      </c>
      <c r="LV85" s="180">
        <f t="shared" si="1913"/>
        <v>0</v>
      </c>
      <c r="LW85" s="165" t="e">
        <f t="shared" si="1913"/>
        <v>#DIV/0!</v>
      </c>
      <c r="LX85" s="164">
        <f t="shared" si="1913"/>
        <v>0</v>
      </c>
      <c r="LY85" s="176">
        <f t="shared" si="1913"/>
        <v>0</v>
      </c>
      <c r="LZ85" s="175">
        <f t="shared" si="1913"/>
        <v>0</v>
      </c>
      <c r="MA85" s="164">
        <f t="shared" si="1913"/>
        <v>0</v>
      </c>
      <c r="MB85" s="180">
        <f t="shared" si="1913"/>
        <v>0</v>
      </c>
      <c r="MC85" s="165" t="e">
        <f t="shared" si="1913"/>
        <v>#DIV/0!</v>
      </c>
      <c r="MD85" s="164">
        <f t="shared" si="1913"/>
        <v>0</v>
      </c>
      <c r="ME85" s="176">
        <f>SUM(ME83:ME84)</f>
        <v>0</v>
      </c>
      <c r="MF85" s="175">
        <f t="shared" si="1447"/>
        <v>0</v>
      </c>
      <c r="MG85" s="164">
        <f t="shared" si="1447"/>
        <v>0</v>
      </c>
      <c r="MH85" s="180">
        <f t="shared" si="1447"/>
        <v>0</v>
      </c>
      <c r="MI85" s="165" t="e">
        <f t="shared" si="1448"/>
        <v>#DIV/0!</v>
      </c>
      <c r="MJ85" s="164">
        <f t="shared" si="1449"/>
        <v>0</v>
      </c>
      <c r="MK85" s="176">
        <f t="shared" si="1449"/>
        <v>0</v>
      </c>
      <c r="ML85" s="175">
        <f t="shared" ref="ML85:MW85" si="1914">SUM(ML83:ML84)</f>
        <v>0</v>
      </c>
      <c r="MM85" s="164">
        <f t="shared" si="1914"/>
        <v>0</v>
      </c>
      <c r="MN85" s="180">
        <f t="shared" si="1914"/>
        <v>0</v>
      </c>
      <c r="MO85" s="165" t="e">
        <f t="shared" si="1914"/>
        <v>#DIV/0!</v>
      </c>
      <c r="MP85" s="164">
        <f t="shared" si="1914"/>
        <v>0</v>
      </c>
      <c r="MQ85" s="176">
        <f t="shared" si="1914"/>
        <v>0</v>
      </c>
      <c r="MR85" s="175">
        <f t="shared" si="1914"/>
        <v>0</v>
      </c>
      <c r="MS85" s="164">
        <f t="shared" si="1914"/>
        <v>0</v>
      </c>
      <c r="MT85" s="180">
        <f t="shared" si="1914"/>
        <v>0</v>
      </c>
      <c r="MU85" s="165" t="e">
        <f t="shared" si="1914"/>
        <v>#DIV/0!</v>
      </c>
      <c r="MV85" s="164">
        <f t="shared" si="1914"/>
        <v>0</v>
      </c>
      <c r="MW85" s="176">
        <f t="shared" si="1914"/>
        <v>0</v>
      </c>
      <c r="MX85" s="175">
        <f t="shared" si="1450"/>
        <v>0</v>
      </c>
      <c r="MY85" s="164">
        <f t="shared" si="1450"/>
        <v>0</v>
      </c>
      <c r="MZ85" s="180">
        <f t="shared" si="1450"/>
        <v>0</v>
      </c>
      <c r="NA85" s="165" t="e">
        <f t="shared" si="1451"/>
        <v>#DIV/0!</v>
      </c>
      <c r="NB85" s="164">
        <f t="shared" si="1452"/>
        <v>0</v>
      </c>
      <c r="NC85" s="176">
        <f t="shared" si="1452"/>
        <v>0</v>
      </c>
      <c r="ND85" s="175">
        <f t="shared" ref="ND85:NO85" si="1915">SUM(ND83:ND84)</f>
        <v>0</v>
      </c>
      <c r="NE85" s="164">
        <f t="shared" si="1915"/>
        <v>0</v>
      </c>
      <c r="NF85" s="180">
        <f t="shared" si="1915"/>
        <v>0</v>
      </c>
      <c r="NG85" s="165" t="e">
        <f t="shared" si="1915"/>
        <v>#DIV/0!</v>
      </c>
      <c r="NH85" s="164">
        <f t="shared" si="1915"/>
        <v>0</v>
      </c>
      <c r="NI85" s="176">
        <f t="shared" si="1915"/>
        <v>0</v>
      </c>
      <c r="NJ85" s="175">
        <f t="shared" si="1915"/>
        <v>0</v>
      </c>
      <c r="NK85" s="164">
        <f t="shared" si="1915"/>
        <v>0</v>
      </c>
      <c r="NL85" s="180">
        <f t="shared" si="1915"/>
        <v>0</v>
      </c>
      <c r="NM85" s="165" t="e">
        <f t="shared" si="1915"/>
        <v>#DIV/0!</v>
      </c>
      <c r="NN85" s="164">
        <f t="shared" si="1915"/>
        <v>0</v>
      </c>
      <c r="NO85" s="176">
        <f t="shared" si="1915"/>
        <v>0</v>
      </c>
      <c r="NP85" s="175">
        <f t="shared" si="1453"/>
        <v>0</v>
      </c>
      <c r="NQ85" s="164">
        <f t="shared" si="1453"/>
        <v>0</v>
      </c>
      <c r="NR85" s="180">
        <f t="shared" si="1453"/>
        <v>0</v>
      </c>
      <c r="NS85" s="165" t="e">
        <f t="shared" si="1454"/>
        <v>#DIV/0!</v>
      </c>
      <c r="NT85" s="164">
        <f t="shared" si="1455"/>
        <v>0</v>
      </c>
      <c r="NU85" s="176">
        <f t="shared" si="1455"/>
        <v>0</v>
      </c>
      <c r="NV85" s="175">
        <f t="shared" ref="NV85:OM85" si="1916">SUM(NV83:NV84)</f>
        <v>0</v>
      </c>
      <c r="NW85" s="164">
        <f t="shared" si="1916"/>
        <v>0</v>
      </c>
      <c r="NX85" s="180">
        <f t="shared" si="1916"/>
        <v>0</v>
      </c>
      <c r="NY85" s="165" t="e">
        <f t="shared" si="1916"/>
        <v>#DIV/0!</v>
      </c>
      <c r="NZ85" s="164">
        <f t="shared" si="1916"/>
        <v>0</v>
      </c>
      <c r="OA85" s="176">
        <f t="shared" si="1916"/>
        <v>0</v>
      </c>
      <c r="OB85" s="175">
        <f t="shared" si="1916"/>
        <v>0</v>
      </c>
      <c r="OC85" s="164">
        <f t="shared" si="1916"/>
        <v>0</v>
      </c>
      <c r="OD85" s="180">
        <f t="shared" si="1916"/>
        <v>0</v>
      </c>
      <c r="OE85" s="165" t="e">
        <f t="shared" si="1916"/>
        <v>#DIV/0!</v>
      </c>
      <c r="OF85" s="164">
        <f t="shared" si="1916"/>
        <v>0</v>
      </c>
      <c r="OG85" s="176">
        <f t="shared" si="1916"/>
        <v>0</v>
      </c>
      <c r="OH85" s="175">
        <f t="shared" si="1916"/>
        <v>0</v>
      </c>
      <c r="OI85" s="164">
        <f t="shared" si="1916"/>
        <v>0</v>
      </c>
      <c r="OJ85" s="180">
        <f t="shared" si="1916"/>
        <v>0</v>
      </c>
      <c r="OK85" s="165" t="e">
        <f t="shared" si="1916"/>
        <v>#DIV/0!</v>
      </c>
      <c r="OL85" s="164">
        <f t="shared" si="1916"/>
        <v>0</v>
      </c>
      <c r="OM85" s="176">
        <f t="shared" si="1916"/>
        <v>0</v>
      </c>
      <c r="ON85" s="175">
        <f t="shared" si="1456"/>
        <v>0</v>
      </c>
      <c r="OO85" s="164">
        <f t="shared" si="1456"/>
        <v>0</v>
      </c>
      <c r="OP85" s="180">
        <f t="shared" si="1456"/>
        <v>0</v>
      </c>
      <c r="OQ85" s="165" t="e">
        <f t="shared" si="1457"/>
        <v>#DIV/0!</v>
      </c>
      <c r="OR85" s="164">
        <f t="shared" si="1458"/>
        <v>0</v>
      </c>
      <c r="OS85" s="176">
        <f t="shared" si="1458"/>
        <v>0</v>
      </c>
      <c r="OT85" s="175">
        <f t="shared" ref="OT85:PE85" si="1917">SUM(OT83:OT84)</f>
        <v>0</v>
      </c>
      <c r="OU85" s="164">
        <f t="shared" si="1917"/>
        <v>0</v>
      </c>
      <c r="OV85" s="180">
        <f t="shared" si="1917"/>
        <v>0</v>
      </c>
      <c r="OW85" s="165" t="e">
        <f t="shared" si="1917"/>
        <v>#DIV/0!</v>
      </c>
      <c r="OX85" s="164">
        <f t="shared" si="1917"/>
        <v>0</v>
      </c>
      <c r="OY85" s="176">
        <f t="shared" si="1917"/>
        <v>0</v>
      </c>
      <c r="OZ85" s="175">
        <f t="shared" si="1917"/>
        <v>0</v>
      </c>
      <c r="PA85" s="164">
        <f t="shared" si="1917"/>
        <v>0</v>
      </c>
      <c r="PB85" s="180">
        <f t="shared" si="1917"/>
        <v>0</v>
      </c>
      <c r="PC85" s="165" t="e">
        <f t="shared" si="1917"/>
        <v>#DIV/0!</v>
      </c>
      <c r="PD85" s="164">
        <f t="shared" si="1917"/>
        <v>0</v>
      </c>
      <c r="PE85" s="176">
        <f t="shared" si="1917"/>
        <v>0</v>
      </c>
      <c r="PF85" s="175">
        <f t="shared" si="1459"/>
        <v>0</v>
      </c>
      <c r="PG85" s="164">
        <f t="shared" si="1459"/>
        <v>0</v>
      </c>
      <c r="PH85" s="180">
        <f t="shared" si="1459"/>
        <v>0</v>
      </c>
      <c r="PI85" s="165" t="e">
        <f t="shared" si="1460"/>
        <v>#DIV/0!</v>
      </c>
      <c r="PJ85" s="164">
        <f t="shared" si="1461"/>
        <v>0</v>
      </c>
      <c r="PK85" s="176">
        <f t="shared" si="1461"/>
        <v>0</v>
      </c>
      <c r="PL85" s="175">
        <f t="shared" ref="PL85:PW85" si="1918">SUM(PL83:PL84)</f>
        <v>0</v>
      </c>
      <c r="PM85" s="164">
        <f t="shared" si="1918"/>
        <v>0</v>
      </c>
      <c r="PN85" s="180">
        <f t="shared" si="1918"/>
        <v>0</v>
      </c>
      <c r="PO85" s="165" t="e">
        <f t="shared" si="1918"/>
        <v>#DIV/0!</v>
      </c>
      <c r="PP85" s="164">
        <f t="shared" si="1918"/>
        <v>0</v>
      </c>
      <c r="PQ85" s="176">
        <f t="shared" si="1918"/>
        <v>0</v>
      </c>
      <c r="PR85" s="175">
        <f t="shared" si="1918"/>
        <v>0</v>
      </c>
      <c r="PS85" s="164">
        <f t="shared" si="1918"/>
        <v>0</v>
      </c>
      <c r="PT85" s="180">
        <f t="shared" si="1918"/>
        <v>0</v>
      </c>
      <c r="PU85" s="165" t="e">
        <f t="shared" si="1918"/>
        <v>#DIV/0!</v>
      </c>
      <c r="PV85" s="164">
        <f t="shared" si="1918"/>
        <v>0</v>
      </c>
      <c r="PW85" s="176">
        <f t="shared" si="1918"/>
        <v>0</v>
      </c>
    </row>
    <row r="86" spans="1:439" s="98" customFormat="1" ht="18.75" customHeight="1">
      <c r="A86" s="108">
        <v>13</v>
      </c>
      <c r="B86" s="102" t="s">
        <v>779</v>
      </c>
      <c r="C86" s="102"/>
      <c r="D86" s="133"/>
      <c r="E86" s="133"/>
      <c r="F86" s="133"/>
      <c r="G86" s="133"/>
      <c r="H86" s="133"/>
      <c r="I86" s="147"/>
      <c r="J86" s="133"/>
      <c r="K86" s="134" t="e">
        <f t="shared" si="1374"/>
        <v>#DIV/0!</v>
      </c>
      <c r="L86" s="133"/>
      <c r="M86" s="135"/>
      <c r="N86" s="136"/>
      <c r="O86" s="148"/>
      <c r="P86" s="137"/>
      <c r="Q86" s="138"/>
      <c r="R86" s="137"/>
      <c r="S86" s="139"/>
      <c r="T86" s="140"/>
      <c r="U86" s="149"/>
      <c r="V86" s="141"/>
      <c r="W86" s="142"/>
      <c r="X86" s="141"/>
      <c r="Y86" s="143"/>
      <c r="Z86" s="144"/>
      <c r="AA86" s="147"/>
      <c r="AB86" s="133"/>
      <c r="AC86" s="134"/>
      <c r="AD86" s="133"/>
      <c r="AE86" s="145"/>
      <c r="AF86" s="144"/>
      <c r="AG86" s="147"/>
      <c r="AH86" s="133"/>
      <c r="AI86" s="134"/>
      <c r="AJ86" s="133"/>
      <c r="AK86" s="145"/>
      <c r="AL86" s="144"/>
      <c r="AM86" s="147"/>
      <c r="AN86" s="133"/>
      <c r="AO86" s="134"/>
      <c r="AP86" s="133"/>
      <c r="AQ86" s="145"/>
      <c r="AR86" s="144"/>
      <c r="AS86" s="147"/>
      <c r="AT86" s="133"/>
      <c r="AU86" s="134"/>
      <c r="AV86" s="133"/>
      <c r="AW86" s="145"/>
      <c r="AX86" s="144"/>
      <c r="AY86" s="147"/>
      <c r="AZ86" s="133"/>
      <c r="BA86" s="134"/>
      <c r="BB86" s="133"/>
      <c r="BC86" s="145"/>
      <c r="BD86" s="144"/>
      <c r="BE86" s="147"/>
      <c r="BF86" s="133"/>
      <c r="BG86" s="134"/>
      <c r="BH86" s="133"/>
      <c r="BI86" s="145"/>
      <c r="BJ86" s="144"/>
      <c r="BK86" s="147"/>
      <c r="BL86" s="133"/>
      <c r="BM86" s="134"/>
      <c r="BN86" s="133"/>
      <c r="BO86" s="145"/>
      <c r="BP86" s="144"/>
      <c r="BQ86" s="147"/>
      <c r="BR86" s="133"/>
      <c r="BS86" s="134"/>
      <c r="BT86" s="133"/>
      <c r="BU86" s="145"/>
      <c r="BV86" s="144"/>
      <c r="BW86" s="147"/>
      <c r="BX86" s="133"/>
      <c r="BY86" s="134"/>
      <c r="BZ86" s="133"/>
      <c r="CA86" s="145"/>
      <c r="CB86" s="144"/>
      <c r="CC86" s="147"/>
      <c r="CD86" s="133"/>
      <c r="CE86" s="134"/>
      <c r="CF86" s="133"/>
      <c r="CG86" s="145"/>
      <c r="CH86" s="144"/>
      <c r="CI86" s="147"/>
      <c r="CJ86" s="133"/>
      <c r="CK86" s="134"/>
      <c r="CL86" s="133"/>
      <c r="CM86" s="145"/>
      <c r="CN86" s="144"/>
      <c r="CO86" s="147"/>
      <c r="CP86" s="133"/>
      <c r="CQ86" s="134"/>
      <c r="CR86" s="133"/>
      <c r="CS86" s="145"/>
      <c r="CT86" s="144"/>
      <c r="CU86" s="147"/>
      <c r="CV86" s="133"/>
      <c r="CW86" s="134"/>
      <c r="CX86" s="133"/>
      <c r="CY86" s="145"/>
      <c r="CZ86" s="144"/>
      <c r="DA86" s="147"/>
      <c r="DB86" s="133"/>
      <c r="DC86" s="134"/>
      <c r="DD86" s="133"/>
      <c r="DE86" s="145"/>
      <c r="DF86" s="144"/>
      <c r="DG86" s="147"/>
      <c r="DH86" s="133"/>
      <c r="DI86" s="134"/>
      <c r="DJ86" s="133"/>
      <c r="DK86" s="145"/>
      <c r="DL86" s="144"/>
      <c r="DM86" s="147"/>
      <c r="DN86" s="133"/>
      <c r="DO86" s="134"/>
      <c r="DP86" s="133"/>
      <c r="DQ86" s="145"/>
      <c r="DR86" s="144"/>
      <c r="DS86" s="147"/>
      <c r="DT86" s="133"/>
      <c r="DU86" s="134"/>
      <c r="DV86" s="133"/>
      <c r="DW86" s="145"/>
      <c r="DX86" s="144"/>
      <c r="DY86" s="147"/>
      <c r="DZ86" s="133"/>
      <c r="EA86" s="134"/>
      <c r="EB86" s="133"/>
      <c r="EC86" s="145"/>
      <c r="ED86" s="144"/>
      <c r="EE86" s="147"/>
      <c r="EF86" s="133"/>
      <c r="EG86" s="134"/>
      <c r="EH86" s="133"/>
      <c r="EI86" s="145"/>
      <c r="EJ86" s="144"/>
      <c r="EK86" s="147"/>
      <c r="EL86" s="133"/>
      <c r="EM86" s="134"/>
      <c r="EN86" s="133"/>
      <c r="EO86" s="145"/>
      <c r="EP86" s="144"/>
      <c r="EQ86" s="147"/>
      <c r="ER86" s="133"/>
      <c r="ES86" s="134"/>
      <c r="ET86" s="133"/>
      <c r="EU86" s="145"/>
      <c r="EV86" s="144"/>
      <c r="EW86" s="147"/>
      <c r="EX86" s="133"/>
      <c r="EY86" s="134"/>
      <c r="EZ86" s="133"/>
      <c r="FA86" s="145"/>
      <c r="FB86" s="144"/>
      <c r="FC86" s="147"/>
      <c r="FD86" s="133"/>
      <c r="FE86" s="134"/>
      <c r="FF86" s="133"/>
      <c r="FG86" s="145"/>
      <c r="FH86" s="144"/>
      <c r="FI86" s="147"/>
      <c r="FJ86" s="133"/>
      <c r="FK86" s="134"/>
      <c r="FL86" s="133"/>
      <c r="FM86" s="145"/>
      <c r="FN86" s="144"/>
      <c r="FO86" s="147"/>
      <c r="FP86" s="133"/>
      <c r="FQ86" s="134"/>
      <c r="FR86" s="133"/>
      <c r="FS86" s="145"/>
      <c r="FT86" s="144"/>
      <c r="FU86" s="147"/>
      <c r="FV86" s="133"/>
      <c r="FW86" s="134"/>
      <c r="FX86" s="133"/>
      <c r="FY86" s="145"/>
      <c r="FZ86" s="144"/>
      <c r="GA86" s="147"/>
      <c r="GB86" s="133"/>
      <c r="GC86" s="134"/>
      <c r="GD86" s="133"/>
      <c r="GE86" s="145"/>
      <c r="GF86" s="144"/>
      <c r="GG86" s="147"/>
      <c r="GH86" s="133"/>
      <c r="GI86" s="134"/>
      <c r="GJ86" s="133"/>
      <c r="GK86" s="145"/>
      <c r="GL86" s="144"/>
      <c r="GM86" s="147"/>
      <c r="GN86" s="133"/>
      <c r="GO86" s="134"/>
      <c r="GP86" s="133"/>
      <c r="GQ86" s="145"/>
      <c r="GR86" s="144"/>
      <c r="GS86" s="147"/>
      <c r="GT86" s="133"/>
      <c r="GU86" s="134"/>
      <c r="GV86" s="133"/>
      <c r="GW86" s="145"/>
      <c r="GX86" s="144"/>
      <c r="GY86" s="147"/>
      <c r="GZ86" s="133"/>
      <c r="HA86" s="134"/>
      <c r="HB86" s="133"/>
      <c r="HC86" s="145"/>
      <c r="HD86" s="144"/>
      <c r="HE86" s="147"/>
      <c r="HF86" s="133"/>
      <c r="HG86" s="134"/>
      <c r="HH86" s="133"/>
      <c r="HI86" s="145"/>
      <c r="HJ86" s="144"/>
      <c r="HK86" s="147"/>
      <c r="HL86" s="133"/>
      <c r="HM86" s="134"/>
      <c r="HN86" s="133"/>
      <c r="HO86" s="145"/>
      <c r="HP86" s="144"/>
      <c r="HQ86" s="147"/>
      <c r="HR86" s="133"/>
      <c r="HS86" s="134"/>
      <c r="HT86" s="133"/>
      <c r="HU86" s="145"/>
      <c r="HV86" s="144"/>
      <c r="HW86" s="147"/>
      <c r="HX86" s="133"/>
      <c r="HY86" s="134"/>
      <c r="HZ86" s="133"/>
      <c r="IA86" s="145"/>
      <c r="IB86" s="144"/>
      <c r="IC86" s="147"/>
      <c r="ID86" s="133"/>
      <c r="IE86" s="134"/>
      <c r="IF86" s="133"/>
      <c r="IG86" s="145"/>
      <c r="IH86" s="144"/>
      <c r="II86" s="147"/>
      <c r="IJ86" s="133"/>
      <c r="IK86" s="134"/>
      <c r="IL86" s="133"/>
      <c r="IM86" s="145"/>
      <c r="IN86" s="144"/>
      <c r="IO86" s="147"/>
      <c r="IP86" s="133"/>
      <c r="IQ86" s="134"/>
      <c r="IR86" s="133"/>
      <c r="IS86" s="145"/>
      <c r="IT86" s="144"/>
      <c r="IU86" s="147"/>
      <c r="IV86" s="133"/>
      <c r="IW86" s="134"/>
      <c r="IX86" s="133"/>
      <c r="IY86" s="145"/>
      <c r="IZ86" s="144"/>
      <c r="JA86" s="147"/>
      <c r="JB86" s="133"/>
      <c r="JC86" s="134"/>
      <c r="JD86" s="133"/>
      <c r="JE86" s="145"/>
      <c r="JF86" s="144"/>
      <c r="JG86" s="147"/>
      <c r="JH86" s="133"/>
      <c r="JI86" s="134"/>
      <c r="JJ86" s="133"/>
      <c r="JK86" s="145"/>
      <c r="JL86" s="144"/>
      <c r="JM86" s="147"/>
      <c r="JN86" s="133"/>
      <c r="JO86" s="134"/>
      <c r="JP86" s="133"/>
      <c r="JQ86" s="145"/>
      <c r="JR86" s="144"/>
      <c r="JS86" s="147"/>
      <c r="JT86" s="133"/>
      <c r="JU86" s="134"/>
      <c r="JV86" s="133"/>
      <c r="JW86" s="145"/>
      <c r="JX86" s="144"/>
      <c r="JY86" s="147"/>
      <c r="JZ86" s="133"/>
      <c r="KA86" s="134"/>
      <c r="KB86" s="133"/>
      <c r="KC86" s="145"/>
      <c r="KD86" s="144"/>
      <c r="KE86" s="147"/>
      <c r="KF86" s="133"/>
      <c r="KG86" s="134"/>
      <c r="KH86" s="133"/>
      <c r="KI86" s="145"/>
      <c r="KJ86" s="144"/>
      <c r="KK86" s="147"/>
      <c r="KL86" s="133"/>
      <c r="KM86" s="134"/>
      <c r="KN86" s="133"/>
      <c r="KO86" s="145"/>
      <c r="KP86" s="144"/>
      <c r="KQ86" s="147"/>
      <c r="KR86" s="133"/>
      <c r="KS86" s="134"/>
      <c r="KT86" s="133"/>
      <c r="KU86" s="145"/>
      <c r="KV86" s="144"/>
      <c r="KW86" s="147"/>
      <c r="KX86" s="133"/>
      <c r="KY86" s="134"/>
      <c r="KZ86" s="133"/>
      <c r="LA86" s="145"/>
      <c r="LB86" s="144"/>
      <c r="LC86" s="147"/>
      <c r="LD86" s="133"/>
      <c r="LE86" s="134"/>
      <c r="LF86" s="133"/>
      <c r="LG86" s="145"/>
      <c r="LH86" s="144"/>
      <c r="LI86" s="147"/>
      <c r="LJ86" s="133"/>
      <c r="LK86" s="134"/>
      <c r="LL86" s="133"/>
      <c r="LM86" s="145"/>
      <c r="LN86" s="144"/>
      <c r="LO86" s="147"/>
      <c r="LP86" s="133"/>
      <c r="LQ86" s="134"/>
      <c r="LR86" s="133"/>
      <c r="LS86" s="145"/>
      <c r="LT86" s="144"/>
      <c r="LU86" s="147"/>
      <c r="LV86" s="133"/>
      <c r="LW86" s="134"/>
      <c r="LX86" s="133"/>
      <c r="LY86" s="145"/>
      <c r="LZ86" s="144"/>
      <c r="MA86" s="147"/>
      <c r="MB86" s="133"/>
      <c r="MC86" s="134"/>
      <c r="MD86" s="133"/>
      <c r="ME86" s="145"/>
      <c r="MF86" s="144"/>
      <c r="MG86" s="147"/>
      <c r="MH86" s="133"/>
      <c r="MI86" s="134"/>
      <c r="MJ86" s="133"/>
      <c r="MK86" s="145"/>
      <c r="ML86" s="144"/>
      <c r="MM86" s="147"/>
      <c r="MN86" s="133"/>
      <c r="MO86" s="134"/>
      <c r="MP86" s="133"/>
      <c r="MQ86" s="145"/>
      <c r="MR86" s="144"/>
      <c r="MS86" s="147"/>
      <c r="MT86" s="133"/>
      <c r="MU86" s="134"/>
      <c r="MV86" s="133"/>
      <c r="MW86" s="145"/>
      <c r="MX86" s="144"/>
      <c r="MY86" s="147"/>
      <c r="MZ86" s="133"/>
      <c r="NA86" s="134"/>
      <c r="NB86" s="133"/>
      <c r="NC86" s="145"/>
      <c r="ND86" s="144"/>
      <c r="NE86" s="147"/>
      <c r="NF86" s="133"/>
      <c r="NG86" s="134"/>
      <c r="NH86" s="133"/>
      <c r="NI86" s="145"/>
      <c r="NJ86" s="144"/>
      <c r="NK86" s="147"/>
      <c r="NL86" s="133"/>
      <c r="NM86" s="134"/>
      <c r="NN86" s="133"/>
      <c r="NO86" s="145"/>
      <c r="NP86" s="144"/>
      <c r="NQ86" s="147"/>
      <c r="NR86" s="133"/>
      <c r="NS86" s="134"/>
      <c r="NT86" s="133"/>
      <c r="NU86" s="145"/>
      <c r="NV86" s="144"/>
      <c r="NW86" s="147"/>
      <c r="NX86" s="133"/>
      <c r="NY86" s="134"/>
      <c r="NZ86" s="133"/>
      <c r="OA86" s="145"/>
      <c r="OB86" s="144"/>
      <c r="OC86" s="147"/>
      <c r="OD86" s="133"/>
      <c r="OE86" s="134"/>
      <c r="OF86" s="133"/>
      <c r="OG86" s="145"/>
      <c r="OH86" s="144"/>
      <c r="OI86" s="147"/>
      <c r="OJ86" s="133"/>
      <c r="OK86" s="134"/>
      <c r="OL86" s="133"/>
      <c r="OM86" s="145"/>
      <c r="ON86" s="144"/>
      <c r="OO86" s="147"/>
      <c r="OP86" s="133"/>
      <c r="OQ86" s="134"/>
      <c r="OR86" s="133"/>
      <c r="OS86" s="145"/>
      <c r="OT86" s="144"/>
      <c r="OU86" s="147"/>
      <c r="OV86" s="133"/>
      <c r="OW86" s="134"/>
      <c r="OX86" s="133"/>
      <c r="OY86" s="145"/>
      <c r="OZ86" s="144"/>
      <c r="PA86" s="147"/>
      <c r="PB86" s="133"/>
      <c r="PC86" s="134"/>
      <c r="PD86" s="133"/>
      <c r="PE86" s="145"/>
      <c r="PF86" s="144"/>
      <c r="PG86" s="147"/>
      <c r="PH86" s="133"/>
      <c r="PI86" s="134"/>
      <c r="PJ86" s="133"/>
      <c r="PK86" s="145"/>
      <c r="PL86" s="144"/>
      <c r="PM86" s="147"/>
      <c r="PN86" s="133"/>
      <c r="PO86" s="134"/>
      <c r="PP86" s="133"/>
      <c r="PQ86" s="145"/>
      <c r="PR86" s="144"/>
      <c r="PS86" s="147"/>
      <c r="PT86" s="133"/>
      <c r="PU86" s="134"/>
      <c r="PV86" s="133"/>
      <c r="PW86" s="145"/>
    </row>
    <row r="87" spans="1:439" s="98" customFormat="1" ht="18.75" customHeight="1">
      <c r="A87" s="150"/>
      <c r="B87" s="157" t="s">
        <v>780</v>
      </c>
      <c r="C87" s="157"/>
      <c r="D87" s="158">
        <f>+'[10]คชจ.หน้างานงบ (I)'!D86</f>
        <v>681512.67999999993</v>
      </c>
      <c r="E87" s="158">
        <f>+'[10]คชจ.หน้างานงบ (I)'!E86</f>
        <v>0</v>
      </c>
      <c r="F87" s="158">
        <f t="shared" si="37"/>
        <v>681512.67999999993</v>
      </c>
      <c r="G87" s="158">
        <f>+'[10]คชจ.หน้างานงบ (I)'!F86</f>
        <v>0</v>
      </c>
      <c r="H87" s="158">
        <f t="shared" ref="H87" si="1919">+F87-G87</f>
        <v>681512.67999999993</v>
      </c>
      <c r="I87" s="159">
        <f>+'[10]คชจ.หน้างานงบ (I)'!I86</f>
        <v>0</v>
      </c>
      <c r="J87" s="158">
        <f t="shared" si="38"/>
        <v>681512.67999999993</v>
      </c>
      <c r="K87" s="160">
        <f t="shared" si="1374"/>
        <v>0</v>
      </c>
      <c r="L87" s="158">
        <f>+'[10]คชจ.หน้างานงบ (I)'!L86</f>
        <v>0</v>
      </c>
      <c r="M87" s="161">
        <f t="shared" si="39"/>
        <v>681512.67999999993</v>
      </c>
      <c r="N87" s="136">
        <f t="shared" si="1375"/>
        <v>0</v>
      </c>
      <c r="O87" s="148">
        <f t="shared" si="1375"/>
        <v>0</v>
      </c>
      <c r="P87" s="137">
        <f t="shared" si="1375"/>
        <v>0</v>
      </c>
      <c r="Q87" s="138" t="e">
        <f t="shared" si="1376"/>
        <v>#DIV/0!</v>
      </c>
      <c r="R87" s="137">
        <f t="shared" si="1377"/>
        <v>0</v>
      </c>
      <c r="S87" s="139">
        <f t="shared" si="1377"/>
        <v>0</v>
      </c>
      <c r="T87" s="140">
        <f t="shared" si="1484"/>
        <v>681512.67999999993</v>
      </c>
      <c r="U87" s="149">
        <f t="shared" si="1484"/>
        <v>0</v>
      </c>
      <c r="V87" s="141">
        <f t="shared" ref="V87" si="1920">+T87-U87</f>
        <v>681512.67999999993</v>
      </c>
      <c r="W87" s="142">
        <f t="shared" si="1248"/>
        <v>0</v>
      </c>
      <c r="X87" s="141">
        <f t="shared" si="1486"/>
        <v>0</v>
      </c>
      <c r="Y87" s="143">
        <f t="shared" ref="Y87" si="1921">+V87-X87</f>
        <v>681512.67999999993</v>
      </c>
      <c r="Z87" s="144">
        <v>0</v>
      </c>
      <c r="AA87" s="147">
        <v>0</v>
      </c>
      <c r="AB87" s="133">
        <f t="shared" ref="AB87" si="1922">+Z87-AA87</f>
        <v>0</v>
      </c>
      <c r="AC87" s="134" t="e">
        <f t="shared" ref="AC87" si="1923">AA87/Z87*100</f>
        <v>#DIV/0!</v>
      </c>
      <c r="AD87" s="133">
        <v>0</v>
      </c>
      <c r="AE87" s="145">
        <f t="shared" ref="AE87" si="1924">+AB87-AD87</f>
        <v>0</v>
      </c>
      <c r="AF87" s="144">
        <v>0</v>
      </c>
      <c r="AG87" s="147">
        <v>0</v>
      </c>
      <c r="AH87" s="133">
        <f t="shared" si="1491"/>
        <v>0</v>
      </c>
      <c r="AI87" s="134" t="e">
        <f t="shared" si="1492"/>
        <v>#DIV/0!</v>
      </c>
      <c r="AJ87" s="133">
        <v>0</v>
      </c>
      <c r="AK87" s="145">
        <f t="shared" si="1493"/>
        <v>0</v>
      </c>
      <c r="AL87" s="144">
        <f t="shared" si="1378"/>
        <v>681512.67999999993</v>
      </c>
      <c r="AM87" s="147">
        <f t="shared" si="1378"/>
        <v>0</v>
      </c>
      <c r="AN87" s="133">
        <f t="shared" si="1378"/>
        <v>681512.67999999993</v>
      </c>
      <c r="AO87" s="134">
        <f t="shared" si="1379"/>
        <v>0</v>
      </c>
      <c r="AP87" s="133">
        <f t="shared" si="1380"/>
        <v>0</v>
      </c>
      <c r="AQ87" s="145">
        <f t="shared" si="1380"/>
        <v>681512.67999999993</v>
      </c>
      <c r="AR87" s="144">
        <f>+'[10]I-58-E-POPXX.PM'!C48</f>
        <v>681512.67999999993</v>
      </c>
      <c r="AS87" s="147">
        <f>+'[10]I-58-E-POPXX.PM'!D48</f>
        <v>0</v>
      </c>
      <c r="AT87" s="133">
        <f t="shared" si="1381"/>
        <v>681512.67999999993</v>
      </c>
      <c r="AU87" s="134">
        <f t="shared" si="1382"/>
        <v>0</v>
      </c>
      <c r="AV87" s="133">
        <f>+'[10]I-58-E-POPXX.PM'!E48</f>
        <v>0</v>
      </c>
      <c r="AW87" s="145">
        <f t="shared" si="1383"/>
        <v>681512.67999999993</v>
      </c>
      <c r="AX87" s="144">
        <v>0</v>
      </c>
      <c r="AY87" s="147">
        <v>0</v>
      </c>
      <c r="AZ87" s="133">
        <f t="shared" si="1384"/>
        <v>0</v>
      </c>
      <c r="BA87" s="134" t="e">
        <f t="shared" si="1385"/>
        <v>#DIV/0!</v>
      </c>
      <c r="BB87" s="133">
        <v>0</v>
      </c>
      <c r="BC87" s="145">
        <f t="shared" si="1386"/>
        <v>0</v>
      </c>
      <c r="BD87" s="144">
        <v>0</v>
      </c>
      <c r="BE87" s="147">
        <v>0</v>
      </c>
      <c r="BF87" s="133">
        <f t="shared" si="1387"/>
        <v>0</v>
      </c>
      <c r="BG87" s="134" t="e">
        <f t="shared" si="1388"/>
        <v>#DIV/0!</v>
      </c>
      <c r="BH87" s="133">
        <v>0</v>
      </c>
      <c r="BI87" s="145">
        <f t="shared" si="1389"/>
        <v>0</v>
      </c>
      <c r="BJ87" s="144">
        <f t="shared" si="1390"/>
        <v>0</v>
      </c>
      <c r="BK87" s="147">
        <f t="shared" si="1390"/>
        <v>0</v>
      </c>
      <c r="BL87" s="133">
        <f t="shared" si="1390"/>
        <v>0</v>
      </c>
      <c r="BM87" s="134" t="e">
        <f t="shared" si="1391"/>
        <v>#DIV/0!</v>
      </c>
      <c r="BN87" s="133">
        <f t="shared" si="1392"/>
        <v>0</v>
      </c>
      <c r="BO87" s="145">
        <f t="shared" si="1392"/>
        <v>0</v>
      </c>
      <c r="BP87" s="144">
        <v>0</v>
      </c>
      <c r="BQ87" s="147">
        <v>0</v>
      </c>
      <c r="BR87" s="133">
        <f t="shared" si="1393"/>
        <v>0</v>
      </c>
      <c r="BS87" s="134" t="e">
        <f t="shared" si="1394"/>
        <v>#DIV/0!</v>
      </c>
      <c r="BT87" s="133">
        <v>0</v>
      </c>
      <c r="BU87" s="145">
        <f t="shared" si="1395"/>
        <v>0</v>
      </c>
      <c r="BV87" s="144">
        <v>0</v>
      </c>
      <c r="BW87" s="147">
        <v>0</v>
      </c>
      <c r="BX87" s="133">
        <f t="shared" si="1396"/>
        <v>0</v>
      </c>
      <c r="BY87" s="134" t="e">
        <f t="shared" si="1397"/>
        <v>#DIV/0!</v>
      </c>
      <c r="BZ87" s="133">
        <v>0</v>
      </c>
      <c r="CA87" s="145">
        <f t="shared" si="1398"/>
        <v>0</v>
      </c>
      <c r="CB87" s="144">
        <v>0</v>
      </c>
      <c r="CC87" s="147">
        <v>0</v>
      </c>
      <c r="CD87" s="133">
        <f t="shared" si="1399"/>
        <v>0</v>
      </c>
      <c r="CE87" s="134" t="e">
        <f t="shared" si="1400"/>
        <v>#DIV/0!</v>
      </c>
      <c r="CF87" s="133">
        <v>0</v>
      </c>
      <c r="CG87" s="145">
        <f t="shared" si="1401"/>
        <v>0</v>
      </c>
      <c r="CH87" s="144">
        <f t="shared" si="1402"/>
        <v>0</v>
      </c>
      <c r="CI87" s="147">
        <f t="shared" si="1402"/>
        <v>0</v>
      </c>
      <c r="CJ87" s="133">
        <f t="shared" si="1402"/>
        <v>0</v>
      </c>
      <c r="CK87" s="134" t="e">
        <f t="shared" si="1403"/>
        <v>#DIV/0!</v>
      </c>
      <c r="CL87" s="133">
        <f t="shared" si="1404"/>
        <v>0</v>
      </c>
      <c r="CM87" s="145">
        <f t="shared" si="1404"/>
        <v>0</v>
      </c>
      <c r="CN87" s="144">
        <v>0</v>
      </c>
      <c r="CO87" s="147">
        <v>0</v>
      </c>
      <c r="CP87" s="133">
        <f t="shared" si="1405"/>
        <v>0</v>
      </c>
      <c r="CQ87" s="134" t="e">
        <f t="shared" si="1406"/>
        <v>#DIV/0!</v>
      </c>
      <c r="CR87" s="133">
        <v>0</v>
      </c>
      <c r="CS87" s="145">
        <f t="shared" si="1407"/>
        <v>0</v>
      </c>
      <c r="CT87" s="144">
        <v>0</v>
      </c>
      <c r="CU87" s="147">
        <v>0</v>
      </c>
      <c r="CV87" s="133">
        <f t="shared" si="1408"/>
        <v>0</v>
      </c>
      <c r="CW87" s="134" t="e">
        <f t="shared" si="1409"/>
        <v>#DIV/0!</v>
      </c>
      <c r="CX87" s="133">
        <v>0</v>
      </c>
      <c r="CY87" s="145">
        <f t="shared" si="1410"/>
        <v>0</v>
      </c>
      <c r="CZ87" s="144">
        <v>0</v>
      </c>
      <c r="DA87" s="147">
        <v>0</v>
      </c>
      <c r="DB87" s="133">
        <f t="shared" si="1411"/>
        <v>0</v>
      </c>
      <c r="DC87" s="134" t="e">
        <f t="shared" si="1412"/>
        <v>#DIV/0!</v>
      </c>
      <c r="DD87" s="133">
        <v>0</v>
      </c>
      <c r="DE87" s="145">
        <f t="shared" si="1413"/>
        <v>0</v>
      </c>
      <c r="DF87" s="144">
        <f t="shared" si="1414"/>
        <v>0</v>
      </c>
      <c r="DG87" s="147">
        <f t="shared" si="1414"/>
        <v>0</v>
      </c>
      <c r="DH87" s="133">
        <f t="shared" si="1414"/>
        <v>0</v>
      </c>
      <c r="DI87" s="134" t="e">
        <f t="shared" si="1415"/>
        <v>#DIV/0!</v>
      </c>
      <c r="DJ87" s="133">
        <f t="shared" si="1416"/>
        <v>0</v>
      </c>
      <c r="DK87" s="145">
        <f t="shared" si="1416"/>
        <v>0</v>
      </c>
      <c r="DL87" s="144"/>
      <c r="DM87" s="147"/>
      <c r="DN87" s="133">
        <f t="shared" si="1417"/>
        <v>0</v>
      </c>
      <c r="DO87" s="134" t="e">
        <f t="shared" si="1418"/>
        <v>#DIV/0!</v>
      </c>
      <c r="DP87" s="133"/>
      <c r="DQ87" s="145">
        <f t="shared" si="1419"/>
        <v>0</v>
      </c>
      <c r="DR87" s="144"/>
      <c r="DS87" s="147"/>
      <c r="DT87" s="133">
        <f t="shared" si="1420"/>
        <v>0</v>
      </c>
      <c r="DU87" s="134" t="e">
        <f t="shared" si="1421"/>
        <v>#DIV/0!</v>
      </c>
      <c r="DV87" s="133"/>
      <c r="DW87" s="145">
        <f t="shared" si="1422"/>
        <v>0</v>
      </c>
      <c r="DX87" s="144"/>
      <c r="DY87" s="147"/>
      <c r="DZ87" s="133">
        <f t="shared" ref="DZ87" si="1925">+DX87-DY87</f>
        <v>0</v>
      </c>
      <c r="EA87" s="134" t="e">
        <f t="shared" ref="EA87" si="1926">DY87/DX87*100</f>
        <v>#DIV/0!</v>
      </c>
      <c r="EB87" s="133"/>
      <c r="EC87" s="145">
        <f t="shared" ref="EC87" si="1927">+DZ87-EB87</f>
        <v>0</v>
      </c>
      <c r="ED87" s="144">
        <f t="shared" si="1423"/>
        <v>0</v>
      </c>
      <c r="EE87" s="147">
        <f t="shared" si="1423"/>
        <v>0</v>
      </c>
      <c r="EF87" s="133">
        <f t="shared" si="1423"/>
        <v>0</v>
      </c>
      <c r="EG87" s="134" t="e">
        <f t="shared" si="1424"/>
        <v>#DIV/0!</v>
      </c>
      <c r="EH87" s="133">
        <f t="shared" si="1425"/>
        <v>0</v>
      </c>
      <c r="EI87" s="145">
        <f t="shared" si="1425"/>
        <v>0</v>
      </c>
      <c r="EJ87" s="144"/>
      <c r="EK87" s="147"/>
      <c r="EL87" s="133">
        <f t="shared" ref="EL87" si="1928">+EJ87-EK87</f>
        <v>0</v>
      </c>
      <c r="EM87" s="134" t="e">
        <f t="shared" ref="EM87" si="1929">EK87/EJ87*100</f>
        <v>#DIV/0!</v>
      </c>
      <c r="EN87" s="133"/>
      <c r="EO87" s="145">
        <f t="shared" ref="EO87" si="1930">+EL87-EN87</f>
        <v>0</v>
      </c>
      <c r="EP87" s="144"/>
      <c r="EQ87" s="147"/>
      <c r="ER87" s="133">
        <f t="shared" ref="ER87" si="1931">+EP87-EQ87</f>
        <v>0</v>
      </c>
      <c r="ES87" s="134" t="e">
        <f t="shared" ref="ES87" si="1932">EQ87/EP87*100</f>
        <v>#DIV/0!</v>
      </c>
      <c r="ET87" s="133"/>
      <c r="EU87" s="145">
        <f t="shared" ref="EU87" si="1933">+ER87-ET87</f>
        <v>0</v>
      </c>
      <c r="EV87" s="144"/>
      <c r="EW87" s="147"/>
      <c r="EX87" s="133">
        <f t="shared" ref="EX87" si="1934">+EV87-EW87</f>
        <v>0</v>
      </c>
      <c r="EY87" s="134" t="e">
        <f t="shared" ref="EY87" si="1935">EW87/EV87*100</f>
        <v>#DIV/0!</v>
      </c>
      <c r="EZ87" s="133"/>
      <c r="FA87" s="145">
        <f t="shared" ref="FA87" si="1936">+EX87-EZ87</f>
        <v>0</v>
      </c>
      <c r="FB87" s="144"/>
      <c r="FC87" s="147"/>
      <c r="FD87" s="133">
        <f t="shared" ref="FD87" si="1937">+FB87-FC87</f>
        <v>0</v>
      </c>
      <c r="FE87" s="134" t="e">
        <f t="shared" ref="FE87" si="1938">FC87/FB87*100</f>
        <v>#DIV/0!</v>
      </c>
      <c r="FF87" s="133"/>
      <c r="FG87" s="145">
        <f t="shared" ref="FG87" si="1939">+FD87-FF87</f>
        <v>0</v>
      </c>
      <c r="FH87" s="144"/>
      <c r="FI87" s="147"/>
      <c r="FJ87" s="133">
        <f t="shared" ref="FJ87" si="1940">+FH87-FI87</f>
        <v>0</v>
      </c>
      <c r="FK87" s="134" t="e">
        <f t="shared" ref="FK87" si="1941">FI87/FH87*100</f>
        <v>#DIV/0!</v>
      </c>
      <c r="FL87" s="133"/>
      <c r="FM87" s="145">
        <f t="shared" ref="FM87" si="1942">+FJ87-FL87</f>
        <v>0</v>
      </c>
      <c r="FN87" s="144">
        <f t="shared" si="1426"/>
        <v>0</v>
      </c>
      <c r="FO87" s="147">
        <f t="shared" si="1426"/>
        <v>0</v>
      </c>
      <c r="FP87" s="133">
        <f t="shared" si="1426"/>
        <v>0</v>
      </c>
      <c r="FQ87" s="134" t="e">
        <f t="shared" si="1427"/>
        <v>#DIV/0!</v>
      </c>
      <c r="FR87" s="133">
        <f t="shared" si="1428"/>
        <v>0</v>
      </c>
      <c r="FS87" s="145">
        <f t="shared" si="1428"/>
        <v>0</v>
      </c>
      <c r="FT87" s="144"/>
      <c r="FU87" s="147"/>
      <c r="FV87" s="133">
        <f t="shared" ref="FV87" si="1943">+FT87-FU87</f>
        <v>0</v>
      </c>
      <c r="FW87" s="134" t="e">
        <f t="shared" ref="FW87" si="1944">FU87/FT87*100</f>
        <v>#DIV/0!</v>
      </c>
      <c r="FX87" s="133"/>
      <c r="FY87" s="145">
        <f t="shared" ref="FY87" si="1945">+FV87-FX87</f>
        <v>0</v>
      </c>
      <c r="FZ87" s="144"/>
      <c r="GA87" s="147"/>
      <c r="GB87" s="133">
        <f t="shared" ref="GB87" si="1946">+FZ87-GA87</f>
        <v>0</v>
      </c>
      <c r="GC87" s="134" t="e">
        <f t="shared" ref="GC87" si="1947">GA87/FZ87*100</f>
        <v>#DIV/0!</v>
      </c>
      <c r="GD87" s="133"/>
      <c r="GE87" s="145">
        <f t="shared" ref="GE87" si="1948">+GB87-GD87</f>
        <v>0</v>
      </c>
      <c r="GF87" s="144"/>
      <c r="GG87" s="147"/>
      <c r="GH87" s="133">
        <f t="shared" ref="GH87" si="1949">+GF87-GG87</f>
        <v>0</v>
      </c>
      <c r="GI87" s="134" t="e">
        <f t="shared" ref="GI87" si="1950">GG87/GF87*100</f>
        <v>#DIV/0!</v>
      </c>
      <c r="GJ87" s="133"/>
      <c r="GK87" s="145">
        <f t="shared" ref="GK87" si="1951">+GH87-GJ87</f>
        <v>0</v>
      </c>
      <c r="GL87" s="144">
        <f t="shared" si="1429"/>
        <v>0</v>
      </c>
      <c r="GM87" s="147">
        <f t="shared" si="1429"/>
        <v>0</v>
      </c>
      <c r="GN87" s="133">
        <f t="shared" si="1429"/>
        <v>0</v>
      </c>
      <c r="GO87" s="134" t="e">
        <f t="shared" si="1430"/>
        <v>#DIV/0!</v>
      </c>
      <c r="GP87" s="133">
        <f t="shared" si="1431"/>
        <v>0</v>
      </c>
      <c r="GQ87" s="145">
        <f t="shared" si="1431"/>
        <v>0</v>
      </c>
      <c r="GR87" s="144"/>
      <c r="GS87" s="147"/>
      <c r="GT87" s="133">
        <f t="shared" ref="GT87" si="1952">+GR87-GS87</f>
        <v>0</v>
      </c>
      <c r="GU87" s="134" t="e">
        <f t="shared" ref="GU87" si="1953">GS87/GR87*100</f>
        <v>#DIV/0!</v>
      </c>
      <c r="GV87" s="133"/>
      <c r="GW87" s="145">
        <f t="shared" ref="GW87" si="1954">+GT87-GV87</f>
        <v>0</v>
      </c>
      <c r="GX87" s="144"/>
      <c r="GY87" s="147"/>
      <c r="GZ87" s="133">
        <f t="shared" ref="GZ87" si="1955">+GX87-GY87</f>
        <v>0</v>
      </c>
      <c r="HA87" s="134" t="e">
        <f t="shared" ref="HA87" si="1956">GY87/GX87*100</f>
        <v>#DIV/0!</v>
      </c>
      <c r="HB87" s="133"/>
      <c r="HC87" s="145">
        <f t="shared" ref="HC87" si="1957">+GZ87-HB87</f>
        <v>0</v>
      </c>
      <c r="HD87" s="144"/>
      <c r="HE87" s="147"/>
      <c r="HF87" s="133">
        <f t="shared" ref="HF87" si="1958">+HD87-HE87</f>
        <v>0</v>
      </c>
      <c r="HG87" s="134" t="e">
        <f t="shared" ref="HG87" si="1959">HE87/HD87*100</f>
        <v>#DIV/0!</v>
      </c>
      <c r="HH87" s="133"/>
      <c r="HI87" s="145">
        <f t="shared" ref="HI87" si="1960">+HF87-HH87</f>
        <v>0</v>
      </c>
      <c r="HJ87" s="144"/>
      <c r="HK87" s="147"/>
      <c r="HL87" s="133">
        <f t="shared" ref="HL87" si="1961">+HJ87-HK87</f>
        <v>0</v>
      </c>
      <c r="HM87" s="134" t="e">
        <f t="shared" ref="HM87" si="1962">HK87/HJ87*100</f>
        <v>#DIV/0!</v>
      </c>
      <c r="HN87" s="133"/>
      <c r="HO87" s="145">
        <f t="shared" ref="HO87" si="1963">+HL87-HN87</f>
        <v>0</v>
      </c>
      <c r="HP87" s="144"/>
      <c r="HQ87" s="147"/>
      <c r="HR87" s="133">
        <f t="shared" ref="HR87" si="1964">+HP87-HQ87</f>
        <v>0</v>
      </c>
      <c r="HS87" s="134" t="e">
        <f t="shared" ref="HS87" si="1965">HQ87/HP87*100</f>
        <v>#DIV/0!</v>
      </c>
      <c r="HT87" s="133"/>
      <c r="HU87" s="145">
        <f t="shared" ref="HU87" si="1966">+HR87-HT87</f>
        <v>0</v>
      </c>
      <c r="HV87" s="144"/>
      <c r="HW87" s="147"/>
      <c r="HX87" s="133">
        <f t="shared" ref="HX87" si="1967">+HV87-HW87</f>
        <v>0</v>
      </c>
      <c r="HY87" s="134" t="e">
        <f t="shared" ref="HY87" si="1968">HW87/HV87*100</f>
        <v>#DIV/0!</v>
      </c>
      <c r="HZ87" s="133"/>
      <c r="IA87" s="145">
        <f t="shared" ref="IA87" si="1969">+HX87-HZ87</f>
        <v>0</v>
      </c>
      <c r="IB87" s="144">
        <f t="shared" si="1432"/>
        <v>0</v>
      </c>
      <c r="IC87" s="147">
        <f t="shared" si="1432"/>
        <v>0</v>
      </c>
      <c r="ID87" s="133">
        <f t="shared" si="1432"/>
        <v>0</v>
      </c>
      <c r="IE87" s="134" t="e">
        <f t="shared" si="1433"/>
        <v>#DIV/0!</v>
      </c>
      <c r="IF87" s="133">
        <f t="shared" si="1434"/>
        <v>0</v>
      </c>
      <c r="IG87" s="145">
        <f t="shared" si="1434"/>
        <v>0</v>
      </c>
      <c r="IH87" s="144"/>
      <c r="II87" s="147"/>
      <c r="IJ87" s="133">
        <f t="shared" ref="IJ87" si="1970">+IH87-II87</f>
        <v>0</v>
      </c>
      <c r="IK87" s="134" t="e">
        <f t="shared" ref="IK87" si="1971">II87/IH87*100</f>
        <v>#DIV/0!</v>
      </c>
      <c r="IL87" s="133"/>
      <c r="IM87" s="145">
        <f t="shared" ref="IM87" si="1972">+IJ87-IL87</f>
        <v>0</v>
      </c>
      <c r="IN87" s="144"/>
      <c r="IO87" s="147"/>
      <c r="IP87" s="133">
        <f t="shared" ref="IP87" si="1973">+IN87-IO87</f>
        <v>0</v>
      </c>
      <c r="IQ87" s="134" t="e">
        <f t="shared" ref="IQ87" si="1974">IO87/IN87*100</f>
        <v>#DIV/0!</v>
      </c>
      <c r="IR87" s="133"/>
      <c r="IS87" s="145">
        <f t="shared" ref="IS87" si="1975">+IP87-IR87</f>
        <v>0</v>
      </c>
      <c r="IT87" s="144"/>
      <c r="IU87" s="147"/>
      <c r="IV87" s="133">
        <f t="shared" ref="IV87" si="1976">+IT87-IU87</f>
        <v>0</v>
      </c>
      <c r="IW87" s="134" t="e">
        <f t="shared" ref="IW87" si="1977">IU87/IT87*100</f>
        <v>#DIV/0!</v>
      </c>
      <c r="IX87" s="133"/>
      <c r="IY87" s="145">
        <f t="shared" ref="IY87" si="1978">+IV87-IX87</f>
        <v>0</v>
      </c>
      <c r="IZ87" s="144">
        <f t="shared" si="1435"/>
        <v>0</v>
      </c>
      <c r="JA87" s="147">
        <f t="shared" si="1435"/>
        <v>0</v>
      </c>
      <c r="JB87" s="133">
        <f t="shared" si="1435"/>
        <v>0</v>
      </c>
      <c r="JC87" s="134" t="e">
        <f t="shared" si="1436"/>
        <v>#DIV/0!</v>
      </c>
      <c r="JD87" s="133">
        <f t="shared" si="1437"/>
        <v>0</v>
      </c>
      <c r="JE87" s="145">
        <f t="shared" si="1437"/>
        <v>0</v>
      </c>
      <c r="JF87" s="144"/>
      <c r="JG87" s="147"/>
      <c r="JH87" s="133">
        <f t="shared" ref="JH87" si="1979">+JF87-JG87</f>
        <v>0</v>
      </c>
      <c r="JI87" s="134" t="e">
        <f t="shared" ref="JI87" si="1980">JG87/JF87*100</f>
        <v>#DIV/0!</v>
      </c>
      <c r="JJ87" s="133"/>
      <c r="JK87" s="145">
        <f t="shared" ref="JK87" si="1981">+JH87-JJ87</f>
        <v>0</v>
      </c>
      <c r="JL87" s="144"/>
      <c r="JM87" s="147"/>
      <c r="JN87" s="133">
        <f t="shared" ref="JN87" si="1982">+JL87-JM87</f>
        <v>0</v>
      </c>
      <c r="JO87" s="134" t="e">
        <f t="shared" ref="JO87" si="1983">JM87/JL87*100</f>
        <v>#DIV/0!</v>
      </c>
      <c r="JP87" s="133"/>
      <c r="JQ87" s="145">
        <f t="shared" ref="JQ87" si="1984">+JN87-JP87</f>
        <v>0</v>
      </c>
      <c r="JR87" s="144"/>
      <c r="JS87" s="147"/>
      <c r="JT87" s="133">
        <f t="shared" ref="JT87" si="1985">+JR87-JS87</f>
        <v>0</v>
      </c>
      <c r="JU87" s="134" t="e">
        <f t="shared" ref="JU87" si="1986">JS87/JR87*100</f>
        <v>#DIV/0!</v>
      </c>
      <c r="JV87" s="133"/>
      <c r="JW87" s="145">
        <f t="shared" ref="JW87" si="1987">+JT87-JV87</f>
        <v>0</v>
      </c>
      <c r="JX87" s="144"/>
      <c r="JY87" s="147"/>
      <c r="JZ87" s="133">
        <f t="shared" ref="JZ87" si="1988">+JX87-JY87</f>
        <v>0</v>
      </c>
      <c r="KA87" s="134" t="e">
        <f t="shared" ref="KA87" si="1989">JY87/JX87*100</f>
        <v>#DIV/0!</v>
      </c>
      <c r="KB87" s="133"/>
      <c r="KC87" s="145">
        <f t="shared" ref="KC87" si="1990">+JZ87-KB87</f>
        <v>0</v>
      </c>
      <c r="KD87" s="144">
        <f t="shared" si="1438"/>
        <v>0</v>
      </c>
      <c r="KE87" s="147">
        <f t="shared" si="1438"/>
        <v>0</v>
      </c>
      <c r="KF87" s="133">
        <f t="shared" si="1438"/>
        <v>0</v>
      </c>
      <c r="KG87" s="134" t="e">
        <f t="shared" si="1439"/>
        <v>#DIV/0!</v>
      </c>
      <c r="KH87" s="133">
        <f t="shared" si="1440"/>
        <v>0</v>
      </c>
      <c r="KI87" s="145">
        <f t="shared" si="1440"/>
        <v>0</v>
      </c>
      <c r="KJ87" s="144"/>
      <c r="KK87" s="147"/>
      <c r="KL87" s="133">
        <f t="shared" ref="KL87" si="1991">+KJ87-KK87</f>
        <v>0</v>
      </c>
      <c r="KM87" s="134" t="e">
        <f t="shared" ref="KM87" si="1992">KK87/KJ87*100</f>
        <v>#DIV/0!</v>
      </c>
      <c r="KN87" s="133"/>
      <c r="KO87" s="145">
        <f t="shared" ref="KO87" si="1993">+KL87-KN87</f>
        <v>0</v>
      </c>
      <c r="KP87" s="144"/>
      <c r="KQ87" s="147"/>
      <c r="KR87" s="133">
        <f t="shared" ref="KR87" si="1994">+KP87-KQ87</f>
        <v>0</v>
      </c>
      <c r="KS87" s="134" t="e">
        <f t="shared" ref="KS87" si="1995">KQ87/KP87*100</f>
        <v>#DIV/0!</v>
      </c>
      <c r="KT87" s="133"/>
      <c r="KU87" s="145">
        <f t="shared" ref="KU87" si="1996">+KR87-KT87</f>
        <v>0</v>
      </c>
      <c r="KV87" s="144">
        <f t="shared" si="1441"/>
        <v>0</v>
      </c>
      <c r="KW87" s="147">
        <f t="shared" si="1441"/>
        <v>0</v>
      </c>
      <c r="KX87" s="133">
        <f t="shared" si="1441"/>
        <v>0</v>
      </c>
      <c r="KY87" s="134" t="e">
        <f t="shared" si="1442"/>
        <v>#DIV/0!</v>
      </c>
      <c r="KZ87" s="133">
        <f t="shared" si="1443"/>
        <v>0</v>
      </c>
      <c r="LA87" s="145">
        <f t="shared" si="1443"/>
        <v>0</v>
      </c>
      <c r="LB87" s="144"/>
      <c r="LC87" s="147"/>
      <c r="LD87" s="133">
        <f t="shared" ref="LD87" si="1997">+LB87-LC87</f>
        <v>0</v>
      </c>
      <c r="LE87" s="134" t="e">
        <f t="shared" ref="LE87" si="1998">LC87/LB87*100</f>
        <v>#DIV/0!</v>
      </c>
      <c r="LF87" s="133"/>
      <c r="LG87" s="145">
        <f t="shared" ref="LG87" si="1999">+LD87-LF87</f>
        <v>0</v>
      </c>
      <c r="LH87" s="144"/>
      <c r="LI87" s="147"/>
      <c r="LJ87" s="133">
        <f t="shared" ref="LJ87" si="2000">+LH87-LI87</f>
        <v>0</v>
      </c>
      <c r="LK87" s="134" t="e">
        <f t="shared" ref="LK87" si="2001">LI87/LH87*100</f>
        <v>#DIV/0!</v>
      </c>
      <c r="LL87" s="133"/>
      <c r="LM87" s="145">
        <f t="shared" ref="LM87" si="2002">+LJ87-LL87</f>
        <v>0</v>
      </c>
      <c r="LN87" s="144">
        <f t="shared" si="1444"/>
        <v>0</v>
      </c>
      <c r="LO87" s="147">
        <f t="shared" si="1444"/>
        <v>0</v>
      </c>
      <c r="LP87" s="133">
        <f t="shared" si="1444"/>
        <v>0</v>
      </c>
      <c r="LQ87" s="134" t="e">
        <f t="shared" si="1445"/>
        <v>#DIV/0!</v>
      </c>
      <c r="LR87" s="133">
        <f t="shared" si="1446"/>
        <v>0</v>
      </c>
      <c r="LS87" s="145">
        <f t="shared" si="1446"/>
        <v>0</v>
      </c>
      <c r="LT87" s="144"/>
      <c r="LU87" s="147"/>
      <c r="LV87" s="133">
        <f t="shared" ref="LV87" si="2003">+LT87-LU87</f>
        <v>0</v>
      </c>
      <c r="LW87" s="134" t="e">
        <f t="shared" ref="LW87" si="2004">LU87/LT87*100</f>
        <v>#DIV/0!</v>
      </c>
      <c r="LX87" s="133"/>
      <c r="LY87" s="145">
        <f t="shared" ref="LY87" si="2005">+LV87-LX87</f>
        <v>0</v>
      </c>
      <c r="LZ87" s="144"/>
      <c r="MA87" s="147"/>
      <c r="MB87" s="133">
        <f t="shared" ref="MB87" si="2006">+LZ87-MA87</f>
        <v>0</v>
      </c>
      <c r="MC87" s="134" t="e">
        <f t="shared" ref="MC87" si="2007">MA87/LZ87*100</f>
        <v>#DIV/0!</v>
      </c>
      <c r="MD87" s="133"/>
      <c r="ME87" s="145">
        <f t="shared" ref="ME87" si="2008">+MB87-MD87</f>
        <v>0</v>
      </c>
      <c r="MF87" s="144">
        <f t="shared" si="1447"/>
        <v>0</v>
      </c>
      <c r="MG87" s="147">
        <f t="shared" si="1447"/>
        <v>0</v>
      </c>
      <c r="MH87" s="133">
        <f t="shared" si="1447"/>
        <v>0</v>
      </c>
      <c r="MI87" s="134" t="e">
        <f t="shared" si="1448"/>
        <v>#DIV/0!</v>
      </c>
      <c r="MJ87" s="133">
        <f t="shared" si="1449"/>
        <v>0</v>
      </c>
      <c r="MK87" s="145">
        <f t="shared" si="1449"/>
        <v>0</v>
      </c>
      <c r="ML87" s="144"/>
      <c r="MM87" s="147"/>
      <c r="MN87" s="133">
        <f t="shared" ref="MN87" si="2009">+ML87-MM87</f>
        <v>0</v>
      </c>
      <c r="MO87" s="134" t="e">
        <f t="shared" ref="MO87" si="2010">MM87/ML87*100</f>
        <v>#DIV/0!</v>
      </c>
      <c r="MP87" s="133"/>
      <c r="MQ87" s="145">
        <f t="shared" ref="MQ87" si="2011">+MN87-MP87</f>
        <v>0</v>
      </c>
      <c r="MR87" s="144"/>
      <c r="MS87" s="147"/>
      <c r="MT87" s="133">
        <f t="shared" ref="MT87" si="2012">+MR87-MS87</f>
        <v>0</v>
      </c>
      <c r="MU87" s="134" t="e">
        <f t="shared" ref="MU87" si="2013">MS87/MR87*100</f>
        <v>#DIV/0!</v>
      </c>
      <c r="MV87" s="133"/>
      <c r="MW87" s="145">
        <f t="shared" ref="MW87" si="2014">+MT87-MV87</f>
        <v>0</v>
      </c>
      <c r="MX87" s="144">
        <f t="shared" si="1450"/>
        <v>0</v>
      </c>
      <c r="MY87" s="147">
        <f t="shared" si="1450"/>
        <v>0</v>
      </c>
      <c r="MZ87" s="133">
        <f t="shared" si="1450"/>
        <v>0</v>
      </c>
      <c r="NA87" s="134" t="e">
        <f t="shared" si="1451"/>
        <v>#DIV/0!</v>
      </c>
      <c r="NB87" s="133">
        <f t="shared" si="1452"/>
        <v>0</v>
      </c>
      <c r="NC87" s="145">
        <f t="shared" si="1452"/>
        <v>0</v>
      </c>
      <c r="ND87" s="144"/>
      <c r="NE87" s="147"/>
      <c r="NF87" s="133">
        <f t="shared" ref="NF87" si="2015">+ND87-NE87</f>
        <v>0</v>
      </c>
      <c r="NG87" s="134" t="e">
        <f t="shared" ref="NG87" si="2016">NE87/ND87*100</f>
        <v>#DIV/0!</v>
      </c>
      <c r="NH87" s="133"/>
      <c r="NI87" s="145">
        <f t="shared" ref="NI87" si="2017">+NF87-NH87</f>
        <v>0</v>
      </c>
      <c r="NJ87" s="144"/>
      <c r="NK87" s="147"/>
      <c r="NL87" s="133">
        <f t="shared" ref="NL87" si="2018">+NJ87-NK87</f>
        <v>0</v>
      </c>
      <c r="NM87" s="134" t="e">
        <f t="shared" ref="NM87" si="2019">NK87/NJ87*100</f>
        <v>#DIV/0!</v>
      </c>
      <c r="NN87" s="133"/>
      <c r="NO87" s="145">
        <f t="shared" ref="NO87" si="2020">+NL87-NN87</f>
        <v>0</v>
      </c>
      <c r="NP87" s="144">
        <f t="shared" si="1453"/>
        <v>0</v>
      </c>
      <c r="NQ87" s="147">
        <f t="shared" si="1453"/>
        <v>0</v>
      </c>
      <c r="NR87" s="133">
        <f t="shared" si="1453"/>
        <v>0</v>
      </c>
      <c r="NS87" s="134" t="e">
        <f t="shared" si="1454"/>
        <v>#DIV/0!</v>
      </c>
      <c r="NT87" s="133">
        <f t="shared" si="1455"/>
        <v>0</v>
      </c>
      <c r="NU87" s="145">
        <f t="shared" si="1455"/>
        <v>0</v>
      </c>
      <c r="NV87" s="144"/>
      <c r="NW87" s="147"/>
      <c r="NX87" s="133">
        <f t="shared" ref="NX87" si="2021">+NV87-NW87</f>
        <v>0</v>
      </c>
      <c r="NY87" s="134" t="e">
        <f t="shared" ref="NY87" si="2022">NW87/NV87*100</f>
        <v>#DIV/0!</v>
      </c>
      <c r="NZ87" s="133"/>
      <c r="OA87" s="145">
        <f t="shared" ref="OA87" si="2023">+NX87-NZ87</f>
        <v>0</v>
      </c>
      <c r="OB87" s="144"/>
      <c r="OC87" s="147"/>
      <c r="OD87" s="133">
        <f t="shared" ref="OD87" si="2024">+OB87-OC87</f>
        <v>0</v>
      </c>
      <c r="OE87" s="134" t="e">
        <f t="shared" ref="OE87" si="2025">OC87/OB87*100</f>
        <v>#DIV/0!</v>
      </c>
      <c r="OF87" s="133"/>
      <c r="OG87" s="145">
        <f t="shared" ref="OG87" si="2026">+OD87-OF87</f>
        <v>0</v>
      </c>
      <c r="OH87" s="144"/>
      <c r="OI87" s="147"/>
      <c r="OJ87" s="133">
        <f t="shared" ref="OJ87" si="2027">+OH87-OI87</f>
        <v>0</v>
      </c>
      <c r="OK87" s="134" t="e">
        <f t="shared" ref="OK87" si="2028">OI87/OH87*100</f>
        <v>#DIV/0!</v>
      </c>
      <c r="OL87" s="133"/>
      <c r="OM87" s="145">
        <f t="shared" ref="OM87" si="2029">+OJ87-OL87</f>
        <v>0</v>
      </c>
      <c r="ON87" s="144">
        <f t="shared" si="1456"/>
        <v>0</v>
      </c>
      <c r="OO87" s="147">
        <f t="shared" si="1456"/>
        <v>0</v>
      </c>
      <c r="OP87" s="133">
        <f t="shared" si="1456"/>
        <v>0</v>
      </c>
      <c r="OQ87" s="134" t="e">
        <f t="shared" si="1457"/>
        <v>#DIV/0!</v>
      </c>
      <c r="OR87" s="133">
        <f t="shared" si="1458"/>
        <v>0</v>
      </c>
      <c r="OS87" s="145">
        <f t="shared" si="1458"/>
        <v>0</v>
      </c>
      <c r="OT87" s="144"/>
      <c r="OU87" s="147"/>
      <c r="OV87" s="133">
        <f t="shared" ref="OV87" si="2030">+OT87-OU87</f>
        <v>0</v>
      </c>
      <c r="OW87" s="134" t="e">
        <f t="shared" ref="OW87" si="2031">OU87/OT87*100</f>
        <v>#DIV/0!</v>
      </c>
      <c r="OX87" s="133"/>
      <c r="OY87" s="145">
        <f t="shared" ref="OY87" si="2032">+OV87-OX87</f>
        <v>0</v>
      </c>
      <c r="OZ87" s="144"/>
      <c r="PA87" s="147"/>
      <c r="PB87" s="133">
        <f t="shared" ref="PB87" si="2033">+OZ87-PA87</f>
        <v>0</v>
      </c>
      <c r="PC87" s="134" t="e">
        <f t="shared" ref="PC87" si="2034">PA87/OZ87*100</f>
        <v>#DIV/0!</v>
      </c>
      <c r="PD87" s="133"/>
      <c r="PE87" s="145">
        <f t="shared" ref="PE87" si="2035">+PB87-PD87</f>
        <v>0</v>
      </c>
      <c r="PF87" s="144">
        <f t="shared" si="1459"/>
        <v>0</v>
      </c>
      <c r="PG87" s="147">
        <f t="shared" si="1459"/>
        <v>0</v>
      </c>
      <c r="PH87" s="133">
        <f t="shared" si="1459"/>
        <v>0</v>
      </c>
      <c r="PI87" s="134" t="e">
        <f t="shared" si="1460"/>
        <v>#DIV/0!</v>
      </c>
      <c r="PJ87" s="133">
        <f t="shared" si="1461"/>
        <v>0</v>
      </c>
      <c r="PK87" s="145">
        <f t="shared" si="1461"/>
        <v>0</v>
      </c>
      <c r="PL87" s="144"/>
      <c r="PM87" s="147"/>
      <c r="PN87" s="133">
        <f t="shared" ref="PN87" si="2036">+PL87-PM87</f>
        <v>0</v>
      </c>
      <c r="PO87" s="134" t="e">
        <f t="shared" ref="PO87" si="2037">PM87/PL87*100</f>
        <v>#DIV/0!</v>
      </c>
      <c r="PP87" s="133"/>
      <c r="PQ87" s="145">
        <f t="shared" ref="PQ87" si="2038">+PN87-PP87</f>
        <v>0</v>
      </c>
      <c r="PR87" s="144"/>
      <c r="PS87" s="147"/>
      <c r="PT87" s="133">
        <f t="shared" ref="PT87" si="2039">+PR87-PS87</f>
        <v>0</v>
      </c>
      <c r="PU87" s="134" t="e">
        <f t="shared" ref="PU87" si="2040">PS87/PR87*100</f>
        <v>#DIV/0!</v>
      </c>
      <c r="PV87" s="133"/>
      <c r="PW87" s="145">
        <f t="shared" ref="PW87" si="2041">+PT87-PV87</f>
        <v>0</v>
      </c>
    </row>
    <row r="88" spans="1:439" s="98" customFormat="1" ht="18.75" customHeight="1">
      <c r="A88" s="150"/>
      <c r="B88" s="163" t="s">
        <v>781</v>
      </c>
      <c r="C88" s="163"/>
      <c r="D88" s="164">
        <f>SUM(D86:D87)</f>
        <v>681512.67999999993</v>
      </c>
      <c r="E88" s="164">
        <f t="shared" ref="E88:J88" si="2042">SUM(E86:E87)</f>
        <v>0</v>
      </c>
      <c r="F88" s="164">
        <f t="shared" si="2042"/>
        <v>681512.67999999993</v>
      </c>
      <c r="G88" s="164">
        <f t="shared" si="2042"/>
        <v>0</v>
      </c>
      <c r="H88" s="164">
        <f t="shared" si="2042"/>
        <v>681512.67999999993</v>
      </c>
      <c r="I88" s="164">
        <f t="shared" si="2042"/>
        <v>0</v>
      </c>
      <c r="J88" s="180">
        <f t="shared" si="2042"/>
        <v>681512.67999999993</v>
      </c>
      <c r="K88" s="165">
        <f t="shared" si="1374"/>
        <v>0</v>
      </c>
      <c r="L88" s="164">
        <f t="shared" ref="L88:M88" si="2043">SUM(L86:L87)</f>
        <v>0</v>
      </c>
      <c r="M88" s="181">
        <f t="shared" si="2043"/>
        <v>681512.67999999993</v>
      </c>
      <c r="N88" s="167">
        <f t="shared" si="1375"/>
        <v>0</v>
      </c>
      <c r="O88" s="168">
        <f t="shared" si="1375"/>
        <v>0</v>
      </c>
      <c r="P88" s="182">
        <f t="shared" si="1375"/>
        <v>0</v>
      </c>
      <c r="Q88" s="169" t="e">
        <f t="shared" si="1376"/>
        <v>#DIV/0!</v>
      </c>
      <c r="R88" s="168">
        <f t="shared" si="1377"/>
        <v>0</v>
      </c>
      <c r="S88" s="170">
        <f t="shared" si="1377"/>
        <v>0</v>
      </c>
      <c r="T88" s="171">
        <f>SUM(T87)</f>
        <v>681512.67999999993</v>
      </c>
      <c r="U88" s="172">
        <f t="shared" ref="U88:V88" si="2044">SUM(U87)</f>
        <v>0</v>
      </c>
      <c r="V88" s="183">
        <f t="shared" si="2044"/>
        <v>681512.67999999993</v>
      </c>
      <c r="W88" s="173">
        <f t="shared" si="1248"/>
        <v>0</v>
      </c>
      <c r="X88" s="172">
        <f t="shared" ref="X88:Y88" si="2045">SUM(X87)</f>
        <v>0</v>
      </c>
      <c r="Y88" s="174">
        <f t="shared" si="2045"/>
        <v>681512.67999999993</v>
      </c>
      <c r="Z88" s="175">
        <f>SUM(Z86:Z87)</f>
        <v>0</v>
      </c>
      <c r="AA88" s="164">
        <f t="shared" ref="AA88:CX88" si="2046">SUM(AA86:AA87)</f>
        <v>0</v>
      </c>
      <c r="AB88" s="180">
        <f t="shared" si="2046"/>
        <v>0</v>
      </c>
      <c r="AC88" s="165" t="e">
        <f t="shared" si="2046"/>
        <v>#DIV/0!</v>
      </c>
      <c r="AD88" s="164">
        <f t="shared" si="2046"/>
        <v>0</v>
      </c>
      <c r="AE88" s="176">
        <f t="shared" si="2046"/>
        <v>0</v>
      </c>
      <c r="AF88" s="175">
        <f t="shared" si="2046"/>
        <v>0</v>
      </c>
      <c r="AG88" s="164">
        <f t="shared" si="2046"/>
        <v>0</v>
      </c>
      <c r="AH88" s="180">
        <f t="shared" si="2046"/>
        <v>0</v>
      </c>
      <c r="AI88" s="165" t="e">
        <f t="shared" si="2046"/>
        <v>#DIV/0!</v>
      </c>
      <c r="AJ88" s="164">
        <f t="shared" si="2046"/>
        <v>0</v>
      </c>
      <c r="AK88" s="176">
        <f t="shared" si="2046"/>
        <v>0</v>
      </c>
      <c r="AL88" s="175">
        <f t="shared" si="1378"/>
        <v>681512.67999999993</v>
      </c>
      <c r="AM88" s="164">
        <f t="shared" si="1378"/>
        <v>0</v>
      </c>
      <c r="AN88" s="180">
        <f t="shared" si="1378"/>
        <v>681512.67999999993</v>
      </c>
      <c r="AO88" s="165">
        <f t="shared" si="1379"/>
        <v>0</v>
      </c>
      <c r="AP88" s="164">
        <f t="shared" si="1380"/>
        <v>0</v>
      </c>
      <c r="AQ88" s="176">
        <f t="shared" si="1380"/>
        <v>681512.67999999993</v>
      </c>
      <c r="AR88" s="175">
        <f t="shared" si="2046"/>
        <v>681512.67999999993</v>
      </c>
      <c r="AS88" s="164">
        <f t="shared" si="2046"/>
        <v>0</v>
      </c>
      <c r="AT88" s="180">
        <f t="shared" si="2046"/>
        <v>681512.67999999993</v>
      </c>
      <c r="AU88" s="165">
        <f t="shared" si="2046"/>
        <v>0</v>
      </c>
      <c r="AV88" s="164">
        <f t="shared" si="2046"/>
        <v>0</v>
      </c>
      <c r="AW88" s="176">
        <f t="shared" si="2046"/>
        <v>681512.67999999993</v>
      </c>
      <c r="AX88" s="175">
        <f t="shared" si="2046"/>
        <v>0</v>
      </c>
      <c r="AY88" s="164">
        <f t="shared" si="2046"/>
        <v>0</v>
      </c>
      <c r="AZ88" s="180">
        <f t="shared" si="2046"/>
        <v>0</v>
      </c>
      <c r="BA88" s="165" t="e">
        <f t="shared" si="2046"/>
        <v>#DIV/0!</v>
      </c>
      <c r="BB88" s="164">
        <f t="shared" si="2046"/>
        <v>0</v>
      </c>
      <c r="BC88" s="176">
        <f t="shared" si="2046"/>
        <v>0</v>
      </c>
      <c r="BD88" s="175">
        <f t="shared" si="2046"/>
        <v>0</v>
      </c>
      <c r="BE88" s="164">
        <f t="shared" si="2046"/>
        <v>0</v>
      </c>
      <c r="BF88" s="180">
        <f t="shared" si="2046"/>
        <v>0</v>
      </c>
      <c r="BG88" s="165" t="e">
        <f t="shared" si="2046"/>
        <v>#DIV/0!</v>
      </c>
      <c r="BH88" s="164">
        <f t="shared" si="2046"/>
        <v>0</v>
      </c>
      <c r="BI88" s="176">
        <f t="shared" si="2046"/>
        <v>0</v>
      </c>
      <c r="BJ88" s="175">
        <f t="shared" si="1390"/>
        <v>0</v>
      </c>
      <c r="BK88" s="164">
        <f t="shared" si="1390"/>
        <v>0</v>
      </c>
      <c r="BL88" s="180">
        <f t="shared" si="1390"/>
        <v>0</v>
      </c>
      <c r="BM88" s="165" t="e">
        <f t="shared" si="1391"/>
        <v>#DIV/0!</v>
      </c>
      <c r="BN88" s="164">
        <f t="shared" si="1392"/>
        <v>0</v>
      </c>
      <c r="BO88" s="176">
        <f t="shared" si="1392"/>
        <v>0</v>
      </c>
      <c r="BP88" s="175">
        <f t="shared" si="2046"/>
        <v>0</v>
      </c>
      <c r="BQ88" s="164">
        <f t="shared" si="2046"/>
        <v>0</v>
      </c>
      <c r="BR88" s="180">
        <f t="shared" si="2046"/>
        <v>0</v>
      </c>
      <c r="BS88" s="165" t="e">
        <f t="shared" si="2046"/>
        <v>#DIV/0!</v>
      </c>
      <c r="BT88" s="164">
        <f t="shared" si="2046"/>
        <v>0</v>
      </c>
      <c r="BU88" s="176">
        <f t="shared" si="2046"/>
        <v>0</v>
      </c>
      <c r="BV88" s="175">
        <f t="shared" si="2046"/>
        <v>0</v>
      </c>
      <c r="BW88" s="164">
        <f t="shared" si="2046"/>
        <v>0</v>
      </c>
      <c r="BX88" s="180">
        <f t="shared" si="2046"/>
        <v>0</v>
      </c>
      <c r="BY88" s="165" t="e">
        <f t="shared" si="2046"/>
        <v>#DIV/0!</v>
      </c>
      <c r="BZ88" s="164">
        <f t="shared" si="2046"/>
        <v>0</v>
      </c>
      <c r="CA88" s="176">
        <f t="shared" si="2046"/>
        <v>0</v>
      </c>
      <c r="CB88" s="175">
        <f t="shared" si="2046"/>
        <v>0</v>
      </c>
      <c r="CC88" s="164">
        <f t="shared" si="2046"/>
        <v>0</v>
      </c>
      <c r="CD88" s="180">
        <f t="shared" si="2046"/>
        <v>0</v>
      </c>
      <c r="CE88" s="165" t="e">
        <f t="shared" si="2046"/>
        <v>#DIV/0!</v>
      </c>
      <c r="CF88" s="164">
        <f t="shared" si="2046"/>
        <v>0</v>
      </c>
      <c r="CG88" s="176">
        <f t="shared" si="2046"/>
        <v>0</v>
      </c>
      <c r="CH88" s="175">
        <f t="shared" si="1402"/>
        <v>0</v>
      </c>
      <c r="CI88" s="164">
        <f t="shared" si="1402"/>
        <v>0</v>
      </c>
      <c r="CJ88" s="180">
        <f t="shared" si="1402"/>
        <v>0</v>
      </c>
      <c r="CK88" s="165" t="e">
        <f t="shared" si="1403"/>
        <v>#DIV/0!</v>
      </c>
      <c r="CL88" s="164">
        <f t="shared" si="1404"/>
        <v>0</v>
      </c>
      <c r="CM88" s="176">
        <f t="shared" si="1404"/>
        <v>0</v>
      </c>
      <c r="CN88" s="175">
        <f t="shared" si="2046"/>
        <v>0</v>
      </c>
      <c r="CO88" s="164">
        <f t="shared" si="2046"/>
        <v>0</v>
      </c>
      <c r="CP88" s="180">
        <f t="shared" si="2046"/>
        <v>0</v>
      </c>
      <c r="CQ88" s="165" t="e">
        <f t="shared" si="2046"/>
        <v>#DIV/0!</v>
      </c>
      <c r="CR88" s="164">
        <f t="shared" si="2046"/>
        <v>0</v>
      </c>
      <c r="CS88" s="176">
        <f t="shared" si="2046"/>
        <v>0</v>
      </c>
      <c r="CT88" s="175">
        <f t="shared" si="2046"/>
        <v>0</v>
      </c>
      <c r="CU88" s="164">
        <f t="shared" si="2046"/>
        <v>0</v>
      </c>
      <c r="CV88" s="180">
        <f t="shared" si="2046"/>
        <v>0</v>
      </c>
      <c r="CW88" s="165" t="e">
        <f t="shared" si="2046"/>
        <v>#DIV/0!</v>
      </c>
      <c r="CX88" s="164">
        <f t="shared" si="2046"/>
        <v>0</v>
      </c>
      <c r="CY88" s="176">
        <f t="shared" ref="CY88:DW88" si="2047">SUM(CY86:CY87)</f>
        <v>0</v>
      </c>
      <c r="CZ88" s="175">
        <f t="shared" si="2047"/>
        <v>0</v>
      </c>
      <c r="DA88" s="164">
        <f t="shared" si="2047"/>
        <v>0</v>
      </c>
      <c r="DB88" s="180">
        <f t="shared" si="2047"/>
        <v>0</v>
      </c>
      <c r="DC88" s="165" t="e">
        <f t="shared" si="2047"/>
        <v>#DIV/0!</v>
      </c>
      <c r="DD88" s="164">
        <f t="shared" si="2047"/>
        <v>0</v>
      </c>
      <c r="DE88" s="176">
        <f t="shared" si="2047"/>
        <v>0</v>
      </c>
      <c r="DF88" s="175">
        <f t="shared" si="1414"/>
        <v>0</v>
      </c>
      <c r="DG88" s="164">
        <f t="shared" si="1414"/>
        <v>0</v>
      </c>
      <c r="DH88" s="180">
        <f t="shared" si="1414"/>
        <v>0</v>
      </c>
      <c r="DI88" s="165" t="e">
        <f t="shared" si="1415"/>
        <v>#DIV/0!</v>
      </c>
      <c r="DJ88" s="164">
        <f t="shared" si="1416"/>
        <v>0</v>
      </c>
      <c r="DK88" s="176">
        <f t="shared" si="1416"/>
        <v>0</v>
      </c>
      <c r="DL88" s="175">
        <f t="shared" si="2047"/>
        <v>0</v>
      </c>
      <c r="DM88" s="164">
        <f t="shared" si="2047"/>
        <v>0</v>
      </c>
      <c r="DN88" s="180">
        <f t="shared" si="2047"/>
        <v>0</v>
      </c>
      <c r="DO88" s="165" t="e">
        <f t="shared" si="2047"/>
        <v>#DIV/0!</v>
      </c>
      <c r="DP88" s="164">
        <f t="shared" si="2047"/>
        <v>0</v>
      </c>
      <c r="DQ88" s="176">
        <f t="shared" si="2047"/>
        <v>0</v>
      </c>
      <c r="DR88" s="175">
        <f t="shared" si="2047"/>
        <v>0</v>
      </c>
      <c r="DS88" s="164">
        <f t="shared" si="2047"/>
        <v>0</v>
      </c>
      <c r="DT88" s="180">
        <f t="shared" si="2047"/>
        <v>0</v>
      </c>
      <c r="DU88" s="165" t="e">
        <f t="shared" si="2047"/>
        <v>#DIV/0!</v>
      </c>
      <c r="DV88" s="164">
        <f t="shared" si="2047"/>
        <v>0</v>
      </c>
      <c r="DW88" s="176">
        <f t="shared" si="2047"/>
        <v>0</v>
      </c>
      <c r="DX88" s="175">
        <f>SUM(DX86:DX87)</f>
        <v>0</v>
      </c>
      <c r="DY88" s="164">
        <f t="shared" ref="DY88:EC88" si="2048">SUM(DY86:DY87)</f>
        <v>0</v>
      </c>
      <c r="DZ88" s="180">
        <f t="shared" si="2048"/>
        <v>0</v>
      </c>
      <c r="EA88" s="165" t="e">
        <f t="shared" si="2048"/>
        <v>#DIV/0!</v>
      </c>
      <c r="EB88" s="164">
        <f t="shared" si="2048"/>
        <v>0</v>
      </c>
      <c r="EC88" s="176">
        <f t="shared" si="2048"/>
        <v>0</v>
      </c>
      <c r="ED88" s="175">
        <f t="shared" si="1423"/>
        <v>0</v>
      </c>
      <c r="EE88" s="164">
        <f t="shared" si="1423"/>
        <v>0</v>
      </c>
      <c r="EF88" s="180">
        <f t="shared" si="1423"/>
        <v>0</v>
      </c>
      <c r="EG88" s="165" t="e">
        <f t="shared" si="1424"/>
        <v>#DIV/0!</v>
      </c>
      <c r="EH88" s="164">
        <f t="shared" si="1425"/>
        <v>0</v>
      </c>
      <c r="EI88" s="176">
        <f t="shared" si="1425"/>
        <v>0</v>
      </c>
      <c r="EJ88" s="175">
        <f t="shared" ref="EJ88:FM88" si="2049">SUM(EJ86:EJ87)</f>
        <v>0</v>
      </c>
      <c r="EK88" s="164">
        <f t="shared" si="2049"/>
        <v>0</v>
      </c>
      <c r="EL88" s="180">
        <f t="shared" si="2049"/>
        <v>0</v>
      </c>
      <c r="EM88" s="165" t="e">
        <f t="shared" si="2049"/>
        <v>#DIV/0!</v>
      </c>
      <c r="EN88" s="164">
        <f t="shared" si="2049"/>
        <v>0</v>
      </c>
      <c r="EO88" s="176">
        <f t="shared" si="2049"/>
        <v>0</v>
      </c>
      <c r="EP88" s="175">
        <f t="shared" si="2049"/>
        <v>0</v>
      </c>
      <c r="EQ88" s="164">
        <f t="shared" si="2049"/>
        <v>0</v>
      </c>
      <c r="ER88" s="180">
        <f t="shared" si="2049"/>
        <v>0</v>
      </c>
      <c r="ES88" s="165" t="e">
        <f t="shared" si="2049"/>
        <v>#DIV/0!</v>
      </c>
      <c r="ET88" s="164">
        <f t="shared" si="2049"/>
        <v>0</v>
      </c>
      <c r="EU88" s="176">
        <f t="shared" si="2049"/>
        <v>0</v>
      </c>
      <c r="EV88" s="175">
        <f t="shared" si="2049"/>
        <v>0</v>
      </c>
      <c r="EW88" s="164">
        <f t="shared" si="2049"/>
        <v>0</v>
      </c>
      <c r="EX88" s="180">
        <f t="shared" si="2049"/>
        <v>0</v>
      </c>
      <c r="EY88" s="165" t="e">
        <f t="shared" si="2049"/>
        <v>#DIV/0!</v>
      </c>
      <c r="EZ88" s="164">
        <f t="shared" si="2049"/>
        <v>0</v>
      </c>
      <c r="FA88" s="176">
        <f t="shared" si="2049"/>
        <v>0</v>
      </c>
      <c r="FB88" s="175">
        <f t="shared" si="2049"/>
        <v>0</v>
      </c>
      <c r="FC88" s="164">
        <f t="shared" si="2049"/>
        <v>0</v>
      </c>
      <c r="FD88" s="180">
        <f t="shared" si="2049"/>
        <v>0</v>
      </c>
      <c r="FE88" s="165" t="e">
        <f t="shared" si="2049"/>
        <v>#DIV/0!</v>
      </c>
      <c r="FF88" s="164">
        <f t="shared" si="2049"/>
        <v>0</v>
      </c>
      <c r="FG88" s="176">
        <f t="shared" si="2049"/>
        <v>0</v>
      </c>
      <c r="FH88" s="175">
        <f t="shared" si="2049"/>
        <v>0</v>
      </c>
      <c r="FI88" s="164">
        <f t="shared" si="2049"/>
        <v>0</v>
      </c>
      <c r="FJ88" s="180">
        <f t="shared" si="2049"/>
        <v>0</v>
      </c>
      <c r="FK88" s="165" t="e">
        <f t="shared" si="2049"/>
        <v>#DIV/0!</v>
      </c>
      <c r="FL88" s="164">
        <f t="shared" si="2049"/>
        <v>0</v>
      </c>
      <c r="FM88" s="176">
        <f t="shared" si="2049"/>
        <v>0</v>
      </c>
      <c r="FN88" s="175">
        <f t="shared" si="1426"/>
        <v>0</v>
      </c>
      <c r="FO88" s="164">
        <f t="shared" si="1426"/>
        <v>0</v>
      </c>
      <c r="FP88" s="180">
        <f t="shared" si="1426"/>
        <v>0</v>
      </c>
      <c r="FQ88" s="165" t="e">
        <f t="shared" si="1427"/>
        <v>#DIV/0!</v>
      </c>
      <c r="FR88" s="164">
        <f t="shared" si="1428"/>
        <v>0</v>
      </c>
      <c r="FS88" s="176">
        <f t="shared" si="1428"/>
        <v>0</v>
      </c>
      <c r="FT88" s="175">
        <f t="shared" ref="FT88:GK88" si="2050">SUM(FT86:FT87)</f>
        <v>0</v>
      </c>
      <c r="FU88" s="164">
        <f t="shared" si="2050"/>
        <v>0</v>
      </c>
      <c r="FV88" s="180">
        <f t="shared" si="2050"/>
        <v>0</v>
      </c>
      <c r="FW88" s="165" t="e">
        <f t="shared" si="2050"/>
        <v>#DIV/0!</v>
      </c>
      <c r="FX88" s="164">
        <f t="shared" si="2050"/>
        <v>0</v>
      </c>
      <c r="FY88" s="176">
        <f t="shared" si="2050"/>
        <v>0</v>
      </c>
      <c r="FZ88" s="175">
        <f t="shared" si="2050"/>
        <v>0</v>
      </c>
      <c r="GA88" s="164">
        <f t="shared" si="2050"/>
        <v>0</v>
      </c>
      <c r="GB88" s="180">
        <f t="shared" si="2050"/>
        <v>0</v>
      </c>
      <c r="GC88" s="165" t="e">
        <f t="shared" si="2050"/>
        <v>#DIV/0!</v>
      </c>
      <c r="GD88" s="164">
        <f t="shared" si="2050"/>
        <v>0</v>
      </c>
      <c r="GE88" s="176">
        <f t="shared" si="2050"/>
        <v>0</v>
      </c>
      <c r="GF88" s="175">
        <f t="shared" si="2050"/>
        <v>0</v>
      </c>
      <c r="GG88" s="164">
        <f t="shared" si="2050"/>
        <v>0</v>
      </c>
      <c r="GH88" s="180">
        <f t="shared" si="2050"/>
        <v>0</v>
      </c>
      <c r="GI88" s="165" t="e">
        <f t="shared" si="2050"/>
        <v>#DIV/0!</v>
      </c>
      <c r="GJ88" s="164">
        <f t="shared" si="2050"/>
        <v>0</v>
      </c>
      <c r="GK88" s="176">
        <f t="shared" si="2050"/>
        <v>0</v>
      </c>
      <c r="GL88" s="175">
        <f t="shared" si="1429"/>
        <v>0</v>
      </c>
      <c r="GM88" s="164">
        <f t="shared" si="1429"/>
        <v>0</v>
      </c>
      <c r="GN88" s="180">
        <f t="shared" si="1429"/>
        <v>0</v>
      </c>
      <c r="GO88" s="165" t="e">
        <f t="shared" si="1430"/>
        <v>#DIV/0!</v>
      </c>
      <c r="GP88" s="164">
        <f t="shared" si="1431"/>
        <v>0</v>
      </c>
      <c r="GQ88" s="176">
        <f t="shared" si="1431"/>
        <v>0</v>
      </c>
      <c r="GR88" s="175">
        <f t="shared" ref="GR88:HU88" si="2051">SUM(GR86:GR87)</f>
        <v>0</v>
      </c>
      <c r="GS88" s="164">
        <f t="shared" si="2051"/>
        <v>0</v>
      </c>
      <c r="GT88" s="180">
        <f t="shared" si="2051"/>
        <v>0</v>
      </c>
      <c r="GU88" s="165" t="e">
        <f t="shared" si="2051"/>
        <v>#DIV/0!</v>
      </c>
      <c r="GV88" s="164">
        <f t="shared" si="2051"/>
        <v>0</v>
      </c>
      <c r="GW88" s="176">
        <f t="shared" si="2051"/>
        <v>0</v>
      </c>
      <c r="GX88" s="175">
        <f t="shared" si="2051"/>
        <v>0</v>
      </c>
      <c r="GY88" s="164">
        <f t="shared" si="2051"/>
        <v>0</v>
      </c>
      <c r="GZ88" s="180">
        <f t="shared" si="2051"/>
        <v>0</v>
      </c>
      <c r="HA88" s="165" t="e">
        <f t="shared" si="2051"/>
        <v>#DIV/0!</v>
      </c>
      <c r="HB88" s="164">
        <f t="shared" si="2051"/>
        <v>0</v>
      </c>
      <c r="HC88" s="176">
        <f t="shared" si="2051"/>
        <v>0</v>
      </c>
      <c r="HD88" s="175">
        <f t="shared" si="2051"/>
        <v>0</v>
      </c>
      <c r="HE88" s="164">
        <f t="shared" si="2051"/>
        <v>0</v>
      </c>
      <c r="HF88" s="180">
        <f t="shared" si="2051"/>
        <v>0</v>
      </c>
      <c r="HG88" s="165" t="e">
        <f t="shared" si="2051"/>
        <v>#DIV/0!</v>
      </c>
      <c r="HH88" s="164">
        <f t="shared" si="2051"/>
        <v>0</v>
      </c>
      <c r="HI88" s="176">
        <f t="shared" si="2051"/>
        <v>0</v>
      </c>
      <c r="HJ88" s="175">
        <f t="shared" si="2051"/>
        <v>0</v>
      </c>
      <c r="HK88" s="164">
        <f t="shared" si="2051"/>
        <v>0</v>
      </c>
      <c r="HL88" s="180">
        <f t="shared" si="2051"/>
        <v>0</v>
      </c>
      <c r="HM88" s="165" t="e">
        <f t="shared" si="2051"/>
        <v>#DIV/0!</v>
      </c>
      <c r="HN88" s="164">
        <f t="shared" si="2051"/>
        <v>0</v>
      </c>
      <c r="HO88" s="176">
        <f t="shared" si="2051"/>
        <v>0</v>
      </c>
      <c r="HP88" s="175">
        <f t="shared" si="2051"/>
        <v>0</v>
      </c>
      <c r="HQ88" s="164">
        <f t="shared" si="2051"/>
        <v>0</v>
      </c>
      <c r="HR88" s="180">
        <f t="shared" si="2051"/>
        <v>0</v>
      </c>
      <c r="HS88" s="165" t="e">
        <f t="shared" si="2051"/>
        <v>#DIV/0!</v>
      </c>
      <c r="HT88" s="164">
        <f t="shared" si="2051"/>
        <v>0</v>
      </c>
      <c r="HU88" s="176">
        <f t="shared" si="2051"/>
        <v>0</v>
      </c>
      <c r="HV88" s="175">
        <f>SUM(HV86:HV87)</f>
        <v>0</v>
      </c>
      <c r="HW88" s="164">
        <f t="shared" ref="HW88:IA88" si="2052">SUM(HW86:HW87)</f>
        <v>0</v>
      </c>
      <c r="HX88" s="180">
        <f t="shared" si="2052"/>
        <v>0</v>
      </c>
      <c r="HY88" s="165" t="e">
        <f t="shared" si="2052"/>
        <v>#DIV/0!</v>
      </c>
      <c r="HZ88" s="164">
        <f t="shared" si="2052"/>
        <v>0</v>
      </c>
      <c r="IA88" s="176">
        <f t="shared" si="2052"/>
        <v>0</v>
      </c>
      <c r="IB88" s="175">
        <f t="shared" si="1432"/>
        <v>0</v>
      </c>
      <c r="IC88" s="164">
        <f t="shared" si="1432"/>
        <v>0</v>
      </c>
      <c r="ID88" s="180">
        <f t="shared" si="1432"/>
        <v>0</v>
      </c>
      <c r="IE88" s="165" t="e">
        <f t="shared" si="1433"/>
        <v>#DIV/0!</v>
      </c>
      <c r="IF88" s="164">
        <f t="shared" si="1434"/>
        <v>0</v>
      </c>
      <c r="IG88" s="176">
        <f t="shared" si="1434"/>
        <v>0</v>
      </c>
      <c r="IH88" s="175">
        <f t="shared" ref="IH88:IY88" si="2053">SUM(IH86:IH87)</f>
        <v>0</v>
      </c>
      <c r="II88" s="164">
        <f t="shared" si="2053"/>
        <v>0</v>
      </c>
      <c r="IJ88" s="180">
        <f t="shared" si="2053"/>
        <v>0</v>
      </c>
      <c r="IK88" s="165" t="e">
        <f t="shared" si="2053"/>
        <v>#DIV/0!</v>
      </c>
      <c r="IL88" s="164">
        <f t="shared" si="2053"/>
        <v>0</v>
      </c>
      <c r="IM88" s="176">
        <f t="shared" si="2053"/>
        <v>0</v>
      </c>
      <c r="IN88" s="175">
        <f t="shared" si="2053"/>
        <v>0</v>
      </c>
      <c r="IO88" s="164">
        <f t="shared" si="2053"/>
        <v>0</v>
      </c>
      <c r="IP88" s="180">
        <f t="shared" si="2053"/>
        <v>0</v>
      </c>
      <c r="IQ88" s="165" t="e">
        <f t="shared" si="2053"/>
        <v>#DIV/0!</v>
      </c>
      <c r="IR88" s="164">
        <f t="shared" si="2053"/>
        <v>0</v>
      </c>
      <c r="IS88" s="176">
        <f t="shared" si="2053"/>
        <v>0</v>
      </c>
      <c r="IT88" s="175">
        <f t="shared" si="2053"/>
        <v>0</v>
      </c>
      <c r="IU88" s="164">
        <f t="shared" si="2053"/>
        <v>0</v>
      </c>
      <c r="IV88" s="180">
        <f t="shared" si="2053"/>
        <v>0</v>
      </c>
      <c r="IW88" s="165" t="e">
        <f t="shared" si="2053"/>
        <v>#DIV/0!</v>
      </c>
      <c r="IX88" s="164">
        <f t="shared" si="2053"/>
        <v>0</v>
      </c>
      <c r="IY88" s="176">
        <f t="shared" si="2053"/>
        <v>0</v>
      </c>
      <c r="IZ88" s="175">
        <f t="shared" si="1435"/>
        <v>0</v>
      </c>
      <c r="JA88" s="164">
        <f t="shared" si="1435"/>
        <v>0</v>
      </c>
      <c r="JB88" s="180">
        <f t="shared" si="1435"/>
        <v>0</v>
      </c>
      <c r="JC88" s="165" t="e">
        <f t="shared" si="1436"/>
        <v>#DIV/0!</v>
      </c>
      <c r="JD88" s="164">
        <f t="shared" si="1437"/>
        <v>0</v>
      </c>
      <c r="JE88" s="176">
        <f t="shared" si="1437"/>
        <v>0</v>
      </c>
      <c r="JF88" s="175">
        <f t="shared" ref="JF88:KC88" si="2054">SUM(JF86:JF87)</f>
        <v>0</v>
      </c>
      <c r="JG88" s="164">
        <f t="shared" si="2054"/>
        <v>0</v>
      </c>
      <c r="JH88" s="180">
        <f t="shared" si="2054"/>
        <v>0</v>
      </c>
      <c r="JI88" s="165" t="e">
        <f t="shared" si="2054"/>
        <v>#DIV/0!</v>
      </c>
      <c r="JJ88" s="164">
        <f t="shared" si="2054"/>
        <v>0</v>
      </c>
      <c r="JK88" s="176">
        <f t="shared" si="2054"/>
        <v>0</v>
      </c>
      <c r="JL88" s="175">
        <f t="shared" si="2054"/>
        <v>0</v>
      </c>
      <c r="JM88" s="164">
        <f t="shared" si="2054"/>
        <v>0</v>
      </c>
      <c r="JN88" s="180">
        <f t="shared" si="2054"/>
        <v>0</v>
      </c>
      <c r="JO88" s="165" t="e">
        <f t="shared" si="2054"/>
        <v>#DIV/0!</v>
      </c>
      <c r="JP88" s="164">
        <f t="shared" si="2054"/>
        <v>0</v>
      </c>
      <c r="JQ88" s="176">
        <f t="shared" si="2054"/>
        <v>0</v>
      </c>
      <c r="JR88" s="175">
        <f t="shared" si="2054"/>
        <v>0</v>
      </c>
      <c r="JS88" s="164">
        <f t="shared" si="2054"/>
        <v>0</v>
      </c>
      <c r="JT88" s="180">
        <f t="shared" si="2054"/>
        <v>0</v>
      </c>
      <c r="JU88" s="165" t="e">
        <f t="shared" si="2054"/>
        <v>#DIV/0!</v>
      </c>
      <c r="JV88" s="164">
        <f t="shared" si="2054"/>
        <v>0</v>
      </c>
      <c r="JW88" s="176">
        <f t="shared" si="2054"/>
        <v>0</v>
      </c>
      <c r="JX88" s="175">
        <f t="shared" si="2054"/>
        <v>0</v>
      </c>
      <c r="JY88" s="164">
        <f t="shared" si="2054"/>
        <v>0</v>
      </c>
      <c r="JZ88" s="180">
        <f t="shared" si="2054"/>
        <v>0</v>
      </c>
      <c r="KA88" s="165" t="e">
        <f t="shared" si="2054"/>
        <v>#DIV/0!</v>
      </c>
      <c r="KB88" s="164">
        <f t="shared" si="2054"/>
        <v>0</v>
      </c>
      <c r="KC88" s="176">
        <f t="shared" si="2054"/>
        <v>0</v>
      </c>
      <c r="KD88" s="175">
        <f t="shared" si="1438"/>
        <v>0</v>
      </c>
      <c r="KE88" s="164">
        <f t="shared" si="1438"/>
        <v>0</v>
      </c>
      <c r="KF88" s="180">
        <f t="shared" si="1438"/>
        <v>0</v>
      </c>
      <c r="KG88" s="165" t="e">
        <f t="shared" si="1439"/>
        <v>#DIV/0!</v>
      </c>
      <c r="KH88" s="164">
        <f t="shared" si="1440"/>
        <v>0</v>
      </c>
      <c r="KI88" s="176">
        <f t="shared" si="1440"/>
        <v>0</v>
      </c>
      <c r="KJ88" s="175">
        <f t="shared" ref="KJ88:KU88" si="2055">SUM(KJ86:KJ87)</f>
        <v>0</v>
      </c>
      <c r="KK88" s="164">
        <f t="shared" si="2055"/>
        <v>0</v>
      </c>
      <c r="KL88" s="180">
        <f t="shared" si="2055"/>
        <v>0</v>
      </c>
      <c r="KM88" s="165" t="e">
        <f t="shared" si="2055"/>
        <v>#DIV/0!</v>
      </c>
      <c r="KN88" s="164">
        <f t="shared" si="2055"/>
        <v>0</v>
      </c>
      <c r="KO88" s="176">
        <f t="shared" si="2055"/>
        <v>0</v>
      </c>
      <c r="KP88" s="175">
        <f t="shared" si="2055"/>
        <v>0</v>
      </c>
      <c r="KQ88" s="164">
        <f t="shared" si="2055"/>
        <v>0</v>
      </c>
      <c r="KR88" s="180">
        <f t="shared" si="2055"/>
        <v>0</v>
      </c>
      <c r="KS88" s="165" t="e">
        <f t="shared" si="2055"/>
        <v>#DIV/0!</v>
      </c>
      <c r="KT88" s="164">
        <f t="shared" si="2055"/>
        <v>0</v>
      </c>
      <c r="KU88" s="176">
        <f t="shared" si="2055"/>
        <v>0</v>
      </c>
      <c r="KV88" s="175">
        <f t="shared" si="1441"/>
        <v>0</v>
      </c>
      <c r="KW88" s="164">
        <f t="shared" si="1441"/>
        <v>0</v>
      </c>
      <c r="KX88" s="180">
        <f t="shared" si="1441"/>
        <v>0</v>
      </c>
      <c r="KY88" s="165" t="e">
        <f t="shared" si="1442"/>
        <v>#DIV/0!</v>
      </c>
      <c r="KZ88" s="164">
        <f t="shared" si="1443"/>
        <v>0</v>
      </c>
      <c r="LA88" s="176">
        <f t="shared" si="1443"/>
        <v>0</v>
      </c>
      <c r="LB88" s="175">
        <f t="shared" ref="LB88:LM88" si="2056">SUM(LB86:LB87)</f>
        <v>0</v>
      </c>
      <c r="LC88" s="164">
        <f t="shared" si="2056"/>
        <v>0</v>
      </c>
      <c r="LD88" s="180">
        <f t="shared" si="2056"/>
        <v>0</v>
      </c>
      <c r="LE88" s="165" t="e">
        <f t="shared" si="2056"/>
        <v>#DIV/0!</v>
      </c>
      <c r="LF88" s="164">
        <f t="shared" si="2056"/>
        <v>0</v>
      </c>
      <c r="LG88" s="176">
        <f t="shared" si="2056"/>
        <v>0</v>
      </c>
      <c r="LH88" s="175">
        <f t="shared" si="2056"/>
        <v>0</v>
      </c>
      <c r="LI88" s="164">
        <f t="shared" si="2056"/>
        <v>0</v>
      </c>
      <c r="LJ88" s="180">
        <f t="shared" si="2056"/>
        <v>0</v>
      </c>
      <c r="LK88" s="165" t="e">
        <f t="shared" si="2056"/>
        <v>#DIV/0!</v>
      </c>
      <c r="LL88" s="164">
        <f t="shared" si="2056"/>
        <v>0</v>
      </c>
      <c r="LM88" s="176">
        <f t="shared" si="2056"/>
        <v>0</v>
      </c>
      <c r="LN88" s="175">
        <f t="shared" si="1444"/>
        <v>0</v>
      </c>
      <c r="LO88" s="164">
        <f t="shared" si="1444"/>
        <v>0</v>
      </c>
      <c r="LP88" s="180">
        <f t="shared" si="1444"/>
        <v>0</v>
      </c>
      <c r="LQ88" s="165" t="e">
        <f t="shared" si="1445"/>
        <v>#DIV/0!</v>
      </c>
      <c r="LR88" s="164">
        <f t="shared" si="1446"/>
        <v>0</v>
      </c>
      <c r="LS88" s="176">
        <f t="shared" si="1446"/>
        <v>0</v>
      </c>
      <c r="LT88" s="175">
        <f t="shared" ref="LT88:ME88" si="2057">SUM(LT86:LT87)</f>
        <v>0</v>
      </c>
      <c r="LU88" s="164">
        <f t="shared" si="2057"/>
        <v>0</v>
      </c>
      <c r="LV88" s="180">
        <f t="shared" si="2057"/>
        <v>0</v>
      </c>
      <c r="LW88" s="165" t="e">
        <f t="shared" si="2057"/>
        <v>#DIV/0!</v>
      </c>
      <c r="LX88" s="164">
        <f t="shared" si="2057"/>
        <v>0</v>
      </c>
      <c r="LY88" s="176">
        <f t="shared" si="2057"/>
        <v>0</v>
      </c>
      <c r="LZ88" s="175">
        <f t="shared" si="2057"/>
        <v>0</v>
      </c>
      <c r="MA88" s="164">
        <f t="shared" si="2057"/>
        <v>0</v>
      </c>
      <c r="MB88" s="180">
        <f t="shared" si="2057"/>
        <v>0</v>
      </c>
      <c r="MC88" s="165" t="e">
        <f t="shared" si="2057"/>
        <v>#DIV/0!</v>
      </c>
      <c r="MD88" s="164">
        <f t="shared" si="2057"/>
        <v>0</v>
      </c>
      <c r="ME88" s="176">
        <f t="shared" si="2057"/>
        <v>0</v>
      </c>
      <c r="MF88" s="175">
        <f t="shared" si="1447"/>
        <v>0</v>
      </c>
      <c r="MG88" s="164">
        <f t="shared" si="1447"/>
        <v>0</v>
      </c>
      <c r="MH88" s="180">
        <f t="shared" si="1447"/>
        <v>0</v>
      </c>
      <c r="MI88" s="165" t="e">
        <f t="shared" si="1448"/>
        <v>#DIV/0!</v>
      </c>
      <c r="MJ88" s="164">
        <f t="shared" si="1449"/>
        <v>0</v>
      </c>
      <c r="MK88" s="176">
        <f t="shared" si="1449"/>
        <v>0</v>
      </c>
      <c r="ML88" s="175">
        <f>SUM(ML86:ML87)</f>
        <v>0</v>
      </c>
      <c r="MM88" s="164">
        <f t="shared" ref="MM88:MW88" si="2058">SUM(MM86:MM87)</f>
        <v>0</v>
      </c>
      <c r="MN88" s="180">
        <f t="shared" si="2058"/>
        <v>0</v>
      </c>
      <c r="MO88" s="165" t="e">
        <f t="shared" si="2058"/>
        <v>#DIV/0!</v>
      </c>
      <c r="MP88" s="164">
        <f t="shared" si="2058"/>
        <v>0</v>
      </c>
      <c r="MQ88" s="176">
        <f t="shared" si="2058"/>
        <v>0</v>
      </c>
      <c r="MR88" s="175">
        <f t="shared" si="2058"/>
        <v>0</v>
      </c>
      <c r="MS88" s="164">
        <f t="shared" si="2058"/>
        <v>0</v>
      </c>
      <c r="MT88" s="180">
        <f t="shared" si="2058"/>
        <v>0</v>
      </c>
      <c r="MU88" s="165" t="e">
        <f t="shared" si="2058"/>
        <v>#DIV/0!</v>
      </c>
      <c r="MV88" s="164">
        <f t="shared" si="2058"/>
        <v>0</v>
      </c>
      <c r="MW88" s="176">
        <f t="shared" si="2058"/>
        <v>0</v>
      </c>
      <c r="MX88" s="175">
        <f t="shared" si="1450"/>
        <v>0</v>
      </c>
      <c r="MY88" s="164">
        <f t="shared" si="1450"/>
        <v>0</v>
      </c>
      <c r="MZ88" s="180">
        <f t="shared" si="1450"/>
        <v>0</v>
      </c>
      <c r="NA88" s="165" t="e">
        <f t="shared" si="1451"/>
        <v>#DIV/0!</v>
      </c>
      <c r="NB88" s="164">
        <f t="shared" si="1452"/>
        <v>0</v>
      </c>
      <c r="NC88" s="176">
        <f t="shared" si="1452"/>
        <v>0</v>
      </c>
      <c r="ND88" s="175">
        <f t="shared" ref="ND88:NO88" si="2059">SUM(ND86:ND87)</f>
        <v>0</v>
      </c>
      <c r="NE88" s="164">
        <f t="shared" si="2059"/>
        <v>0</v>
      </c>
      <c r="NF88" s="180">
        <f t="shared" si="2059"/>
        <v>0</v>
      </c>
      <c r="NG88" s="165" t="e">
        <f t="shared" si="2059"/>
        <v>#DIV/0!</v>
      </c>
      <c r="NH88" s="164">
        <f t="shared" si="2059"/>
        <v>0</v>
      </c>
      <c r="NI88" s="176">
        <f t="shared" si="2059"/>
        <v>0</v>
      </c>
      <c r="NJ88" s="175">
        <f t="shared" si="2059"/>
        <v>0</v>
      </c>
      <c r="NK88" s="164">
        <f t="shared" si="2059"/>
        <v>0</v>
      </c>
      <c r="NL88" s="180">
        <f t="shared" si="2059"/>
        <v>0</v>
      </c>
      <c r="NM88" s="165" t="e">
        <f t="shared" si="2059"/>
        <v>#DIV/0!</v>
      </c>
      <c r="NN88" s="164">
        <f t="shared" si="2059"/>
        <v>0</v>
      </c>
      <c r="NO88" s="176">
        <f t="shared" si="2059"/>
        <v>0</v>
      </c>
      <c r="NP88" s="175">
        <f t="shared" si="1453"/>
        <v>0</v>
      </c>
      <c r="NQ88" s="164">
        <f t="shared" si="1453"/>
        <v>0</v>
      </c>
      <c r="NR88" s="180">
        <f t="shared" si="1453"/>
        <v>0</v>
      </c>
      <c r="NS88" s="165" t="e">
        <f t="shared" si="1454"/>
        <v>#DIV/0!</v>
      </c>
      <c r="NT88" s="164">
        <f t="shared" si="1455"/>
        <v>0</v>
      </c>
      <c r="NU88" s="176">
        <f t="shared" si="1455"/>
        <v>0</v>
      </c>
      <c r="NV88" s="175">
        <f t="shared" ref="NV88:OM88" si="2060">SUM(NV86:NV87)</f>
        <v>0</v>
      </c>
      <c r="NW88" s="164">
        <f t="shared" si="2060"/>
        <v>0</v>
      </c>
      <c r="NX88" s="180">
        <f t="shared" si="2060"/>
        <v>0</v>
      </c>
      <c r="NY88" s="165" t="e">
        <f t="shared" si="2060"/>
        <v>#DIV/0!</v>
      </c>
      <c r="NZ88" s="164">
        <f t="shared" si="2060"/>
        <v>0</v>
      </c>
      <c r="OA88" s="176">
        <f t="shared" si="2060"/>
        <v>0</v>
      </c>
      <c r="OB88" s="175">
        <f t="shared" si="2060"/>
        <v>0</v>
      </c>
      <c r="OC88" s="164">
        <f t="shared" si="2060"/>
        <v>0</v>
      </c>
      <c r="OD88" s="180">
        <f t="shared" si="2060"/>
        <v>0</v>
      </c>
      <c r="OE88" s="165" t="e">
        <f t="shared" si="2060"/>
        <v>#DIV/0!</v>
      </c>
      <c r="OF88" s="164">
        <f t="shared" si="2060"/>
        <v>0</v>
      </c>
      <c r="OG88" s="176">
        <f t="shared" si="2060"/>
        <v>0</v>
      </c>
      <c r="OH88" s="175">
        <f t="shared" si="2060"/>
        <v>0</v>
      </c>
      <c r="OI88" s="164">
        <f t="shared" si="2060"/>
        <v>0</v>
      </c>
      <c r="OJ88" s="180">
        <f t="shared" si="2060"/>
        <v>0</v>
      </c>
      <c r="OK88" s="165" t="e">
        <f t="shared" si="2060"/>
        <v>#DIV/0!</v>
      </c>
      <c r="OL88" s="164">
        <f t="shared" si="2060"/>
        <v>0</v>
      </c>
      <c r="OM88" s="176">
        <f t="shared" si="2060"/>
        <v>0</v>
      </c>
      <c r="ON88" s="175">
        <f t="shared" si="1456"/>
        <v>0</v>
      </c>
      <c r="OO88" s="164">
        <f t="shared" si="1456"/>
        <v>0</v>
      </c>
      <c r="OP88" s="180">
        <f t="shared" si="1456"/>
        <v>0</v>
      </c>
      <c r="OQ88" s="165" t="e">
        <f t="shared" si="1457"/>
        <v>#DIV/0!</v>
      </c>
      <c r="OR88" s="164">
        <f t="shared" si="1458"/>
        <v>0</v>
      </c>
      <c r="OS88" s="176">
        <f t="shared" si="1458"/>
        <v>0</v>
      </c>
      <c r="OT88" s="175">
        <f t="shared" ref="OT88:PE88" si="2061">SUM(OT86:OT87)</f>
        <v>0</v>
      </c>
      <c r="OU88" s="164">
        <f t="shared" si="2061"/>
        <v>0</v>
      </c>
      <c r="OV88" s="180">
        <f t="shared" si="2061"/>
        <v>0</v>
      </c>
      <c r="OW88" s="165" t="e">
        <f t="shared" si="2061"/>
        <v>#DIV/0!</v>
      </c>
      <c r="OX88" s="164">
        <f t="shared" si="2061"/>
        <v>0</v>
      </c>
      <c r="OY88" s="176">
        <f t="shared" si="2061"/>
        <v>0</v>
      </c>
      <c r="OZ88" s="175">
        <f t="shared" si="2061"/>
        <v>0</v>
      </c>
      <c r="PA88" s="164">
        <f t="shared" si="2061"/>
        <v>0</v>
      </c>
      <c r="PB88" s="180">
        <f t="shared" si="2061"/>
        <v>0</v>
      </c>
      <c r="PC88" s="165" t="e">
        <f t="shared" si="2061"/>
        <v>#DIV/0!</v>
      </c>
      <c r="PD88" s="164">
        <f t="shared" si="2061"/>
        <v>0</v>
      </c>
      <c r="PE88" s="176">
        <f t="shared" si="2061"/>
        <v>0</v>
      </c>
      <c r="PF88" s="175">
        <f t="shared" si="1459"/>
        <v>0</v>
      </c>
      <c r="PG88" s="164">
        <f t="shared" si="1459"/>
        <v>0</v>
      </c>
      <c r="PH88" s="180">
        <f t="shared" si="1459"/>
        <v>0</v>
      </c>
      <c r="PI88" s="165" t="e">
        <f t="shared" si="1460"/>
        <v>#DIV/0!</v>
      </c>
      <c r="PJ88" s="164">
        <f t="shared" si="1461"/>
        <v>0</v>
      </c>
      <c r="PK88" s="176">
        <f t="shared" si="1461"/>
        <v>0</v>
      </c>
      <c r="PL88" s="175">
        <f t="shared" ref="PL88:PW88" si="2062">SUM(PL86:PL87)</f>
        <v>0</v>
      </c>
      <c r="PM88" s="164">
        <f t="shared" si="2062"/>
        <v>0</v>
      </c>
      <c r="PN88" s="180">
        <f t="shared" si="2062"/>
        <v>0</v>
      </c>
      <c r="PO88" s="165" t="e">
        <f t="shared" si="2062"/>
        <v>#DIV/0!</v>
      </c>
      <c r="PP88" s="164">
        <f t="shared" si="2062"/>
        <v>0</v>
      </c>
      <c r="PQ88" s="176">
        <f t="shared" si="2062"/>
        <v>0</v>
      </c>
      <c r="PR88" s="175">
        <f t="shared" si="2062"/>
        <v>0</v>
      </c>
      <c r="PS88" s="164">
        <f t="shared" si="2062"/>
        <v>0</v>
      </c>
      <c r="PT88" s="180">
        <f t="shared" si="2062"/>
        <v>0</v>
      </c>
      <c r="PU88" s="165" t="e">
        <f t="shared" si="2062"/>
        <v>#DIV/0!</v>
      </c>
      <c r="PV88" s="164">
        <f t="shared" si="2062"/>
        <v>0</v>
      </c>
      <c r="PW88" s="176">
        <f t="shared" si="2062"/>
        <v>0</v>
      </c>
    </row>
    <row r="89" spans="1:439" s="98" customFormat="1" ht="18.75" customHeight="1">
      <c r="A89" s="199"/>
      <c r="B89" s="200" t="s">
        <v>782</v>
      </c>
      <c r="C89" s="200"/>
      <c r="D89" s="201">
        <f>+D15+D25+D36+D43+D50+D55+D66+D75+D78+D82+D85+D88</f>
        <v>42549501.260000005</v>
      </c>
      <c r="E89" s="201">
        <f t="shared" ref="E89:J89" si="2063">+E15+E25+E36+E43+E50+E55+E66+E75+E78+E82+E85+E88</f>
        <v>33983926</v>
      </c>
      <c r="F89" s="201">
        <f t="shared" si="2063"/>
        <v>76533427.25999999</v>
      </c>
      <c r="G89" s="201">
        <f t="shared" si="2063"/>
        <v>94506</v>
      </c>
      <c r="H89" s="201">
        <f t="shared" si="2063"/>
        <v>76438921.25999999</v>
      </c>
      <c r="I89" s="201">
        <f t="shared" si="2063"/>
        <v>11426365.705000004</v>
      </c>
      <c r="J89" s="201">
        <f t="shared" si="2063"/>
        <v>64863767.375</v>
      </c>
      <c r="K89" s="202">
        <f t="shared" si="1374"/>
        <v>14.948360752154347</v>
      </c>
      <c r="L89" s="201">
        <f t="shared" ref="L89" si="2064">+L15+L25+L36+L43+L50+L55+L66+L75+L78+L82+L85+L88</f>
        <v>39731498.409999996</v>
      </c>
      <c r="M89" s="203">
        <f>+M15+M25+M36+M43+M50+M55+M66+M75+M78+M82+M85+M88</f>
        <v>25132268.964999992</v>
      </c>
      <c r="N89" s="167">
        <f t="shared" si="1375"/>
        <v>0</v>
      </c>
      <c r="O89" s="168">
        <f t="shared" si="1375"/>
        <v>0</v>
      </c>
      <c r="P89" s="168">
        <f t="shared" si="1375"/>
        <v>0</v>
      </c>
      <c r="Q89" s="169" t="e">
        <f t="shared" si="1376"/>
        <v>#DIV/0!</v>
      </c>
      <c r="R89" s="168">
        <f t="shared" si="1377"/>
        <v>0</v>
      </c>
      <c r="S89" s="170">
        <f t="shared" si="1377"/>
        <v>0</v>
      </c>
      <c r="T89" s="171">
        <f>+T15+T25+T36+T43+T50+T55+T66+T75+T78+T82+T85+T88</f>
        <v>76438921.25999999</v>
      </c>
      <c r="U89" s="172">
        <f t="shared" ref="U89:V89" si="2065">+U15+U25+U36+U43+U50+U55+U66+U75+U78+U82+U85+U88</f>
        <v>11426365.705000004</v>
      </c>
      <c r="V89" s="172">
        <f t="shared" si="2065"/>
        <v>64863767.375</v>
      </c>
      <c r="W89" s="173">
        <f t="shared" si="1248"/>
        <v>14.948360752154347</v>
      </c>
      <c r="X89" s="172">
        <f t="shared" ref="X89:CG89" si="2066">+X15+X25+X36+X43+X50+X55+X66+X75+X78+X82+X85+X88</f>
        <v>39731498.409999996</v>
      </c>
      <c r="Y89" s="174">
        <f t="shared" si="2066"/>
        <v>25132268.964999992</v>
      </c>
      <c r="Z89" s="175">
        <f t="shared" si="2066"/>
        <v>0</v>
      </c>
      <c r="AA89" s="164">
        <f t="shared" si="2066"/>
        <v>0</v>
      </c>
      <c r="AB89" s="164">
        <f t="shared" si="2066"/>
        <v>0</v>
      </c>
      <c r="AC89" s="165" t="e">
        <f t="shared" si="2066"/>
        <v>#DIV/0!</v>
      </c>
      <c r="AD89" s="164">
        <f t="shared" si="2066"/>
        <v>0</v>
      </c>
      <c r="AE89" s="176">
        <f t="shared" si="2066"/>
        <v>0</v>
      </c>
      <c r="AF89" s="175">
        <f t="shared" si="2066"/>
        <v>0</v>
      </c>
      <c r="AG89" s="164">
        <f t="shared" si="2066"/>
        <v>0</v>
      </c>
      <c r="AH89" s="164">
        <f t="shared" si="2066"/>
        <v>0</v>
      </c>
      <c r="AI89" s="165" t="e">
        <f t="shared" si="2066"/>
        <v>#DIV/0!</v>
      </c>
      <c r="AJ89" s="164">
        <f t="shared" si="2066"/>
        <v>0</v>
      </c>
      <c r="AK89" s="176">
        <f t="shared" si="2066"/>
        <v>0</v>
      </c>
      <c r="AL89" s="175">
        <f t="shared" si="1378"/>
        <v>13521906.570000002</v>
      </c>
      <c r="AM89" s="164">
        <f t="shared" si="1378"/>
        <v>0</v>
      </c>
      <c r="AN89" s="164">
        <f t="shared" si="1378"/>
        <v>6256906.5700000012</v>
      </c>
      <c r="AO89" s="165">
        <f t="shared" si="1379"/>
        <v>0</v>
      </c>
      <c r="AP89" s="164">
        <f t="shared" si="1380"/>
        <v>0</v>
      </c>
      <c r="AQ89" s="176">
        <f t="shared" si="1380"/>
        <v>6256906.5700000012</v>
      </c>
      <c r="AR89" s="175">
        <f t="shared" si="2066"/>
        <v>8191676.3300000001</v>
      </c>
      <c r="AS89" s="164">
        <f t="shared" si="2066"/>
        <v>0</v>
      </c>
      <c r="AT89" s="164">
        <f t="shared" si="2066"/>
        <v>926676.33000000031</v>
      </c>
      <c r="AU89" s="165" t="e">
        <f t="shared" si="2066"/>
        <v>#DIV/0!</v>
      </c>
      <c r="AV89" s="164">
        <f t="shared" si="2066"/>
        <v>0</v>
      </c>
      <c r="AW89" s="176">
        <f t="shared" si="2066"/>
        <v>926676.33000000031</v>
      </c>
      <c r="AX89" s="175">
        <f t="shared" si="2066"/>
        <v>5191587.7800000012</v>
      </c>
      <c r="AY89" s="164">
        <f t="shared" si="2066"/>
        <v>0</v>
      </c>
      <c r="AZ89" s="164">
        <f t="shared" si="2066"/>
        <v>5191587.7800000012</v>
      </c>
      <c r="BA89" s="165" t="e">
        <f t="shared" si="2066"/>
        <v>#DIV/0!</v>
      </c>
      <c r="BB89" s="164">
        <f t="shared" si="2066"/>
        <v>0</v>
      </c>
      <c r="BC89" s="176">
        <f t="shared" si="2066"/>
        <v>5191587.7800000012</v>
      </c>
      <c r="BD89" s="175">
        <f t="shared" si="2066"/>
        <v>138642.46000000008</v>
      </c>
      <c r="BE89" s="164">
        <f t="shared" si="2066"/>
        <v>0</v>
      </c>
      <c r="BF89" s="164">
        <f t="shared" si="2066"/>
        <v>138642.46000000008</v>
      </c>
      <c r="BG89" s="165" t="e">
        <f t="shared" si="2066"/>
        <v>#DIV/0!</v>
      </c>
      <c r="BH89" s="164">
        <f t="shared" si="2066"/>
        <v>0</v>
      </c>
      <c r="BI89" s="176">
        <f t="shared" si="2066"/>
        <v>138642.46000000008</v>
      </c>
      <c r="BJ89" s="175">
        <f t="shared" si="1390"/>
        <v>27455359.900000002</v>
      </c>
      <c r="BK89" s="164">
        <f t="shared" si="1390"/>
        <v>0</v>
      </c>
      <c r="BL89" s="164">
        <f t="shared" si="1390"/>
        <v>27455359.900000002</v>
      </c>
      <c r="BM89" s="165">
        <f t="shared" si="1391"/>
        <v>0</v>
      </c>
      <c r="BN89" s="164">
        <f t="shared" si="1392"/>
        <v>23609992.5</v>
      </c>
      <c r="BO89" s="176">
        <f t="shared" si="1392"/>
        <v>3845367.4</v>
      </c>
      <c r="BP89" s="175">
        <f t="shared" si="2066"/>
        <v>27455359.900000002</v>
      </c>
      <c r="BQ89" s="164">
        <f t="shared" si="2066"/>
        <v>0</v>
      </c>
      <c r="BR89" s="164">
        <f t="shared" si="2066"/>
        <v>27455359.900000002</v>
      </c>
      <c r="BS89" s="165" t="e">
        <f t="shared" si="2066"/>
        <v>#DIV/0!</v>
      </c>
      <c r="BT89" s="164">
        <f t="shared" si="2066"/>
        <v>23609992.5</v>
      </c>
      <c r="BU89" s="176">
        <f t="shared" si="2066"/>
        <v>3845367.4</v>
      </c>
      <c r="BV89" s="175">
        <f t="shared" si="2066"/>
        <v>0</v>
      </c>
      <c r="BW89" s="164">
        <f t="shared" si="2066"/>
        <v>0</v>
      </c>
      <c r="BX89" s="164">
        <f t="shared" si="2066"/>
        <v>0</v>
      </c>
      <c r="BY89" s="165" t="e">
        <f t="shared" si="2066"/>
        <v>#DIV/0!</v>
      </c>
      <c r="BZ89" s="164">
        <f t="shared" si="2066"/>
        <v>0</v>
      </c>
      <c r="CA89" s="176">
        <f t="shared" si="2066"/>
        <v>0</v>
      </c>
      <c r="CB89" s="175">
        <f t="shared" si="2066"/>
        <v>0</v>
      </c>
      <c r="CC89" s="164">
        <f t="shared" si="2066"/>
        <v>0</v>
      </c>
      <c r="CD89" s="164">
        <f t="shared" si="2066"/>
        <v>0</v>
      </c>
      <c r="CE89" s="165" t="e">
        <f t="shared" si="2066"/>
        <v>#DIV/0!</v>
      </c>
      <c r="CF89" s="164">
        <f t="shared" si="2066"/>
        <v>0</v>
      </c>
      <c r="CG89" s="176">
        <f t="shared" si="2066"/>
        <v>0</v>
      </c>
      <c r="CH89" s="175">
        <f t="shared" si="1402"/>
        <v>0</v>
      </c>
      <c r="CI89" s="164">
        <f t="shared" si="1402"/>
        <v>0</v>
      </c>
      <c r="CJ89" s="164">
        <f t="shared" si="1402"/>
        <v>0</v>
      </c>
      <c r="CK89" s="165" t="e">
        <f t="shared" si="1403"/>
        <v>#DIV/0!</v>
      </c>
      <c r="CL89" s="164">
        <f t="shared" si="1404"/>
        <v>0</v>
      </c>
      <c r="CM89" s="176">
        <f t="shared" si="1404"/>
        <v>0</v>
      </c>
      <c r="CN89" s="175">
        <f t="shared" ref="CN89:EC89" si="2067">+CN15+CN25+CN36+CN43+CN50+CN55+CN66+CN75+CN78+CN82+CN85+CN88</f>
        <v>0</v>
      </c>
      <c r="CO89" s="164">
        <f t="shared" si="2067"/>
        <v>0</v>
      </c>
      <c r="CP89" s="164">
        <f t="shared" si="2067"/>
        <v>0</v>
      </c>
      <c r="CQ89" s="165" t="e">
        <f t="shared" si="2067"/>
        <v>#DIV/0!</v>
      </c>
      <c r="CR89" s="164">
        <f t="shared" si="2067"/>
        <v>0</v>
      </c>
      <c r="CS89" s="176">
        <f t="shared" si="2067"/>
        <v>0</v>
      </c>
      <c r="CT89" s="175">
        <f t="shared" si="2067"/>
        <v>0</v>
      </c>
      <c r="CU89" s="164">
        <f t="shared" si="2067"/>
        <v>0</v>
      </c>
      <c r="CV89" s="164">
        <f t="shared" si="2067"/>
        <v>0</v>
      </c>
      <c r="CW89" s="165" t="e">
        <f t="shared" si="2067"/>
        <v>#DIV/0!</v>
      </c>
      <c r="CX89" s="164">
        <f t="shared" si="2067"/>
        <v>0</v>
      </c>
      <c r="CY89" s="176">
        <f t="shared" si="2067"/>
        <v>0</v>
      </c>
      <c r="CZ89" s="175">
        <f t="shared" si="2067"/>
        <v>0</v>
      </c>
      <c r="DA89" s="164">
        <f t="shared" si="2067"/>
        <v>0</v>
      </c>
      <c r="DB89" s="164">
        <f t="shared" si="2067"/>
        <v>0</v>
      </c>
      <c r="DC89" s="165" t="e">
        <f t="shared" si="2067"/>
        <v>#DIV/0!</v>
      </c>
      <c r="DD89" s="164">
        <f t="shared" si="2067"/>
        <v>0</v>
      </c>
      <c r="DE89" s="176">
        <f t="shared" si="2067"/>
        <v>0</v>
      </c>
      <c r="DF89" s="175">
        <f t="shared" si="1414"/>
        <v>3861990.0100000002</v>
      </c>
      <c r="DG89" s="164">
        <f t="shared" si="1414"/>
        <v>1335772.9000000001</v>
      </c>
      <c r="DH89" s="164">
        <f t="shared" si="1414"/>
        <v>2526217.11</v>
      </c>
      <c r="DI89" s="165">
        <f t="shared" si="1415"/>
        <v>34.587683980052553</v>
      </c>
      <c r="DJ89" s="164">
        <f t="shared" si="1416"/>
        <v>1404500</v>
      </c>
      <c r="DK89" s="176">
        <f t="shared" si="1416"/>
        <v>1121717.1100000001</v>
      </c>
      <c r="DL89" s="175">
        <f t="shared" si="2067"/>
        <v>3000620.43</v>
      </c>
      <c r="DM89" s="164">
        <f t="shared" si="2067"/>
        <v>1237675.4750000001</v>
      </c>
      <c r="DN89" s="164">
        <f t="shared" si="2067"/>
        <v>1762944.9550000001</v>
      </c>
      <c r="DO89" s="165" t="e">
        <f t="shared" si="2067"/>
        <v>#DIV/0!</v>
      </c>
      <c r="DP89" s="164">
        <f t="shared" si="2067"/>
        <v>1404500</v>
      </c>
      <c r="DQ89" s="176">
        <f t="shared" si="2067"/>
        <v>358444.95500000019</v>
      </c>
      <c r="DR89" s="175">
        <f t="shared" si="2067"/>
        <v>414813.13</v>
      </c>
      <c r="DS89" s="164">
        <f t="shared" si="2067"/>
        <v>35439.37999999999</v>
      </c>
      <c r="DT89" s="164">
        <f t="shared" si="2067"/>
        <v>379373.75</v>
      </c>
      <c r="DU89" s="165" t="e">
        <f t="shared" si="2067"/>
        <v>#DIV/0!</v>
      </c>
      <c r="DV89" s="164">
        <f t="shared" si="2067"/>
        <v>0</v>
      </c>
      <c r="DW89" s="176">
        <f t="shared" si="2067"/>
        <v>379373.75</v>
      </c>
      <c r="DX89" s="175">
        <f t="shared" si="2067"/>
        <v>446556.45</v>
      </c>
      <c r="DY89" s="164">
        <f t="shared" si="2067"/>
        <v>62658.045000000049</v>
      </c>
      <c r="DZ89" s="164">
        <f t="shared" si="2067"/>
        <v>383898.40499999991</v>
      </c>
      <c r="EA89" s="165" t="e">
        <f t="shared" si="2067"/>
        <v>#DIV/0!</v>
      </c>
      <c r="EB89" s="164">
        <f t="shared" si="2067"/>
        <v>0</v>
      </c>
      <c r="EC89" s="176">
        <f t="shared" si="2067"/>
        <v>383898.40499999991</v>
      </c>
      <c r="ED89" s="175">
        <f t="shared" si="1423"/>
        <v>2284815.38</v>
      </c>
      <c r="EE89" s="164">
        <f t="shared" si="1423"/>
        <v>798033.77000000025</v>
      </c>
      <c r="EF89" s="164">
        <f t="shared" si="1423"/>
        <v>1486781.6099999996</v>
      </c>
      <c r="EG89" s="165">
        <f t="shared" si="1424"/>
        <v>34.927713503048999</v>
      </c>
      <c r="EH89" s="164">
        <f t="shared" si="1425"/>
        <v>1294432</v>
      </c>
      <c r="EI89" s="176">
        <f t="shared" si="1425"/>
        <v>192349.60999999967</v>
      </c>
      <c r="EJ89" s="175">
        <f t="shared" ref="EJ89:FM89" si="2068">+EJ15+EJ25+EJ36+EJ43+EJ50+EJ55+EJ66+EJ75+EJ78+EJ82+EJ85+EJ88</f>
        <v>1184228.67</v>
      </c>
      <c r="EK89" s="164">
        <f t="shared" si="2068"/>
        <v>171203.75000000029</v>
      </c>
      <c r="EL89" s="164">
        <f t="shared" si="2068"/>
        <v>1013024.9199999997</v>
      </c>
      <c r="EM89" s="165" t="e">
        <f t="shared" si="2068"/>
        <v>#DIV/0!</v>
      </c>
      <c r="EN89" s="164">
        <f t="shared" si="2068"/>
        <v>1256240</v>
      </c>
      <c r="EO89" s="176">
        <f t="shared" si="2068"/>
        <v>-243215.08000000031</v>
      </c>
      <c r="EP89" s="175">
        <f t="shared" si="2068"/>
        <v>189363.52</v>
      </c>
      <c r="EQ89" s="164">
        <f t="shared" si="2068"/>
        <v>84371.640000000029</v>
      </c>
      <c r="ER89" s="164">
        <f t="shared" si="2068"/>
        <v>104991.87999999996</v>
      </c>
      <c r="ES89" s="165" t="e">
        <f t="shared" si="2068"/>
        <v>#DIV/0!</v>
      </c>
      <c r="ET89" s="164">
        <f t="shared" si="2068"/>
        <v>6800</v>
      </c>
      <c r="EU89" s="176">
        <f t="shared" si="2068"/>
        <v>98191.879999999961</v>
      </c>
      <c r="EV89" s="175">
        <f t="shared" si="2068"/>
        <v>410849.91000000003</v>
      </c>
      <c r="EW89" s="164">
        <f t="shared" si="2068"/>
        <v>231878.95000000007</v>
      </c>
      <c r="EX89" s="164">
        <f t="shared" si="2068"/>
        <v>178970.95999999996</v>
      </c>
      <c r="EY89" s="165" t="e">
        <f t="shared" si="2068"/>
        <v>#DIV/0!</v>
      </c>
      <c r="EZ89" s="164">
        <f t="shared" si="2068"/>
        <v>0</v>
      </c>
      <c r="FA89" s="176">
        <f t="shared" si="2068"/>
        <v>178970.95999999996</v>
      </c>
      <c r="FB89" s="175">
        <f t="shared" si="2068"/>
        <v>355722.28</v>
      </c>
      <c r="FC89" s="164">
        <f t="shared" si="2068"/>
        <v>176939.31000000006</v>
      </c>
      <c r="FD89" s="164">
        <f t="shared" si="2068"/>
        <v>178782.96999999997</v>
      </c>
      <c r="FE89" s="165" t="e">
        <f t="shared" si="2068"/>
        <v>#DIV/0!</v>
      </c>
      <c r="FF89" s="164">
        <f t="shared" si="2068"/>
        <v>31392</v>
      </c>
      <c r="FG89" s="176">
        <f t="shared" si="2068"/>
        <v>147390.96999999997</v>
      </c>
      <c r="FH89" s="175">
        <f t="shared" si="2068"/>
        <v>144651</v>
      </c>
      <c r="FI89" s="164">
        <f t="shared" si="2068"/>
        <v>133640.11999999991</v>
      </c>
      <c r="FJ89" s="164">
        <f t="shared" si="2068"/>
        <v>11010.880000000092</v>
      </c>
      <c r="FK89" s="165" t="e">
        <f t="shared" si="2068"/>
        <v>#DIV/0!</v>
      </c>
      <c r="FL89" s="164">
        <f t="shared" si="2068"/>
        <v>0</v>
      </c>
      <c r="FM89" s="176">
        <f t="shared" si="2068"/>
        <v>11010.880000000092</v>
      </c>
      <c r="FN89" s="175">
        <f t="shared" si="1426"/>
        <v>4348014.2300000004</v>
      </c>
      <c r="FO89" s="164">
        <f t="shared" si="1426"/>
        <v>974360.5400000005</v>
      </c>
      <c r="FP89" s="164">
        <f t="shared" si="1426"/>
        <v>3373653.6899999995</v>
      </c>
      <c r="FQ89" s="165">
        <f t="shared" si="1427"/>
        <v>22.409322703619587</v>
      </c>
      <c r="FR89" s="164">
        <f t="shared" si="1428"/>
        <v>2724829.95</v>
      </c>
      <c r="FS89" s="176">
        <f t="shared" si="1428"/>
        <v>648823.73999999953</v>
      </c>
      <c r="FT89" s="175">
        <f t="shared" ref="FT89:GK89" si="2069">+FT15+FT25+FT36+FT43+FT50+FT55+FT66+FT75+FT78+FT82+FT85+FT88</f>
        <v>3699264.4000000004</v>
      </c>
      <c r="FU89" s="164">
        <f t="shared" si="2069"/>
        <v>907476.24000000046</v>
      </c>
      <c r="FV89" s="164">
        <f t="shared" si="2069"/>
        <v>2791788.1599999992</v>
      </c>
      <c r="FW89" s="165" t="e">
        <f t="shared" si="2069"/>
        <v>#DIV/0!</v>
      </c>
      <c r="FX89" s="164">
        <f t="shared" si="2069"/>
        <v>2724829.95</v>
      </c>
      <c r="FY89" s="176">
        <f t="shared" si="2069"/>
        <v>66958.209999999453</v>
      </c>
      <c r="FZ89" s="175">
        <f t="shared" si="2069"/>
        <v>202525.93</v>
      </c>
      <c r="GA89" s="164">
        <f t="shared" si="2069"/>
        <v>26798.039999999979</v>
      </c>
      <c r="GB89" s="164">
        <f t="shared" si="2069"/>
        <v>175727.89</v>
      </c>
      <c r="GC89" s="165" t="e">
        <f t="shared" si="2069"/>
        <v>#DIV/0!</v>
      </c>
      <c r="GD89" s="164">
        <f t="shared" si="2069"/>
        <v>0</v>
      </c>
      <c r="GE89" s="176">
        <f t="shared" si="2069"/>
        <v>175727.89</v>
      </c>
      <c r="GF89" s="175">
        <f t="shared" si="2069"/>
        <v>446223.9</v>
      </c>
      <c r="GG89" s="164">
        <f t="shared" si="2069"/>
        <v>40086.260000000024</v>
      </c>
      <c r="GH89" s="164">
        <f t="shared" si="2069"/>
        <v>406137.64</v>
      </c>
      <c r="GI89" s="165" t="e">
        <f t="shared" si="2069"/>
        <v>#DIV/0!</v>
      </c>
      <c r="GJ89" s="164">
        <f t="shared" si="2069"/>
        <v>0</v>
      </c>
      <c r="GK89" s="176">
        <f t="shared" si="2069"/>
        <v>406137.64</v>
      </c>
      <c r="GL89" s="175">
        <f t="shared" si="1429"/>
        <v>2907963.03</v>
      </c>
      <c r="GM89" s="164">
        <f t="shared" si="1429"/>
        <v>1965848.3950000014</v>
      </c>
      <c r="GN89" s="164">
        <f t="shared" si="1429"/>
        <v>942114.63499999861</v>
      </c>
      <c r="GO89" s="165">
        <f t="shared" si="1430"/>
        <v>67.602248540278083</v>
      </c>
      <c r="GP89" s="164">
        <f t="shared" si="1431"/>
        <v>320855</v>
      </c>
      <c r="GQ89" s="176">
        <f t="shared" si="1431"/>
        <v>621259.63499999861</v>
      </c>
      <c r="GR89" s="175">
        <f t="shared" ref="GR89:IA89" si="2070">+GR15+GR25+GR36+GR43+GR50+GR55+GR66+GR75+GR78+GR82+GR85+GR88</f>
        <v>1914850</v>
      </c>
      <c r="GS89" s="164">
        <f t="shared" si="2070"/>
        <v>1670201.9200000013</v>
      </c>
      <c r="GT89" s="164">
        <f t="shared" si="2070"/>
        <v>244648.07999999874</v>
      </c>
      <c r="GU89" s="165" t="e">
        <f t="shared" si="2070"/>
        <v>#DIV/0!</v>
      </c>
      <c r="GV89" s="164">
        <f t="shared" si="2070"/>
        <v>166000</v>
      </c>
      <c r="GW89" s="176">
        <f t="shared" si="2070"/>
        <v>78648.079999998736</v>
      </c>
      <c r="GX89" s="175">
        <f t="shared" si="2070"/>
        <v>152645.15000000002</v>
      </c>
      <c r="GY89" s="164">
        <f t="shared" si="2070"/>
        <v>84573.25000000016</v>
      </c>
      <c r="GZ89" s="164">
        <f t="shared" si="2070"/>
        <v>68071.899999999863</v>
      </c>
      <c r="HA89" s="165" t="e">
        <f t="shared" si="2070"/>
        <v>#DIV/0!</v>
      </c>
      <c r="HB89" s="164">
        <f t="shared" si="2070"/>
        <v>0</v>
      </c>
      <c r="HC89" s="176">
        <f t="shared" si="2070"/>
        <v>68071.899999999863</v>
      </c>
      <c r="HD89" s="175">
        <f t="shared" si="2070"/>
        <v>160289.88</v>
      </c>
      <c r="HE89" s="164">
        <f t="shared" si="2070"/>
        <v>95345.219999999972</v>
      </c>
      <c r="HF89" s="164">
        <f t="shared" si="2070"/>
        <v>64944.660000000033</v>
      </c>
      <c r="HG89" s="165" t="e">
        <f t="shared" si="2070"/>
        <v>#DIV/0!</v>
      </c>
      <c r="HH89" s="164">
        <f t="shared" si="2070"/>
        <v>117855</v>
      </c>
      <c r="HI89" s="176">
        <f t="shared" si="2070"/>
        <v>-52910.339999999967</v>
      </c>
      <c r="HJ89" s="175">
        <f t="shared" si="2070"/>
        <v>204413</v>
      </c>
      <c r="HK89" s="164">
        <f t="shared" si="2070"/>
        <v>44034.450000000004</v>
      </c>
      <c r="HL89" s="164">
        <f t="shared" si="2070"/>
        <v>160378.54999999999</v>
      </c>
      <c r="HM89" s="165" t="e">
        <f t="shared" si="2070"/>
        <v>#DIV/0!</v>
      </c>
      <c r="HN89" s="164">
        <f t="shared" si="2070"/>
        <v>37000</v>
      </c>
      <c r="HO89" s="176">
        <f t="shared" si="2070"/>
        <v>123378.54999999999</v>
      </c>
      <c r="HP89" s="175">
        <f t="shared" si="2070"/>
        <v>341152</v>
      </c>
      <c r="HQ89" s="164">
        <f t="shared" si="2070"/>
        <v>49407.47999999996</v>
      </c>
      <c r="HR89" s="164">
        <f t="shared" si="2070"/>
        <v>291744.52</v>
      </c>
      <c r="HS89" s="165" t="e">
        <f t="shared" si="2070"/>
        <v>#DIV/0!</v>
      </c>
      <c r="HT89" s="164">
        <f t="shared" si="2070"/>
        <v>0</v>
      </c>
      <c r="HU89" s="176">
        <f t="shared" si="2070"/>
        <v>291744.52</v>
      </c>
      <c r="HV89" s="175">
        <f t="shared" si="2070"/>
        <v>134613</v>
      </c>
      <c r="HW89" s="164">
        <f t="shared" si="2070"/>
        <v>22286.07499999999</v>
      </c>
      <c r="HX89" s="164">
        <f t="shared" si="2070"/>
        <v>112326.92500000002</v>
      </c>
      <c r="HY89" s="165" t="e">
        <f t="shared" si="2070"/>
        <v>#DIV/0!</v>
      </c>
      <c r="HZ89" s="164">
        <f t="shared" si="2070"/>
        <v>0</v>
      </c>
      <c r="IA89" s="176">
        <f t="shared" si="2070"/>
        <v>112326.92500000002</v>
      </c>
      <c r="IB89" s="175">
        <f t="shared" si="1432"/>
        <v>5160114.1099999994</v>
      </c>
      <c r="IC89" s="164">
        <f t="shared" si="1432"/>
        <v>885759.5900000002</v>
      </c>
      <c r="ID89" s="164">
        <f t="shared" si="1432"/>
        <v>4274354.5200000005</v>
      </c>
      <c r="IE89" s="165">
        <f t="shared" si="1433"/>
        <v>17.165503923323129</v>
      </c>
      <c r="IF89" s="164">
        <f t="shared" si="1434"/>
        <v>1908992</v>
      </c>
      <c r="IG89" s="176">
        <f t="shared" si="1434"/>
        <v>2365362.52</v>
      </c>
      <c r="IH89" s="175">
        <f t="shared" ref="IH89:IY89" si="2071">+IH15+IH25+IH36+IH43+IH50+IH55+IH66+IH75+IH78+IH82+IH85+IH88</f>
        <v>3636799.4699999997</v>
      </c>
      <c r="II89" s="164">
        <f t="shared" si="2071"/>
        <v>601184.36000000022</v>
      </c>
      <c r="IJ89" s="164">
        <f t="shared" si="2071"/>
        <v>3035615.11</v>
      </c>
      <c r="IK89" s="165" t="e">
        <f t="shared" si="2071"/>
        <v>#DIV/0!</v>
      </c>
      <c r="IL89" s="164">
        <f t="shared" si="2071"/>
        <v>1789177</v>
      </c>
      <c r="IM89" s="176">
        <f t="shared" si="2071"/>
        <v>1246438.1099999999</v>
      </c>
      <c r="IN89" s="175">
        <f t="shared" si="2071"/>
        <v>1030531.64</v>
      </c>
      <c r="IO89" s="164">
        <f t="shared" si="2071"/>
        <v>106427.34000000003</v>
      </c>
      <c r="IP89" s="164">
        <f t="shared" si="2071"/>
        <v>924104.3</v>
      </c>
      <c r="IQ89" s="165" t="e">
        <f t="shared" si="2071"/>
        <v>#DIV/0!</v>
      </c>
      <c r="IR89" s="164">
        <f t="shared" si="2071"/>
        <v>36257</v>
      </c>
      <c r="IS89" s="176">
        <f t="shared" si="2071"/>
        <v>887847.3</v>
      </c>
      <c r="IT89" s="175">
        <f t="shared" si="2071"/>
        <v>492783</v>
      </c>
      <c r="IU89" s="164">
        <f t="shared" si="2071"/>
        <v>178147.88999999998</v>
      </c>
      <c r="IV89" s="164">
        <f t="shared" si="2071"/>
        <v>314635.11000000004</v>
      </c>
      <c r="IW89" s="165" t="e">
        <f t="shared" si="2071"/>
        <v>#DIV/0!</v>
      </c>
      <c r="IX89" s="164">
        <f t="shared" si="2071"/>
        <v>83558</v>
      </c>
      <c r="IY89" s="176">
        <f t="shared" si="2071"/>
        <v>231077.11000000004</v>
      </c>
      <c r="IZ89" s="175">
        <f t="shared" si="1435"/>
        <v>2387268.31</v>
      </c>
      <c r="JA89" s="164">
        <f t="shared" si="1435"/>
        <v>885001.94499999972</v>
      </c>
      <c r="JB89" s="164">
        <f t="shared" si="1435"/>
        <v>1502266.3650000002</v>
      </c>
      <c r="JC89" s="165">
        <f t="shared" si="1436"/>
        <v>37.071741843714236</v>
      </c>
      <c r="JD89" s="164">
        <f t="shared" si="1437"/>
        <v>1516681</v>
      </c>
      <c r="JE89" s="176">
        <f t="shared" si="1437"/>
        <v>-14414.634999999769</v>
      </c>
      <c r="JF89" s="175">
        <f t="shared" ref="JF89:KC89" si="2072">+JF15+JF25+JF36+JF43+JF50+JF55+JF66+JF75+JF78+JF82+JF85+JF88</f>
        <v>1861220.52</v>
      </c>
      <c r="JG89" s="164">
        <f t="shared" si="2072"/>
        <v>732360.1549999998</v>
      </c>
      <c r="JH89" s="164">
        <f t="shared" si="2072"/>
        <v>1128860.3650000002</v>
      </c>
      <c r="JI89" s="165" t="e">
        <f t="shared" si="2072"/>
        <v>#DIV/0!</v>
      </c>
      <c r="JJ89" s="164">
        <f t="shared" si="2072"/>
        <v>1276800</v>
      </c>
      <c r="JK89" s="176">
        <f t="shared" si="2072"/>
        <v>-147939.63499999981</v>
      </c>
      <c r="JL89" s="175">
        <f t="shared" si="2072"/>
        <v>135936.35999999999</v>
      </c>
      <c r="JM89" s="164">
        <f t="shared" si="2072"/>
        <v>61240.850000000006</v>
      </c>
      <c r="JN89" s="164">
        <f t="shared" si="2072"/>
        <v>74695.50999999998</v>
      </c>
      <c r="JO89" s="165" t="e">
        <f t="shared" si="2072"/>
        <v>#DIV/0!</v>
      </c>
      <c r="JP89" s="164">
        <f t="shared" si="2072"/>
        <v>119116</v>
      </c>
      <c r="JQ89" s="176">
        <f t="shared" si="2072"/>
        <v>-44420.49000000002</v>
      </c>
      <c r="JR89" s="175">
        <f t="shared" si="2072"/>
        <v>246613</v>
      </c>
      <c r="JS89" s="164">
        <f t="shared" si="2072"/>
        <v>40400.199999999961</v>
      </c>
      <c r="JT89" s="164">
        <f t="shared" si="2072"/>
        <v>206212.80000000005</v>
      </c>
      <c r="JU89" s="165" t="e">
        <f t="shared" si="2072"/>
        <v>#DIV/0!</v>
      </c>
      <c r="JV89" s="164">
        <f t="shared" si="2072"/>
        <v>0</v>
      </c>
      <c r="JW89" s="176">
        <f t="shared" si="2072"/>
        <v>206212.80000000005</v>
      </c>
      <c r="JX89" s="175">
        <f t="shared" si="2072"/>
        <v>143498.43</v>
      </c>
      <c r="JY89" s="164">
        <f t="shared" si="2072"/>
        <v>51000.739999999983</v>
      </c>
      <c r="JZ89" s="164">
        <f t="shared" si="2072"/>
        <v>92497.69</v>
      </c>
      <c r="KA89" s="165" t="e">
        <f t="shared" si="2072"/>
        <v>#DIV/0!</v>
      </c>
      <c r="KB89" s="164">
        <f t="shared" si="2072"/>
        <v>120765</v>
      </c>
      <c r="KC89" s="176">
        <f t="shared" si="2072"/>
        <v>-28267.30999999999</v>
      </c>
      <c r="KD89" s="175">
        <f t="shared" si="1438"/>
        <v>1987843.5</v>
      </c>
      <c r="KE89" s="164">
        <f t="shared" si="1438"/>
        <v>616429.98000000033</v>
      </c>
      <c r="KF89" s="164">
        <f t="shared" si="1438"/>
        <v>1371413.5199999998</v>
      </c>
      <c r="KG89" s="165">
        <f t="shared" si="1439"/>
        <v>31.009985444025162</v>
      </c>
      <c r="KH89" s="164">
        <f t="shared" si="1440"/>
        <v>982100</v>
      </c>
      <c r="KI89" s="176">
        <f t="shared" si="1440"/>
        <v>389313.51999999979</v>
      </c>
      <c r="KJ89" s="175">
        <f t="shared" ref="KJ89:KU89" si="2073">+KJ15+KJ25+KJ36+KJ43+KJ50+KJ55+KJ66+KJ75+KJ78+KJ82+KJ85+KJ88</f>
        <v>1558484.22</v>
      </c>
      <c r="KK89" s="164">
        <f t="shared" si="2073"/>
        <v>565643.8200000003</v>
      </c>
      <c r="KL89" s="164">
        <f t="shared" si="2073"/>
        <v>992840.39999999967</v>
      </c>
      <c r="KM89" s="165" t="e">
        <f t="shared" si="2073"/>
        <v>#DIV/0!</v>
      </c>
      <c r="KN89" s="164">
        <f t="shared" si="2073"/>
        <v>982100</v>
      </c>
      <c r="KO89" s="176">
        <f t="shared" si="2073"/>
        <v>10740.399999999718</v>
      </c>
      <c r="KP89" s="175">
        <f t="shared" si="2073"/>
        <v>429359.28</v>
      </c>
      <c r="KQ89" s="164">
        <f t="shared" si="2073"/>
        <v>50786.159999999982</v>
      </c>
      <c r="KR89" s="164">
        <f t="shared" si="2073"/>
        <v>378573.12000000005</v>
      </c>
      <c r="KS89" s="165" t="e">
        <f t="shared" si="2073"/>
        <v>#DIV/0!</v>
      </c>
      <c r="KT89" s="164">
        <f t="shared" si="2073"/>
        <v>0</v>
      </c>
      <c r="KU89" s="176">
        <f t="shared" si="2073"/>
        <v>378573.12000000005</v>
      </c>
      <c r="KV89" s="175">
        <f t="shared" si="1441"/>
        <v>1566460</v>
      </c>
      <c r="KW89" s="164">
        <f t="shared" si="1441"/>
        <v>1733869.105</v>
      </c>
      <c r="KX89" s="164">
        <f t="shared" si="1441"/>
        <v>-167409.10500000021</v>
      </c>
      <c r="KY89" s="165">
        <f t="shared" si="1442"/>
        <v>110.68709734050024</v>
      </c>
      <c r="KZ89" s="164">
        <f t="shared" si="1443"/>
        <v>71110</v>
      </c>
      <c r="LA89" s="176">
        <f t="shared" si="1443"/>
        <v>-238519.10500000021</v>
      </c>
      <c r="LB89" s="175">
        <f t="shared" ref="LB89:LM89" si="2074">+LB15+LB25+LB36+LB43+LB50+LB55+LB66+LB75+LB78+LB82+LB85+LB88</f>
        <v>1376995</v>
      </c>
      <c r="LC89" s="164">
        <f t="shared" si="2074"/>
        <v>1620329.92</v>
      </c>
      <c r="LD89" s="164">
        <f t="shared" si="2074"/>
        <v>-243334.92000000016</v>
      </c>
      <c r="LE89" s="165" t="e">
        <f t="shared" si="2074"/>
        <v>#DIV/0!</v>
      </c>
      <c r="LF89" s="164">
        <f t="shared" si="2074"/>
        <v>71110</v>
      </c>
      <c r="LG89" s="176">
        <f t="shared" si="2074"/>
        <v>-314444.92000000016</v>
      </c>
      <c r="LH89" s="175">
        <f t="shared" si="2074"/>
        <v>189465</v>
      </c>
      <c r="LI89" s="164">
        <f t="shared" si="2074"/>
        <v>113539.18500000004</v>
      </c>
      <c r="LJ89" s="164">
        <f t="shared" si="2074"/>
        <v>75925.814999999959</v>
      </c>
      <c r="LK89" s="165" t="e">
        <f t="shared" si="2074"/>
        <v>#DIV/0!</v>
      </c>
      <c r="LL89" s="164">
        <f t="shared" si="2074"/>
        <v>0</v>
      </c>
      <c r="LM89" s="176">
        <f t="shared" si="2074"/>
        <v>75925.814999999959</v>
      </c>
      <c r="LN89" s="175">
        <f t="shared" si="1444"/>
        <v>2193619.9300000002</v>
      </c>
      <c r="LO89" s="164">
        <f t="shared" si="1444"/>
        <v>309671.98000000085</v>
      </c>
      <c r="LP89" s="164">
        <f t="shared" si="1444"/>
        <v>1883947.9499999993</v>
      </c>
      <c r="LQ89" s="165">
        <f t="shared" si="1445"/>
        <v>14.116938662204845</v>
      </c>
      <c r="LR89" s="164">
        <f t="shared" si="1446"/>
        <v>1359573</v>
      </c>
      <c r="LS89" s="176">
        <f t="shared" si="1446"/>
        <v>524374.94999999914</v>
      </c>
      <c r="LT89" s="175">
        <f t="shared" ref="LT89:ME89" si="2075">+LT15+LT25+LT36+LT43+LT50+LT55+LT66+LT75+LT78+LT82+LT85+LT88</f>
        <v>1812611.58</v>
      </c>
      <c r="LU89" s="164">
        <f t="shared" si="2075"/>
        <v>146906.33999999994</v>
      </c>
      <c r="LV89" s="164">
        <f t="shared" si="2075"/>
        <v>1665705.2400000002</v>
      </c>
      <c r="LW89" s="165" t="e">
        <f t="shared" si="2075"/>
        <v>#DIV/0!</v>
      </c>
      <c r="LX89" s="164">
        <f t="shared" si="2075"/>
        <v>1179760</v>
      </c>
      <c r="LY89" s="176">
        <f t="shared" si="2075"/>
        <v>485945.24000000011</v>
      </c>
      <c r="LZ89" s="175">
        <f t="shared" si="2075"/>
        <v>381008.35</v>
      </c>
      <c r="MA89" s="164">
        <f t="shared" si="2075"/>
        <v>162765.64000000092</v>
      </c>
      <c r="MB89" s="164">
        <f t="shared" si="2075"/>
        <v>218242.70999999903</v>
      </c>
      <c r="MC89" s="165" t="e">
        <f t="shared" si="2075"/>
        <v>#DIV/0!</v>
      </c>
      <c r="MD89" s="164">
        <f t="shared" si="2075"/>
        <v>179813</v>
      </c>
      <c r="ME89" s="176">
        <f t="shared" si="2075"/>
        <v>38429.709999999046</v>
      </c>
      <c r="MF89" s="175">
        <f t="shared" si="1447"/>
        <v>1020221.5700000001</v>
      </c>
      <c r="MG89" s="164">
        <f t="shared" si="1447"/>
        <v>232942.64499999987</v>
      </c>
      <c r="MH89" s="164">
        <f t="shared" si="1447"/>
        <v>787278.92500000005</v>
      </c>
      <c r="MI89" s="165">
        <f t="shared" si="1448"/>
        <v>22.832554402863671</v>
      </c>
      <c r="MJ89" s="164">
        <f t="shared" si="1449"/>
        <v>837760</v>
      </c>
      <c r="MK89" s="176">
        <f t="shared" si="1449"/>
        <v>-50481.074999999881</v>
      </c>
      <c r="ML89" s="175">
        <f t="shared" ref="ML89:MW89" si="2076">+ML15+ML25+ML36+ML43+ML50+ML55+ML66+ML75+ML78+ML82+ML85+ML88</f>
        <v>879760</v>
      </c>
      <c r="MM89" s="164">
        <f t="shared" si="2076"/>
        <v>140862.72000000003</v>
      </c>
      <c r="MN89" s="164">
        <f t="shared" si="2076"/>
        <v>738897.27999999991</v>
      </c>
      <c r="MO89" s="165" t="e">
        <f t="shared" si="2076"/>
        <v>#DIV/0!</v>
      </c>
      <c r="MP89" s="164">
        <f t="shared" si="2076"/>
        <v>837760</v>
      </c>
      <c r="MQ89" s="176">
        <f t="shared" si="2076"/>
        <v>-98862.720000000045</v>
      </c>
      <c r="MR89" s="175">
        <f t="shared" si="2076"/>
        <v>140461.57</v>
      </c>
      <c r="MS89" s="164">
        <f t="shared" si="2076"/>
        <v>92079.924999999843</v>
      </c>
      <c r="MT89" s="164">
        <f t="shared" si="2076"/>
        <v>48381.645000000164</v>
      </c>
      <c r="MU89" s="165" t="e">
        <f t="shared" si="2076"/>
        <v>#DIV/0!</v>
      </c>
      <c r="MV89" s="164">
        <f t="shared" si="2076"/>
        <v>0</v>
      </c>
      <c r="MW89" s="176">
        <f t="shared" si="2076"/>
        <v>48381.645000000164</v>
      </c>
      <c r="MX89" s="175">
        <f t="shared" si="1450"/>
        <v>2057787.48</v>
      </c>
      <c r="MY89" s="164">
        <f t="shared" si="1450"/>
        <v>360911.92000000033</v>
      </c>
      <c r="MZ89" s="164">
        <f t="shared" si="1450"/>
        <v>1696875.5599999996</v>
      </c>
      <c r="NA89" s="165">
        <f t="shared" si="1451"/>
        <v>17.538833504808782</v>
      </c>
      <c r="NB89" s="164">
        <f t="shared" si="1452"/>
        <v>1094289</v>
      </c>
      <c r="NC89" s="176">
        <f t="shared" si="1452"/>
        <v>602586.55999999959</v>
      </c>
      <c r="ND89" s="175">
        <f t="shared" ref="ND89:NO89" si="2077">+ND15+ND25+ND36+ND43+ND50+ND55+ND66+ND75+ND78+ND82+ND85+ND88</f>
        <v>869357.5</v>
      </c>
      <c r="NE89" s="164">
        <f t="shared" si="2077"/>
        <v>297994.90500000032</v>
      </c>
      <c r="NF89" s="164">
        <f t="shared" si="2077"/>
        <v>571362.59499999974</v>
      </c>
      <c r="NG89" s="165" t="e">
        <f t="shared" si="2077"/>
        <v>#DIV/0!</v>
      </c>
      <c r="NH89" s="164">
        <f t="shared" si="2077"/>
        <v>863750</v>
      </c>
      <c r="NI89" s="176">
        <f t="shared" si="2077"/>
        <v>-292387.40500000032</v>
      </c>
      <c r="NJ89" s="175">
        <f t="shared" si="2077"/>
        <v>1188429.98</v>
      </c>
      <c r="NK89" s="164">
        <f t="shared" si="2077"/>
        <v>62917.014999999999</v>
      </c>
      <c r="NL89" s="164">
        <f t="shared" si="2077"/>
        <v>1125512.9649999999</v>
      </c>
      <c r="NM89" s="165" t="e">
        <f t="shared" si="2077"/>
        <v>#DIV/0!</v>
      </c>
      <c r="NN89" s="164">
        <f t="shared" si="2077"/>
        <v>230539</v>
      </c>
      <c r="NO89" s="176">
        <f t="shared" si="2077"/>
        <v>894973.96499999997</v>
      </c>
      <c r="NP89" s="175">
        <f t="shared" si="1453"/>
        <v>1583240.07</v>
      </c>
      <c r="NQ89" s="164">
        <f t="shared" si="1453"/>
        <v>661677.37000000081</v>
      </c>
      <c r="NR89" s="164">
        <f t="shared" si="1453"/>
        <v>921562.69999999925</v>
      </c>
      <c r="NS89" s="165">
        <f t="shared" si="1454"/>
        <v>41.792611400998766</v>
      </c>
      <c r="NT89" s="164">
        <f t="shared" si="1455"/>
        <v>273360.59999999998</v>
      </c>
      <c r="NU89" s="176">
        <f t="shared" si="1455"/>
        <v>648202.09999999916</v>
      </c>
      <c r="NV89" s="175">
        <f t="shared" ref="NV89:OM89" si="2078">+NV15+NV25+NV36+NV43+NV50+NV55+NV66+NV75+NV78+NV82+NV85+NV88</f>
        <v>391120.07</v>
      </c>
      <c r="NW89" s="164">
        <f t="shared" si="2078"/>
        <v>375828.69000000053</v>
      </c>
      <c r="NX89" s="164">
        <f t="shared" si="2078"/>
        <v>15291.379999999477</v>
      </c>
      <c r="NY89" s="165" t="e">
        <f t="shared" si="2078"/>
        <v>#DIV/0!</v>
      </c>
      <c r="NZ89" s="164">
        <f t="shared" si="2078"/>
        <v>27900</v>
      </c>
      <c r="OA89" s="176">
        <f t="shared" si="2078"/>
        <v>-12608.620000000523</v>
      </c>
      <c r="OB89" s="175">
        <f t="shared" si="2078"/>
        <v>913313</v>
      </c>
      <c r="OC89" s="164">
        <f t="shared" si="2078"/>
        <v>175452.88000000012</v>
      </c>
      <c r="OD89" s="164">
        <f t="shared" si="2078"/>
        <v>737860.11999999988</v>
      </c>
      <c r="OE89" s="165" t="e">
        <f t="shared" si="2078"/>
        <v>#DIV/0!</v>
      </c>
      <c r="OF89" s="164">
        <f t="shared" si="2078"/>
        <v>118580</v>
      </c>
      <c r="OG89" s="176">
        <f t="shared" si="2078"/>
        <v>619280.11999999988</v>
      </c>
      <c r="OH89" s="175">
        <f t="shared" si="2078"/>
        <v>278807</v>
      </c>
      <c r="OI89" s="164">
        <f t="shared" si="2078"/>
        <v>110395.8000000001</v>
      </c>
      <c r="OJ89" s="164">
        <f t="shared" si="2078"/>
        <v>168411.1999999999</v>
      </c>
      <c r="OK89" s="165" t="e">
        <f t="shared" si="2078"/>
        <v>#DIV/0!</v>
      </c>
      <c r="OL89" s="164">
        <f t="shared" si="2078"/>
        <v>126880.6</v>
      </c>
      <c r="OM89" s="176">
        <f t="shared" si="2078"/>
        <v>41530.599999999904</v>
      </c>
      <c r="ON89" s="175">
        <f t="shared" si="1456"/>
        <v>1672977.72</v>
      </c>
      <c r="OO89" s="164">
        <f t="shared" si="1456"/>
        <v>477049.37500000006</v>
      </c>
      <c r="OP89" s="164">
        <f t="shared" si="1456"/>
        <v>1195928.345</v>
      </c>
      <c r="OQ89" s="165">
        <f t="shared" si="1457"/>
        <v>28.51498673873553</v>
      </c>
      <c r="OR89" s="164">
        <f t="shared" si="1458"/>
        <v>1407525</v>
      </c>
      <c r="OS89" s="176">
        <f t="shared" si="1458"/>
        <v>-211596.65500000006</v>
      </c>
      <c r="OT89" s="175">
        <f t="shared" ref="OT89:PE89" si="2079">+OT15+OT25+OT36+OT43+OT50+OT55+OT66+OT75+OT78+OT82+OT85+OT88</f>
        <v>1112021</v>
      </c>
      <c r="OU89" s="164">
        <f t="shared" si="2079"/>
        <v>133973.80999999988</v>
      </c>
      <c r="OV89" s="164">
        <f t="shared" si="2079"/>
        <v>978047.19000000018</v>
      </c>
      <c r="OW89" s="165" t="e">
        <f t="shared" si="2079"/>
        <v>#DIV/0!</v>
      </c>
      <c r="OX89" s="164">
        <f t="shared" si="2079"/>
        <v>1074880</v>
      </c>
      <c r="OY89" s="176">
        <f t="shared" si="2079"/>
        <v>-96832.809999999881</v>
      </c>
      <c r="OZ89" s="175">
        <f t="shared" si="2079"/>
        <v>560956.72</v>
      </c>
      <c r="PA89" s="164">
        <f t="shared" si="2079"/>
        <v>343075.56500000018</v>
      </c>
      <c r="PB89" s="164">
        <f t="shared" si="2079"/>
        <v>217881.15499999982</v>
      </c>
      <c r="PC89" s="165" t="e">
        <f t="shared" si="2079"/>
        <v>#DIV/0!</v>
      </c>
      <c r="PD89" s="164">
        <f t="shared" si="2079"/>
        <v>332645</v>
      </c>
      <c r="PE89" s="176">
        <f t="shared" si="2079"/>
        <v>-114763.84500000018</v>
      </c>
      <c r="PF89" s="175">
        <f t="shared" si="1459"/>
        <v>2429339.4500000002</v>
      </c>
      <c r="PG89" s="164">
        <f t="shared" si="1459"/>
        <v>189036.19000000006</v>
      </c>
      <c r="PH89" s="164">
        <f t="shared" si="1459"/>
        <v>2240303.2600000002</v>
      </c>
      <c r="PI89" s="165">
        <f t="shared" si="1460"/>
        <v>7.7813823012671213</v>
      </c>
      <c r="PJ89" s="164">
        <f t="shared" si="1461"/>
        <v>925498.3600000001</v>
      </c>
      <c r="PK89" s="176">
        <f t="shared" si="1461"/>
        <v>1314804.8999999999</v>
      </c>
      <c r="PL89" s="175">
        <f t="shared" ref="PL89:PW89" si="2080">+PL15+PL25+PL36+PL43+PL50+PL55+PL66+PL75+PL78+PL82+PL85+PL88</f>
        <v>2256633.89</v>
      </c>
      <c r="PM89" s="164">
        <f t="shared" si="2080"/>
        <v>129786.14000000012</v>
      </c>
      <c r="PN89" s="164">
        <f t="shared" si="2080"/>
        <v>2126847.75</v>
      </c>
      <c r="PO89" s="165" t="e">
        <f t="shared" si="2080"/>
        <v>#DIV/0!</v>
      </c>
      <c r="PP89" s="164">
        <f t="shared" si="2080"/>
        <v>652025.56000000006</v>
      </c>
      <c r="PQ89" s="176">
        <f t="shared" si="2080"/>
        <v>1474822.19</v>
      </c>
      <c r="PR89" s="175">
        <f t="shared" si="2080"/>
        <v>172705.56</v>
      </c>
      <c r="PS89" s="164">
        <f t="shared" si="2080"/>
        <v>59250.049999999959</v>
      </c>
      <c r="PT89" s="164">
        <f t="shared" si="2080"/>
        <v>113455.51000000004</v>
      </c>
      <c r="PU89" s="165" t="e">
        <f t="shared" si="2080"/>
        <v>#DIV/0!</v>
      </c>
      <c r="PV89" s="164">
        <f t="shared" si="2080"/>
        <v>273472.8</v>
      </c>
      <c r="PW89" s="176">
        <f t="shared" si="2080"/>
        <v>-160017.28999999995</v>
      </c>
    </row>
    <row r="90" spans="1:439" s="98" customFormat="1" ht="18.75" customHeight="1" thickBot="1">
      <c r="A90" s="102"/>
      <c r="B90" s="132" t="s">
        <v>783</v>
      </c>
      <c r="C90" s="102"/>
      <c r="D90" s="204"/>
      <c r="E90" s="204"/>
      <c r="F90" s="204"/>
      <c r="G90" s="204"/>
      <c r="H90" s="204"/>
      <c r="I90" s="205"/>
      <c r="J90" s="133"/>
      <c r="K90" s="134" t="e">
        <f t="shared" si="1374"/>
        <v>#DIV/0!</v>
      </c>
      <c r="L90" s="204"/>
      <c r="M90" s="135"/>
      <c r="N90" s="206"/>
      <c r="O90" s="207"/>
      <c r="P90" s="137"/>
      <c r="Q90" s="138"/>
      <c r="R90" s="208"/>
      <c r="S90" s="209"/>
      <c r="T90" s="210"/>
      <c r="U90" s="211"/>
      <c r="V90" s="141"/>
      <c r="W90" s="142"/>
      <c r="X90" s="212"/>
      <c r="Y90" s="213"/>
      <c r="Z90" s="214"/>
      <c r="AA90" s="205"/>
      <c r="AB90" s="133"/>
      <c r="AC90" s="134"/>
      <c r="AD90" s="204"/>
      <c r="AE90" s="215"/>
      <c r="AF90" s="214"/>
      <c r="AG90" s="205"/>
      <c r="AH90" s="133"/>
      <c r="AI90" s="134"/>
      <c r="AJ90" s="204"/>
      <c r="AK90" s="215"/>
      <c r="AL90" s="214"/>
      <c r="AM90" s="205"/>
      <c r="AN90" s="133"/>
      <c r="AO90" s="134"/>
      <c r="AP90" s="204"/>
      <c r="AQ90" s="215"/>
      <c r="AR90" s="214"/>
      <c r="AS90" s="205"/>
      <c r="AT90" s="133"/>
      <c r="AU90" s="134"/>
      <c r="AV90" s="204"/>
      <c r="AW90" s="215"/>
      <c r="AX90" s="214"/>
      <c r="AY90" s="205"/>
      <c r="AZ90" s="133"/>
      <c r="BA90" s="134"/>
      <c r="BB90" s="204"/>
      <c r="BC90" s="215"/>
      <c r="BD90" s="214"/>
      <c r="BE90" s="205"/>
      <c r="BF90" s="133"/>
      <c r="BG90" s="134"/>
      <c r="BH90" s="204"/>
      <c r="BI90" s="215"/>
      <c r="BJ90" s="214"/>
      <c r="BK90" s="205"/>
      <c r="BL90" s="133"/>
      <c r="BM90" s="134"/>
      <c r="BN90" s="204"/>
      <c r="BO90" s="215"/>
      <c r="BP90" s="214"/>
      <c r="BQ90" s="205"/>
      <c r="BR90" s="133"/>
      <c r="BS90" s="134"/>
      <c r="BT90" s="204"/>
      <c r="BU90" s="215"/>
      <c r="BV90" s="214"/>
      <c r="BW90" s="205"/>
      <c r="BX90" s="133"/>
      <c r="BY90" s="134"/>
      <c r="BZ90" s="204"/>
      <c r="CA90" s="215"/>
      <c r="CB90" s="214"/>
      <c r="CC90" s="205"/>
      <c r="CD90" s="133"/>
      <c r="CE90" s="134"/>
      <c r="CF90" s="204"/>
      <c r="CG90" s="215"/>
      <c r="CH90" s="214"/>
      <c r="CI90" s="205"/>
      <c r="CJ90" s="133"/>
      <c r="CK90" s="134"/>
      <c r="CL90" s="204"/>
      <c r="CM90" s="215"/>
      <c r="CN90" s="214"/>
      <c r="CO90" s="205"/>
      <c r="CP90" s="133"/>
      <c r="CQ90" s="134"/>
      <c r="CR90" s="204"/>
      <c r="CS90" s="215"/>
      <c r="CT90" s="214"/>
      <c r="CU90" s="205"/>
      <c r="CV90" s="133"/>
      <c r="CW90" s="134"/>
      <c r="CX90" s="204"/>
      <c r="CY90" s="215"/>
      <c r="CZ90" s="214"/>
      <c r="DA90" s="205"/>
      <c r="DB90" s="133"/>
      <c r="DC90" s="134"/>
      <c r="DD90" s="204"/>
      <c r="DE90" s="215"/>
      <c r="DF90" s="214"/>
      <c r="DG90" s="205"/>
      <c r="DH90" s="133"/>
      <c r="DI90" s="134"/>
      <c r="DJ90" s="204"/>
      <c r="DK90" s="215"/>
      <c r="DL90" s="214"/>
      <c r="DM90" s="205"/>
      <c r="DN90" s="133"/>
      <c r="DO90" s="134"/>
      <c r="DP90" s="204"/>
      <c r="DQ90" s="215"/>
      <c r="DR90" s="214"/>
      <c r="DS90" s="205"/>
      <c r="DT90" s="133"/>
      <c r="DU90" s="134"/>
      <c r="DV90" s="204"/>
      <c r="DW90" s="215"/>
      <c r="DX90" s="214"/>
      <c r="DY90" s="205"/>
      <c r="DZ90" s="133"/>
      <c r="EA90" s="134"/>
      <c r="EB90" s="204"/>
      <c r="EC90" s="215"/>
      <c r="ED90" s="214"/>
      <c r="EE90" s="205"/>
      <c r="EF90" s="133"/>
      <c r="EG90" s="134"/>
      <c r="EH90" s="204"/>
      <c r="EI90" s="215"/>
      <c r="EJ90" s="214"/>
      <c r="EK90" s="205"/>
      <c r="EL90" s="133"/>
      <c r="EM90" s="134"/>
      <c r="EN90" s="204"/>
      <c r="EO90" s="215"/>
      <c r="EP90" s="214"/>
      <c r="EQ90" s="205"/>
      <c r="ER90" s="133"/>
      <c r="ES90" s="134"/>
      <c r="ET90" s="204"/>
      <c r="EU90" s="215"/>
      <c r="EV90" s="214"/>
      <c r="EW90" s="205"/>
      <c r="EX90" s="133"/>
      <c r="EY90" s="134"/>
      <c r="EZ90" s="204"/>
      <c r="FA90" s="215"/>
      <c r="FB90" s="214"/>
      <c r="FC90" s="205"/>
      <c r="FD90" s="133"/>
      <c r="FE90" s="134"/>
      <c r="FF90" s="204"/>
      <c r="FG90" s="215"/>
      <c r="FH90" s="214"/>
      <c r="FI90" s="205"/>
      <c r="FJ90" s="133"/>
      <c r="FK90" s="134"/>
      <c r="FL90" s="204"/>
      <c r="FM90" s="215"/>
      <c r="FN90" s="214"/>
      <c r="FO90" s="205"/>
      <c r="FP90" s="133"/>
      <c r="FQ90" s="134"/>
      <c r="FR90" s="204"/>
      <c r="FS90" s="215"/>
      <c r="FT90" s="214"/>
      <c r="FU90" s="205"/>
      <c r="FV90" s="133"/>
      <c r="FW90" s="134"/>
      <c r="FX90" s="204"/>
      <c r="FY90" s="215"/>
      <c r="FZ90" s="214"/>
      <c r="GA90" s="205"/>
      <c r="GB90" s="133"/>
      <c r="GC90" s="134"/>
      <c r="GD90" s="204"/>
      <c r="GE90" s="215"/>
      <c r="GF90" s="214"/>
      <c r="GG90" s="205"/>
      <c r="GH90" s="133"/>
      <c r="GI90" s="134"/>
      <c r="GJ90" s="204"/>
      <c r="GK90" s="215"/>
      <c r="GL90" s="214"/>
      <c r="GM90" s="205"/>
      <c r="GN90" s="133"/>
      <c r="GO90" s="134"/>
      <c r="GP90" s="204"/>
      <c r="GQ90" s="215"/>
      <c r="GR90" s="214"/>
      <c r="GS90" s="205"/>
      <c r="GT90" s="133"/>
      <c r="GU90" s="134"/>
      <c r="GV90" s="204"/>
      <c r="GW90" s="215"/>
      <c r="GX90" s="214"/>
      <c r="GY90" s="205"/>
      <c r="GZ90" s="133"/>
      <c r="HA90" s="134"/>
      <c r="HB90" s="204"/>
      <c r="HC90" s="215"/>
      <c r="HD90" s="214"/>
      <c r="HE90" s="205"/>
      <c r="HF90" s="133"/>
      <c r="HG90" s="134"/>
      <c r="HH90" s="204"/>
      <c r="HI90" s="215"/>
      <c r="HJ90" s="214"/>
      <c r="HK90" s="205"/>
      <c r="HL90" s="133"/>
      <c r="HM90" s="134"/>
      <c r="HN90" s="204"/>
      <c r="HO90" s="215"/>
      <c r="HP90" s="214"/>
      <c r="HQ90" s="205"/>
      <c r="HR90" s="133"/>
      <c r="HS90" s="134"/>
      <c r="HT90" s="204"/>
      <c r="HU90" s="215"/>
      <c r="HV90" s="214"/>
      <c r="HW90" s="205"/>
      <c r="HX90" s="133"/>
      <c r="HY90" s="134"/>
      <c r="HZ90" s="204"/>
      <c r="IA90" s="215"/>
      <c r="IB90" s="214"/>
      <c r="IC90" s="205"/>
      <c r="ID90" s="133"/>
      <c r="IE90" s="134"/>
      <c r="IF90" s="204"/>
      <c r="IG90" s="215"/>
      <c r="IH90" s="214"/>
      <c r="II90" s="205"/>
      <c r="IJ90" s="133"/>
      <c r="IK90" s="134"/>
      <c r="IL90" s="204"/>
      <c r="IM90" s="215"/>
      <c r="IN90" s="214"/>
      <c r="IO90" s="205"/>
      <c r="IP90" s="133"/>
      <c r="IQ90" s="134"/>
      <c r="IR90" s="204"/>
      <c r="IS90" s="215"/>
      <c r="IT90" s="214"/>
      <c r="IU90" s="205"/>
      <c r="IV90" s="133"/>
      <c r="IW90" s="134"/>
      <c r="IX90" s="204"/>
      <c r="IY90" s="215"/>
      <c r="IZ90" s="214"/>
      <c r="JA90" s="205"/>
      <c r="JB90" s="133"/>
      <c r="JC90" s="134"/>
      <c r="JD90" s="204"/>
      <c r="JE90" s="215"/>
      <c r="JF90" s="214"/>
      <c r="JG90" s="205"/>
      <c r="JH90" s="133"/>
      <c r="JI90" s="134"/>
      <c r="JJ90" s="204"/>
      <c r="JK90" s="215"/>
      <c r="JL90" s="214"/>
      <c r="JM90" s="205"/>
      <c r="JN90" s="133"/>
      <c r="JO90" s="134"/>
      <c r="JP90" s="204"/>
      <c r="JQ90" s="215"/>
      <c r="JR90" s="214"/>
      <c r="JS90" s="205"/>
      <c r="JT90" s="133"/>
      <c r="JU90" s="134"/>
      <c r="JV90" s="204"/>
      <c r="JW90" s="215"/>
      <c r="JX90" s="214"/>
      <c r="JY90" s="205"/>
      <c r="JZ90" s="133"/>
      <c r="KA90" s="134"/>
      <c r="KB90" s="204"/>
      <c r="KC90" s="215"/>
      <c r="KD90" s="214"/>
      <c r="KE90" s="205"/>
      <c r="KF90" s="133"/>
      <c r="KG90" s="134"/>
      <c r="KH90" s="204"/>
      <c r="KI90" s="215"/>
      <c r="KJ90" s="214"/>
      <c r="KK90" s="205"/>
      <c r="KL90" s="133"/>
      <c r="KM90" s="134"/>
      <c r="KN90" s="204"/>
      <c r="KO90" s="215"/>
      <c r="KP90" s="214"/>
      <c r="KQ90" s="205"/>
      <c r="KR90" s="133"/>
      <c r="KS90" s="134"/>
      <c r="KT90" s="204"/>
      <c r="KU90" s="215"/>
      <c r="KV90" s="214"/>
      <c r="KW90" s="205"/>
      <c r="KX90" s="133"/>
      <c r="KY90" s="134"/>
      <c r="KZ90" s="204"/>
      <c r="LA90" s="215"/>
      <c r="LB90" s="214"/>
      <c r="LC90" s="205"/>
      <c r="LD90" s="133"/>
      <c r="LE90" s="134"/>
      <c r="LF90" s="204"/>
      <c r="LG90" s="215"/>
      <c r="LH90" s="214"/>
      <c r="LI90" s="205"/>
      <c r="LJ90" s="133"/>
      <c r="LK90" s="134"/>
      <c r="LL90" s="204"/>
      <c r="LM90" s="215"/>
      <c r="LN90" s="214"/>
      <c r="LO90" s="205"/>
      <c r="LP90" s="133"/>
      <c r="LQ90" s="134"/>
      <c r="LR90" s="204"/>
      <c r="LS90" s="215"/>
      <c r="LT90" s="214"/>
      <c r="LU90" s="205"/>
      <c r="LV90" s="133"/>
      <c r="LW90" s="134"/>
      <c r="LX90" s="204"/>
      <c r="LY90" s="215"/>
      <c r="LZ90" s="214"/>
      <c r="MA90" s="205"/>
      <c r="MB90" s="133"/>
      <c r="MC90" s="134"/>
      <c r="MD90" s="204"/>
      <c r="ME90" s="215"/>
      <c r="MF90" s="214"/>
      <c r="MG90" s="205"/>
      <c r="MH90" s="133"/>
      <c r="MI90" s="134"/>
      <c r="MJ90" s="204"/>
      <c r="MK90" s="215"/>
      <c r="ML90" s="214"/>
      <c r="MM90" s="205"/>
      <c r="MN90" s="133"/>
      <c r="MO90" s="134"/>
      <c r="MP90" s="204"/>
      <c r="MQ90" s="215"/>
      <c r="MR90" s="214"/>
      <c r="MS90" s="205"/>
      <c r="MT90" s="133"/>
      <c r="MU90" s="134"/>
      <c r="MV90" s="204"/>
      <c r="MW90" s="215"/>
      <c r="MX90" s="214"/>
      <c r="MY90" s="205"/>
      <c r="MZ90" s="133"/>
      <c r="NA90" s="134"/>
      <c r="NB90" s="204"/>
      <c r="NC90" s="215"/>
      <c r="ND90" s="214"/>
      <c r="NE90" s="205"/>
      <c r="NF90" s="133"/>
      <c r="NG90" s="134"/>
      <c r="NH90" s="204"/>
      <c r="NI90" s="215"/>
      <c r="NJ90" s="214"/>
      <c r="NK90" s="205"/>
      <c r="NL90" s="133"/>
      <c r="NM90" s="134"/>
      <c r="NN90" s="204"/>
      <c r="NO90" s="215"/>
      <c r="NP90" s="214"/>
      <c r="NQ90" s="205"/>
      <c r="NR90" s="133"/>
      <c r="NS90" s="134"/>
      <c r="NT90" s="204"/>
      <c r="NU90" s="215"/>
      <c r="NV90" s="214"/>
      <c r="NW90" s="205"/>
      <c r="NX90" s="133"/>
      <c r="NY90" s="134"/>
      <c r="NZ90" s="204"/>
      <c r="OA90" s="215"/>
      <c r="OB90" s="214"/>
      <c r="OC90" s="205"/>
      <c r="OD90" s="133"/>
      <c r="OE90" s="134"/>
      <c r="OF90" s="204"/>
      <c r="OG90" s="215"/>
      <c r="OH90" s="214"/>
      <c r="OI90" s="205"/>
      <c r="OJ90" s="133"/>
      <c r="OK90" s="134"/>
      <c r="OL90" s="204"/>
      <c r="OM90" s="215"/>
      <c r="ON90" s="214"/>
      <c r="OO90" s="205"/>
      <c r="OP90" s="133"/>
      <c r="OQ90" s="134"/>
      <c r="OR90" s="204"/>
      <c r="OS90" s="215"/>
      <c r="OT90" s="214"/>
      <c r="OU90" s="205"/>
      <c r="OV90" s="133"/>
      <c r="OW90" s="134"/>
      <c r="OX90" s="204"/>
      <c r="OY90" s="215"/>
      <c r="OZ90" s="214"/>
      <c r="PA90" s="205"/>
      <c r="PB90" s="133"/>
      <c r="PC90" s="134"/>
      <c r="PD90" s="204"/>
      <c r="PE90" s="215"/>
      <c r="PF90" s="214"/>
      <c r="PG90" s="205"/>
      <c r="PH90" s="133"/>
      <c r="PI90" s="134"/>
      <c r="PJ90" s="204"/>
      <c r="PK90" s="215"/>
      <c r="PL90" s="214"/>
      <c r="PM90" s="205"/>
      <c r="PN90" s="133"/>
      <c r="PO90" s="134"/>
      <c r="PP90" s="204"/>
      <c r="PQ90" s="215"/>
      <c r="PR90" s="214"/>
      <c r="PS90" s="205"/>
      <c r="PT90" s="133"/>
      <c r="PU90" s="134"/>
      <c r="PV90" s="204"/>
      <c r="PW90" s="215"/>
    </row>
    <row r="91" spans="1:439" s="98" customFormat="1" ht="18.75" customHeight="1" thickTop="1">
      <c r="A91" s="108">
        <v>15</v>
      </c>
      <c r="B91" s="102" t="s">
        <v>784</v>
      </c>
      <c r="C91" s="102"/>
      <c r="D91" s="133"/>
      <c r="E91" s="133"/>
      <c r="F91" s="133"/>
      <c r="G91" s="133"/>
      <c r="H91" s="133"/>
      <c r="I91" s="147"/>
      <c r="J91" s="133"/>
      <c r="K91" s="134" t="e">
        <f t="shared" si="1374"/>
        <v>#DIV/0!</v>
      </c>
      <c r="L91" s="133"/>
      <c r="M91" s="135"/>
      <c r="N91" s="136"/>
      <c r="O91" s="148"/>
      <c r="P91" s="137"/>
      <c r="Q91" s="138"/>
      <c r="R91" s="137"/>
      <c r="S91" s="139"/>
      <c r="T91" s="140"/>
      <c r="U91" s="149"/>
      <c r="V91" s="141"/>
      <c r="W91" s="142"/>
      <c r="X91" s="141"/>
      <c r="Y91" s="143"/>
      <c r="Z91" s="144"/>
      <c r="AA91" s="147"/>
      <c r="AB91" s="133"/>
      <c r="AC91" s="134"/>
      <c r="AD91" s="133"/>
      <c r="AE91" s="145"/>
      <c r="AF91" s="144"/>
      <c r="AG91" s="147"/>
      <c r="AH91" s="133"/>
      <c r="AI91" s="134"/>
      <c r="AJ91" s="133"/>
      <c r="AK91" s="145"/>
      <c r="AL91" s="144"/>
      <c r="AM91" s="147"/>
      <c r="AN91" s="133"/>
      <c r="AO91" s="134"/>
      <c r="AP91" s="133"/>
      <c r="AQ91" s="145"/>
      <c r="AR91" s="144"/>
      <c r="AS91" s="147"/>
      <c r="AT91" s="133"/>
      <c r="AU91" s="134"/>
      <c r="AV91" s="133"/>
      <c r="AW91" s="145"/>
      <c r="AX91" s="144"/>
      <c r="AY91" s="147"/>
      <c r="AZ91" s="133"/>
      <c r="BA91" s="134"/>
      <c r="BB91" s="133"/>
      <c r="BC91" s="145"/>
      <c r="BD91" s="144"/>
      <c r="BE91" s="147"/>
      <c r="BF91" s="133"/>
      <c r="BG91" s="134"/>
      <c r="BH91" s="133"/>
      <c r="BI91" s="145"/>
      <c r="BJ91" s="144"/>
      <c r="BK91" s="147"/>
      <c r="BL91" s="133"/>
      <c r="BM91" s="134"/>
      <c r="BN91" s="133"/>
      <c r="BO91" s="145"/>
      <c r="BP91" s="144"/>
      <c r="BQ91" s="147"/>
      <c r="BR91" s="133"/>
      <c r="BS91" s="134"/>
      <c r="BT91" s="133"/>
      <c r="BU91" s="145"/>
      <c r="BV91" s="144"/>
      <c r="BW91" s="147"/>
      <c r="BX91" s="133"/>
      <c r="BY91" s="134"/>
      <c r="BZ91" s="133"/>
      <c r="CA91" s="145"/>
      <c r="CB91" s="144"/>
      <c r="CC91" s="147"/>
      <c r="CD91" s="133"/>
      <c r="CE91" s="134"/>
      <c r="CF91" s="133"/>
      <c r="CG91" s="145"/>
      <c r="CH91" s="144"/>
      <c r="CI91" s="147"/>
      <c r="CJ91" s="133"/>
      <c r="CK91" s="134"/>
      <c r="CL91" s="133"/>
      <c r="CM91" s="145"/>
      <c r="CN91" s="144"/>
      <c r="CO91" s="147"/>
      <c r="CP91" s="133"/>
      <c r="CQ91" s="134"/>
      <c r="CR91" s="133"/>
      <c r="CS91" s="145"/>
      <c r="CT91" s="144"/>
      <c r="CU91" s="147"/>
      <c r="CV91" s="133"/>
      <c r="CW91" s="134"/>
      <c r="CX91" s="133"/>
      <c r="CY91" s="145"/>
      <c r="CZ91" s="144"/>
      <c r="DA91" s="147"/>
      <c r="DB91" s="133"/>
      <c r="DC91" s="134"/>
      <c r="DD91" s="133"/>
      <c r="DE91" s="145"/>
      <c r="DF91" s="144"/>
      <c r="DG91" s="147"/>
      <c r="DH91" s="133"/>
      <c r="DI91" s="134"/>
      <c r="DJ91" s="133"/>
      <c r="DK91" s="145"/>
      <c r="DL91" s="144"/>
      <c r="DM91" s="147"/>
      <c r="DN91" s="133"/>
      <c r="DO91" s="134"/>
      <c r="DP91" s="133"/>
      <c r="DQ91" s="145"/>
      <c r="DR91" s="144"/>
      <c r="DS91" s="147"/>
      <c r="DT91" s="133"/>
      <c r="DU91" s="134"/>
      <c r="DV91" s="133"/>
      <c r="DW91" s="145"/>
      <c r="DX91" s="144"/>
      <c r="DY91" s="147"/>
      <c r="DZ91" s="133"/>
      <c r="EA91" s="134"/>
      <c r="EB91" s="133"/>
      <c r="EC91" s="145"/>
      <c r="ED91" s="144"/>
      <c r="EE91" s="147"/>
      <c r="EF91" s="133"/>
      <c r="EG91" s="134"/>
      <c r="EH91" s="133"/>
      <c r="EI91" s="145"/>
      <c r="EJ91" s="144"/>
      <c r="EK91" s="147"/>
      <c r="EL91" s="133"/>
      <c r="EM91" s="134"/>
      <c r="EN91" s="133"/>
      <c r="EO91" s="145"/>
      <c r="EP91" s="144"/>
      <c r="EQ91" s="147"/>
      <c r="ER91" s="133"/>
      <c r="ES91" s="134"/>
      <c r="ET91" s="133"/>
      <c r="EU91" s="145"/>
      <c r="EV91" s="144"/>
      <c r="EW91" s="147"/>
      <c r="EX91" s="133"/>
      <c r="EY91" s="134"/>
      <c r="EZ91" s="133"/>
      <c r="FA91" s="145"/>
      <c r="FB91" s="144"/>
      <c r="FC91" s="147"/>
      <c r="FD91" s="133"/>
      <c r="FE91" s="134"/>
      <c r="FF91" s="133"/>
      <c r="FG91" s="145"/>
      <c r="FH91" s="144"/>
      <c r="FI91" s="147"/>
      <c r="FJ91" s="133"/>
      <c r="FK91" s="134"/>
      <c r="FL91" s="133"/>
      <c r="FM91" s="145"/>
      <c r="FN91" s="144"/>
      <c r="FO91" s="147"/>
      <c r="FP91" s="133"/>
      <c r="FQ91" s="134"/>
      <c r="FR91" s="133"/>
      <c r="FS91" s="145"/>
      <c r="FT91" s="144"/>
      <c r="FU91" s="147"/>
      <c r="FV91" s="133"/>
      <c r="FW91" s="134"/>
      <c r="FX91" s="133"/>
      <c r="FY91" s="145"/>
      <c r="FZ91" s="144"/>
      <c r="GA91" s="147"/>
      <c r="GB91" s="133"/>
      <c r="GC91" s="134"/>
      <c r="GD91" s="133"/>
      <c r="GE91" s="145"/>
      <c r="GF91" s="144"/>
      <c r="GG91" s="147"/>
      <c r="GH91" s="133"/>
      <c r="GI91" s="134"/>
      <c r="GJ91" s="133"/>
      <c r="GK91" s="145"/>
      <c r="GL91" s="144"/>
      <c r="GM91" s="147"/>
      <c r="GN91" s="133"/>
      <c r="GO91" s="134"/>
      <c r="GP91" s="133"/>
      <c r="GQ91" s="145"/>
      <c r="GR91" s="144"/>
      <c r="GS91" s="147"/>
      <c r="GT91" s="133"/>
      <c r="GU91" s="134"/>
      <c r="GV91" s="133"/>
      <c r="GW91" s="145"/>
      <c r="GX91" s="144"/>
      <c r="GY91" s="147"/>
      <c r="GZ91" s="133"/>
      <c r="HA91" s="134"/>
      <c r="HB91" s="133"/>
      <c r="HC91" s="145"/>
      <c r="HD91" s="144"/>
      <c r="HE91" s="147"/>
      <c r="HF91" s="133"/>
      <c r="HG91" s="134"/>
      <c r="HH91" s="133"/>
      <c r="HI91" s="145"/>
      <c r="HJ91" s="144"/>
      <c r="HK91" s="147"/>
      <c r="HL91" s="133"/>
      <c r="HM91" s="134"/>
      <c r="HN91" s="133"/>
      <c r="HO91" s="145"/>
      <c r="HP91" s="144"/>
      <c r="HQ91" s="147"/>
      <c r="HR91" s="133"/>
      <c r="HS91" s="134"/>
      <c r="HT91" s="133"/>
      <c r="HU91" s="145"/>
      <c r="HV91" s="144"/>
      <c r="HW91" s="147"/>
      <c r="HX91" s="133"/>
      <c r="HY91" s="134"/>
      <c r="HZ91" s="133"/>
      <c r="IA91" s="145"/>
      <c r="IB91" s="144"/>
      <c r="IC91" s="147"/>
      <c r="ID91" s="133"/>
      <c r="IE91" s="134"/>
      <c r="IF91" s="133"/>
      <c r="IG91" s="145"/>
      <c r="IH91" s="144"/>
      <c r="II91" s="147"/>
      <c r="IJ91" s="133"/>
      <c r="IK91" s="134"/>
      <c r="IL91" s="133"/>
      <c r="IM91" s="145"/>
      <c r="IN91" s="144"/>
      <c r="IO91" s="147"/>
      <c r="IP91" s="133"/>
      <c r="IQ91" s="134"/>
      <c r="IR91" s="133"/>
      <c r="IS91" s="145"/>
      <c r="IT91" s="144"/>
      <c r="IU91" s="147"/>
      <c r="IV91" s="133"/>
      <c r="IW91" s="134"/>
      <c r="IX91" s="133"/>
      <c r="IY91" s="145"/>
      <c r="IZ91" s="144"/>
      <c r="JA91" s="147"/>
      <c r="JB91" s="133"/>
      <c r="JC91" s="134"/>
      <c r="JD91" s="133"/>
      <c r="JE91" s="145"/>
      <c r="JF91" s="144"/>
      <c r="JG91" s="147"/>
      <c r="JH91" s="133"/>
      <c r="JI91" s="134"/>
      <c r="JJ91" s="133"/>
      <c r="JK91" s="145"/>
      <c r="JL91" s="144"/>
      <c r="JM91" s="147"/>
      <c r="JN91" s="133"/>
      <c r="JO91" s="134"/>
      <c r="JP91" s="133"/>
      <c r="JQ91" s="145"/>
      <c r="JR91" s="144"/>
      <c r="JS91" s="147"/>
      <c r="JT91" s="133"/>
      <c r="JU91" s="134"/>
      <c r="JV91" s="133"/>
      <c r="JW91" s="145"/>
      <c r="JX91" s="144"/>
      <c r="JY91" s="147"/>
      <c r="JZ91" s="133"/>
      <c r="KA91" s="134"/>
      <c r="KB91" s="133"/>
      <c r="KC91" s="145"/>
      <c r="KD91" s="144"/>
      <c r="KE91" s="147"/>
      <c r="KF91" s="133"/>
      <c r="KG91" s="134"/>
      <c r="KH91" s="133"/>
      <c r="KI91" s="145"/>
      <c r="KJ91" s="144"/>
      <c r="KK91" s="147"/>
      <c r="KL91" s="133"/>
      <c r="KM91" s="134"/>
      <c r="KN91" s="133"/>
      <c r="KO91" s="145"/>
      <c r="KP91" s="144"/>
      <c r="KQ91" s="147"/>
      <c r="KR91" s="133"/>
      <c r="KS91" s="134"/>
      <c r="KT91" s="133"/>
      <c r="KU91" s="145"/>
      <c r="KV91" s="144"/>
      <c r="KW91" s="147"/>
      <c r="KX91" s="133"/>
      <c r="KY91" s="134"/>
      <c r="KZ91" s="133"/>
      <c r="LA91" s="145"/>
      <c r="LB91" s="144"/>
      <c r="LC91" s="147"/>
      <c r="LD91" s="133"/>
      <c r="LE91" s="134"/>
      <c r="LF91" s="133"/>
      <c r="LG91" s="145"/>
      <c r="LH91" s="144"/>
      <c r="LI91" s="147"/>
      <c r="LJ91" s="133"/>
      <c r="LK91" s="134"/>
      <c r="LL91" s="133"/>
      <c r="LM91" s="145"/>
      <c r="LN91" s="144"/>
      <c r="LO91" s="147"/>
      <c r="LP91" s="133"/>
      <c r="LQ91" s="134"/>
      <c r="LR91" s="133"/>
      <c r="LS91" s="145"/>
      <c r="LT91" s="144"/>
      <c r="LU91" s="147"/>
      <c r="LV91" s="133"/>
      <c r="LW91" s="134"/>
      <c r="LX91" s="133"/>
      <c r="LY91" s="145"/>
      <c r="LZ91" s="144"/>
      <c r="MA91" s="147"/>
      <c r="MB91" s="133"/>
      <c r="MC91" s="134"/>
      <c r="MD91" s="133"/>
      <c r="ME91" s="145"/>
      <c r="MF91" s="144"/>
      <c r="MG91" s="147"/>
      <c r="MH91" s="133"/>
      <c r="MI91" s="134"/>
      <c r="MJ91" s="133"/>
      <c r="MK91" s="145"/>
      <c r="ML91" s="144"/>
      <c r="MM91" s="147"/>
      <c r="MN91" s="133"/>
      <c r="MO91" s="134"/>
      <c r="MP91" s="133"/>
      <c r="MQ91" s="145"/>
      <c r="MR91" s="144"/>
      <c r="MS91" s="147"/>
      <c r="MT91" s="133"/>
      <c r="MU91" s="134"/>
      <c r="MV91" s="133"/>
      <c r="MW91" s="145"/>
      <c r="MX91" s="144"/>
      <c r="MY91" s="147"/>
      <c r="MZ91" s="133"/>
      <c r="NA91" s="134"/>
      <c r="NB91" s="133"/>
      <c r="NC91" s="145"/>
      <c r="ND91" s="144"/>
      <c r="NE91" s="147"/>
      <c r="NF91" s="133"/>
      <c r="NG91" s="134"/>
      <c r="NH91" s="133"/>
      <c r="NI91" s="145"/>
      <c r="NJ91" s="144"/>
      <c r="NK91" s="147"/>
      <c r="NL91" s="133"/>
      <c r="NM91" s="134"/>
      <c r="NN91" s="133"/>
      <c r="NO91" s="145"/>
      <c r="NP91" s="144"/>
      <c r="NQ91" s="147"/>
      <c r="NR91" s="133"/>
      <c r="NS91" s="134"/>
      <c r="NT91" s="133"/>
      <c r="NU91" s="145"/>
      <c r="NV91" s="144"/>
      <c r="NW91" s="147"/>
      <c r="NX91" s="133"/>
      <c r="NY91" s="134"/>
      <c r="NZ91" s="133"/>
      <c r="OA91" s="145"/>
      <c r="OB91" s="144"/>
      <c r="OC91" s="147"/>
      <c r="OD91" s="133"/>
      <c r="OE91" s="134"/>
      <c r="OF91" s="133"/>
      <c r="OG91" s="145"/>
      <c r="OH91" s="144"/>
      <c r="OI91" s="147"/>
      <c r="OJ91" s="133"/>
      <c r="OK91" s="134"/>
      <c r="OL91" s="133"/>
      <c r="OM91" s="145"/>
      <c r="ON91" s="144"/>
      <c r="OO91" s="147"/>
      <c r="OP91" s="133"/>
      <c r="OQ91" s="134"/>
      <c r="OR91" s="133"/>
      <c r="OS91" s="145"/>
      <c r="OT91" s="144"/>
      <c r="OU91" s="147"/>
      <c r="OV91" s="133"/>
      <c r="OW91" s="134"/>
      <c r="OX91" s="133"/>
      <c r="OY91" s="145"/>
      <c r="OZ91" s="144"/>
      <c r="PA91" s="147"/>
      <c r="PB91" s="133"/>
      <c r="PC91" s="134"/>
      <c r="PD91" s="133"/>
      <c r="PE91" s="145"/>
      <c r="PF91" s="144"/>
      <c r="PG91" s="147"/>
      <c r="PH91" s="133"/>
      <c r="PI91" s="134"/>
      <c r="PJ91" s="133"/>
      <c r="PK91" s="145"/>
      <c r="PL91" s="144"/>
      <c r="PM91" s="147"/>
      <c r="PN91" s="133"/>
      <c r="PO91" s="134"/>
      <c r="PP91" s="133"/>
      <c r="PQ91" s="145"/>
      <c r="PR91" s="144"/>
      <c r="PS91" s="147"/>
      <c r="PT91" s="133"/>
      <c r="PU91" s="134"/>
      <c r="PV91" s="133"/>
      <c r="PW91" s="145"/>
    </row>
    <row r="92" spans="1:439" s="98" customFormat="1" ht="18.75" customHeight="1">
      <c r="A92" s="108"/>
      <c r="B92" s="186" t="s">
        <v>785</v>
      </c>
      <c r="C92" s="186" t="s">
        <v>786</v>
      </c>
      <c r="D92" s="152">
        <f>+'[10]ค่าใช้+ประสาน งบโครงการ (P)'!D8</f>
        <v>1115747.67</v>
      </c>
      <c r="E92" s="152">
        <f>+'[10]ค่าใช้+ประสาน งบโครงการ (P)'!E8</f>
        <v>0</v>
      </c>
      <c r="F92" s="152">
        <f t="shared" ref="F92:F96" si="2081">+D92+E92</f>
        <v>1115747.67</v>
      </c>
      <c r="G92" s="152">
        <f>+'[10]ค่าใช้+ประสาน งบโครงการ (P)'!F8</f>
        <v>0</v>
      </c>
      <c r="H92" s="152">
        <f t="shared" ref="H92:H96" si="2082">+F92-G92</f>
        <v>1115747.67</v>
      </c>
      <c r="I92" s="153">
        <f>+'[10]ค่าใช้+ประสาน งบโครงการ (P)'!H8</f>
        <v>-107898.93</v>
      </c>
      <c r="J92" s="152">
        <f t="shared" ref="J92:J96" si="2083">+H92-I92</f>
        <v>1223646.5999999999</v>
      </c>
      <c r="K92" s="154">
        <f t="shared" si="1374"/>
        <v>-9.6705494352499972</v>
      </c>
      <c r="L92" s="152">
        <f>+'[10]ค่าใช้+ประสาน งบโครงการ (P)'!K8</f>
        <v>0</v>
      </c>
      <c r="M92" s="155">
        <f t="shared" ref="M92:M96" si="2084">+J92-L92</f>
        <v>1223646.5999999999</v>
      </c>
      <c r="N92" s="136">
        <f t="shared" si="1375"/>
        <v>0</v>
      </c>
      <c r="O92" s="148">
        <f t="shared" si="1375"/>
        <v>0</v>
      </c>
      <c r="P92" s="137">
        <f t="shared" si="1375"/>
        <v>0</v>
      </c>
      <c r="Q92" s="138" t="e">
        <f t="shared" si="1376"/>
        <v>#DIV/0!</v>
      </c>
      <c r="R92" s="137">
        <f t="shared" si="1377"/>
        <v>0</v>
      </c>
      <c r="S92" s="139">
        <f t="shared" si="1377"/>
        <v>0</v>
      </c>
      <c r="T92" s="140">
        <f t="shared" si="1484"/>
        <v>1115747.67</v>
      </c>
      <c r="U92" s="149">
        <f t="shared" si="1484"/>
        <v>-107898.93</v>
      </c>
      <c r="V92" s="141">
        <f t="shared" ref="V92:V96" si="2085">+T92-U92</f>
        <v>1223646.5999999999</v>
      </c>
      <c r="W92" s="142">
        <f t="shared" si="1248"/>
        <v>-9.6705494352499972</v>
      </c>
      <c r="X92" s="141">
        <f t="shared" si="1486"/>
        <v>0</v>
      </c>
      <c r="Y92" s="143">
        <f t="shared" ref="Y92:Y96" si="2086">+V92-X92</f>
        <v>1223646.5999999999</v>
      </c>
      <c r="Z92" s="144">
        <v>0</v>
      </c>
      <c r="AA92" s="147">
        <v>0</v>
      </c>
      <c r="AB92" s="133">
        <f t="shared" ref="AB92:AB96" si="2087">+Z92-AA92</f>
        <v>0</v>
      </c>
      <c r="AC92" s="134" t="e">
        <f t="shared" ref="AC92:AC96" si="2088">AA92/Z92*100</f>
        <v>#DIV/0!</v>
      </c>
      <c r="AD92" s="133">
        <v>0</v>
      </c>
      <c r="AE92" s="145">
        <f t="shared" ref="AE92:AE96" si="2089">+AB92-AD92</f>
        <v>0</v>
      </c>
      <c r="AF92" s="144">
        <v>0</v>
      </c>
      <c r="AG92" s="147">
        <v>0</v>
      </c>
      <c r="AH92" s="133">
        <f t="shared" si="1491"/>
        <v>0</v>
      </c>
      <c r="AI92" s="134" t="e">
        <f t="shared" si="1492"/>
        <v>#DIV/0!</v>
      </c>
      <c r="AJ92" s="133">
        <v>0</v>
      </c>
      <c r="AK92" s="145">
        <f t="shared" si="1493"/>
        <v>0</v>
      </c>
      <c r="AL92" s="144">
        <f t="shared" si="1378"/>
        <v>0</v>
      </c>
      <c r="AM92" s="147">
        <f t="shared" si="1378"/>
        <v>0</v>
      </c>
      <c r="AN92" s="133">
        <f t="shared" si="1378"/>
        <v>0</v>
      </c>
      <c r="AO92" s="134" t="e">
        <f t="shared" si="1379"/>
        <v>#DIV/0!</v>
      </c>
      <c r="AP92" s="133">
        <f t="shared" si="1380"/>
        <v>0</v>
      </c>
      <c r="AQ92" s="145">
        <f t="shared" si="1380"/>
        <v>0</v>
      </c>
      <c r="AR92" s="144">
        <v>0</v>
      </c>
      <c r="AS92" s="147">
        <v>0</v>
      </c>
      <c r="AT92" s="133">
        <f t="shared" si="1381"/>
        <v>0</v>
      </c>
      <c r="AU92" s="134" t="e">
        <f t="shared" si="1382"/>
        <v>#DIV/0!</v>
      </c>
      <c r="AV92" s="133">
        <v>0</v>
      </c>
      <c r="AW92" s="145">
        <f t="shared" si="1383"/>
        <v>0</v>
      </c>
      <c r="AX92" s="144">
        <f>+'[10]P-DEI00.0-E'!C48</f>
        <v>0</v>
      </c>
      <c r="AY92" s="147">
        <f>+'[10]P-DEI00.0-E'!D48</f>
        <v>0</v>
      </c>
      <c r="AZ92" s="133">
        <f t="shared" si="1384"/>
        <v>0</v>
      </c>
      <c r="BA92" s="134" t="e">
        <f t="shared" si="1385"/>
        <v>#DIV/0!</v>
      </c>
      <c r="BB92" s="133">
        <f>+'[10]P-DEI00.0-E'!E48</f>
        <v>0</v>
      </c>
      <c r="BC92" s="145">
        <f t="shared" si="1386"/>
        <v>0</v>
      </c>
      <c r="BD92" s="144">
        <v>0</v>
      </c>
      <c r="BE92" s="147">
        <v>0</v>
      </c>
      <c r="BF92" s="133">
        <f t="shared" si="1387"/>
        <v>0</v>
      </c>
      <c r="BG92" s="134" t="e">
        <f t="shared" si="1388"/>
        <v>#DIV/0!</v>
      </c>
      <c r="BH92" s="133">
        <v>0</v>
      </c>
      <c r="BI92" s="145">
        <f t="shared" si="1389"/>
        <v>0</v>
      </c>
      <c r="BJ92" s="144">
        <f t="shared" si="1390"/>
        <v>0</v>
      </c>
      <c r="BK92" s="147">
        <f t="shared" si="1390"/>
        <v>0</v>
      </c>
      <c r="BL92" s="133">
        <f t="shared" si="1390"/>
        <v>0</v>
      </c>
      <c r="BM92" s="134" t="e">
        <f t="shared" si="1391"/>
        <v>#DIV/0!</v>
      </c>
      <c r="BN92" s="133">
        <f t="shared" si="1392"/>
        <v>0</v>
      </c>
      <c r="BO92" s="145">
        <f t="shared" si="1392"/>
        <v>0</v>
      </c>
      <c r="BP92" s="144">
        <v>0</v>
      </c>
      <c r="BQ92" s="147">
        <v>0</v>
      </c>
      <c r="BR92" s="133">
        <f t="shared" si="1393"/>
        <v>0</v>
      </c>
      <c r="BS92" s="134" t="e">
        <f t="shared" si="1394"/>
        <v>#DIV/0!</v>
      </c>
      <c r="BT92" s="133">
        <v>0</v>
      </c>
      <c r="BU92" s="145">
        <f t="shared" si="1395"/>
        <v>0</v>
      </c>
      <c r="BV92" s="144">
        <v>0</v>
      </c>
      <c r="BW92" s="147">
        <v>0</v>
      </c>
      <c r="BX92" s="133">
        <f t="shared" si="1396"/>
        <v>0</v>
      </c>
      <c r="BY92" s="134" t="e">
        <f t="shared" si="1397"/>
        <v>#DIV/0!</v>
      </c>
      <c r="BZ92" s="133">
        <v>0</v>
      </c>
      <c r="CA92" s="145">
        <f t="shared" si="1398"/>
        <v>0</v>
      </c>
      <c r="CB92" s="144">
        <v>0</v>
      </c>
      <c r="CC92" s="147">
        <v>0</v>
      </c>
      <c r="CD92" s="133">
        <f t="shared" si="1399"/>
        <v>0</v>
      </c>
      <c r="CE92" s="134" t="e">
        <f t="shared" si="1400"/>
        <v>#DIV/0!</v>
      </c>
      <c r="CF92" s="133">
        <v>0</v>
      </c>
      <c r="CG92" s="145">
        <f t="shared" si="1401"/>
        <v>0</v>
      </c>
      <c r="CH92" s="144">
        <f t="shared" si="1402"/>
        <v>0</v>
      </c>
      <c r="CI92" s="147">
        <f t="shared" si="1402"/>
        <v>0</v>
      </c>
      <c r="CJ92" s="133">
        <f t="shared" si="1402"/>
        <v>0</v>
      </c>
      <c r="CK92" s="134" t="e">
        <f t="shared" si="1403"/>
        <v>#DIV/0!</v>
      </c>
      <c r="CL92" s="133">
        <f t="shared" si="1404"/>
        <v>0</v>
      </c>
      <c r="CM92" s="145">
        <f t="shared" si="1404"/>
        <v>0</v>
      </c>
      <c r="CN92" s="144">
        <v>0</v>
      </c>
      <c r="CO92" s="147">
        <v>0</v>
      </c>
      <c r="CP92" s="133">
        <f t="shared" si="1405"/>
        <v>0</v>
      </c>
      <c r="CQ92" s="134" t="e">
        <f t="shared" si="1406"/>
        <v>#DIV/0!</v>
      </c>
      <c r="CR92" s="133">
        <v>0</v>
      </c>
      <c r="CS92" s="145">
        <f t="shared" si="1407"/>
        <v>0</v>
      </c>
      <c r="CT92" s="144">
        <v>0</v>
      </c>
      <c r="CU92" s="147">
        <v>0</v>
      </c>
      <c r="CV92" s="133">
        <f t="shared" si="1408"/>
        <v>0</v>
      </c>
      <c r="CW92" s="134" t="e">
        <f t="shared" si="1409"/>
        <v>#DIV/0!</v>
      </c>
      <c r="CX92" s="133">
        <v>0</v>
      </c>
      <c r="CY92" s="145">
        <f t="shared" si="1410"/>
        <v>0</v>
      </c>
      <c r="CZ92" s="144">
        <v>0</v>
      </c>
      <c r="DA92" s="147">
        <v>0</v>
      </c>
      <c r="DB92" s="133">
        <f t="shared" si="1411"/>
        <v>0</v>
      </c>
      <c r="DC92" s="134" t="e">
        <f t="shared" si="1412"/>
        <v>#DIV/0!</v>
      </c>
      <c r="DD92" s="133">
        <v>0</v>
      </c>
      <c r="DE92" s="145">
        <f t="shared" si="1413"/>
        <v>0</v>
      </c>
      <c r="DF92" s="144">
        <f t="shared" si="1414"/>
        <v>983511.55</v>
      </c>
      <c r="DG92" s="147">
        <f t="shared" si="1414"/>
        <v>0</v>
      </c>
      <c r="DH92" s="133">
        <f t="shared" si="1414"/>
        <v>983511.55</v>
      </c>
      <c r="DI92" s="134">
        <f t="shared" si="1415"/>
        <v>0</v>
      </c>
      <c r="DJ92" s="133">
        <f t="shared" si="1416"/>
        <v>0</v>
      </c>
      <c r="DK92" s="145">
        <f t="shared" si="1416"/>
        <v>983511.55</v>
      </c>
      <c r="DL92" s="144">
        <f>+'[10]P-DEI00.0-E'!C6</f>
        <v>983530.16</v>
      </c>
      <c r="DM92" s="147">
        <f>+'[10]P-DEI00.0-E'!D6</f>
        <v>0</v>
      </c>
      <c r="DN92" s="133">
        <f t="shared" si="1417"/>
        <v>983530.16</v>
      </c>
      <c r="DO92" s="134">
        <f t="shared" si="1418"/>
        <v>0</v>
      </c>
      <c r="DP92" s="133">
        <f>+'[10]P-DEI00.0-E'!E6</f>
        <v>0</v>
      </c>
      <c r="DQ92" s="145">
        <f t="shared" si="1419"/>
        <v>983530.16</v>
      </c>
      <c r="DR92" s="144">
        <f>+'[10]P-DEI00.0-E'!C7</f>
        <v>-18.61</v>
      </c>
      <c r="DS92" s="147">
        <f>+'[10]P-DEI00.0-E'!D7</f>
        <v>0</v>
      </c>
      <c r="DT92" s="133">
        <f t="shared" si="1420"/>
        <v>-18.61</v>
      </c>
      <c r="DU92" s="134">
        <f t="shared" si="1421"/>
        <v>0</v>
      </c>
      <c r="DV92" s="133">
        <f>+'[10]P-DEI00.0-E'!E7</f>
        <v>0</v>
      </c>
      <c r="DW92" s="145">
        <f t="shared" si="1422"/>
        <v>-18.61</v>
      </c>
      <c r="DX92" s="144">
        <f>+'[10]P-DEI00.0-E'!C8</f>
        <v>0</v>
      </c>
      <c r="DY92" s="147">
        <f>+'[10]P-DEI00.0-E'!D8</f>
        <v>0</v>
      </c>
      <c r="DZ92" s="133">
        <f t="shared" ref="DZ92:DZ96" si="2090">+DX92-DY92</f>
        <v>0</v>
      </c>
      <c r="EA92" s="134" t="e">
        <f t="shared" ref="EA92:EA96" si="2091">DY92/DX92*100</f>
        <v>#DIV/0!</v>
      </c>
      <c r="EB92" s="133">
        <f>+'[10]P-DEI00.0-E'!E8</f>
        <v>0</v>
      </c>
      <c r="EC92" s="145">
        <f t="shared" ref="EC92:EC96" si="2092">+DZ92-EB92</f>
        <v>0</v>
      </c>
      <c r="ED92" s="144">
        <f t="shared" si="1423"/>
        <v>-465603.39</v>
      </c>
      <c r="EE92" s="147">
        <f t="shared" si="1423"/>
        <v>0</v>
      </c>
      <c r="EF92" s="133">
        <f t="shared" si="1423"/>
        <v>-465603.39</v>
      </c>
      <c r="EG92" s="134">
        <f t="shared" si="1424"/>
        <v>0</v>
      </c>
      <c r="EH92" s="133">
        <f t="shared" si="1425"/>
        <v>0</v>
      </c>
      <c r="EI92" s="145">
        <f t="shared" si="1425"/>
        <v>-465603.39</v>
      </c>
      <c r="EJ92" s="144">
        <f>+'[10]P-DEI00.0-E'!C9</f>
        <v>-114682.25</v>
      </c>
      <c r="EK92" s="147">
        <f>+'[10]P-DEI00.0-E'!D9</f>
        <v>0</v>
      </c>
      <c r="EL92" s="133">
        <f t="shared" ref="EL92:EL96" si="2093">+EJ92-EK92</f>
        <v>-114682.25</v>
      </c>
      <c r="EM92" s="134">
        <f t="shared" ref="EM92:EM96" si="2094">EK92/EJ92*100</f>
        <v>0</v>
      </c>
      <c r="EN92" s="133">
        <f>+'[10]P-DEI00.0-E'!E9</f>
        <v>0</v>
      </c>
      <c r="EO92" s="145">
        <f t="shared" ref="EO92:EO96" si="2095">+EL92-EN92</f>
        <v>-114682.25</v>
      </c>
      <c r="EP92" s="144">
        <f>+'[10]P-DEI00.0-E'!C10</f>
        <v>0</v>
      </c>
      <c r="EQ92" s="147">
        <f>+'[10]P-DEI00.0-E'!D10</f>
        <v>0</v>
      </c>
      <c r="ER92" s="133">
        <f t="shared" ref="ER92:ER96" si="2096">+EP92-EQ92</f>
        <v>0</v>
      </c>
      <c r="ES92" s="134" t="e">
        <f t="shared" ref="ES92:ES96" si="2097">EQ92/EP92*100</f>
        <v>#DIV/0!</v>
      </c>
      <c r="ET92" s="133">
        <f>+'[10]P-DEI00.0-E'!E10</f>
        <v>0</v>
      </c>
      <c r="EU92" s="145">
        <f t="shared" ref="EU92:EU96" si="2098">+ER92-ET92</f>
        <v>0</v>
      </c>
      <c r="EV92" s="144">
        <f>+'[10]P-DEI00.0-E'!C11</f>
        <v>-350921.14</v>
      </c>
      <c r="EW92" s="147">
        <f>+'[10]P-DEI00.0-E'!D11</f>
        <v>0</v>
      </c>
      <c r="EX92" s="133">
        <f t="shared" ref="EX92:EX96" si="2099">+EV92-EW92</f>
        <v>-350921.14</v>
      </c>
      <c r="EY92" s="134">
        <f t="shared" ref="EY92:EY96" si="2100">EW92/EV92*100</f>
        <v>0</v>
      </c>
      <c r="EZ92" s="133">
        <f>+'[10]P-DEI00.0-E'!E11</f>
        <v>0</v>
      </c>
      <c r="FA92" s="145">
        <f t="shared" ref="FA92:FA96" si="2101">+EX92-EZ92</f>
        <v>-350921.14</v>
      </c>
      <c r="FB92" s="144">
        <f>+'[10]P-DEI00.0-E'!C12</f>
        <v>0</v>
      </c>
      <c r="FC92" s="147">
        <f>+'[10]P-DEI00.0-E'!D12</f>
        <v>0</v>
      </c>
      <c r="FD92" s="133">
        <f t="shared" ref="FD92:FD96" si="2102">+FB92-FC92</f>
        <v>0</v>
      </c>
      <c r="FE92" s="134" t="e">
        <f t="shared" ref="FE92:FE96" si="2103">FC92/FB92*100</f>
        <v>#DIV/0!</v>
      </c>
      <c r="FF92" s="133">
        <f>+'[10]P-DEI00.0-E'!E12</f>
        <v>0</v>
      </c>
      <c r="FG92" s="145">
        <f t="shared" ref="FG92:FG96" si="2104">+FD92-FF92</f>
        <v>0</v>
      </c>
      <c r="FH92" s="144">
        <f>+'[10]P-DEI00.0-E'!C13</f>
        <v>0</v>
      </c>
      <c r="FI92" s="147">
        <f>+'[10]P-DEI00.0-E'!D13</f>
        <v>0</v>
      </c>
      <c r="FJ92" s="133">
        <f t="shared" ref="FJ92:FJ96" si="2105">+FH92-FI92</f>
        <v>0</v>
      </c>
      <c r="FK92" s="134" t="e">
        <f t="shared" ref="FK92:FK96" si="2106">FI92/FH92*100</f>
        <v>#DIV/0!</v>
      </c>
      <c r="FL92" s="133">
        <f>+'[10]P-DEI00.0-E'!E13</f>
        <v>0</v>
      </c>
      <c r="FM92" s="145">
        <f t="shared" ref="FM92:FM96" si="2107">+FJ92-FL92</f>
        <v>0</v>
      </c>
      <c r="FN92" s="144">
        <f t="shared" si="1426"/>
        <v>7205</v>
      </c>
      <c r="FO92" s="147">
        <f t="shared" si="1426"/>
        <v>0</v>
      </c>
      <c r="FP92" s="133">
        <f t="shared" si="1426"/>
        <v>7205</v>
      </c>
      <c r="FQ92" s="134">
        <f t="shared" si="1427"/>
        <v>0</v>
      </c>
      <c r="FR92" s="133">
        <f t="shared" si="1428"/>
        <v>0</v>
      </c>
      <c r="FS92" s="145">
        <f t="shared" si="1428"/>
        <v>7205</v>
      </c>
      <c r="FT92" s="144">
        <f>+'[10]P-DEI00.0-E'!C14</f>
        <v>7205</v>
      </c>
      <c r="FU92" s="147">
        <f>+'[10]P-DEI00.0-E'!D14</f>
        <v>0</v>
      </c>
      <c r="FV92" s="133">
        <f t="shared" ref="FV92:FV96" si="2108">+FT92-FU92</f>
        <v>7205</v>
      </c>
      <c r="FW92" s="134">
        <f t="shared" ref="FW92:FW96" si="2109">FU92/FT92*100</f>
        <v>0</v>
      </c>
      <c r="FX92" s="133">
        <f>+'[10]P-DEI00.0-E'!E14</f>
        <v>0</v>
      </c>
      <c r="FY92" s="145">
        <f t="shared" ref="FY92:FY96" si="2110">+FV92-FX92</f>
        <v>7205</v>
      </c>
      <c r="FZ92" s="144">
        <f>+'[10]P-DEI00.0-E'!C15</f>
        <v>0</v>
      </c>
      <c r="GA92" s="147">
        <f>+'[10]P-DEI00.0-E'!D15</f>
        <v>0</v>
      </c>
      <c r="GB92" s="133">
        <f t="shared" ref="GB92:GB96" si="2111">+FZ92-GA92</f>
        <v>0</v>
      </c>
      <c r="GC92" s="134" t="e">
        <f t="shared" ref="GC92:GC96" si="2112">GA92/FZ92*100</f>
        <v>#DIV/0!</v>
      </c>
      <c r="GD92" s="133">
        <f>+'[10]P-DEI00.0-E'!E15</f>
        <v>0</v>
      </c>
      <c r="GE92" s="145">
        <f t="shared" ref="GE92:GE96" si="2113">+GB92-GD92</f>
        <v>0</v>
      </c>
      <c r="GF92" s="144">
        <f>+'[10]P-DEI00.0-E'!C16</f>
        <v>0</v>
      </c>
      <c r="GG92" s="147">
        <f>+'[10]P-DEI00.0-E'!D16</f>
        <v>0</v>
      </c>
      <c r="GH92" s="133">
        <f t="shared" ref="GH92:GH96" si="2114">+GF92-GG92</f>
        <v>0</v>
      </c>
      <c r="GI92" s="134" t="e">
        <f t="shared" ref="GI92:GI96" si="2115">GG92/GF92*100</f>
        <v>#DIV/0!</v>
      </c>
      <c r="GJ92" s="133">
        <f>+'[10]P-DEI00.0-E'!E16</f>
        <v>0</v>
      </c>
      <c r="GK92" s="145">
        <f t="shared" ref="GK92:GK96" si="2116">+GH92-GJ92</f>
        <v>0</v>
      </c>
      <c r="GL92" s="144">
        <f>+GR92+GX92+HD92+HJ92+HP92+HV92</f>
        <v>-177244.63999999998</v>
      </c>
      <c r="GM92" s="147">
        <f>+GS92+GY92+HE92+HK92+HQ92+HW92</f>
        <v>0</v>
      </c>
      <c r="GN92" s="133">
        <f t="shared" si="1429"/>
        <v>-177244.63999999998</v>
      </c>
      <c r="GO92" s="134">
        <f t="shared" si="1430"/>
        <v>0</v>
      </c>
      <c r="GP92" s="133">
        <f t="shared" si="1431"/>
        <v>0</v>
      </c>
      <c r="GQ92" s="145">
        <f t="shared" si="1431"/>
        <v>-177244.63999999998</v>
      </c>
      <c r="GR92" s="144">
        <f>+'[10]P-DEI00.0-E'!C17</f>
        <v>0</v>
      </c>
      <c r="GS92" s="147">
        <f>+'[10]P-DEI00.0-E'!D17</f>
        <v>0</v>
      </c>
      <c r="GT92" s="133">
        <f t="shared" ref="GT92:GT96" si="2117">+GR92-GS92</f>
        <v>0</v>
      </c>
      <c r="GU92" s="134" t="e">
        <f t="shared" ref="GU92:GU96" si="2118">GS92/GR92*100</f>
        <v>#DIV/0!</v>
      </c>
      <c r="GV92" s="133">
        <f>+'[10]P-DEI00.0-E'!E17</f>
        <v>0</v>
      </c>
      <c r="GW92" s="145">
        <f t="shared" ref="GW92:GW96" si="2119">+GT92-GV92</f>
        <v>0</v>
      </c>
      <c r="GX92" s="144">
        <f>+'[10]P-DEI00.0-E'!C18</f>
        <v>0</v>
      </c>
      <c r="GY92" s="147">
        <f>+'[10]P-DEI00.0-E'!D18</f>
        <v>0</v>
      </c>
      <c r="GZ92" s="133">
        <f t="shared" ref="GZ92:GZ96" si="2120">+GX92-GY92</f>
        <v>0</v>
      </c>
      <c r="HA92" s="134" t="e">
        <f t="shared" ref="HA92:HA96" si="2121">GY92/GX92*100</f>
        <v>#DIV/0!</v>
      </c>
      <c r="HB92" s="133">
        <f>+'[10]P-DEI00.0-E'!E18</f>
        <v>0</v>
      </c>
      <c r="HC92" s="145">
        <f t="shared" ref="HC92:HC96" si="2122">+GZ92-HB92</f>
        <v>0</v>
      </c>
      <c r="HD92" s="144">
        <f>+'[10]P-DEI00.0-E'!C19</f>
        <v>0</v>
      </c>
      <c r="HE92" s="147">
        <f>+'[10]P-DEI00.0-E'!D19</f>
        <v>0</v>
      </c>
      <c r="HF92" s="133">
        <f t="shared" ref="HF92:HF96" si="2123">+HD92-HE92</f>
        <v>0</v>
      </c>
      <c r="HG92" s="134" t="e">
        <f t="shared" ref="HG92:HG96" si="2124">HE92/HD92*100</f>
        <v>#DIV/0!</v>
      </c>
      <c r="HH92" s="133">
        <f>+'[10]P-DEI00.0-E'!E19</f>
        <v>0</v>
      </c>
      <c r="HI92" s="145">
        <f t="shared" ref="HI92:HI96" si="2125">+HF92-HH92</f>
        <v>0</v>
      </c>
      <c r="HJ92" s="144">
        <f>+'[10]P-DEI00.0-E'!C20</f>
        <v>0</v>
      </c>
      <c r="HK92" s="147">
        <f>+'[10]P-DEI00.0-E'!D20</f>
        <v>0</v>
      </c>
      <c r="HL92" s="133">
        <f>+HJ92-HK92</f>
        <v>0</v>
      </c>
      <c r="HM92" s="134" t="e">
        <f>HK92/HJ92*100</f>
        <v>#DIV/0!</v>
      </c>
      <c r="HN92" s="133">
        <f>+'[10]P-DEI00.0-E'!E20</f>
        <v>0</v>
      </c>
      <c r="HO92" s="145">
        <f t="shared" ref="HO92:HO96" si="2126">+HL92-HN92</f>
        <v>0</v>
      </c>
      <c r="HP92" s="144">
        <f>+'[10]P-DEI00.0-E'!C22</f>
        <v>-177674.37</v>
      </c>
      <c r="HQ92" s="147">
        <f>+'[10]P-DEI00.0-E'!D22</f>
        <v>0</v>
      </c>
      <c r="HR92" s="133">
        <f t="shared" ref="HR92:HR96" si="2127">+HP92-HQ92</f>
        <v>-177674.37</v>
      </c>
      <c r="HS92" s="134">
        <f t="shared" ref="HS92:HS96" si="2128">HQ92/HP92*100</f>
        <v>0</v>
      </c>
      <c r="HT92" s="133">
        <f>+'[10]P-DEI00.0-E'!E22</f>
        <v>0</v>
      </c>
      <c r="HU92" s="145">
        <f t="shared" ref="HU92:HU96" si="2129">+HR92-HT92</f>
        <v>-177674.37</v>
      </c>
      <c r="HV92" s="144">
        <f>+'[10]P-DEI00.0-E'!C21</f>
        <v>429.73</v>
      </c>
      <c r="HW92" s="147">
        <f>+'[10]P-DEI00.0-E'!D21</f>
        <v>0</v>
      </c>
      <c r="HX92" s="133">
        <f t="shared" ref="HX92:HX96" si="2130">+HV92-HW92</f>
        <v>429.73</v>
      </c>
      <c r="HY92" s="134">
        <f t="shared" ref="HY92:HY96" si="2131">HW92/HV92*100</f>
        <v>0</v>
      </c>
      <c r="HZ92" s="133">
        <f>+'[10]P-DEI00.0-E'!E21</f>
        <v>0</v>
      </c>
      <c r="IA92" s="145">
        <f t="shared" ref="IA92:IA96" si="2132">+HX92-HZ92</f>
        <v>429.73</v>
      </c>
      <c r="IB92" s="144">
        <f t="shared" si="1432"/>
        <v>-355441.19</v>
      </c>
      <c r="IC92" s="147">
        <f t="shared" si="1432"/>
        <v>-77031</v>
      </c>
      <c r="ID92" s="133">
        <f t="shared" si="1432"/>
        <v>-278410.19</v>
      </c>
      <c r="IE92" s="134">
        <f t="shared" si="1433"/>
        <v>21.67193959709622</v>
      </c>
      <c r="IF92" s="133">
        <f t="shared" si="1434"/>
        <v>0</v>
      </c>
      <c r="IG92" s="145">
        <f t="shared" si="1434"/>
        <v>-278410.19</v>
      </c>
      <c r="IH92" s="144">
        <f>+'[10]P-DEI00.0-E'!C23</f>
        <v>-355353.61</v>
      </c>
      <c r="II92" s="147">
        <f>+'[10]P-DEI00.0-E'!D23</f>
        <v>0</v>
      </c>
      <c r="IJ92" s="133">
        <f t="shared" ref="IJ92:IJ96" si="2133">+IH92-II92</f>
        <v>-355353.61</v>
      </c>
      <c r="IK92" s="134">
        <f t="shared" ref="IK92:IK96" si="2134">II92/IH92*100</f>
        <v>0</v>
      </c>
      <c r="IL92" s="133">
        <f>+'[10]P-DEI00.0-E'!E23</f>
        <v>0</v>
      </c>
      <c r="IM92" s="145">
        <f t="shared" ref="IM92:IM96" si="2135">+IJ92-IL92</f>
        <v>-355353.61</v>
      </c>
      <c r="IN92" s="144">
        <f>+'[10]P-DEI00.0-E'!C24</f>
        <v>0</v>
      </c>
      <c r="IO92" s="147">
        <f>+'[10]P-DEI00.0-E'!D24</f>
        <v>0</v>
      </c>
      <c r="IP92" s="133">
        <f t="shared" ref="IP92:IP96" si="2136">+IN92-IO92</f>
        <v>0</v>
      </c>
      <c r="IQ92" s="134" t="e">
        <f t="shared" ref="IQ92:IQ96" si="2137">IO92/IN92*100</f>
        <v>#DIV/0!</v>
      </c>
      <c r="IR92" s="133">
        <f>+'[10]P-DEI00.0-E'!E24</f>
        <v>0</v>
      </c>
      <c r="IS92" s="145">
        <f t="shared" ref="IS92:IS96" si="2138">+IP92-IR92</f>
        <v>0</v>
      </c>
      <c r="IT92" s="144">
        <f>+'[10]P-DEI00.0-E'!C25</f>
        <v>-87.58</v>
      </c>
      <c r="IU92" s="147">
        <f>+'[10]P-DEI00.0-E'!D25</f>
        <v>-77031</v>
      </c>
      <c r="IV92" s="133">
        <f t="shared" ref="IV92:IV96" si="2139">+IT92-IU92</f>
        <v>76943.42</v>
      </c>
      <c r="IW92" s="134">
        <f t="shared" ref="IW92:IW96" si="2140">IU92/IT92*100</f>
        <v>87955.012559945186</v>
      </c>
      <c r="IX92" s="133">
        <f>+'[10]P-DEI00.0-E'!E25</f>
        <v>0</v>
      </c>
      <c r="IY92" s="145">
        <f t="shared" ref="IY92:IY96" si="2141">+IV92-IX92</f>
        <v>76943.42</v>
      </c>
      <c r="IZ92" s="144">
        <f t="shared" si="1435"/>
        <v>60612.299999999996</v>
      </c>
      <c r="JA92" s="147">
        <f t="shared" si="1435"/>
        <v>0</v>
      </c>
      <c r="JB92" s="133">
        <f t="shared" si="1435"/>
        <v>60612.299999999996</v>
      </c>
      <c r="JC92" s="134">
        <f t="shared" si="1436"/>
        <v>0</v>
      </c>
      <c r="JD92" s="133">
        <f t="shared" si="1437"/>
        <v>0</v>
      </c>
      <c r="JE92" s="145">
        <f t="shared" si="1437"/>
        <v>60612.299999999996</v>
      </c>
      <c r="JF92" s="144">
        <f>+'[10]P-DEI00.0-E'!C26</f>
        <v>-9.2899999999999991</v>
      </c>
      <c r="JG92" s="147">
        <f>+'[10]P-DEI00.0-E'!D26</f>
        <v>0</v>
      </c>
      <c r="JH92" s="133">
        <f t="shared" ref="JH92:JH96" si="2142">+JF92-JG92</f>
        <v>-9.2899999999999991</v>
      </c>
      <c r="JI92" s="134">
        <f t="shared" ref="JI92:JI96" si="2143">JG92/JF92*100</f>
        <v>0</v>
      </c>
      <c r="JJ92" s="133">
        <f>+'[10]P-DEI00.0-E'!E26</f>
        <v>0</v>
      </c>
      <c r="JK92" s="145">
        <f t="shared" ref="JK92:JK96" si="2144">+JH92-JJ92</f>
        <v>-9.2899999999999991</v>
      </c>
      <c r="JL92" s="144">
        <f>+'[10]P-DEI00.0-E'!C27</f>
        <v>60621.59</v>
      </c>
      <c r="JM92" s="147">
        <f>+'[10]P-DEI00.0-E'!D27</f>
        <v>0</v>
      </c>
      <c r="JN92" s="133">
        <f t="shared" ref="JN92:JN96" si="2145">+JL92-JM92</f>
        <v>60621.59</v>
      </c>
      <c r="JO92" s="134">
        <f t="shared" ref="JO92:JO96" si="2146">JM92/JL92*100</f>
        <v>0</v>
      </c>
      <c r="JP92" s="133">
        <f>+'[10]P-DEI00.0-E'!E27</f>
        <v>0</v>
      </c>
      <c r="JQ92" s="145">
        <f t="shared" ref="JQ92:JQ96" si="2147">+JN92-JP92</f>
        <v>60621.59</v>
      </c>
      <c r="JR92" s="144">
        <f>+'[10]P-DEI00.0-E'!C28</f>
        <v>0</v>
      </c>
      <c r="JS92" s="147">
        <f>+'[10]P-DEI00.0-E'!D28</f>
        <v>0</v>
      </c>
      <c r="JT92" s="133">
        <f t="shared" ref="JT92:JT96" si="2148">+JR92-JS92</f>
        <v>0</v>
      </c>
      <c r="JU92" s="134" t="e">
        <f t="shared" ref="JU92:JU96" si="2149">JS92/JR92*100</f>
        <v>#DIV/0!</v>
      </c>
      <c r="JV92" s="133">
        <f>+'[10]P-DEI00.0-E'!E28</f>
        <v>0</v>
      </c>
      <c r="JW92" s="145">
        <f t="shared" ref="JW92:JW96" si="2150">+JT92-JV92</f>
        <v>0</v>
      </c>
      <c r="JX92" s="144">
        <f>+'[10]P-DEI00.0-E'!C29</f>
        <v>0</v>
      </c>
      <c r="JY92" s="147">
        <f>+'[10]P-DEI00.0-E'!D29</f>
        <v>0</v>
      </c>
      <c r="JZ92" s="133">
        <f t="shared" ref="JZ92:JZ96" si="2151">+JX92-JY92</f>
        <v>0</v>
      </c>
      <c r="KA92" s="134" t="e">
        <f t="shared" ref="KA92:KA96" si="2152">JY92/JX92*100</f>
        <v>#DIV/0!</v>
      </c>
      <c r="KB92" s="133">
        <f>+'[10]P-DEI00.0-E'!E29</f>
        <v>0</v>
      </c>
      <c r="KC92" s="145">
        <f t="shared" ref="KC92:KC96" si="2153">+JZ92-KB92</f>
        <v>0</v>
      </c>
      <c r="KD92" s="144">
        <f t="shared" si="1438"/>
        <v>-32008.340000000004</v>
      </c>
      <c r="KE92" s="147">
        <f t="shared" si="1438"/>
        <v>0</v>
      </c>
      <c r="KF92" s="133">
        <f t="shared" si="1438"/>
        <v>-32008.340000000004</v>
      </c>
      <c r="KG92" s="134">
        <f t="shared" si="1439"/>
        <v>0</v>
      </c>
      <c r="KH92" s="133">
        <f t="shared" si="1440"/>
        <v>0</v>
      </c>
      <c r="KI92" s="145">
        <f t="shared" si="1440"/>
        <v>-32008.340000000004</v>
      </c>
      <c r="KJ92" s="144">
        <f>+'[10]P-DEI00.0-E'!C30</f>
        <v>1884.46</v>
      </c>
      <c r="KK92" s="147">
        <f>+'[10]P-DEI00.0-E'!D30</f>
        <v>0</v>
      </c>
      <c r="KL92" s="133">
        <f t="shared" ref="KL92:KL96" si="2154">+KJ92-KK92</f>
        <v>1884.46</v>
      </c>
      <c r="KM92" s="134">
        <f t="shared" ref="KM92:KM96" si="2155">KK92/KJ92*100</f>
        <v>0</v>
      </c>
      <c r="KN92" s="133">
        <f>+'[10]P-DEI00.0-E'!E30</f>
        <v>0</v>
      </c>
      <c r="KO92" s="145">
        <f t="shared" ref="KO92:KO96" si="2156">+KL92-KN92</f>
        <v>1884.46</v>
      </c>
      <c r="KP92" s="144">
        <f>+'[10]P-DEI00.0-E'!C31</f>
        <v>-33892.800000000003</v>
      </c>
      <c r="KQ92" s="147">
        <f>+'[10]P-DEI00.0-E'!D31</f>
        <v>0</v>
      </c>
      <c r="KR92" s="133">
        <f t="shared" ref="KR92:KR96" si="2157">+KP92-KQ92</f>
        <v>-33892.800000000003</v>
      </c>
      <c r="KS92" s="134">
        <f t="shared" ref="KS92:KS96" si="2158">KQ92/KP92*100</f>
        <v>0</v>
      </c>
      <c r="KT92" s="133">
        <f>+'[10]P-DEI00.0-E'!E31</f>
        <v>0</v>
      </c>
      <c r="KU92" s="145">
        <f t="shared" ref="KU92:KU96" si="2159">+KR92-KT92</f>
        <v>-33892.800000000003</v>
      </c>
      <c r="KV92" s="144">
        <f t="shared" si="1441"/>
        <v>71167.490000000005</v>
      </c>
      <c r="KW92" s="147">
        <f t="shared" si="1441"/>
        <v>0</v>
      </c>
      <c r="KX92" s="133">
        <f t="shared" si="1441"/>
        <v>71167.490000000005</v>
      </c>
      <c r="KY92" s="134">
        <f t="shared" si="1442"/>
        <v>0</v>
      </c>
      <c r="KZ92" s="133">
        <f t="shared" si="1443"/>
        <v>0</v>
      </c>
      <c r="LA92" s="145">
        <f t="shared" si="1443"/>
        <v>71167.490000000005</v>
      </c>
      <c r="LB92" s="144">
        <f>+'[10]P-DEI00.0-E'!C32</f>
        <v>-32.51</v>
      </c>
      <c r="LC92" s="147">
        <f>+'[10]P-DEI00.0-E'!D32</f>
        <v>0</v>
      </c>
      <c r="LD92" s="133">
        <f t="shared" ref="LD92:LD96" si="2160">+LB92-LC92</f>
        <v>-32.51</v>
      </c>
      <c r="LE92" s="134">
        <f t="shared" ref="LE92:LE96" si="2161">LC92/LB92*100</f>
        <v>0</v>
      </c>
      <c r="LF92" s="133">
        <f>+'[10]P-DEI00.0-E'!E32</f>
        <v>0</v>
      </c>
      <c r="LG92" s="145">
        <f t="shared" ref="LG92:LG96" si="2162">+LD92-LF92</f>
        <v>-32.51</v>
      </c>
      <c r="LH92" s="144">
        <f>+'[10]P-DEI00.0-E'!C33</f>
        <v>71200</v>
      </c>
      <c r="LI92" s="147">
        <f>+'[10]P-DEI00.0-E'!D33</f>
        <v>0</v>
      </c>
      <c r="LJ92" s="133">
        <f t="shared" ref="LJ92:LJ96" si="2163">+LH92-LI92</f>
        <v>71200</v>
      </c>
      <c r="LK92" s="134">
        <f t="shared" ref="LK92:LK96" si="2164">LI92/LH92*100</f>
        <v>0</v>
      </c>
      <c r="LL92" s="133">
        <f>+'[10]P-DEI00.0-E'!E33</f>
        <v>0</v>
      </c>
      <c r="LM92" s="145">
        <f t="shared" ref="LM92:LM96" si="2165">+LJ92-LL92</f>
        <v>71200</v>
      </c>
      <c r="LN92" s="144">
        <f t="shared" si="1444"/>
        <v>13771.41</v>
      </c>
      <c r="LO92" s="147">
        <f t="shared" si="1444"/>
        <v>0</v>
      </c>
      <c r="LP92" s="133">
        <f t="shared" si="1444"/>
        <v>13771.41</v>
      </c>
      <c r="LQ92" s="134">
        <f t="shared" si="1445"/>
        <v>0</v>
      </c>
      <c r="LR92" s="133">
        <f t="shared" si="1446"/>
        <v>0</v>
      </c>
      <c r="LS92" s="145">
        <f t="shared" si="1446"/>
        <v>13771.41</v>
      </c>
      <c r="LT92" s="144">
        <f>+'[10]P-DEI00.0-E'!C34</f>
        <v>0</v>
      </c>
      <c r="LU92" s="147">
        <f>+'[10]P-DEI00.0-E'!D34</f>
        <v>0</v>
      </c>
      <c r="LV92" s="133">
        <f t="shared" ref="LV92:LV96" si="2166">+LT92-LU92</f>
        <v>0</v>
      </c>
      <c r="LW92" s="134" t="e">
        <f t="shared" ref="LW92:LW96" si="2167">LU92/LT92*100</f>
        <v>#DIV/0!</v>
      </c>
      <c r="LX92" s="133">
        <f>+'[10]P-DEI00.0-E'!E34</f>
        <v>0</v>
      </c>
      <c r="LY92" s="145">
        <f t="shared" ref="LY92:LY96" si="2168">+LV92-LX92</f>
        <v>0</v>
      </c>
      <c r="LZ92" s="144">
        <f>+'[10]P-DEI00.0-E'!C35</f>
        <v>13771.41</v>
      </c>
      <c r="MA92" s="147">
        <f>+'[10]P-DEI00.0-E'!D35</f>
        <v>0</v>
      </c>
      <c r="MB92" s="133">
        <f t="shared" ref="MB92:MB96" si="2169">+LZ92-MA92</f>
        <v>13771.41</v>
      </c>
      <c r="MC92" s="134">
        <f t="shared" ref="MC92:MC96" si="2170">MA92/LZ92*100</f>
        <v>0</v>
      </c>
      <c r="MD92" s="133">
        <f>+'[10]P-DEI00.0-E'!E35</f>
        <v>0</v>
      </c>
      <c r="ME92" s="145">
        <f t="shared" ref="ME92:ME96" si="2171">+MB92-MD92</f>
        <v>13771.41</v>
      </c>
      <c r="MF92" s="144">
        <f t="shared" si="1447"/>
        <v>-68.319999999999993</v>
      </c>
      <c r="MG92" s="147">
        <f t="shared" si="1447"/>
        <v>0</v>
      </c>
      <c r="MH92" s="133">
        <f t="shared" si="1447"/>
        <v>-68.319999999999993</v>
      </c>
      <c r="MI92" s="134">
        <f t="shared" si="1448"/>
        <v>0</v>
      </c>
      <c r="MJ92" s="133">
        <f t="shared" si="1449"/>
        <v>0</v>
      </c>
      <c r="MK92" s="145">
        <f t="shared" si="1449"/>
        <v>-68.319999999999993</v>
      </c>
      <c r="ML92" s="144">
        <f>+'[10]P-DEI00.0-E'!C36</f>
        <v>-51.42</v>
      </c>
      <c r="MM92" s="147">
        <f>+'[10]P-DEI00.0-E'!D36</f>
        <v>0</v>
      </c>
      <c r="MN92" s="133">
        <f t="shared" ref="MN92:MN96" si="2172">+ML92-MM92</f>
        <v>-51.42</v>
      </c>
      <c r="MO92" s="134">
        <f t="shared" ref="MO92:MO96" si="2173">MM92/ML92*100</f>
        <v>0</v>
      </c>
      <c r="MP92" s="133">
        <f>+'[10]P-DEI00.0-E'!E36</f>
        <v>0</v>
      </c>
      <c r="MQ92" s="145">
        <f t="shared" ref="MQ92:MQ96" si="2174">+MN92-MP92</f>
        <v>-51.42</v>
      </c>
      <c r="MR92" s="144">
        <f>+'[10]P-DEI00.0-E'!C37</f>
        <v>-16.899999999999999</v>
      </c>
      <c r="MS92" s="147">
        <f>+'[10]P-DEI00.0-E'!D37</f>
        <v>0</v>
      </c>
      <c r="MT92" s="133">
        <f t="shared" ref="MT92:MT96" si="2175">+MR92-MS92</f>
        <v>-16.899999999999999</v>
      </c>
      <c r="MU92" s="134">
        <f t="shared" ref="MU92:MU96" si="2176">MS92/MR92*100</f>
        <v>0</v>
      </c>
      <c r="MV92" s="133">
        <f>+'[10]P-DEI00.0-E'!E37</f>
        <v>0</v>
      </c>
      <c r="MW92" s="145">
        <f t="shared" ref="MW92:MW96" si="2177">+MT92-MV92</f>
        <v>-16.899999999999999</v>
      </c>
      <c r="MX92" s="144">
        <f t="shared" si="1450"/>
        <v>-620.7199999999998</v>
      </c>
      <c r="MY92" s="147">
        <f t="shared" si="1450"/>
        <v>0</v>
      </c>
      <c r="MZ92" s="133">
        <f t="shared" si="1450"/>
        <v>-620.7199999999998</v>
      </c>
      <c r="NA92" s="134">
        <f t="shared" si="1451"/>
        <v>0</v>
      </c>
      <c r="NB92" s="133">
        <f t="shared" si="1452"/>
        <v>0</v>
      </c>
      <c r="NC92" s="145">
        <f t="shared" si="1452"/>
        <v>-620.7199999999998</v>
      </c>
      <c r="ND92" s="144">
        <f>+'[10]P-DEI00.0-E'!C38</f>
        <v>3100</v>
      </c>
      <c r="NE92" s="147">
        <f>+'[10]P-DEI00.0-E'!D38</f>
        <v>0</v>
      </c>
      <c r="NF92" s="133">
        <f t="shared" ref="NF92:NF96" si="2178">+ND92-NE92</f>
        <v>3100</v>
      </c>
      <c r="NG92" s="134">
        <f t="shared" ref="NG92:NG96" si="2179">NE92/ND92*100</f>
        <v>0</v>
      </c>
      <c r="NH92" s="133">
        <f>+'[10]P-DEI00.0-E'!E38</f>
        <v>0</v>
      </c>
      <c r="NI92" s="145">
        <f t="shared" ref="NI92:NI96" si="2180">+NF92-NH92</f>
        <v>3100</v>
      </c>
      <c r="NJ92" s="144">
        <f>+'[10]P-DEI00.0-E'!C39</f>
        <v>-3720.72</v>
      </c>
      <c r="NK92" s="147">
        <f>+'[10]P-DEI00.0-E'!D39</f>
        <v>0</v>
      </c>
      <c r="NL92" s="133">
        <f t="shared" ref="NL92:NL96" si="2181">+NJ92-NK92</f>
        <v>-3720.72</v>
      </c>
      <c r="NM92" s="134">
        <f t="shared" ref="NM92:NM96" si="2182">NK92/NJ92*100</f>
        <v>0</v>
      </c>
      <c r="NN92" s="133">
        <f>+'[10]P-DEI00.0-E'!E39</f>
        <v>0</v>
      </c>
      <c r="NO92" s="145">
        <f t="shared" ref="NO92:NO96" si="2183">+NL92-NN92</f>
        <v>-3720.72</v>
      </c>
      <c r="NP92" s="144">
        <f t="shared" si="1453"/>
        <v>999690.51</v>
      </c>
      <c r="NQ92" s="147">
        <f t="shared" si="1453"/>
        <v>0</v>
      </c>
      <c r="NR92" s="133">
        <f t="shared" si="1453"/>
        <v>999690.51</v>
      </c>
      <c r="NS92" s="134">
        <f t="shared" si="1454"/>
        <v>0</v>
      </c>
      <c r="NT92" s="133">
        <f t="shared" si="1455"/>
        <v>0</v>
      </c>
      <c r="NU92" s="145">
        <f t="shared" si="1455"/>
        <v>999690.51</v>
      </c>
      <c r="NV92" s="144">
        <f>+'[10]P-DEI00.0-E'!C40</f>
        <v>999960.33</v>
      </c>
      <c r="NW92" s="147">
        <f>+'[10]P-DEI00.0-E'!D40</f>
        <v>0</v>
      </c>
      <c r="NX92" s="133">
        <f t="shared" ref="NX92:NX96" si="2184">+NV92-NW92</f>
        <v>999960.33</v>
      </c>
      <c r="NY92" s="134">
        <f t="shared" ref="NY92:NY96" si="2185">NW92/NV92*100</f>
        <v>0</v>
      </c>
      <c r="NZ92" s="133">
        <f>+'[10]P-DEI00.0-E'!E40</f>
        <v>0</v>
      </c>
      <c r="OA92" s="145">
        <f t="shared" ref="OA92:OA96" si="2186">+NX92-NZ92</f>
        <v>999960.33</v>
      </c>
      <c r="OB92" s="144">
        <f>+'[10]P-DEI00.0-E'!C41</f>
        <v>-269.82</v>
      </c>
      <c r="OC92" s="147">
        <f>+'[10]P-DEI00.0-E'!D41</f>
        <v>0</v>
      </c>
      <c r="OD92" s="133">
        <f t="shared" ref="OD92:OD96" si="2187">+OB92-OC92</f>
        <v>-269.82</v>
      </c>
      <c r="OE92" s="134">
        <f t="shared" ref="OE92:OE96" si="2188">OC92/OB92*100</f>
        <v>0</v>
      </c>
      <c r="OF92" s="133">
        <f>+'[10]P-DEI00.0-E'!E41</f>
        <v>0</v>
      </c>
      <c r="OG92" s="145">
        <f t="shared" ref="OG92:OG96" si="2189">+OD92-OF92</f>
        <v>-269.82</v>
      </c>
      <c r="OH92" s="144">
        <f>+'[10]P-DEI00.0-E'!C42</f>
        <v>0</v>
      </c>
      <c r="OI92" s="147">
        <f>+'[10]P-DEI00.0-E'!D42</f>
        <v>0</v>
      </c>
      <c r="OJ92" s="133">
        <f t="shared" ref="OJ92:OJ96" si="2190">+OH92-OI92</f>
        <v>0</v>
      </c>
      <c r="OK92" s="134" t="e">
        <f t="shared" ref="OK92:OK96" si="2191">OI92/OH92*100</f>
        <v>#DIV/0!</v>
      </c>
      <c r="OL92" s="133">
        <f>+'[10]P-DEI00.0-E'!E42</f>
        <v>0</v>
      </c>
      <c r="OM92" s="145">
        <f t="shared" ref="OM92:OM96" si="2192">+OJ92-OL92</f>
        <v>0</v>
      </c>
      <c r="ON92" s="144">
        <f t="shared" si="1456"/>
        <v>10799.720000000001</v>
      </c>
      <c r="OO92" s="147">
        <f t="shared" si="1456"/>
        <v>0</v>
      </c>
      <c r="OP92" s="133">
        <f t="shared" si="1456"/>
        <v>10799.720000000001</v>
      </c>
      <c r="OQ92" s="134">
        <f t="shared" si="1457"/>
        <v>0</v>
      </c>
      <c r="OR92" s="133">
        <f t="shared" si="1458"/>
        <v>0</v>
      </c>
      <c r="OS92" s="145">
        <f t="shared" si="1458"/>
        <v>10799.720000000001</v>
      </c>
      <c r="OT92" s="144">
        <f>+'[10]P-DEI00.0-E'!C43</f>
        <v>10820.69</v>
      </c>
      <c r="OU92" s="147">
        <f>+'[10]P-DEI00.0-E'!D43</f>
        <v>0</v>
      </c>
      <c r="OV92" s="133">
        <f t="shared" ref="OV92:OV96" si="2193">+OT92-OU92</f>
        <v>10820.69</v>
      </c>
      <c r="OW92" s="134">
        <f t="shared" ref="OW92:OW96" si="2194">OU92/OT92*100</f>
        <v>0</v>
      </c>
      <c r="OX92" s="133">
        <f>+'[10]P-DEI00.0-E'!E43</f>
        <v>0</v>
      </c>
      <c r="OY92" s="145">
        <f t="shared" ref="OY92:OY96" si="2195">+OV92-OX92</f>
        <v>10820.69</v>
      </c>
      <c r="OZ92" s="144">
        <f>+'[10]P-DEI00.0-E'!C44</f>
        <v>-20.97</v>
      </c>
      <c r="PA92" s="147">
        <f>+'[10]P-DEI00.0-E'!D44</f>
        <v>0</v>
      </c>
      <c r="PB92" s="133">
        <f t="shared" ref="PB92:PB96" si="2196">+OZ92-PA92</f>
        <v>-20.97</v>
      </c>
      <c r="PC92" s="134">
        <f t="shared" ref="PC92:PC96" si="2197">PA92/OZ92*100</f>
        <v>0</v>
      </c>
      <c r="PD92" s="133">
        <f>+'[10]P-DEI00.0-E'!E44</f>
        <v>0</v>
      </c>
      <c r="PE92" s="145">
        <f t="shared" ref="PE92:PE96" si="2198">+PB92-PD92</f>
        <v>-20.97</v>
      </c>
      <c r="PF92" s="144">
        <f t="shared" si="1459"/>
        <v>-23.71</v>
      </c>
      <c r="PG92" s="147">
        <f t="shared" si="1459"/>
        <v>-30867.93</v>
      </c>
      <c r="PH92" s="133">
        <f t="shared" si="1459"/>
        <v>30844.22</v>
      </c>
      <c r="PI92" s="134">
        <f t="shared" si="1460"/>
        <v>130189.49810206663</v>
      </c>
      <c r="PJ92" s="133">
        <f t="shared" si="1461"/>
        <v>0</v>
      </c>
      <c r="PK92" s="145">
        <f t="shared" si="1461"/>
        <v>30844.22</v>
      </c>
      <c r="PL92" s="144">
        <f>+'[10]P-DEI00.0-E'!C45</f>
        <v>0</v>
      </c>
      <c r="PM92" s="147">
        <f>+'[10]P-DEI00.0-E'!D45</f>
        <v>0</v>
      </c>
      <c r="PN92" s="133">
        <f t="shared" ref="PN92:PN96" si="2199">+PL92-PM92</f>
        <v>0</v>
      </c>
      <c r="PO92" s="134" t="e">
        <f t="shared" ref="PO92:PO96" si="2200">PM92/PL92*100</f>
        <v>#DIV/0!</v>
      </c>
      <c r="PP92" s="133">
        <f>+'[10]P-DEI00.0-E'!E45</f>
        <v>0</v>
      </c>
      <c r="PQ92" s="145">
        <f t="shared" ref="PQ92:PQ96" si="2201">+PN92-PP92</f>
        <v>0</v>
      </c>
      <c r="PR92" s="144">
        <f>+'[10]P-DEI00.0-E'!C46</f>
        <v>-23.71</v>
      </c>
      <c r="PS92" s="147">
        <f>+'[10]P-DEI00.0-E'!D46</f>
        <v>-30867.93</v>
      </c>
      <c r="PT92" s="133">
        <f t="shared" ref="PT92:PT96" si="2202">+PR92-PS92</f>
        <v>30844.22</v>
      </c>
      <c r="PU92" s="134">
        <f t="shared" ref="PU92:PU96" si="2203">PS92/PR92*100</f>
        <v>130189.49810206663</v>
      </c>
      <c r="PV92" s="133">
        <f>+'[10]P-DEI00.0-E'!E46</f>
        <v>0</v>
      </c>
      <c r="PW92" s="145">
        <f t="shared" ref="PW92:PW96" si="2204">+PT92-PV92</f>
        <v>30844.22</v>
      </c>
    </row>
    <row r="93" spans="1:439" s="98" customFormat="1" ht="18.75" customHeight="1">
      <c r="A93" s="108"/>
      <c r="B93" s="184" t="s">
        <v>787</v>
      </c>
      <c r="C93" s="184" t="s">
        <v>788</v>
      </c>
      <c r="D93" s="133">
        <f>+'[10]ค่าใช้+ประสาน งบโครงการ (P)'!D10</f>
        <v>13158.04</v>
      </c>
      <c r="E93" s="133">
        <f>+'[10]ค่าใช้+ประสาน งบโครงการ (P)'!E10</f>
        <v>0</v>
      </c>
      <c r="F93" s="133">
        <f t="shared" si="2081"/>
        <v>13158.04</v>
      </c>
      <c r="G93" s="133">
        <f>+'[10]ค่าใช้+ประสาน งบโครงการ (P)'!F10</f>
        <v>0</v>
      </c>
      <c r="H93" s="133">
        <f t="shared" si="2082"/>
        <v>13158.04</v>
      </c>
      <c r="I93" s="147">
        <f>+'[10]ค่าใช้+ประสาน งบโครงการ (P)'!H10</f>
        <v>8136.14</v>
      </c>
      <c r="J93" s="133">
        <f t="shared" si="2083"/>
        <v>5021.9000000000005</v>
      </c>
      <c r="K93" s="134">
        <f t="shared" si="1374"/>
        <v>61.833981352845868</v>
      </c>
      <c r="L93" s="133">
        <f>+'[10]ค่าใช้+ประสาน งบโครงการ (P)'!K10</f>
        <v>0</v>
      </c>
      <c r="M93" s="135">
        <f t="shared" si="2084"/>
        <v>5021.9000000000005</v>
      </c>
      <c r="N93" s="136">
        <f t="shared" si="1375"/>
        <v>0</v>
      </c>
      <c r="O93" s="148">
        <f t="shared" si="1375"/>
        <v>0</v>
      </c>
      <c r="P93" s="137">
        <f t="shared" si="1375"/>
        <v>0</v>
      </c>
      <c r="Q93" s="138" t="e">
        <f t="shared" si="1376"/>
        <v>#DIV/0!</v>
      </c>
      <c r="R93" s="137">
        <f t="shared" si="1377"/>
        <v>0</v>
      </c>
      <c r="S93" s="139">
        <f t="shared" si="1377"/>
        <v>0</v>
      </c>
      <c r="T93" s="140">
        <f t="shared" si="1484"/>
        <v>13158.04</v>
      </c>
      <c r="U93" s="149">
        <f t="shared" si="1484"/>
        <v>8136.14</v>
      </c>
      <c r="V93" s="141">
        <f t="shared" si="2085"/>
        <v>5021.9000000000005</v>
      </c>
      <c r="W93" s="142">
        <f t="shared" si="1248"/>
        <v>61.833981352845868</v>
      </c>
      <c r="X93" s="141">
        <f t="shared" si="1486"/>
        <v>0</v>
      </c>
      <c r="Y93" s="143">
        <f t="shared" si="2086"/>
        <v>5021.9000000000005</v>
      </c>
      <c r="Z93" s="144">
        <v>0</v>
      </c>
      <c r="AA93" s="147">
        <v>0</v>
      </c>
      <c r="AB93" s="133">
        <f t="shared" si="2087"/>
        <v>0</v>
      </c>
      <c r="AC93" s="134" t="e">
        <f t="shared" si="2088"/>
        <v>#DIV/0!</v>
      </c>
      <c r="AD93" s="133">
        <v>0</v>
      </c>
      <c r="AE93" s="145">
        <f t="shared" si="2089"/>
        <v>0</v>
      </c>
      <c r="AF93" s="144">
        <v>0</v>
      </c>
      <c r="AG93" s="147">
        <v>0</v>
      </c>
      <c r="AH93" s="133">
        <f t="shared" si="1491"/>
        <v>0</v>
      </c>
      <c r="AI93" s="134" t="e">
        <f t="shared" si="1492"/>
        <v>#DIV/0!</v>
      </c>
      <c r="AJ93" s="133">
        <v>0</v>
      </c>
      <c r="AK93" s="145">
        <f t="shared" si="1493"/>
        <v>0</v>
      </c>
      <c r="AL93" s="144">
        <f t="shared" si="1378"/>
        <v>13158.04</v>
      </c>
      <c r="AM93" s="147">
        <f t="shared" si="1378"/>
        <v>8136.14</v>
      </c>
      <c r="AN93" s="133">
        <f t="shared" si="1378"/>
        <v>5021.9000000000005</v>
      </c>
      <c r="AO93" s="134">
        <f t="shared" si="1379"/>
        <v>61.833981352845868</v>
      </c>
      <c r="AP93" s="133">
        <f t="shared" si="1380"/>
        <v>0</v>
      </c>
      <c r="AQ93" s="145">
        <f t="shared" si="1380"/>
        <v>5021.9000000000005</v>
      </c>
      <c r="AR93" s="144"/>
      <c r="AS93" s="147"/>
      <c r="AT93" s="133">
        <f t="shared" si="1381"/>
        <v>0</v>
      </c>
      <c r="AU93" s="134" t="e">
        <f t="shared" si="1382"/>
        <v>#DIV/0!</v>
      </c>
      <c r="AV93" s="133"/>
      <c r="AW93" s="145">
        <f t="shared" si="1383"/>
        <v>0</v>
      </c>
      <c r="AX93" s="144">
        <f>+'[10]P-DEI00.0-E-COORD.ZZZZ'!B5</f>
        <v>13158.04</v>
      </c>
      <c r="AY93" s="147">
        <f>+'[10]P-DEI00.0-E-COORD.ZZZZ'!C5</f>
        <v>8136.14</v>
      </c>
      <c r="AZ93" s="133">
        <f t="shared" si="1384"/>
        <v>5021.9000000000005</v>
      </c>
      <c r="BA93" s="134">
        <f t="shared" si="1385"/>
        <v>61.833981352845868</v>
      </c>
      <c r="BB93" s="133">
        <f>+'[10]P-DEI00.0-E-COORD.ZZZZ'!D5</f>
        <v>0</v>
      </c>
      <c r="BC93" s="145">
        <f t="shared" si="1386"/>
        <v>5021.9000000000005</v>
      </c>
      <c r="BD93" s="144"/>
      <c r="BE93" s="147"/>
      <c r="BF93" s="133">
        <f t="shared" si="1387"/>
        <v>0</v>
      </c>
      <c r="BG93" s="134" t="e">
        <f t="shared" si="1388"/>
        <v>#DIV/0!</v>
      </c>
      <c r="BH93" s="133"/>
      <c r="BI93" s="145">
        <f t="shared" si="1389"/>
        <v>0</v>
      </c>
      <c r="BJ93" s="144">
        <f t="shared" si="1390"/>
        <v>0</v>
      </c>
      <c r="BK93" s="147">
        <f t="shared" si="1390"/>
        <v>0</v>
      </c>
      <c r="BL93" s="133">
        <f t="shared" si="1390"/>
        <v>0</v>
      </c>
      <c r="BM93" s="134" t="e">
        <f t="shared" si="1391"/>
        <v>#DIV/0!</v>
      </c>
      <c r="BN93" s="133">
        <f t="shared" si="1392"/>
        <v>0</v>
      </c>
      <c r="BO93" s="145">
        <f t="shared" si="1392"/>
        <v>0</v>
      </c>
      <c r="BP93" s="144"/>
      <c r="BQ93" s="147"/>
      <c r="BR93" s="133">
        <f t="shared" si="1393"/>
        <v>0</v>
      </c>
      <c r="BS93" s="134" t="e">
        <f t="shared" si="1394"/>
        <v>#DIV/0!</v>
      </c>
      <c r="BT93" s="133"/>
      <c r="BU93" s="145">
        <f t="shared" si="1395"/>
        <v>0</v>
      </c>
      <c r="BV93" s="144"/>
      <c r="BW93" s="147"/>
      <c r="BX93" s="133">
        <f t="shared" si="1396"/>
        <v>0</v>
      </c>
      <c r="BY93" s="134" t="e">
        <f t="shared" si="1397"/>
        <v>#DIV/0!</v>
      </c>
      <c r="BZ93" s="133"/>
      <c r="CA93" s="145">
        <f t="shared" si="1398"/>
        <v>0</v>
      </c>
      <c r="CB93" s="144"/>
      <c r="CC93" s="147"/>
      <c r="CD93" s="133">
        <f t="shared" si="1399"/>
        <v>0</v>
      </c>
      <c r="CE93" s="134" t="e">
        <f t="shared" si="1400"/>
        <v>#DIV/0!</v>
      </c>
      <c r="CF93" s="133"/>
      <c r="CG93" s="145">
        <f t="shared" si="1401"/>
        <v>0</v>
      </c>
      <c r="CH93" s="144">
        <f t="shared" si="1402"/>
        <v>0</v>
      </c>
      <c r="CI93" s="147">
        <f t="shared" si="1402"/>
        <v>0</v>
      </c>
      <c r="CJ93" s="133">
        <f t="shared" si="1402"/>
        <v>0</v>
      </c>
      <c r="CK93" s="134" t="e">
        <f t="shared" si="1403"/>
        <v>#DIV/0!</v>
      </c>
      <c r="CL93" s="133">
        <f t="shared" si="1404"/>
        <v>0</v>
      </c>
      <c r="CM93" s="145">
        <f t="shared" si="1404"/>
        <v>0</v>
      </c>
      <c r="CN93" s="144"/>
      <c r="CO93" s="147"/>
      <c r="CP93" s="133">
        <f t="shared" si="1405"/>
        <v>0</v>
      </c>
      <c r="CQ93" s="134" t="e">
        <f t="shared" si="1406"/>
        <v>#DIV/0!</v>
      </c>
      <c r="CR93" s="133"/>
      <c r="CS93" s="145">
        <f t="shared" si="1407"/>
        <v>0</v>
      </c>
      <c r="CT93" s="144"/>
      <c r="CU93" s="147"/>
      <c r="CV93" s="133">
        <f t="shared" si="1408"/>
        <v>0</v>
      </c>
      <c r="CW93" s="134" t="e">
        <f t="shared" si="1409"/>
        <v>#DIV/0!</v>
      </c>
      <c r="CX93" s="133"/>
      <c r="CY93" s="145">
        <f t="shared" si="1410"/>
        <v>0</v>
      </c>
      <c r="CZ93" s="144"/>
      <c r="DA93" s="147"/>
      <c r="DB93" s="133">
        <f t="shared" si="1411"/>
        <v>0</v>
      </c>
      <c r="DC93" s="134" t="e">
        <f t="shared" si="1412"/>
        <v>#DIV/0!</v>
      </c>
      <c r="DD93" s="133"/>
      <c r="DE93" s="145">
        <f t="shared" si="1413"/>
        <v>0</v>
      </c>
      <c r="DF93" s="144">
        <f t="shared" si="1414"/>
        <v>0</v>
      </c>
      <c r="DG93" s="147">
        <f t="shared" si="1414"/>
        <v>0</v>
      </c>
      <c r="DH93" s="133">
        <f t="shared" si="1414"/>
        <v>0</v>
      </c>
      <c r="DI93" s="134" t="e">
        <f t="shared" si="1415"/>
        <v>#DIV/0!</v>
      </c>
      <c r="DJ93" s="133">
        <f t="shared" si="1416"/>
        <v>0</v>
      </c>
      <c r="DK93" s="145">
        <f t="shared" si="1416"/>
        <v>0</v>
      </c>
      <c r="DL93" s="144"/>
      <c r="DM93" s="147"/>
      <c r="DN93" s="133">
        <f t="shared" si="1417"/>
        <v>0</v>
      </c>
      <c r="DO93" s="134" t="e">
        <f t="shared" si="1418"/>
        <v>#DIV/0!</v>
      </c>
      <c r="DP93" s="133"/>
      <c r="DQ93" s="145">
        <f t="shared" si="1419"/>
        <v>0</v>
      </c>
      <c r="DR93" s="144"/>
      <c r="DS93" s="147"/>
      <c r="DT93" s="133">
        <f t="shared" si="1420"/>
        <v>0</v>
      </c>
      <c r="DU93" s="134" t="e">
        <f t="shared" si="1421"/>
        <v>#DIV/0!</v>
      </c>
      <c r="DV93" s="133"/>
      <c r="DW93" s="145">
        <f t="shared" si="1422"/>
        <v>0</v>
      </c>
      <c r="DX93" s="144"/>
      <c r="DY93" s="147"/>
      <c r="DZ93" s="133">
        <f t="shared" si="2090"/>
        <v>0</v>
      </c>
      <c r="EA93" s="134" t="e">
        <f t="shared" si="2091"/>
        <v>#DIV/0!</v>
      </c>
      <c r="EB93" s="133"/>
      <c r="EC93" s="145">
        <f t="shared" si="2092"/>
        <v>0</v>
      </c>
      <c r="ED93" s="144">
        <f t="shared" si="1423"/>
        <v>0</v>
      </c>
      <c r="EE93" s="147">
        <f t="shared" si="1423"/>
        <v>0</v>
      </c>
      <c r="EF93" s="133">
        <f t="shared" si="1423"/>
        <v>0</v>
      </c>
      <c r="EG93" s="134" t="e">
        <f t="shared" si="1424"/>
        <v>#DIV/0!</v>
      </c>
      <c r="EH93" s="133">
        <f t="shared" si="1425"/>
        <v>0</v>
      </c>
      <c r="EI93" s="145">
        <f t="shared" si="1425"/>
        <v>0</v>
      </c>
      <c r="EJ93" s="144"/>
      <c r="EK93" s="147"/>
      <c r="EL93" s="133">
        <f t="shared" si="2093"/>
        <v>0</v>
      </c>
      <c r="EM93" s="134" t="e">
        <f t="shared" si="2094"/>
        <v>#DIV/0!</v>
      </c>
      <c r="EN93" s="133"/>
      <c r="EO93" s="145">
        <f t="shared" si="2095"/>
        <v>0</v>
      </c>
      <c r="EP93" s="144"/>
      <c r="EQ93" s="147"/>
      <c r="ER93" s="133">
        <f t="shared" si="2096"/>
        <v>0</v>
      </c>
      <c r="ES93" s="134" t="e">
        <f t="shared" si="2097"/>
        <v>#DIV/0!</v>
      </c>
      <c r="ET93" s="133"/>
      <c r="EU93" s="145">
        <f t="shared" si="2098"/>
        <v>0</v>
      </c>
      <c r="EV93" s="144"/>
      <c r="EW93" s="147"/>
      <c r="EX93" s="133">
        <f t="shared" si="2099"/>
        <v>0</v>
      </c>
      <c r="EY93" s="134" t="e">
        <f t="shared" si="2100"/>
        <v>#DIV/0!</v>
      </c>
      <c r="EZ93" s="133"/>
      <c r="FA93" s="145">
        <f t="shared" si="2101"/>
        <v>0</v>
      </c>
      <c r="FB93" s="144"/>
      <c r="FC93" s="147"/>
      <c r="FD93" s="133">
        <f t="shared" si="2102"/>
        <v>0</v>
      </c>
      <c r="FE93" s="134" t="e">
        <f t="shared" si="2103"/>
        <v>#DIV/0!</v>
      </c>
      <c r="FF93" s="133"/>
      <c r="FG93" s="145">
        <f t="shared" si="2104"/>
        <v>0</v>
      </c>
      <c r="FH93" s="144"/>
      <c r="FI93" s="147"/>
      <c r="FJ93" s="133">
        <f t="shared" si="2105"/>
        <v>0</v>
      </c>
      <c r="FK93" s="134" t="e">
        <f t="shared" si="2106"/>
        <v>#DIV/0!</v>
      </c>
      <c r="FL93" s="133"/>
      <c r="FM93" s="145">
        <f t="shared" si="2107"/>
        <v>0</v>
      </c>
      <c r="FN93" s="144">
        <f t="shared" si="1426"/>
        <v>0</v>
      </c>
      <c r="FO93" s="147">
        <f t="shared" si="1426"/>
        <v>0</v>
      </c>
      <c r="FP93" s="133">
        <f t="shared" si="1426"/>
        <v>0</v>
      </c>
      <c r="FQ93" s="134" t="e">
        <f t="shared" si="1427"/>
        <v>#DIV/0!</v>
      </c>
      <c r="FR93" s="133">
        <f t="shared" si="1428"/>
        <v>0</v>
      </c>
      <c r="FS93" s="145">
        <f t="shared" si="1428"/>
        <v>0</v>
      </c>
      <c r="FT93" s="144"/>
      <c r="FU93" s="147"/>
      <c r="FV93" s="133">
        <f t="shared" si="2108"/>
        <v>0</v>
      </c>
      <c r="FW93" s="134" t="e">
        <f t="shared" si="2109"/>
        <v>#DIV/0!</v>
      </c>
      <c r="FX93" s="133"/>
      <c r="FY93" s="145">
        <f t="shared" si="2110"/>
        <v>0</v>
      </c>
      <c r="FZ93" s="144"/>
      <c r="GA93" s="147"/>
      <c r="GB93" s="133">
        <f t="shared" si="2111"/>
        <v>0</v>
      </c>
      <c r="GC93" s="134" t="e">
        <f t="shared" si="2112"/>
        <v>#DIV/0!</v>
      </c>
      <c r="GD93" s="133"/>
      <c r="GE93" s="145">
        <f t="shared" si="2113"/>
        <v>0</v>
      </c>
      <c r="GF93" s="144"/>
      <c r="GG93" s="147"/>
      <c r="GH93" s="133">
        <f t="shared" si="2114"/>
        <v>0</v>
      </c>
      <c r="GI93" s="134" t="e">
        <f t="shared" si="2115"/>
        <v>#DIV/0!</v>
      </c>
      <c r="GJ93" s="133"/>
      <c r="GK93" s="145">
        <f t="shared" si="2116"/>
        <v>0</v>
      </c>
      <c r="GL93" s="144">
        <f t="shared" si="1429"/>
        <v>0</v>
      </c>
      <c r="GM93" s="147">
        <f t="shared" si="1429"/>
        <v>0</v>
      </c>
      <c r="GN93" s="133">
        <f t="shared" si="1429"/>
        <v>0</v>
      </c>
      <c r="GO93" s="134" t="e">
        <f t="shared" si="1430"/>
        <v>#DIV/0!</v>
      </c>
      <c r="GP93" s="133">
        <f t="shared" si="1431"/>
        <v>0</v>
      </c>
      <c r="GQ93" s="145">
        <f t="shared" si="1431"/>
        <v>0</v>
      </c>
      <c r="GR93" s="144"/>
      <c r="GS93" s="147"/>
      <c r="GT93" s="133">
        <f t="shared" si="2117"/>
        <v>0</v>
      </c>
      <c r="GU93" s="134" t="e">
        <f t="shared" si="2118"/>
        <v>#DIV/0!</v>
      </c>
      <c r="GV93" s="133"/>
      <c r="GW93" s="145">
        <f t="shared" si="2119"/>
        <v>0</v>
      </c>
      <c r="GX93" s="144"/>
      <c r="GY93" s="147"/>
      <c r="GZ93" s="133">
        <f t="shared" si="2120"/>
        <v>0</v>
      </c>
      <c r="HA93" s="134" t="e">
        <f t="shared" si="2121"/>
        <v>#DIV/0!</v>
      </c>
      <c r="HB93" s="133"/>
      <c r="HC93" s="145">
        <f t="shared" si="2122"/>
        <v>0</v>
      </c>
      <c r="HD93" s="144"/>
      <c r="HE93" s="147"/>
      <c r="HF93" s="133">
        <f t="shared" si="2123"/>
        <v>0</v>
      </c>
      <c r="HG93" s="134" t="e">
        <f t="shared" si="2124"/>
        <v>#DIV/0!</v>
      </c>
      <c r="HH93" s="133"/>
      <c r="HI93" s="145">
        <f t="shared" si="2125"/>
        <v>0</v>
      </c>
      <c r="HJ93" s="144"/>
      <c r="HK93" s="147"/>
      <c r="HL93" s="133">
        <f t="shared" ref="HL93:HL96" si="2205">+HJ93-HK93</f>
        <v>0</v>
      </c>
      <c r="HM93" s="134" t="e">
        <f t="shared" ref="HM93:HM96" si="2206">HK93/HJ93*100</f>
        <v>#DIV/0!</v>
      </c>
      <c r="HN93" s="133"/>
      <c r="HO93" s="145">
        <f t="shared" si="2126"/>
        <v>0</v>
      </c>
      <c r="HP93" s="144"/>
      <c r="HQ93" s="147"/>
      <c r="HR93" s="133">
        <f t="shared" si="2127"/>
        <v>0</v>
      </c>
      <c r="HS93" s="134" t="e">
        <f t="shared" si="2128"/>
        <v>#DIV/0!</v>
      </c>
      <c r="HT93" s="133"/>
      <c r="HU93" s="145">
        <f t="shared" si="2129"/>
        <v>0</v>
      </c>
      <c r="HV93" s="144"/>
      <c r="HW93" s="147"/>
      <c r="HX93" s="133">
        <f t="shared" si="2130"/>
        <v>0</v>
      </c>
      <c r="HY93" s="134" t="e">
        <f t="shared" si="2131"/>
        <v>#DIV/0!</v>
      </c>
      <c r="HZ93" s="133"/>
      <c r="IA93" s="145">
        <f t="shared" si="2132"/>
        <v>0</v>
      </c>
      <c r="IB93" s="144">
        <f t="shared" si="1432"/>
        <v>0</v>
      </c>
      <c r="IC93" s="147">
        <f t="shared" si="1432"/>
        <v>0</v>
      </c>
      <c r="ID93" s="133">
        <f t="shared" si="1432"/>
        <v>0</v>
      </c>
      <c r="IE93" s="134" t="e">
        <f t="shared" si="1433"/>
        <v>#DIV/0!</v>
      </c>
      <c r="IF93" s="133">
        <f t="shared" si="1434"/>
        <v>0</v>
      </c>
      <c r="IG93" s="145">
        <f t="shared" si="1434"/>
        <v>0</v>
      </c>
      <c r="IH93" s="144"/>
      <c r="II93" s="147"/>
      <c r="IJ93" s="133">
        <f t="shared" si="2133"/>
        <v>0</v>
      </c>
      <c r="IK93" s="134" t="e">
        <f t="shared" si="2134"/>
        <v>#DIV/0!</v>
      </c>
      <c r="IL93" s="133"/>
      <c r="IM93" s="145">
        <f t="shared" si="2135"/>
        <v>0</v>
      </c>
      <c r="IN93" s="144"/>
      <c r="IO93" s="147"/>
      <c r="IP93" s="133">
        <f t="shared" si="2136"/>
        <v>0</v>
      </c>
      <c r="IQ93" s="134" t="e">
        <f t="shared" si="2137"/>
        <v>#DIV/0!</v>
      </c>
      <c r="IR93" s="133"/>
      <c r="IS93" s="145">
        <f t="shared" si="2138"/>
        <v>0</v>
      </c>
      <c r="IT93" s="144"/>
      <c r="IU93" s="147"/>
      <c r="IV93" s="133">
        <f t="shared" si="2139"/>
        <v>0</v>
      </c>
      <c r="IW93" s="134" t="e">
        <f t="shared" si="2140"/>
        <v>#DIV/0!</v>
      </c>
      <c r="IX93" s="133"/>
      <c r="IY93" s="145">
        <f t="shared" si="2141"/>
        <v>0</v>
      </c>
      <c r="IZ93" s="144">
        <f t="shared" si="1435"/>
        <v>0</v>
      </c>
      <c r="JA93" s="147">
        <f t="shared" si="1435"/>
        <v>0</v>
      </c>
      <c r="JB93" s="133">
        <f t="shared" si="1435"/>
        <v>0</v>
      </c>
      <c r="JC93" s="134" t="e">
        <f t="shared" si="1436"/>
        <v>#DIV/0!</v>
      </c>
      <c r="JD93" s="133">
        <f t="shared" si="1437"/>
        <v>0</v>
      </c>
      <c r="JE93" s="145">
        <f t="shared" si="1437"/>
        <v>0</v>
      </c>
      <c r="JF93" s="144"/>
      <c r="JG93" s="147"/>
      <c r="JH93" s="133">
        <f t="shared" si="2142"/>
        <v>0</v>
      </c>
      <c r="JI93" s="134" t="e">
        <f t="shared" si="2143"/>
        <v>#DIV/0!</v>
      </c>
      <c r="JJ93" s="133"/>
      <c r="JK93" s="145">
        <f t="shared" si="2144"/>
        <v>0</v>
      </c>
      <c r="JL93" s="144"/>
      <c r="JM93" s="147"/>
      <c r="JN93" s="133">
        <f t="shared" si="2145"/>
        <v>0</v>
      </c>
      <c r="JO93" s="134" t="e">
        <f t="shared" si="2146"/>
        <v>#DIV/0!</v>
      </c>
      <c r="JP93" s="133"/>
      <c r="JQ93" s="145">
        <f t="shared" si="2147"/>
        <v>0</v>
      </c>
      <c r="JR93" s="144"/>
      <c r="JS93" s="147"/>
      <c r="JT93" s="133">
        <f t="shared" si="2148"/>
        <v>0</v>
      </c>
      <c r="JU93" s="134" t="e">
        <f t="shared" si="2149"/>
        <v>#DIV/0!</v>
      </c>
      <c r="JV93" s="133"/>
      <c r="JW93" s="145">
        <f t="shared" si="2150"/>
        <v>0</v>
      </c>
      <c r="JX93" s="144"/>
      <c r="JY93" s="147"/>
      <c r="JZ93" s="133">
        <f t="shared" si="2151"/>
        <v>0</v>
      </c>
      <c r="KA93" s="134" t="e">
        <f t="shared" si="2152"/>
        <v>#DIV/0!</v>
      </c>
      <c r="KB93" s="133"/>
      <c r="KC93" s="145">
        <f t="shared" si="2153"/>
        <v>0</v>
      </c>
      <c r="KD93" s="144">
        <f t="shared" si="1438"/>
        <v>0</v>
      </c>
      <c r="KE93" s="147">
        <f t="shared" si="1438"/>
        <v>0</v>
      </c>
      <c r="KF93" s="133">
        <f t="shared" si="1438"/>
        <v>0</v>
      </c>
      <c r="KG93" s="134" t="e">
        <f t="shared" si="1439"/>
        <v>#DIV/0!</v>
      </c>
      <c r="KH93" s="133">
        <f t="shared" si="1440"/>
        <v>0</v>
      </c>
      <c r="KI93" s="145">
        <f t="shared" si="1440"/>
        <v>0</v>
      </c>
      <c r="KJ93" s="144"/>
      <c r="KK93" s="147"/>
      <c r="KL93" s="133">
        <f t="shared" si="2154"/>
        <v>0</v>
      </c>
      <c r="KM93" s="134" t="e">
        <f t="shared" si="2155"/>
        <v>#DIV/0!</v>
      </c>
      <c r="KN93" s="133"/>
      <c r="KO93" s="145">
        <f t="shared" si="2156"/>
        <v>0</v>
      </c>
      <c r="KP93" s="144"/>
      <c r="KQ93" s="147"/>
      <c r="KR93" s="133">
        <f t="shared" si="2157"/>
        <v>0</v>
      </c>
      <c r="KS93" s="134" t="e">
        <f t="shared" si="2158"/>
        <v>#DIV/0!</v>
      </c>
      <c r="KT93" s="133"/>
      <c r="KU93" s="145">
        <f t="shared" si="2159"/>
        <v>0</v>
      </c>
      <c r="KV93" s="144">
        <f t="shared" si="1441"/>
        <v>0</v>
      </c>
      <c r="KW93" s="147">
        <f t="shared" si="1441"/>
        <v>0</v>
      </c>
      <c r="KX93" s="133">
        <f t="shared" si="1441"/>
        <v>0</v>
      </c>
      <c r="KY93" s="134" t="e">
        <f t="shared" si="1442"/>
        <v>#DIV/0!</v>
      </c>
      <c r="KZ93" s="133">
        <f t="shared" si="1443"/>
        <v>0</v>
      </c>
      <c r="LA93" s="145">
        <f t="shared" si="1443"/>
        <v>0</v>
      </c>
      <c r="LB93" s="144"/>
      <c r="LC93" s="147"/>
      <c r="LD93" s="133">
        <f t="shared" si="2160"/>
        <v>0</v>
      </c>
      <c r="LE93" s="134" t="e">
        <f t="shared" si="2161"/>
        <v>#DIV/0!</v>
      </c>
      <c r="LF93" s="133"/>
      <c r="LG93" s="145">
        <f t="shared" si="2162"/>
        <v>0</v>
      </c>
      <c r="LH93" s="144"/>
      <c r="LI93" s="147"/>
      <c r="LJ93" s="133">
        <f t="shared" si="2163"/>
        <v>0</v>
      </c>
      <c r="LK93" s="134" t="e">
        <f t="shared" si="2164"/>
        <v>#DIV/0!</v>
      </c>
      <c r="LL93" s="133"/>
      <c r="LM93" s="145">
        <f t="shared" si="2165"/>
        <v>0</v>
      </c>
      <c r="LN93" s="144">
        <f t="shared" si="1444"/>
        <v>0</v>
      </c>
      <c r="LO93" s="147">
        <f t="shared" si="1444"/>
        <v>0</v>
      </c>
      <c r="LP93" s="133">
        <f t="shared" si="1444"/>
        <v>0</v>
      </c>
      <c r="LQ93" s="134" t="e">
        <f t="shared" si="1445"/>
        <v>#DIV/0!</v>
      </c>
      <c r="LR93" s="133">
        <f t="shared" si="1446"/>
        <v>0</v>
      </c>
      <c r="LS93" s="145">
        <f t="shared" si="1446"/>
        <v>0</v>
      </c>
      <c r="LT93" s="144"/>
      <c r="LU93" s="147"/>
      <c r="LV93" s="133">
        <f t="shared" si="2166"/>
        <v>0</v>
      </c>
      <c r="LW93" s="134" t="e">
        <f t="shared" si="2167"/>
        <v>#DIV/0!</v>
      </c>
      <c r="LX93" s="133"/>
      <c r="LY93" s="145">
        <f t="shared" si="2168"/>
        <v>0</v>
      </c>
      <c r="LZ93" s="144"/>
      <c r="MA93" s="147"/>
      <c r="MB93" s="133">
        <f t="shared" si="2169"/>
        <v>0</v>
      </c>
      <c r="MC93" s="134" t="e">
        <f t="shared" si="2170"/>
        <v>#DIV/0!</v>
      </c>
      <c r="MD93" s="133"/>
      <c r="ME93" s="145">
        <f t="shared" si="2171"/>
        <v>0</v>
      </c>
      <c r="MF93" s="144">
        <f t="shared" si="1447"/>
        <v>0</v>
      </c>
      <c r="MG93" s="147">
        <f t="shared" si="1447"/>
        <v>0</v>
      </c>
      <c r="MH93" s="133">
        <f t="shared" si="1447"/>
        <v>0</v>
      </c>
      <c r="MI93" s="134" t="e">
        <f t="shared" si="1448"/>
        <v>#DIV/0!</v>
      </c>
      <c r="MJ93" s="133">
        <f t="shared" si="1449"/>
        <v>0</v>
      </c>
      <c r="MK93" s="145">
        <f t="shared" si="1449"/>
        <v>0</v>
      </c>
      <c r="ML93" s="144"/>
      <c r="MM93" s="147"/>
      <c r="MN93" s="133">
        <f t="shared" si="2172"/>
        <v>0</v>
      </c>
      <c r="MO93" s="134" t="e">
        <f t="shared" si="2173"/>
        <v>#DIV/0!</v>
      </c>
      <c r="MP93" s="133"/>
      <c r="MQ93" s="145">
        <f t="shared" si="2174"/>
        <v>0</v>
      </c>
      <c r="MR93" s="144"/>
      <c r="MS93" s="147"/>
      <c r="MT93" s="133">
        <f t="shared" si="2175"/>
        <v>0</v>
      </c>
      <c r="MU93" s="134" t="e">
        <f t="shared" si="2176"/>
        <v>#DIV/0!</v>
      </c>
      <c r="MV93" s="133"/>
      <c r="MW93" s="145">
        <f t="shared" si="2177"/>
        <v>0</v>
      </c>
      <c r="MX93" s="144">
        <f t="shared" si="1450"/>
        <v>0</v>
      </c>
      <c r="MY93" s="147">
        <f t="shared" si="1450"/>
        <v>0</v>
      </c>
      <c r="MZ93" s="133">
        <f t="shared" si="1450"/>
        <v>0</v>
      </c>
      <c r="NA93" s="134" t="e">
        <f t="shared" si="1451"/>
        <v>#DIV/0!</v>
      </c>
      <c r="NB93" s="133">
        <f t="shared" si="1452"/>
        <v>0</v>
      </c>
      <c r="NC93" s="145">
        <f t="shared" si="1452"/>
        <v>0</v>
      </c>
      <c r="ND93" s="144"/>
      <c r="NE93" s="147"/>
      <c r="NF93" s="133">
        <f t="shared" si="2178"/>
        <v>0</v>
      </c>
      <c r="NG93" s="134" t="e">
        <f t="shared" si="2179"/>
        <v>#DIV/0!</v>
      </c>
      <c r="NH93" s="133"/>
      <c r="NI93" s="145">
        <f t="shared" si="2180"/>
        <v>0</v>
      </c>
      <c r="NJ93" s="144"/>
      <c r="NK93" s="147"/>
      <c r="NL93" s="133">
        <f t="shared" si="2181"/>
        <v>0</v>
      </c>
      <c r="NM93" s="134" t="e">
        <f t="shared" si="2182"/>
        <v>#DIV/0!</v>
      </c>
      <c r="NN93" s="133"/>
      <c r="NO93" s="145">
        <f t="shared" si="2183"/>
        <v>0</v>
      </c>
      <c r="NP93" s="144">
        <f t="shared" si="1453"/>
        <v>0</v>
      </c>
      <c r="NQ93" s="147">
        <f t="shared" si="1453"/>
        <v>0</v>
      </c>
      <c r="NR93" s="133">
        <f t="shared" si="1453"/>
        <v>0</v>
      </c>
      <c r="NS93" s="134" t="e">
        <f t="shared" si="1454"/>
        <v>#DIV/0!</v>
      </c>
      <c r="NT93" s="133">
        <f t="shared" si="1455"/>
        <v>0</v>
      </c>
      <c r="NU93" s="145">
        <f t="shared" si="1455"/>
        <v>0</v>
      </c>
      <c r="NV93" s="144"/>
      <c r="NW93" s="147"/>
      <c r="NX93" s="133">
        <f t="shared" si="2184"/>
        <v>0</v>
      </c>
      <c r="NY93" s="134" t="e">
        <f t="shared" si="2185"/>
        <v>#DIV/0!</v>
      </c>
      <c r="NZ93" s="133"/>
      <c r="OA93" s="145">
        <f t="shared" si="2186"/>
        <v>0</v>
      </c>
      <c r="OB93" s="144"/>
      <c r="OC93" s="147"/>
      <c r="OD93" s="133">
        <f t="shared" si="2187"/>
        <v>0</v>
      </c>
      <c r="OE93" s="134" t="e">
        <f t="shared" si="2188"/>
        <v>#DIV/0!</v>
      </c>
      <c r="OF93" s="133"/>
      <c r="OG93" s="145">
        <f t="shared" si="2189"/>
        <v>0</v>
      </c>
      <c r="OH93" s="144"/>
      <c r="OI93" s="147"/>
      <c r="OJ93" s="133">
        <f t="shared" si="2190"/>
        <v>0</v>
      </c>
      <c r="OK93" s="134" t="e">
        <f t="shared" si="2191"/>
        <v>#DIV/0!</v>
      </c>
      <c r="OL93" s="133"/>
      <c r="OM93" s="145">
        <f t="shared" si="2192"/>
        <v>0</v>
      </c>
      <c r="ON93" s="144">
        <f t="shared" si="1456"/>
        <v>0</v>
      </c>
      <c r="OO93" s="147">
        <f t="shared" si="1456"/>
        <v>0</v>
      </c>
      <c r="OP93" s="133">
        <f t="shared" si="1456"/>
        <v>0</v>
      </c>
      <c r="OQ93" s="134" t="e">
        <f t="shared" si="1457"/>
        <v>#DIV/0!</v>
      </c>
      <c r="OR93" s="133">
        <f t="shared" si="1458"/>
        <v>0</v>
      </c>
      <c r="OS93" s="145">
        <f t="shared" si="1458"/>
        <v>0</v>
      </c>
      <c r="OT93" s="144"/>
      <c r="OU93" s="147"/>
      <c r="OV93" s="133">
        <f t="shared" si="2193"/>
        <v>0</v>
      </c>
      <c r="OW93" s="134" t="e">
        <f t="shared" si="2194"/>
        <v>#DIV/0!</v>
      </c>
      <c r="OX93" s="133"/>
      <c r="OY93" s="145">
        <f t="shared" si="2195"/>
        <v>0</v>
      </c>
      <c r="OZ93" s="144"/>
      <c r="PA93" s="147"/>
      <c r="PB93" s="133">
        <f t="shared" si="2196"/>
        <v>0</v>
      </c>
      <c r="PC93" s="134" t="e">
        <f t="shared" si="2197"/>
        <v>#DIV/0!</v>
      </c>
      <c r="PD93" s="133"/>
      <c r="PE93" s="145">
        <f t="shared" si="2198"/>
        <v>0</v>
      </c>
      <c r="PF93" s="144">
        <f t="shared" si="1459"/>
        <v>0</v>
      </c>
      <c r="PG93" s="147">
        <f t="shared" si="1459"/>
        <v>0</v>
      </c>
      <c r="PH93" s="133">
        <f t="shared" si="1459"/>
        <v>0</v>
      </c>
      <c r="PI93" s="134" t="e">
        <f t="shared" si="1460"/>
        <v>#DIV/0!</v>
      </c>
      <c r="PJ93" s="133">
        <f t="shared" si="1461"/>
        <v>0</v>
      </c>
      <c r="PK93" s="145">
        <f t="shared" si="1461"/>
        <v>0</v>
      </c>
      <c r="PL93" s="144"/>
      <c r="PM93" s="147"/>
      <c r="PN93" s="133">
        <f t="shared" si="2199"/>
        <v>0</v>
      </c>
      <c r="PO93" s="134" t="e">
        <f t="shared" si="2200"/>
        <v>#DIV/0!</v>
      </c>
      <c r="PP93" s="133"/>
      <c r="PQ93" s="145">
        <f t="shared" si="2201"/>
        <v>0</v>
      </c>
      <c r="PR93" s="144"/>
      <c r="PS93" s="147"/>
      <c r="PT93" s="133">
        <f t="shared" si="2202"/>
        <v>0</v>
      </c>
      <c r="PU93" s="134" t="e">
        <f t="shared" si="2203"/>
        <v>#DIV/0!</v>
      </c>
      <c r="PV93" s="133"/>
      <c r="PW93" s="145">
        <f t="shared" si="2204"/>
        <v>0</v>
      </c>
    </row>
    <row r="94" spans="1:439" s="216" customFormat="1" ht="18.75" customHeight="1">
      <c r="A94" s="150"/>
      <c r="B94" s="186" t="s">
        <v>789</v>
      </c>
      <c r="C94" s="186" t="s">
        <v>790</v>
      </c>
      <c r="D94" s="152">
        <f>+'[10]รายงานจัดซื้องบ P '!D9</f>
        <v>927985.3</v>
      </c>
      <c r="E94" s="152">
        <f>+'[10]รายงานจัดซื้องบ P '!E9</f>
        <v>0</v>
      </c>
      <c r="F94" s="152">
        <f t="shared" si="2081"/>
        <v>927985.3</v>
      </c>
      <c r="G94" s="152">
        <f>+'[10]รายงานจัดซื้องบ P '!F9</f>
        <v>0</v>
      </c>
      <c r="H94" s="152">
        <f t="shared" si="2082"/>
        <v>927985.3</v>
      </c>
      <c r="I94" s="153">
        <f>+'[10]รายงานจัดซื้องบ P '!H9+'[10]รายงานจัดซื้องบ P '!K9+'[10]รายงานจัดซื้องบ P '!L9</f>
        <v>113000</v>
      </c>
      <c r="J94" s="152">
        <f t="shared" si="2083"/>
        <v>814985.3</v>
      </c>
      <c r="K94" s="154">
        <f t="shared" si="1374"/>
        <v>12.176917026595142</v>
      </c>
      <c r="L94" s="152">
        <f>+'[10]รายงานจัดซื้องบ P '!N9</f>
        <v>814985.3</v>
      </c>
      <c r="M94" s="155">
        <f t="shared" si="2084"/>
        <v>0</v>
      </c>
      <c r="N94" s="136">
        <f t="shared" si="1375"/>
        <v>0</v>
      </c>
      <c r="O94" s="148">
        <f t="shared" si="1375"/>
        <v>0</v>
      </c>
      <c r="P94" s="137">
        <f t="shared" si="1375"/>
        <v>0</v>
      </c>
      <c r="Q94" s="138" t="e">
        <f t="shared" si="1376"/>
        <v>#DIV/0!</v>
      </c>
      <c r="R94" s="137">
        <f t="shared" si="1377"/>
        <v>0</v>
      </c>
      <c r="S94" s="139">
        <f t="shared" si="1377"/>
        <v>0</v>
      </c>
      <c r="T94" s="140">
        <f t="shared" si="1484"/>
        <v>927985.3</v>
      </c>
      <c r="U94" s="149">
        <f t="shared" si="1484"/>
        <v>113000</v>
      </c>
      <c r="V94" s="141">
        <f t="shared" si="2085"/>
        <v>814985.3</v>
      </c>
      <c r="W94" s="142">
        <f t="shared" si="1248"/>
        <v>12.176917026595142</v>
      </c>
      <c r="X94" s="141">
        <f t="shared" si="1486"/>
        <v>814985.3</v>
      </c>
      <c r="Y94" s="143">
        <f t="shared" si="2086"/>
        <v>0</v>
      </c>
      <c r="Z94" s="144">
        <v>0</v>
      </c>
      <c r="AA94" s="147">
        <v>0</v>
      </c>
      <c r="AB94" s="133">
        <f t="shared" si="2087"/>
        <v>0</v>
      </c>
      <c r="AC94" s="134" t="e">
        <f t="shared" si="2088"/>
        <v>#DIV/0!</v>
      </c>
      <c r="AD94" s="133">
        <v>0</v>
      </c>
      <c r="AE94" s="145">
        <f t="shared" si="2089"/>
        <v>0</v>
      </c>
      <c r="AF94" s="144">
        <v>0</v>
      </c>
      <c r="AG94" s="147">
        <v>0</v>
      </c>
      <c r="AH94" s="133">
        <f t="shared" si="1491"/>
        <v>0</v>
      </c>
      <c r="AI94" s="134" t="e">
        <f t="shared" si="1492"/>
        <v>#DIV/0!</v>
      </c>
      <c r="AJ94" s="133">
        <v>0</v>
      </c>
      <c r="AK94" s="145">
        <f t="shared" si="1493"/>
        <v>0</v>
      </c>
      <c r="AL94" s="144">
        <f t="shared" si="1378"/>
        <v>0</v>
      </c>
      <c r="AM94" s="147">
        <f t="shared" si="1378"/>
        <v>0</v>
      </c>
      <c r="AN94" s="133">
        <f t="shared" si="1378"/>
        <v>0</v>
      </c>
      <c r="AO94" s="134" t="e">
        <f t="shared" si="1379"/>
        <v>#DIV/0!</v>
      </c>
      <c r="AP94" s="133">
        <f t="shared" si="1380"/>
        <v>0</v>
      </c>
      <c r="AQ94" s="145">
        <f t="shared" si="1380"/>
        <v>0</v>
      </c>
      <c r="AR94" s="144"/>
      <c r="AS94" s="147"/>
      <c r="AT94" s="133">
        <f t="shared" si="1381"/>
        <v>0</v>
      </c>
      <c r="AU94" s="134" t="e">
        <f t="shared" si="1382"/>
        <v>#DIV/0!</v>
      </c>
      <c r="AV94" s="133"/>
      <c r="AW94" s="145">
        <f t="shared" si="1383"/>
        <v>0</v>
      </c>
      <c r="AX94" s="144"/>
      <c r="AY94" s="147"/>
      <c r="AZ94" s="133">
        <f t="shared" si="1384"/>
        <v>0</v>
      </c>
      <c r="BA94" s="134" t="e">
        <f t="shared" si="1385"/>
        <v>#DIV/0!</v>
      </c>
      <c r="BB94" s="133"/>
      <c r="BC94" s="145">
        <f t="shared" si="1386"/>
        <v>0</v>
      </c>
      <c r="BD94" s="144"/>
      <c r="BE94" s="147"/>
      <c r="BF94" s="133">
        <f t="shared" si="1387"/>
        <v>0</v>
      </c>
      <c r="BG94" s="134" t="e">
        <f t="shared" si="1388"/>
        <v>#DIV/0!</v>
      </c>
      <c r="BH94" s="133"/>
      <c r="BI94" s="145">
        <f t="shared" si="1389"/>
        <v>0</v>
      </c>
      <c r="BJ94" s="144">
        <f t="shared" si="1390"/>
        <v>314839</v>
      </c>
      <c r="BK94" s="147">
        <f t="shared" si="1390"/>
        <v>0</v>
      </c>
      <c r="BL94" s="133">
        <f t="shared" si="1390"/>
        <v>314839</v>
      </c>
      <c r="BM94" s="134">
        <f t="shared" si="1391"/>
        <v>0</v>
      </c>
      <c r="BN94" s="133">
        <f t="shared" si="1392"/>
        <v>314839</v>
      </c>
      <c r="BO94" s="145">
        <f t="shared" si="1392"/>
        <v>0</v>
      </c>
      <c r="BP94" s="144">
        <f>+[10]รายละเอียดซื้อP!F9</f>
        <v>314839</v>
      </c>
      <c r="BQ94" s="147">
        <f>+[10]รายละเอียดซื้อP!G9+[10]รายละเอียดซื้อP!J9+[10]รายละเอียดซื้อP!K9</f>
        <v>0</v>
      </c>
      <c r="BR94" s="133">
        <f t="shared" si="1393"/>
        <v>314839</v>
      </c>
      <c r="BS94" s="134">
        <f t="shared" si="1394"/>
        <v>0</v>
      </c>
      <c r="BT94" s="133">
        <f>+[10]รายละเอียดซื้อP!N9</f>
        <v>314839</v>
      </c>
      <c r="BU94" s="145">
        <f t="shared" si="1395"/>
        <v>0</v>
      </c>
      <c r="BV94" s="144"/>
      <c r="BW94" s="147"/>
      <c r="BX94" s="133">
        <f t="shared" si="1396"/>
        <v>0</v>
      </c>
      <c r="BY94" s="134" t="e">
        <f t="shared" si="1397"/>
        <v>#DIV/0!</v>
      </c>
      <c r="BZ94" s="133"/>
      <c r="CA94" s="145">
        <f t="shared" si="1398"/>
        <v>0</v>
      </c>
      <c r="CB94" s="144"/>
      <c r="CC94" s="147"/>
      <c r="CD94" s="133">
        <f t="shared" si="1399"/>
        <v>0</v>
      </c>
      <c r="CE94" s="134" t="e">
        <f t="shared" si="1400"/>
        <v>#DIV/0!</v>
      </c>
      <c r="CF94" s="133"/>
      <c r="CG94" s="145">
        <f t="shared" si="1401"/>
        <v>0</v>
      </c>
      <c r="CH94" s="144">
        <f t="shared" si="1402"/>
        <v>0</v>
      </c>
      <c r="CI94" s="147">
        <f t="shared" si="1402"/>
        <v>0</v>
      </c>
      <c r="CJ94" s="133">
        <f t="shared" si="1402"/>
        <v>0</v>
      </c>
      <c r="CK94" s="134" t="e">
        <f t="shared" si="1403"/>
        <v>#DIV/0!</v>
      </c>
      <c r="CL94" s="133">
        <f t="shared" si="1404"/>
        <v>0</v>
      </c>
      <c r="CM94" s="145">
        <f t="shared" si="1404"/>
        <v>0</v>
      </c>
      <c r="CN94" s="144"/>
      <c r="CO94" s="147"/>
      <c r="CP94" s="133">
        <f t="shared" si="1405"/>
        <v>0</v>
      </c>
      <c r="CQ94" s="134" t="e">
        <f t="shared" si="1406"/>
        <v>#DIV/0!</v>
      </c>
      <c r="CR94" s="133"/>
      <c r="CS94" s="145">
        <f t="shared" si="1407"/>
        <v>0</v>
      </c>
      <c r="CT94" s="144"/>
      <c r="CU94" s="147"/>
      <c r="CV94" s="133">
        <f t="shared" si="1408"/>
        <v>0</v>
      </c>
      <c r="CW94" s="134" t="e">
        <f t="shared" si="1409"/>
        <v>#DIV/0!</v>
      </c>
      <c r="CX94" s="133"/>
      <c r="CY94" s="145">
        <f t="shared" si="1410"/>
        <v>0</v>
      </c>
      <c r="CZ94" s="144"/>
      <c r="DA94" s="147"/>
      <c r="DB94" s="133">
        <f t="shared" si="1411"/>
        <v>0</v>
      </c>
      <c r="DC94" s="134" t="e">
        <f t="shared" si="1412"/>
        <v>#DIV/0!</v>
      </c>
      <c r="DD94" s="133"/>
      <c r="DE94" s="145">
        <f t="shared" si="1413"/>
        <v>0</v>
      </c>
      <c r="DF94" s="144">
        <f t="shared" si="1414"/>
        <v>113000</v>
      </c>
      <c r="DG94" s="147">
        <f t="shared" si="1414"/>
        <v>113000</v>
      </c>
      <c r="DH94" s="133">
        <f t="shared" si="1414"/>
        <v>0</v>
      </c>
      <c r="DI94" s="134">
        <f t="shared" si="1415"/>
        <v>100</v>
      </c>
      <c r="DJ94" s="133">
        <f t="shared" si="1416"/>
        <v>0</v>
      </c>
      <c r="DK94" s="145">
        <f t="shared" si="1416"/>
        <v>0</v>
      </c>
      <c r="DL94" s="144">
        <f>+[10]รายละเอียดซื้อP!F10</f>
        <v>113000</v>
      </c>
      <c r="DM94" s="147">
        <f>+[10]รายละเอียดซื้อP!G10+[10]รายละเอียดซื้อP!J10+[10]รายละเอียดซื้อP!K10</f>
        <v>113000</v>
      </c>
      <c r="DN94" s="133">
        <f t="shared" si="1417"/>
        <v>0</v>
      </c>
      <c r="DO94" s="134">
        <f t="shared" si="1418"/>
        <v>100</v>
      </c>
      <c r="DP94" s="133">
        <f>+[10]รายละเอียดซื้อP!N10</f>
        <v>0</v>
      </c>
      <c r="DQ94" s="145">
        <f t="shared" si="1419"/>
        <v>0</v>
      </c>
      <c r="DR94" s="144"/>
      <c r="DS94" s="147"/>
      <c r="DT94" s="133">
        <f t="shared" si="1420"/>
        <v>0</v>
      </c>
      <c r="DU94" s="134" t="e">
        <f t="shared" si="1421"/>
        <v>#DIV/0!</v>
      </c>
      <c r="DV94" s="133"/>
      <c r="DW94" s="145">
        <f t="shared" si="1422"/>
        <v>0</v>
      </c>
      <c r="DX94" s="144"/>
      <c r="DY94" s="147"/>
      <c r="DZ94" s="133">
        <f t="shared" si="2090"/>
        <v>0</v>
      </c>
      <c r="EA94" s="134" t="e">
        <f t="shared" si="2091"/>
        <v>#DIV/0!</v>
      </c>
      <c r="EB94" s="133"/>
      <c r="EC94" s="145">
        <f t="shared" si="2092"/>
        <v>0</v>
      </c>
      <c r="ED94" s="144">
        <f t="shared" si="1423"/>
        <v>130280</v>
      </c>
      <c r="EE94" s="147">
        <f t="shared" si="1423"/>
        <v>0</v>
      </c>
      <c r="EF94" s="133">
        <f t="shared" si="1423"/>
        <v>130280</v>
      </c>
      <c r="EG94" s="134">
        <f t="shared" si="1424"/>
        <v>0</v>
      </c>
      <c r="EH94" s="133">
        <f t="shared" si="1425"/>
        <v>130280</v>
      </c>
      <c r="EI94" s="145">
        <f t="shared" si="1425"/>
        <v>0</v>
      </c>
      <c r="EJ94" s="144">
        <f>+[10]รายละเอียดซื้อP!F11</f>
        <v>130280</v>
      </c>
      <c r="EK94" s="147">
        <f>+[10]รายละเอียดซื้อP!G11+[10]รายละเอียดซื้อP!J11+[10]รายละเอียดซื้อP!K11</f>
        <v>0</v>
      </c>
      <c r="EL94" s="133">
        <f t="shared" si="2093"/>
        <v>130280</v>
      </c>
      <c r="EM94" s="134">
        <f t="shared" si="2094"/>
        <v>0</v>
      </c>
      <c r="EN94" s="133">
        <f>+[10]รายละเอียดซื้อP!N11</f>
        <v>130280</v>
      </c>
      <c r="EO94" s="145">
        <f t="shared" si="2095"/>
        <v>0</v>
      </c>
      <c r="EP94" s="144"/>
      <c r="EQ94" s="147"/>
      <c r="ER94" s="133">
        <f t="shared" si="2096"/>
        <v>0</v>
      </c>
      <c r="ES94" s="134" t="e">
        <f t="shared" si="2097"/>
        <v>#DIV/0!</v>
      </c>
      <c r="ET94" s="133"/>
      <c r="EU94" s="145">
        <f t="shared" si="2098"/>
        <v>0</v>
      </c>
      <c r="EV94" s="144"/>
      <c r="EW94" s="147"/>
      <c r="EX94" s="133">
        <f t="shared" si="2099"/>
        <v>0</v>
      </c>
      <c r="EY94" s="134" t="e">
        <f t="shared" si="2100"/>
        <v>#DIV/0!</v>
      </c>
      <c r="EZ94" s="133"/>
      <c r="FA94" s="145">
        <f t="shared" si="2101"/>
        <v>0</v>
      </c>
      <c r="FB94" s="144"/>
      <c r="FC94" s="147"/>
      <c r="FD94" s="133">
        <f t="shared" si="2102"/>
        <v>0</v>
      </c>
      <c r="FE94" s="134" t="e">
        <f t="shared" si="2103"/>
        <v>#DIV/0!</v>
      </c>
      <c r="FF94" s="133"/>
      <c r="FG94" s="145">
        <f t="shared" si="2104"/>
        <v>0</v>
      </c>
      <c r="FH94" s="144"/>
      <c r="FI94" s="147"/>
      <c r="FJ94" s="133">
        <f t="shared" si="2105"/>
        <v>0</v>
      </c>
      <c r="FK94" s="134" t="e">
        <f t="shared" si="2106"/>
        <v>#DIV/0!</v>
      </c>
      <c r="FL94" s="133"/>
      <c r="FM94" s="145">
        <f t="shared" si="2107"/>
        <v>0</v>
      </c>
      <c r="FN94" s="144">
        <f t="shared" si="1426"/>
        <v>8460</v>
      </c>
      <c r="FO94" s="147">
        <f t="shared" si="1426"/>
        <v>0</v>
      </c>
      <c r="FP94" s="133">
        <f t="shared" si="1426"/>
        <v>8460</v>
      </c>
      <c r="FQ94" s="134">
        <f t="shared" si="1427"/>
        <v>0</v>
      </c>
      <c r="FR94" s="133">
        <f t="shared" si="1428"/>
        <v>8460</v>
      </c>
      <c r="FS94" s="145">
        <f t="shared" si="1428"/>
        <v>0</v>
      </c>
      <c r="FT94" s="144">
        <f>+[10]รายละเอียดซื้อP!F12</f>
        <v>8460</v>
      </c>
      <c r="FU94" s="147">
        <f>+[10]รายละเอียดซื้อP!G12+[10]รายละเอียดซื้อP!J12+[10]รายละเอียดซื้อP!K12</f>
        <v>0</v>
      </c>
      <c r="FV94" s="133">
        <f t="shared" si="2108"/>
        <v>8460</v>
      </c>
      <c r="FW94" s="134">
        <f t="shared" si="2109"/>
        <v>0</v>
      </c>
      <c r="FX94" s="133">
        <f>+[10]รายละเอียดซื้อP!N12</f>
        <v>8460</v>
      </c>
      <c r="FY94" s="145">
        <f t="shared" si="2110"/>
        <v>0</v>
      </c>
      <c r="FZ94" s="144"/>
      <c r="GA94" s="147"/>
      <c r="GB94" s="133">
        <f t="shared" si="2111"/>
        <v>0</v>
      </c>
      <c r="GC94" s="134" t="e">
        <f t="shared" si="2112"/>
        <v>#DIV/0!</v>
      </c>
      <c r="GD94" s="133"/>
      <c r="GE94" s="145">
        <f t="shared" si="2113"/>
        <v>0</v>
      </c>
      <c r="GF94" s="144"/>
      <c r="GG94" s="147"/>
      <c r="GH94" s="133">
        <f t="shared" si="2114"/>
        <v>0</v>
      </c>
      <c r="GI94" s="134" t="e">
        <f t="shared" si="2115"/>
        <v>#DIV/0!</v>
      </c>
      <c r="GJ94" s="133"/>
      <c r="GK94" s="145">
        <f t="shared" si="2116"/>
        <v>0</v>
      </c>
      <c r="GL94" s="144">
        <f t="shared" si="1429"/>
        <v>0</v>
      </c>
      <c r="GM94" s="147">
        <f t="shared" si="1429"/>
        <v>0</v>
      </c>
      <c r="GN94" s="133">
        <f t="shared" si="1429"/>
        <v>0</v>
      </c>
      <c r="GO94" s="134" t="e">
        <f t="shared" si="1430"/>
        <v>#DIV/0!</v>
      </c>
      <c r="GP94" s="133">
        <f t="shared" si="1431"/>
        <v>0</v>
      </c>
      <c r="GQ94" s="145">
        <f t="shared" si="1431"/>
        <v>0</v>
      </c>
      <c r="GR94" s="144">
        <f>+[10]รายละเอียดซื้อP!F13</f>
        <v>0</v>
      </c>
      <c r="GS94" s="147">
        <f>+[10]รายละเอียดซื้อP!G13+[10]รายละเอียดซื้อP!J13+[10]รายละเอียดซื้อP!K13</f>
        <v>0</v>
      </c>
      <c r="GT94" s="133">
        <f t="shared" si="2117"/>
        <v>0</v>
      </c>
      <c r="GU94" s="134" t="e">
        <f t="shared" si="2118"/>
        <v>#DIV/0!</v>
      </c>
      <c r="GV94" s="133">
        <f>+[10]รายละเอียดซื้อP!N13</f>
        <v>0</v>
      </c>
      <c r="GW94" s="145">
        <f t="shared" si="2119"/>
        <v>0</v>
      </c>
      <c r="GX94" s="144"/>
      <c r="GY94" s="147"/>
      <c r="GZ94" s="133">
        <f t="shared" si="2120"/>
        <v>0</v>
      </c>
      <c r="HA94" s="134" t="e">
        <f t="shared" si="2121"/>
        <v>#DIV/0!</v>
      </c>
      <c r="HB94" s="133"/>
      <c r="HC94" s="145">
        <f t="shared" si="2122"/>
        <v>0</v>
      </c>
      <c r="HD94" s="144"/>
      <c r="HE94" s="147"/>
      <c r="HF94" s="133">
        <f t="shared" si="2123"/>
        <v>0</v>
      </c>
      <c r="HG94" s="134" t="e">
        <f t="shared" si="2124"/>
        <v>#DIV/0!</v>
      </c>
      <c r="HH94" s="133"/>
      <c r="HI94" s="145">
        <f t="shared" si="2125"/>
        <v>0</v>
      </c>
      <c r="HJ94" s="144"/>
      <c r="HK94" s="147"/>
      <c r="HL94" s="133">
        <f t="shared" si="2205"/>
        <v>0</v>
      </c>
      <c r="HM94" s="134" t="e">
        <f t="shared" si="2206"/>
        <v>#DIV/0!</v>
      </c>
      <c r="HN94" s="133"/>
      <c r="HO94" s="145">
        <f t="shared" si="2126"/>
        <v>0</v>
      </c>
      <c r="HP94" s="144"/>
      <c r="HQ94" s="147"/>
      <c r="HR94" s="133">
        <f t="shared" si="2127"/>
        <v>0</v>
      </c>
      <c r="HS94" s="134" t="e">
        <f t="shared" si="2128"/>
        <v>#DIV/0!</v>
      </c>
      <c r="HT94" s="133"/>
      <c r="HU94" s="145">
        <f t="shared" si="2129"/>
        <v>0</v>
      </c>
      <c r="HV94" s="144"/>
      <c r="HW94" s="147"/>
      <c r="HX94" s="133">
        <f t="shared" si="2130"/>
        <v>0</v>
      </c>
      <c r="HY94" s="134" t="e">
        <f t="shared" si="2131"/>
        <v>#DIV/0!</v>
      </c>
      <c r="HZ94" s="133"/>
      <c r="IA94" s="145">
        <f t="shared" si="2132"/>
        <v>0</v>
      </c>
      <c r="IB94" s="144">
        <f t="shared" si="1432"/>
        <v>0</v>
      </c>
      <c r="IC94" s="147">
        <f t="shared" si="1432"/>
        <v>0</v>
      </c>
      <c r="ID94" s="133">
        <f t="shared" si="1432"/>
        <v>0</v>
      </c>
      <c r="IE94" s="134" t="e">
        <f t="shared" si="1433"/>
        <v>#DIV/0!</v>
      </c>
      <c r="IF94" s="133">
        <f t="shared" si="1434"/>
        <v>0</v>
      </c>
      <c r="IG94" s="145">
        <f t="shared" si="1434"/>
        <v>0</v>
      </c>
      <c r="IH94" s="144">
        <f>+[10]รายละเอียดซื้อP!F14</f>
        <v>0</v>
      </c>
      <c r="II94" s="147">
        <f>+[10]รายละเอียดซื้อP!G14+[10]รายละเอียดซื้อP!J14+[10]รายละเอียดซื้อP!K14</f>
        <v>0</v>
      </c>
      <c r="IJ94" s="133">
        <f t="shared" si="2133"/>
        <v>0</v>
      </c>
      <c r="IK94" s="134" t="e">
        <f t="shared" si="2134"/>
        <v>#DIV/0!</v>
      </c>
      <c r="IL94" s="133">
        <f>+[10]รายละเอียดซื้อP!N14</f>
        <v>0</v>
      </c>
      <c r="IM94" s="145">
        <f t="shared" si="2135"/>
        <v>0</v>
      </c>
      <c r="IN94" s="144"/>
      <c r="IO94" s="147"/>
      <c r="IP94" s="133">
        <f t="shared" si="2136"/>
        <v>0</v>
      </c>
      <c r="IQ94" s="134" t="e">
        <f t="shared" si="2137"/>
        <v>#DIV/0!</v>
      </c>
      <c r="IR94" s="133"/>
      <c r="IS94" s="145">
        <f t="shared" si="2138"/>
        <v>0</v>
      </c>
      <c r="IT94" s="144"/>
      <c r="IU94" s="147"/>
      <c r="IV94" s="133">
        <f t="shared" si="2139"/>
        <v>0</v>
      </c>
      <c r="IW94" s="134" t="e">
        <f t="shared" si="2140"/>
        <v>#DIV/0!</v>
      </c>
      <c r="IX94" s="133"/>
      <c r="IY94" s="145">
        <f t="shared" si="2141"/>
        <v>0</v>
      </c>
      <c r="IZ94" s="144">
        <f t="shared" si="1435"/>
        <v>0</v>
      </c>
      <c r="JA94" s="147">
        <f t="shared" si="1435"/>
        <v>0</v>
      </c>
      <c r="JB94" s="133">
        <f t="shared" si="1435"/>
        <v>0</v>
      </c>
      <c r="JC94" s="134" t="e">
        <f t="shared" si="1436"/>
        <v>#DIV/0!</v>
      </c>
      <c r="JD94" s="133">
        <f t="shared" si="1437"/>
        <v>0</v>
      </c>
      <c r="JE94" s="145">
        <f t="shared" si="1437"/>
        <v>0</v>
      </c>
      <c r="JF94" s="144">
        <f>+[10]รายละเอียดซื้อP!F15</f>
        <v>0</v>
      </c>
      <c r="JG94" s="147">
        <f>+[10]รายละเอียดซื้อP!G15+[10]รายละเอียดซื้อP!J15+[10]รายละเอียดซื้อP!K15</f>
        <v>0</v>
      </c>
      <c r="JH94" s="133">
        <f t="shared" si="2142"/>
        <v>0</v>
      </c>
      <c r="JI94" s="134" t="e">
        <f t="shared" si="2143"/>
        <v>#DIV/0!</v>
      </c>
      <c r="JJ94" s="133">
        <f>+[10]รายละเอียดซื้อP!N15</f>
        <v>0</v>
      </c>
      <c r="JK94" s="145">
        <f t="shared" si="2144"/>
        <v>0</v>
      </c>
      <c r="JL94" s="144"/>
      <c r="JM94" s="147"/>
      <c r="JN94" s="133">
        <f t="shared" si="2145"/>
        <v>0</v>
      </c>
      <c r="JO94" s="134" t="e">
        <f t="shared" si="2146"/>
        <v>#DIV/0!</v>
      </c>
      <c r="JP94" s="133"/>
      <c r="JQ94" s="145">
        <f t="shared" si="2147"/>
        <v>0</v>
      </c>
      <c r="JR94" s="144"/>
      <c r="JS94" s="147"/>
      <c r="JT94" s="133">
        <f t="shared" si="2148"/>
        <v>0</v>
      </c>
      <c r="JU94" s="134" t="e">
        <f t="shared" si="2149"/>
        <v>#DIV/0!</v>
      </c>
      <c r="JV94" s="133"/>
      <c r="JW94" s="145">
        <f t="shared" si="2150"/>
        <v>0</v>
      </c>
      <c r="JX94" s="144"/>
      <c r="JY94" s="147"/>
      <c r="JZ94" s="133">
        <f t="shared" si="2151"/>
        <v>0</v>
      </c>
      <c r="KA94" s="134" t="e">
        <f t="shared" si="2152"/>
        <v>#DIV/0!</v>
      </c>
      <c r="KB94" s="133"/>
      <c r="KC94" s="145">
        <f t="shared" si="2153"/>
        <v>0</v>
      </c>
      <c r="KD94" s="144">
        <f t="shared" si="1438"/>
        <v>0</v>
      </c>
      <c r="KE94" s="147">
        <f t="shared" si="1438"/>
        <v>0</v>
      </c>
      <c r="KF94" s="133">
        <f t="shared" si="1438"/>
        <v>0</v>
      </c>
      <c r="KG94" s="134" t="e">
        <f t="shared" si="1439"/>
        <v>#DIV/0!</v>
      </c>
      <c r="KH94" s="133">
        <f t="shared" si="1440"/>
        <v>0</v>
      </c>
      <c r="KI94" s="145">
        <f t="shared" si="1440"/>
        <v>0</v>
      </c>
      <c r="KJ94" s="144">
        <f>+[10]รายละเอียดซื้อP!F16</f>
        <v>0</v>
      </c>
      <c r="KK94" s="147">
        <f>+[10]รายละเอียดซื้อP!G16+[10]รายละเอียดซื้อP!J16+[10]รายละเอียดซื้อP!K16</f>
        <v>0</v>
      </c>
      <c r="KL94" s="133">
        <f t="shared" si="2154"/>
        <v>0</v>
      </c>
      <c r="KM94" s="134" t="e">
        <f t="shared" si="2155"/>
        <v>#DIV/0!</v>
      </c>
      <c r="KN94" s="133">
        <f>+[10]รายละเอียดซื้อP!N16</f>
        <v>0</v>
      </c>
      <c r="KO94" s="145">
        <f t="shared" si="2156"/>
        <v>0</v>
      </c>
      <c r="KP94" s="144"/>
      <c r="KQ94" s="147"/>
      <c r="KR94" s="133">
        <f t="shared" si="2157"/>
        <v>0</v>
      </c>
      <c r="KS94" s="134" t="e">
        <f t="shared" si="2158"/>
        <v>#DIV/0!</v>
      </c>
      <c r="KT94" s="133"/>
      <c r="KU94" s="145">
        <f t="shared" si="2159"/>
        <v>0</v>
      </c>
      <c r="KV94" s="144">
        <f t="shared" si="1441"/>
        <v>0</v>
      </c>
      <c r="KW94" s="147">
        <f t="shared" si="1441"/>
        <v>0</v>
      </c>
      <c r="KX94" s="133">
        <f t="shared" si="1441"/>
        <v>0</v>
      </c>
      <c r="KY94" s="134" t="e">
        <f t="shared" si="1442"/>
        <v>#DIV/0!</v>
      </c>
      <c r="KZ94" s="133">
        <f t="shared" si="1443"/>
        <v>0</v>
      </c>
      <c r="LA94" s="145">
        <f t="shared" si="1443"/>
        <v>0</v>
      </c>
      <c r="LB94" s="144">
        <f>+[10]รายละเอียดซื้อP!F17</f>
        <v>0</v>
      </c>
      <c r="LC94" s="147">
        <f>+[10]รายละเอียดซื้อP!G17+[10]รายละเอียดซื้อP!J17+[10]รายละเอียดซื้อP!K17</f>
        <v>0</v>
      </c>
      <c r="LD94" s="133">
        <f t="shared" si="2160"/>
        <v>0</v>
      </c>
      <c r="LE94" s="134" t="e">
        <f t="shared" si="2161"/>
        <v>#DIV/0!</v>
      </c>
      <c r="LF94" s="133">
        <f>+[10]รายละเอียดซื้อP!N17</f>
        <v>0</v>
      </c>
      <c r="LG94" s="145">
        <f t="shared" si="2162"/>
        <v>0</v>
      </c>
      <c r="LH94" s="144"/>
      <c r="LI94" s="147"/>
      <c r="LJ94" s="133">
        <f t="shared" si="2163"/>
        <v>0</v>
      </c>
      <c r="LK94" s="134" t="e">
        <f t="shared" si="2164"/>
        <v>#DIV/0!</v>
      </c>
      <c r="LL94" s="133"/>
      <c r="LM94" s="145">
        <f t="shared" si="2165"/>
        <v>0</v>
      </c>
      <c r="LN94" s="144">
        <f t="shared" si="1444"/>
        <v>361406.3</v>
      </c>
      <c r="LO94" s="147">
        <f t="shared" si="1444"/>
        <v>0</v>
      </c>
      <c r="LP94" s="133">
        <f t="shared" si="1444"/>
        <v>361406.3</v>
      </c>
      <c r="LQ94" s="134">
        <f t="shared" si="1445"/>
        <v>0</v>
      </c>
      <c r="LR94" s="133">
        <f t="shared" si="1446"/>
        <v>361406.3</v>
      </c>
      <c r="LS94" s="145">
        <f t="shared" si="1446"/>
        <v>0</v>
      </c>
      <c r="LT94" s="144">
        <f>+[10]รายละเอียดซื้อP!F18</f>
        <v>361406.3</v>
      </c>
      <c r="LU94" s="147">
        <f>+[10]รายละเอียดซื้อP!G18+[10]รายละเอียดซื้อP!J18+[10]รายละเอียดซื้อP!K18</f>
        <v>0</v>
      </c>
      <c r="LV94" s="133">
        <f t="shared" si="2166"/>
        <v>361406.3</v>
      </c>
      <c r="LW94" s="134">
        <f t="shared" si="2167"/>
        <v>0</v>
      </c>
      <c r="LX94" s="133">
        <f>+[10]รายละเอียดซื้อP!N18</f>
        <v>361406.3</v>
      </c>
      <c r="LY94" s="145">
        <f t="shared" si="2168"/>
        <v>0</v>
      </c>
      <c r="LZ94" s="144"/>
      <c r="MA94" s="147"/>
      <c r="MB94" s="133">
        <f t="shared" si="2169"/>
        <v>0</v>
      </c>
      <c r="MC94" s="134" t="e">
        <f t="shared" si="2170"/>
        <v>#DIV/0!</v>
      </c>
      <c r="MD94" s="133"/>
      <c r="ME94" s="145">
        <f t="shared" si="2171"/>
        <v>0</v>
      </c>
      <c r="MF94" s="144">
        <f t="shared" si="1447"/>
        <v>0</v>
      </c>
      <c r="MG94" s="147">
        <f t="shared" si="1447"/>
        <v>0</v>
      </c>
      <c r="MH94" s="133">
        <f t="shared" si="1447"/>
        <v>0</v>
      </c>
      <c r="MI94" s="134" t="e">
        <f t="shared" si="1448"/>
        <v>#DIV/0!</v>
      </c>
      <c r="MJ94" s="133">
        <f t="shared" si="1449"/>
        <v>0</v>
      </c>
      <c r="MK94" s="145">
        <f t="shared" si="1449"/>
        <v>0</v>
      </c>
      <c r="ML94" s="144">
        <f>+[10]รายละเอียดซื้อP!F19</f>
        <v>0</v>
      </c>
      <c r="MM94" s="147">
        <f>+[10]รายละเอียดซื้อP!G19+[10]รายละเอียดซื้อP!J19+[10]รายละเอียดซื้อP!K19</f>
        <v>0</v>
      </c>
      <c r="MN94" s="133">
        <f t="shared" si="2172"/>
        <v>0</v>
      </c>
      <c r="MO94" s="134" t="e">
        <f t="shared" si="2173"/>
        <v>#DIV/0!</v>
      </c>
      <c r="MP94" s="133">
        <f>+[10]รายละเอียดซื้อP!N19</f>
        <v>0</v>
      </c>
      <c r="MQ94" s="145">
        <f t="shared" si="2174"/>
        <v>0</v>
      </c>
      <c r="MR94" s="144"/>
      <c r="MS94" s="147"/>
      <c r="MT94" s="133">
        <f t="shared" si="2175"/>
        <v>0</v>
      </c>
      <c r="MU94" s="134" t="e">
        <f t="shared" si="2176"/>
        <v>#DIV/0!</v>
      </c>
      <c r="MV94" s="133"/>
      <c r="MW94" s="145">
        <f t="shared" si="2177"/>
        <v>0</v>
      </c>
      <c r="MX94" s="144">
        <f t="shared" si="1450"/>
        <v>0</v>
      </c>
      <c r="MY94" s="147">
        <f t="shared" si="1450"/>
        <v>0</v>
      </c>
      <c r="MZ94" s="133">
        <f t="shared" si="1450"/>
        <v>0</v>
      </c>
      <c r="NA94" s="134" t="e">
        <f t="shared" si="1451"/>
        <v>#DIV/0!</v>
      </c>
      <c r="NB94" s="133">
        <f t="shared" si="1452"/>
        <v>0</v>
      </c>
      <c r="NC94" s="145">
        <f t="shared" si="1452"/>
        <v>0</v>
      </c>
      <c r="ND94" s="144">
        <f>+[10]รายละเอียดซื้อP!F20</f>
        <v>0</v>
      </c>
      <c r="NE94" s="147">
        <f>+[10]รายละเอียดซื้อP!G20+[10]รายละเอียดซื้อP!J20+[10]รายละเอียดซื้อP!K20</f>
        <v>0</v>
      </c>
      <c r="NF94" s="133">
        <f t="shared" si="2178"/>
        <v>0</v>
      </c>
      <c r="NG94" s="134" t="e">
        <f t="shared" si="2179"/>
        <v>#DIV/0!</v>
      </c>
      <c r="NH94" s="133">
        <f>+[10]รายละเอียดซื้อP!N20</f>
        <v>0</v>
      </c>
      <c r="NI94" s="145">
        <f t="shared" si="2180"/>
        <v>0</v>
      </c>
      <c r="NJ94" s="144"/>
      <c r="NK94" s="147"/>
      <c r="NL94" s="133">
        <f t="shared" si="2181"/>
        <v>0</v>
      </c>
      <c r="NM94" s="134" t="e">
        <f t="shared" si="2182"/>
        <v>#DIV/0!</v>
      </c>
      <c r="NN94" s="133"/>
      <c r="NO94" s="145">
        <f t="shared" si="2183"/>
        <v>0</v>
      </c>
      <c r="NP94" s="144">
        <f t="shared" si="1453"/>
        <v>0</v>
      </c>
      <c r="NQ94" s="147">
        <f t="shared" si="1453"/>
        <v>0</v>
      </c>
      <c r="NR94" s="133">
        <f t="shared" si="1453"/>
        <v>0</v>
      </c>
      <c r="NS94" s="134" t="e">
        <f t="shared" si="1454"/>
        <v>#DIV/0!</v>
      </c>
      <c r="NT94" s="133">
        <f t="shared" si="1455"/>
        <v>0</v>
      </c>
      <c r="NU94" s="145">
        <f t="shared" si="1455"/>
        <v>0</v>
      </c>
      <c r="NV94" s="144">
        <f>+[10]รายละเอียดซื้อP!F21</f>
        <v>0</v>
      </c>
      <c r="NW94" s="147">
        <f>+[10]รายละเอียดซื้อP!G21+[10]รายละเอียดซื้อP!J21+[10]รายละเอียดซื้อP!K21</f>
        <v>0</v>
      </c>
      <c r="NX94" s="133">
        <f t="shared" si="2184"/>
        <v>0</v>
      </c>
      <c r="NY94" s="134" t="e">
        <f t="shared" si="2185"/>
        <v>#DIV/0!</v>
      </c>
      <c r="NZ94" s="133">
        <f>+[10]รายละเอียดซื้อP!N21</f>
        <v>0</v>
      </c>
      <c r="OA94" s="145">
        <f t="shared" si="2186"/>
        <v>0</v>
      </c>
      <c r="OB94" s="144"/>
      <c r="OC94" s="147"/>
      <c r="OD94" s="133">
        <f t="shared" si="2187"/>
        <v>0</v>
      </c>
      <c r="OE94" s="134" t="e">
        <f t="shared" si="2188"/>
        <v>#DIV/0!</v>
      </c>
      <c r="OF94" s="133"/>
      <c r="OG94" s="145">
        <f t="shared" si="2189"/>
        <v>0</v>
      </c>
      <c r="OH94" s="144"/>
      <c r="OI94" s="147"/>
      <c r="OJ94" s="133">
        <f t="shared" si="2190"/>
        <v>0</v>
      </c>
      <c r="OK94" s="134" t="e">
        <f t="shared" si="2191"/>
        <v>#DIV/0!</v>
      </c>
      <c r="OL94" s="133"/>
      <c r="OM94" s="145">
        <f t="shared" si="2192"/>
        <v>0</v>
      </c>
      <c r="ON94" s="144">
        <f t="shared" si="1456"/>
        <v>0</v>
      </c>
      <c r="OO94" s="147">
        <f t="shared" si="1456"/>
        <v>0</v>
      </c>
      <c r="OP94" s="133">
        <f t="shared" si="1456"/>
        <v>0</v>
      </c>
      <c r="OQ94" s="134" t="e">
        <f t="shared" si="1457"/>
        <v>#DIV/0!</v>
      </c>
      <c r="OR94" s="133">
        <f t="shared" si="1458"/>
        <v>0</v>
      </c>
      <c r="OS94" s="145">
        <f t="shared" si="1458"/>
        <v>0</v>
      </c>
      <c r="OT94" s="144"/>
      <c r="OU94" s="147"/>
      <c r="OV94" s="133">
        <f t="shared" si="2193"/>
        <v>0</v>
      </c>
      <c r="OW94" s="134" t="e">
        <f t="shared" si="2194"/>
        <v>#DIV/0!</v>
      </c>
      <c r="OX94" s="133"/>
      <c r="OY94" s="145">
        <f t="shared" si="2195"/>
        <v>0</v>
      </c>
      <c r="OZ94" s="144"/>
      <c r="PA94" s="147"/>
      <c r="PB94" s="133">
        <f t="shared" si="2196"/>
        <v>0</v>
      </c>
      <c r="PC94" s="134" t="e">
        <f t="shared" si="2197"/>
        <v>#DIV/0!</v>
      </c>
      <c r="PD94" s="133"/>
      <c r="PE94" s="145">
        <f t="shared" si="2198"/>
        <v>0</v>
      </c>
      <c r="PF94" s="144">
        <f t="shared" si="1459"/>
        <v>0</v>
      </c>
      <c r="PG94" s="147">
        <f t="shared" si="1459"/>
        <v>0</v>
      </c>
      <c r="PH94" s="133">
        <f t="shared" si="1459"/>
        <v>0</v>
      </c>
      <c r="PI94" s="134" t="e">
        <f t="shared" si="1460"/>
        <v>#DIV/0!</v>
      </c>
      <c r="PJ94" s="133">
        <f t="shared" si="1461"/>
        <v>0</v>
      </c>
      <c r="PK94" s="145">
        <f t="shared" si="1461"/>
        <v>0</v>
      </c>
      <c r="PL94" s="144"/>
      <c r="PM94" s="147"/>
      <c r="PN94" s="133">
        <f t="shared" si="2199"/>
        <v>0</v>
      </c>
      <c r="PO94" s="134" t="e">
        <f t="shared" si="2200"/>
        <v>#DIV/0!</v>
      </c>
      <c r="PP94" s="133"/>
      <c r="PQ94" s="145">
        <f t="shared" si="2201"/>
        <v>0</v>
      </c>
      <c r="PR94" s="144"/>
      <c r="PS94" s="147"/>
      <c r="PT94" s="133">
        <f t="shared" si="2202"/>
        <v>0</v>
      </c>
      <c r="PU94" s="134" t="e">
        <f t="shared" si="2203"/>
        <v>#DIV/0!</v>
      </c>
      <c r="PV94" s="133"/>
      <c r="PW94" s="145">
        <f t="shared" si="2204"/>
        <v>0</v>
      </c>
    </row>
    <row r="95" spans="1:439" s="98" customFormat="1" ht="18.75" customHeight="1">
      <c r="A95" s="150"/>
      <c r="B95" s="186" t="s">
        <v>791</v>
      </c>
      <c r="C95" s="186" t="s">
        <v>792</v>
      </c>
      <c r="D95" s="152">
        <f>+'[10]รายงานจัดซื้องบ P '!D10</f>
        <v>0</v>
      </c>
      <c r="E95" s="152">
        <f>+'[10]รายงานจัดซื้องบ P '!E10</f>
        <v>0</v>
      </c>
      <c r="F95" s="152">
        <f t="shared" si="2081"/>
        <v>0</v>
      </c>
      <c r="G95" s="152">
        <f>+'[10]รายงานจัดซื้องบ P '!F10</f>
        <v>0</v>
      </c>
      <c r="H95" s="152">
        <f t="shared" si="2082"/>
        <v>0</v>
      </c>
      <c r="I95" s="153">
        <f>+'[10]รายงานจัดซื้องบ P '!H10+'[10]รายงานจัดซื้องบ P '!K10+'[10]รายงานจัดซื้องบ P '!L10</f>
        <v>0</v>
      </c>
      <c r="J95" s="152">
        <f t="shared" si="2083"/>
        <v>0</v>
      </c>
      <c r="K95" s="154" t="e">
        <f t="shared" si="1374"/>
        <v>#DIV/0!</v>
      </c>
      <c r="L95" s="152">
        <f>+'[10]รายงานจัดซื้องบ P '!N10</f>
        <v>0</v>
      </c>
      <c r="M95" s="155">
        <f t="shared" si="2084"/>
        <v>0</v>
      </c>
      <c r="N95" s="136">
        <f t="shared" si="1375"/>
        <v>0</v>
      </c>
      <c r="O95" s="148">
        <f t="shared" si="1375"/>
        <v>0</v>
      </c>
      <c r="P95" s="137">
        <f t="shared" si="1375"/>
        <v>0</v>
      </c>
      <c r="Q95" s="138" t="e">
        <f t="shared" si="1376"/>
        <v>#DIV/0!</v>
      </c>
      <c r="R95" s="137">
        <f t="shared" si="1377"/>
        <v>0</v>
      </c>
      <c r="S95" s="139">
        <f t="shared" si="1377"/>
        <v>0</v>
      </c>
      <c r="T95" s="140">
        <f t="shared" si="1484"/>
        <v>0</v>
      </c>
      <c r="U95" s="149">
        <f t="shared" si="1484"/>
        <v>0</v>
      </c>
      <c r="V95" s="141">
        <f t="shared" si="2085"/>
        <v>0</v>
      </c>
      <c r="W95" s="142" t="e">
        <f t="shared" si="1248"/>
        <v>#DIV/0!</v>
      </c>
      <c r="X95" s="141">
        <f t="shared" si="1486"/>
        <v>0</v>
      </c>
      <c r="Y95" s="143">
        <f t="shared" si="2086"/>
        <v>0</v>
      </c>
      <c r="Z95" s="144">
        <v>0</v>
      </c>
      <c r="AA95" s="147">
        <v>0</v>
      </c>
      <c r="AB95" s="133">
        <f t="shared" si="2087"/>
        <v>0</v>
      </c>
      <c r="AC95" s="134" t="e">
        <f t="shared" si="2088"/>
        <v>#DIV/0!</v>
      </c>
      <c r="AD95" s="133">
        <v>0</v>
      </c>
      <c r="AE95" s="145">
        <f t="shared" si="2089"/>
        <v>0</v>
      </c>
      <c r="AF95" s="144">
        <v>0</v>
      </c>
      <c r="AG95" s="147">
        <v>0</v>
      </c>
      <c r="AH95" s="133">
        <f t="shared" si="1491"/>
        <v>0</v>
      </c>
      <c r="AI95" s="134" t="e">
        <f t="shared" si="1492"/>
        <v>#DIV/0!</v>
      </c>
      <c r="AJ95" s="133">
        <v>0</v>
      </c>
      <c r="AK95" s="145">
        <f t="shared" si="1493"/>
        <v>0</v>
      </c>
      <c r="AL95" s="144">
        <f t="shared" si="1378"/>
        <v>0</v>
      </c>
      <c r="AM95" s="147">
        <f t="shared" si="1378"/>
        <v>0</v>
      </c>
      <c r="AN95" s="133">
        <f t="shared" si="1378"/>
        <v>0</v>
      </c>
      <c r="AO95" s="134" t="e">
        <f t="shared" si="1379"/>
        <v>#DIV/0!</v>
      </c>
      <c r="AP95" s="133">
        <f t="shared" si="1380"/>
        <v>0</v>
      </c>
      <c r="AQ95" s="145">
        <f t="shared" si="1380"/>
        <v>0</v>
      </c>
      <c r="AR95" s="144"/>
      <c r="AS95" s="147"/>
      <c r="AT95" s="133">
        <f t="shared" si="1381"/>
        <v>0</v>
      </c>
      <c r="AU95" s="134" t="e">
        <f t="shared" si="1382"/>
        <v>#DIV/0!</v>
      </c>
      <c r="AV95" s="133"/>
      <c r="AW95" s="145">
        <f t="shared" si="1383"/>
        <v>0</v>
      </c>
      <c r="AX95" s="144"/>
      <c r="AY95" s="147"/>
      <c r="AZ95" s="133">
        <f t="shared" si="1384"/>
        <v>0</v>
      </c>
      <c r="BA95" s="134" t="e">
        <f t="shared" si="1385"/>
        <v>#DIV/0!</v>
      </c>
      <c r="BB95" s="133"/>
      <c r="BC95" s="145">
        <f t="shared" si="1386"/>
        <v>0</v>
      </c>
      <c r="BD95" s="144"/>
      <c r="BE95" s="147"/>
      <c r="BF95" s="133">
        <f t="shared" si="1387"/>
        <v>0</v>
      </c>
      <c r="BG95" s="134" t="e">
        <f t="shared" si="1388"/>
        <v>#DIV/0!</v>
      </c>
      <c r="BH95" s="133"/>
      <c r="BI95" s="145">
        <f t="shared" si="1389"/>
        <v>0</v>
      </c>
      <c r="BJ95" s="144">
        <f t="shared" si="1390"/>
        <v>0</v>
      </c>
      <c r="BK95" s="147">
        <f t="shared" si="1390"/>
        <v>0</v>
      </c>
      <c r="BL95" s="133">
        <f t="shared" si="1390"/>
        <v>0</v>
      </c>
      <c r="BM95" s="134" t="e">
        <f t="shared" si="1391"/>
        <v>#DIV/0!</v>
      </c>
      <c r="BN95" s="133">
        <f t="shared" si="1392"/>
        <v>0</v>
      </c>
      <c r="BO95" s="145">
        <f t="shared" si="1392"/>
        <v>0</v>
      </c>
      <c r="BP95" s="144"/>
      <c r="BQ95" s="147"/>
      <c r="BR95" s="133">
        <f t="shared" si="1393"/>
        <v>0</v>
      </c>
      <c r="BS95" s="134" t="e">
        <f t="shared" si="1394"/>
        <v>#DIV/0!</v>
      </c>
      <c r="BT95" s="133"/>
      <c r="BU95" s="145">
        <f t="shared" si="1395"/>
        <v>0</v>
      </c>
      <c r="BV95" s="144"/>
      <c r="BW95" s="147"/>
      <c r="BX95" s="133">
        <f t="shared" si="1396"/>
        <v>0</v>
      </c>
      <c r="BY95" s="134" t="e">
        <f t="shared" si="1397"/>
        <v>#DIV/0!</v>
      </c>
      <c r="BZ95" s="133"/>
      <c r="CA95" s="145">
        <f t="shared" si="1398"/>
        <v>0</v>
      </c>
      <c r="CB95" s="144"/>
      <c r="CC95" s="147"/>
      <c r="CD95" s="133">
        <f t="shared" si="1399"/>
        <v>0</v>
      </c>
      <c r="CE95" s="134" t="e">
        <f t="shared" si="1400"/>
        <v>#DIV/0!</v>
      </c>
      <c r="CF95" s="133"/>
      <c r="CG95" s="145">
        <f t="shared" si="1401"/>
        <v>0</v>
      </c>
      <c r="CH95" s="144">
        <f t="shared" si="1402"/>
        <v>0</v>
      </c>
      <c r="CI95" s="147">
        <f t="shared" si="1402"/>
        <v>0</v>
      </c>
      <c r="CJ95" s="133">
        <f t="shared" si="1402"/>
        <v>0</v>
      </c>
      <c r="CK95" s="134" t="e">
        <f t="shared" si="1403"/>
        <v>#DIV/0!</v>
      </c>
      <c r="CL95" s="133">
        <f t="shared" si="1404"/>
        <v>0</v>
      </c>
      <c r="CM95" s="145">
        <f t="shared" si="1404"/>
        <v>0</v>
      </c>
      <c r="CN95" s="144"/>
      <c r="CO95" s="147"/>
      <c r="CP95" s="133">
        <f t="shared" si="1405"/>
        <v>0</v>
      </c>
      <c r="CQ95" s="134" t="e">
        <f t="shared" si="1406"/>
        <v>#DIV/0!</v>
      </c>
      <c r="CR95" s="133"/>
      <c r="CS95" s="145">
        <f t="shared" si="1407"/>
        <v>0</v>
      </c>
      <c r="CT95" s="144"/>
      <c r="CU95" s="147"/>
      <c r="CV95" s="133">
        <f t="shared" si="1408"/>
        <v>0</v>
      </c>
      <c r="CW95" s="134" t="e">
        <f t="shared" si="1409"/>
        <v>#DIV/0!</v>
      </c>
      <c r="CX95" s="133"/>
      <c r="CY95" s="145">
        <f t="shared" si="1410"/>
        <v>0</v>
      </c>
      <c r="CZ95" s="144"/>
      <c r="DA95" s="147"/>
      <c r="DB95" s="133">
        <f t="shared" si="1411"/>
        <v>0</v>
      </c>
      <c r="DC95" s="134" t="e">
        <f t="shared" si="1412"/>
        <v>#DIV/0!</v>
      </c>
      <c r="DD95" s="133"/>
      <c r="DE95" s="145">
        <f t="shared" si="1413"/>
        <v>0</v>
      </c>
      <c r="DF95" s="144">
        <f t="shared" si="1414"/>
        <v>0</v>
      </c>
      <c r="DG95" s="147">
        <f t="shared" si="1414"/>
        <v>0</v>
      </c>
      <c r="DH95" s="133">
        <f t="shared" si="1414"/>
        <v>0</v>
      </c>
      <c r="DI95" s="134" t="e">
        <f t="shared" si="1415"/>
        <v>#DIV/0!</v>
      </c>
      <c r="DJ95" s="133">
        <f t="shared" si="1416"/>
        <v>0</v>
      </c>
      <c r="DK95" s="145">
        <f t="shared" si="1416"/>
        <v>0</v>
      </c>
      <c r="DL95" s="144"/>
      <c r="DM95" s="147"/>
      <c r="DN95" s="133">
        <f t="shared" si="1417"/>
        <v>0</v>
      </c>
      <c r="DO95" s="134" t="e">
        <f t="shared" si="1418"/>
        <v>#DIV/0!</v>
      </c>
      <c r="DP95" s="133"/>
      <c r="DQ95" s="145">
        <f t="shared" si="1419"/>
        <v>0</v>
      </c>
      <c r="DR95" s="144"/>
      <c r="DS95" s="147"/>
      <c r="DT95" s="133">
        <f t="shared" si="1420"/>
        <v>0</v>
      </c>
      <c r="DU95" s="134" t="e">
        <f t="shared" si="1421"/>
        <v>#DIV/0!</v>
      </c>
      <c r="DV95" s="133"/>
      <c r="DW95" s="145">
        <f t="shared" si="1422"/>
        <v>0</v>
      </c>
      <c r="DX95" s="144"/>
      <c r="DY95" s="147"/>
      <c r="DZ95" s="133">
        <f t="shared" si="2090"/>
        <v>0</v>
      </c>
      <c r="EA95" s="134" t="e">
        <f t="shared" si="2091"/>
        <v>#DIV/0!</v>
      </c>
      <c r="EB95" s="133"/>
      <c r="EC95" s="145">
        <f t="shared" si="2092"/>
        <v>0</v>
      </c>
      <c r="ED95" s="144">
        <f t="shared" si="1423"/>
        <v>0</v>
      </c>
      <c r="EE95" s="147">
        <f t="shared" si="1423"/>
        <v>0</v>
      </c>
      <c r="EF95" s="133">
        <f t="shared" si="1423"/>
        <v>0</v>
      </c>
      <c r="EG95" s="134" t="e">
        <f t="shared" si="1424"/>
        <v>#DIV/0!</v>
      </c>
      <c r="EH95" s="133">
        <f t="shared" si="1425"/>
        <v>0</v>
      </c>
      <c r="EI95" s="145">
        <f t="shared" si="1425"/>
        <v>0</v>
      </c>
      <c r="EJ95" s="144"/>
      <c r="EK95" s="147"/>
      <c r="EL95" s="133">
        <f t="shared" si="2093"/>
        <v>0</v>
      </c>
      <c r="EM95" s="134" t="e">
        <f t="shared" si="2094"/>
        <v>#DIV/0!</v>
      </c>
      <c r="EN95" s="133"/>
      <c r="EO95" s="145">
        <f t="shared" si="2095"/>
        <v>0</v>
      </c>
      <c r="EP95" s="144"/>
      <c r="EQ95" s="147"/>
      <c r="ER95" s="133">
        <f t="shared" si="2096"/>
        <v>0</v>
      </c>
      <c r="ES95" s="134" t="e">
        <f t="shared" si="2097"/>
        <v>#DIV/0!</v>
      </c>
      <c r="ET95" s="133"/>
      <c r="EU95" s="145">
        <f t="shared" si="2098"/>
        <v>0</v>
      </c>
      <c r="EV95" s="144"/>
      <c r="EW95" s="147"/>
      <c r="EX95" s="133">
        <f t="shared" si="2099"/>
        <v>0</v>
      </c>
      <c r="EY95" s="134" t="e">
        <f t="shared" si="2100"/>
        <v>#DIV/0!</v>
      </c>
      <c r="EZ95" s="133"/>
      <c r="FA95" s="145">
        <f t="shared" si="2101"/>
        <v>0</v>
      </c>
      <c r="FB95" s="144"/>
      <c r="FC95" s="147"/>
      <c r="FD95" s="133">
        <f t="shared" si="2102"/>
        <v>0</v>
      </c>
      <c r="FE95" s="134" t="e">
        <f t="shared" si="2103"/>
        <v>#DIV/0!</v>
      </c>
      <c r="FF95" s="133"/>
      <c r="FG95" s="145">
        <f t="shared" si="2104"/>
        <v>0</v>
      </c>
      <c r="FH95" s="144"/>
      <c r="FI95" s="147"/>
      <c r="FJ95" s="133">
        <f t="shared" si="2105"/>
        <v>0</v>
      </c>
      <c r="FK95" s="134" t="e">
        <f t="shared" si="2106"/>
        <v>#DIV/0!</v>
      </c>
      <c r="FL95" s="133"/>
      <c r="FM95" s="145">
        <f t="shared" si="2107"/>
        <v>0</v>
      </c>
      <c r="FN95" s="144">
        <f t="shared" si="1426"/>
        <v>0</v>
      </c>
      <c r="FO95" s="147">
        <f t="shared" si="1426"/>
        <v>0</v>
      </c>
      <c r="FP95" s="133">
        <f t="shared" si="1426"/>
        <v>0</v>
      </c>
      <c r="FQ95" s="134" t="e">
        <f t="shared" si="1427"/>
        <v>#DIV/0!</v>
      </c>
      <c r="FR95" s="133">
        <f t="shared" si="1428"/>
        <v>0</v>
      </c>
      <c r="FS95" s="145">
        <f t="shared" si="1428"/>
        <v>0</v>
      </c>
      <c r="FT95" s="144"/>
      <c r="FU95" s="147"/>
      <c r="FV95" s="133">
        <f t="shared" si="2108"/>
        <v>0</v>
      </c>
      <c r="FW95" s="134" t="e">
        <f t="shared" si="2109"/>
        <v>#DIV/0!</v>
      </c>
      <c r="FX95" s="133"/>
      <c r="FY95" s="145">
        <f t="shared" si="2110"/>
        <v>0</v>
      </c>
      <c r="FZ95" s="144"/>
      <c r="GA95" s="147"/>
      <c r="GB95" s="133">
        <f t="shared" si="2111"/>
        <v>0</v>
      </c>
      <c r="GC95" s="134" t="e">
        <f t="shared" si="2112"/>
        <v>#DIV/0!</v>
      </c>
      <c r="GD95" s="133"/>
      <c r="GE95" s="145">
        <f t="shared" si="2113"/>
        <v>0</v>
      </c>
      <c r="GF95" s="144"/>
      <c r="GG95" s="147"/>
      <c r="GH95" s="133">
        <f t="shared" si="2114"/>
        <v>0</v>
      </c>
      <c r="GI95" s="134" t="e">
        <f t="shared" si="2115"/>
        <v>#DIV/0!</v>
      </c>
      <c r="GJ95" s="133"/>
      <c r="GK95" s="145">
        <f t="shared" si="2116"/>
        <v>0</v>
      </c>
      <c r="GL95" s="144">
        <f t="shared" si="1429"/>
        <v>0</v>
      </c>
      <c r="GM95" s="147">
        <f t="shared" si="1429"/>
        <v>0</v>
      </c>
      <c r="GN95" s="133">
        <f t="shared" si="1429"/>
        <v>0</v>
      </c>
      <c r="GO95" s="134" t="e">
        <f t="shared" si="1430"/>
        <v>#DIV/0!</v>
      </c>
      <c r="GP95" s="133">
        <f t="shared" si="1431"/>
        <v>0</v>
      </c>
      <c r="GQ95" s="145">
        <f t="shared" si="1431"/>
        <v>0</v>
      </c>
      <c r="GR95" s="144"/>
      <c r="GS95" s="147"/>
      <c r="GT95" s="133">
        <f t="shared" si="2117"/>
        <v>0</v>
      </c>
      <c r="GU95" s="134" t="e">
        <f t="shared" si="2118"/>
        <v>#DIV/0!</v>
      </c>
      <c r="GV95" s="133"/>
      <c r="GW95" s="145">
        <f t="shared" si="2119"/>
        <v>0</v>
      </c>
      <c r="GX95" s="144"/>
      <c r="GY95" s="147"/>
      <c r="GZ95" s="133">
        <f t="shared" si="2120"/>
        <v>0</v>
      </c>
      <c r="HA95" s="134" t="e">
        <f t="shared" si="2121"/>
        <v>#DIV/0!</v>
      </c>
      <c r="HB95" s="133"/>
      <c r="HC95" s="145">
        <f t="shared" si="2122"/>
        <v>0</v>
      </c>
      <c r="HD95" s="144"/>
      <c r="HE95" s="147"/>
      <c r="HF95" s="133">
        <f t="shared" si="2123"/>
        <v>0</v>
      </c>
      <c r="HG95" s="134" t="e">
        <f t="shared" si="2124"/>
        <v>#DIV/0!</v>
      </c>
      <c r="HH95" s="133"/>
      <c r="HI95" s="145">
        <f t="shared" si="2125"/>
        <v>0</v>
      </c>
      <c r="HJ95" s="144"/>
      <c r="HK95" s="147"/>
      <c r="HL95" s="133">
        <f t="shared" si="2205"/>
        <v>0</v>
      </c>
      <c r="HM95" s="134" t="e">
        <f t="shared" si="2206"/>
        <v>#DIV/0!</v>
      </c>
      <c r="HN95" s="133"/>
      <c r="HO95" s="145">
        <f t="shared" si="2126"/>
        <v>0</v>
      </c>
      <c r="HP95" s="144"/>
      <c r="HQ95" s="147"/>
      <c r="HR95" s="133">
        <f t="shared" si="2127"/>
        <v>0</v>
      </c>
      <c r="HS95" s="134" t="e">
        <f t="shared" si="2128"/>
        <v>#DIV/0!</v>
      </c>
      <c r="HT95" s="133"/>
      <c r="HU95" s="145">
        <f t="shared" si="2129"/>
        <v>0</v>
      </c>
      <c r="HV95" s="144"/>
      <c r="HW95" s="147"/>
      <c r="HX95" s="133">
        <f t="shared" si="2130"/>
        <v>0</v>
      </c>
      <c r="HY95" s="134" t="e">
        <f t="shared" si="2131"/>
        <v>#DIV/0!</v>
      </c>
      <c r="HZ95" s="133"/>
      <c r="IA95" s="145">
        <f t="shared" si="2132"/>
        <v>0</v>
      </c>
      <c r="IB95" s="144">
        <f t="shared" si="1432"/>
        <v>0</v>
      </c>
      <c r="IC95" s="147">
        <f t="shared" si="1432"/>
        <v>0</v>
      </c>
      <c r="ID95" s="133">
        <f t="shared" si="1432"/>
        <v>0</v>
      </c>
      <c r="IE95" s="134" t="e">
        <f t="shared" si="1433"/>
        <v>#DIV/0!</v>
      </c>
      <c r="IF95" s="133">
        <f t="shared" si="1434"/>
        <v>0</v>
      </c>
      <c r="IG95" s="145">
        <f t="shared" si="1434"/>
        <v>0</v>
      </c>
      <c r="IH95" s="144"/>
      <c r="II95" s="147"/>
      <c r="IJ95" s="133">
        <f t="shared" si="2133"/>
        <v>0</v>
      </c>
      <c r="IK95" s="134" t="e">
        <f t="shared" si="2134"/>
        <v>#DIV/0!</v>
      </c>
      <c r="IL95" s="133"/>
      <c r="IM95" s="145">
        <f t="shared" si="2135"/>
        <v>0</v>
      </c>
      <c r="IN95" s="144"/>
      <c r="IO95" s="147"/>
      <c r="IP95" s="133">
        <f t="shared" si="2136"/>
        <v>0</v>
      </c>
      <c r="IQ95" s="134" t="e">
        <f t="shared" si="2137"/>
        <v>#DIV/0!</v>
      </c>
      <c r="IR95" s="133"/>
      <c r="IS95" s="145">
        <f t="shared" si="2138"/>
        <v>0</v>
      </c>
      <c r="IT95" s="144"/>
      <c r="IU95" s="147"/>
      <c r="IV95" s="133">
        <f t="shared" si="2139"/>
        <v>0</v>
      </c>
      <c r="IW95" s="134" t="e">
        <f t="shared" si="2140"/>
        <v>#DIV/0!</v>
      </c>
      <c r="IX95" s="133"/>
      <c r="IY95" s="145">
        <f t="shared" si="2141"/>
        <v>0</v>
      </c>
      <c r="IZ95" s="144">
        <f t="shared" si="1435"/>
        <v>0</v>
      </c>
      <c r="JA95" s="147">
        <f t="shared" si="1435"/>
        <v>0</v>
      </c>
      <c r="JB95" s="133">
        <f t="shared" si="1435"/>
        <v>0</v>
      </c>
      <c r="JC95" s="134" t="e">
        <f t="shared" si="1436"/>
        <v>#DIV/0!</v>
      </c>
      <c r="JD95" s="133">
        <f t="shared" si="1437"/>
        <v>0</v>
      </c>
      <c r="JE95" s="145">
        <f t="shared" si="1437"/>
        <v>0</v>
      </c>
      <c r="JF95" s="144"/>
      <c r="JG95" s="147"/>
      <c r="JH95" s="133">
        <f t="shared" si="2142"/>
        <v>0</v>
      </c>
      <c r="JI95" s="134" t="e">
        <f t="shared" si="2143"/>
        <v>#DIV/0!</v>
      </c>
      <c r="JJ95" s="133"/>
      <c r="JK95" s="145">
        <f t="shared" si="2144"/>
        <v>0</v>
      </c>
      <c r="JL95" s="144"/>
      <c r="JM95" s="147"/>
      <c r="JN95" s="133">
        <f t="shared" si="2145"/>
        <v>0</v>
      </c>
      <c r="JO95" s="134" t="e">
        <f t="shared" si="2146"/>
        <v>#DIV/0!</v>
      </c>
      <c r="JP95" s="133"/>
      <c r="JQ95" s="145">
        <f t="shared" si="2147"/>
        <v>0</v>
      </c>
      <c r="JR95" s="144"/>
      <c r="JS95" s="147"/>
      <c r="JT95" s="133">
        <f t="shared" si="2148"/>
        <v>0</v>
      </c>
      <c r="JU95" s="134" t="e">
        <f t="shared" si="2149"/>
        <v>#DIV/0!</v>
      </c>
      <c r="JV95" s="133"/>
      <c r="JW95" s="145">
        <f t="shared" si="2150"/>
        <v>0</v>
      </c>
      <c r="JX95" s="144"/>
      <c r="JY95" s="147"/>
      <c r="JZ95" s="133">
        <f t="shared" si="2151"/>
        <v>0</v>
      </c>
      <c r="KA95" s="134" t="e">
        <f t="shared" si="2152"/>
        <v>#DIV/0!</v>
      </c>
      <c r="KB95" s="133"/>
      <c r="KC95" s="145">
        <f t="shared" si="2153"/>
        <v>0</v>
      </c>
      <c r="KD95" s="144">
        <f t="shared" si="1438"/>
        <v>0</v>
      </c>
      <c r="KE95" s="147">
        <f t="shared" si="1438"/>
        <v>0</v>
      </c>
      <c r="KF95" s="133">
        <f t="shared" si="1438"/>
        <v>0</v>
      </c>
      <c r="KG95" s="134" t="e">
        <f t="shared" si="1439"/>
        <v>#DIV/0!</v>
      </c>
      <c r="KH95" s="133">
        <f t="shared" si="1440"/>
        <v>0</v>
      </c>
      <c r="KI95" s="145">
        <f t="shared" si="1440"/>
        <v>0</v>
      </c>
      <c r="KJ95" s="144"/>
      <c r="KK95" s="147"/>
      <c r="KL95" s="133">
        <f t="shared" si="2154"/>
        <v>0</v>
      </c>
      <c r="KM95" s="134" t="e">
        <f t="shared" si="2155"/>
        <v>#DIV/0!</v>
      </c>
      <c r="KN95" s="133"/>
      <c r="KO95" s="145">
        <f t="shared" si="2156"/>
        <v>0</v>
      </c>
      <c r="KP95" s="144"/>
      <c r="KQ95" s="147"/>
      <c r="KR95" s="133">
        <f t="shared" si="2157"/>
        <v>0</v>
      </c>
      <c r="KS95" s="134" t="e">
        <f t="shared" si="2158"/>
        <v>#DIV/0!</v>
      </c>
      <c r="KT95" s="133"/>
      <c r="KU95" s="145">
        <f t="shared" si="2159"/>
        <v>0</v>
      </c>
      <c r="KV95" s="144">
        <f t="shared" si="1441"/>
        <v>0</v>
      </c>
      <c r="KW95" s="147">
        <f t="shared" si="1441"/>
        <v>0</v>
      </c>
      <c r="KX95" s="133">
        <f t="shared" si="1441"/>
        <v>0</v>
      </c>
      <c r="KY95" s="134" t="e">
        <f t="shared" si="1442"/>
        <v>#DIV/0!</v>
      </c>
      <c r="KZ95" s="133">
        <f t="shared" si="1443"/>
        <v>0</v>
      </c>
      <c r="LA95" s="145">
        <f t="shared" si="1443"/>
        <v>0</v>
      </c>
      <c r="LB95" s="144"/>
      <c r="LC95" s="147"/>
      <c r="LD95" s="133">
        <f t="shared" si="2160"/>
        <v>0</v>
      </c>
      <c r="LE95" s="134" t="e">
        <f t="shared" si="2161"/>
        <v>#DIV/0!</v>
      </c>
      <c r="LF95" s="133"/>
      <c r="LG95" s="145">
        <f t="shared" si="2162"/>
        <v>0</v>
      </c>
      <c r="LH95" s="144"/>
      <c r="LI95" s="147"/>
      <c r="LJ95" s="133">
        <f t="shared" si="2163"/>
        <v>0</v>
      </c>
      <c r="LK95" s="134" t="e">
        <f t="shared" si="2164"/>
        <v>#DIV/0!</v>
      </c>
      <c r="LL95" s="133"/>
      <c r="LM95" s="145">
        <f t="shared" si="2165"/>
        <v>0</v>
      </c>
      <c r="LN95" s="144">
        <f t="shared" si="1444"/>
        <v>0</v>
      </c>
      <c r="LO95" s="147">
        <f t="shared" si="1444"/>
        <v>0</v>
      </c>
      <c r="LP95" s="133">
        <f t="shared" si="1444"/>
        <v>0</v>
      </c>
      <c r="LQ95" s="134" t="e">
        <f t="shared" si="1445"/>
        <v>#DIV/0!</v>
      </c>
      <c r="LR95" s="133">
        <f t="shared" si="1446"/>
        <v>0</v>
      </c>
      <c r="LS95" s="145">
        <f t="shared" si="1446"/>
        <v>0</v>
      </c>
      <c r="LT95" s="144"/>
      <c r="LU95" s="147"/>
      <c r="LV95" s="133">
        <f t="shared" si="2166"/>
        <v>0</v>
      </c>
      <c r="LW95" s="134" t="e">
        <f t="shared" si="2167"/>
        <v>#DIV/0!</v>
      </c>
      <c r="LX95" s="133"/>
      <c r="LY95" s="145">
        <f t="shared" si="2168"/>
        <v>0</v>
      </c>
      <c r="LZ95" s="144"/>
      <c r="MA95" s="147"/>
      <c r="MB95" s="133">
        <f t="shared" si="2169"/>
        <v>0</v>
      </c>
      <c r="MC95" s="134" t="e">
        <f t="shared" si="2170"/>
        <v>#DIV/0!</v>
      </c>
      <c r="MD95" s="133"/>
      <c r="ME95" s="145">
        <f t="shared" si="2171"/>
        <v>0</v>
      </c>
      <c r="MF95" s="144">
        <f t="shared" si="1447"/>
        <v>0</v>
      </c>
      <c r="MG95" s="147">
        <f t="shared" si="1447"/>
        <v>0</v>
      </c>
      <c r="MH95" s="133">
        <f t="shared" si="1447"/>
        <v>0</v>
      </c>
      <c r="MI95" s="134" t="e">
        <f t="shared" si="1448"/>
        <v>#DIV/0!</v>
      </c>
      <c r="MJ95" s="133">
        <f t="shared" si="1449"/>
        <v>0</v>
      </c>
      <c r="MK95" s="145">
        <f t="shared" si="1449"/>
        <v>0</v>
      </c>
      <c r="ML95" s="144"/>
      <c r="MM95" s="147"/>
      <c r="MN95" s="133">
        <f t="shared" si="2172"/>
        <v>0</v>
      </c>
      <c r="MO95" s="134" t="e">
        <f t="shared" si="2173"/>
        <v>#DIV/0!</v>
      </c>
      <c r="MP95" s="133"/>
      <c r="MQ95" s="145">
        <f t="shared" si="2174"/>
        <v>0</v>
      </c>
      <c r="MR95" s="144"/>
      <c r="MS95" s="147"/>
      <c r="MT95" s="133">
        <f t="shared" si="2175"/>
        <v>0</v>
      </c>
      <c r="MU95" s="134" t="e">
        <f t="shared" si="2176"/>
        <v>#DIV/0!</v>
      </c>
      <c r="MV95" s="133"/>
      <c r="MW95" s="145">
        <f t="shared" si="2177"/>
        <v>0</v>
      </c>
      <c r="MX95" s="144">
        <f t="shared" si="1450"/>
        <v>0</v>
      </c>
      <c r="MY95" s="147">
        <f t="shared" si="1450"/>
        <v>0</v>
      </c>
      <c r="MZ95" s="133">
        <f t="shared" si="1450"/>
        <v>0</v>
      </c>
      <c r="NA95" s="134" t="e">
        <f t="shared" si="1451"/>
        <v>#DIV/0!</v>
      </c>
      <c r="NB95" s="133">
        <f t="shared" si="1452"/>
        <v>0</v>
      </c>
      <c r="NC95" s="145">
        <f t="shared" si="1452"/>
        <v>0</v>
      </c>
      <c r="ND95" s="144"/>
      <c r="NE95" s="147"/>
      <c r="NF95" s="133">
        <f t="shared" si="2178"/>
        <v>0</v>
      </c>
      <c r="NG95" s="134" t="e">
        <f t="shared" si="2179"/>
        <v>#DIV/0!</v>
      </c>
      <c r="NH95" s="133"/>
      <c r="NI95" s="145">
        <f t="shared" si="2180"/>
        <v>0</v>
      </c>
      <c r="NJ95" s="144"/>
      <c r="NK95" s="147"/>
      <c r="NL95" s="133">
        <f t="shared" si="2181"/>
        <v>0</v>
      </c>
      <c r="NM95" s="134" t="e">
        <f t="shared" si="2182"/>
        <v>#DIV/0!</v>
      </c>
      <c r="NN95" s="133"/>
      <c r="NO95" s="145">
        <f t="shared" si="2183"/>
        <v>0</v>
      </c>
      <c r="NP95" s="144">
        <f t="shared" si="1453"/>
        <v>0</v>
      </c>
      <c r="NQ95" s="147">
        <f t="shared" si="1453"/>
        <v>0</v>
      </c>
      <c r="NR95" s="133">
        <f t="shared" si="1453"/>
        <v>0</v>
      </c>
      <c r="NS95" s="134" t="e">
        <f t="shared" si="1454"/>
        <v>#DIV/0!</v>
      </c>
      <c r="NT95" s="133">
        <f t="shared" si="1455"/>
        <v>0</v>
      </c>
      <c r="NU95" s="145">
        <f t="shared" si="1455"/>
        <v>0</v>
      </c>
      <c r="NV95" s="144"/>
      <c r="NW95" s="147"/>
      <c r="NX95" s="133">
        <f t="shared" si="2184"/>
        <v>0</v>
      </c>
      <c r="NY95" s="134" t="e">
        <f t="shared" si="2185"/>
        <v>#DIV/0!</v>
      </c>
      <c r="NZ95" s="133"/>
      <c r="OA95" s="145">
        <f t="shared" si="2186"/>
        <v>0</v>
      </c>
      <c r="OB95" s="144"/>
      <c r="OC95" s="147"/>
      <c r="OD95" s="133">
        <f t="shared" si="2187"/>
        <v>0</v>
      </c>
      <c r="OE95" s="134" t="e">
        <f t="shared" si="2188"/>
        <v>#DIV/0!</v>
      </c>
      <c r="OF95" s="133"/>
      <c r="OG95" s="145">
        <f t="shared" si="2189"/>
        <v>0</v>
      </c>
      <c r="OH95" s="144"/>
      <c r="OI95" s="147"/>
      <c r="OJ95" s="133">
        <f t="shared" si="2190"/>
        <v>0</v>
      </c>
      <c r="OK95" s="134" t="e">
        <f t="shared" si="2191"/>
        <v>#DIV/0!</v>
      </c>
      <c r="OL95" s="133"/>
      <c r="OM95" s="145">
        <f t="shared" si="2192"/>
        <v>0</v>
      </c>
      <c r="ON95" s="144">
        <f t="shared" si="1456"/>
        <v>0</v>
      </c>
      <c r="OO95" s="147">
        <f t="shared" si="1456"/>
        <v>0</v>
      </c>
      <c r="OP95" s="133">
        <f t="shared" si="1456"/>
        <v>0</v>
      </c>
      <c r="OQ95" s="134" t="e">
        <f t="shared" si="1457"/>
        <v>#DIV/0!</v>
      </c>
      <c r="OR95" s="133">
        <f t="shared" si="1458"/>
        <v>0</v>
      </c>
      <c r="OS95" s="145">
        <f t="shared" si="1458"/>
        <v>0</v>
      </c>
      <c r="OT95" s="144"/>
      <c r="OU95" s="147"/>
      <c r="OV95" s="133">
        <f t="shared" si="2193"/>
        <v>0</v>
      </c>
      <c r="OW95" s="134" t="e">
        <f t="shared" si="2194"/>
        <v>#DIV/0!</v>
      </c>
      <c r="OX95" s="133"/>
      <c r="OY95" s="145">
        <f t="shared" si="2195"/>
        <v>0</v>
      </c>
      <c r="OZ95" s="144"/>
      <c r="PA95" s="147"/>
      <c r="PB95" s="133">
        <f t="shared" si="2196"/>
        <v>0</v>
      </c>
      <c r="PC95" s="134" t="e">
        <f t="shared" si="2197"/>
        <v>#DIV/0!</v>
      </c>
      <c r="PD95" s="133"/>
      <c r="PE95" s="145">
        <f t="shared" si="2198"/>
        <v>0</v>
      </c>
      <c r="PF95" s="144">
        <f t="shared" si="1459"/>
        <v>0</v>
      </c>
      <c r="PG95" s="147">
        <f t="shared" si="1459"/>
        <v>0</v>
      </c>
      <c r="PH95" s="133">
        <f t="shared" si="1459"/>
        <v>0</v>
      </c>
      <c r="PI95" s="134" t="e">
        <f t="shared" si="1460"/>
        <v>#DIV/0!</v>
      </c>
      <c r="PJ95" s="133">
        <f t="shared" si="1461"/>
        <v>0</v>
      </c>
      <c r="PK95" s="145">
        <f t="shared" si="1461"/>
        <v>0</v>
      </c>
      <c r="PL95" s="144"/>
      <c r="PM95" s="147"/>
      <c r="PN95" s="133">
        <f t="shared" si="2199"/>
        <v>0</v>
      </c>
      <c r="PO95" s="134" t="e">
        <f t="shared" si="2200"/>
        <v>#DIV/0!</v>
      </c>
      <c r="PP95" s="133"/>
      <c r="PQ95" s="145">
        <f t="shared" si="2201"/>
        <v>0</v>
      </c>
      <c r="PR95" s="144"/>
      <c r="PS95" s="147"/>
      <c r="PT95" s="133">
        <f t="shared" si="2202"/>
        <v>0</v>
      </c>
      <c r="PU95" s="134" t="e">
        <f t="shared" si="2203"/>
        <v>#DIV/0!</v>
      </c>
      <c r="PV95" s="133"/>
      <c r="PW95" s="145">
        <f t="shared" si="2204"/>
        <v>0</v>
      </c>
    </row>
    <row r="96" spans="1:439" s="98" customFormat="1" ht="18.75" customHeight="1">
      <c r="A96" s="150"/>
      <c r="B96" s="186" t="s">
        <v>793</v>
      </c>
      <c r="C96" s="186" t="s">
        <v>794</v>
      </c>
      <c r="D96" s="152">
        <f>+'[10]รายงานจัดซื้องบ P '!D11</f>
        <v>0</v>
      </c>
      <c r="E96" s="152">
        <f>+'[10]รายงานจัดซื้องบ P '!E11</f>
        <v>0</v>
      </c>
      <c r="F96" s="152">
        <f t="shared" si="2081"/>
        <v>0</v>
      </c>
      <c r="G96" s="152">
        <f>+'[10]รายงานจัดซื้องบ P '!F11</f>
        <v>0</v>
      </c>
      <c r="H96" s="152">
        <f t="shared" si="2082"/>
        <v>0</v>
      </c>
      <c r="I96" s="153">
        <f>+'[10]รายงานจัดซื้องบ P '!H11+'[10]รายงานจัดซื้องบ P '!K11+'[10]รายงานจัดซื้องบ P '!L11</f>
        <v>0</v>
      </c>
      <c r="J96" s="152">
        <f t="shared" si="2083"/>
        <v>0</v>
      </c>
      <c r="K96" s="154" t="e">
        <f t="shared" si="1374"/>
        <v>#DIV/0!</v>
      </c>
      <c r="L96" s="152">
        <f>+'[10]รายงานจัดซื้องบ P '!N11</f>
        <v>0</v>
      </c>
      <c r="M96" s="155">
        <f t="shared" si="2084"/>
        <v>0</v>
      </c>
      <c r="N96" s="136">
        <f t="shared" si="1375"/>
        <v>0</v>
      </c>
      <c r="O96" s="148">
        <f t="shared" si="1375"/>
        <v>0</v>
      </c>
      <c r="P96" s="137">
        <f t="shared" si="1375"/>
        <v>0</v>
      </c>
      <c r="Q96" s="138" t="e">
        <f t="shared" si="1376"/>
        <v>#DIV/0!</v>
      </c>
      <c r="R96" s="137">
        <f t="shared" si="1377"/>
        <v>0</v>
      </c>
      <c r="S96" s="139">
        <f t="shared" si="1377"/>
        <v>0</v>
      </c>
      <c r="T96" s="140">
        <f t="shared" si="1484"/>
        <v>0</v>
      </c>
      <c r="U96" s="149">
        <f t="shared" si="1484"/>
        <v>0</v>
      </c>
      <c r="V96" s="141">
        <f t="shared" si="2085"/>
        <v>0</v>
      </c>
      <c r="W96" s="142" t="e">
        <f t="shared" si="1248"/>
        <v>#DIV/0!</v>
      </c>
      <c r="X96" s="141">
        <f t="shared" si="1486"/>
        <v>0</v>
      </c>
      <c r="Y96" s="143">
        <f t="shared" si="2086"/>
        <v>0</v>
      </c>
      <c r="Z96" s="144">
        <v>0</v>
      </c>
      <c r="AA96" s="147">
        <v>0</v>
      </c>
      <c r="AB96" s="133">
        <f t="shared" si="2087"/>
        <v>0</v>
      </c>
      <c r="AC96" s="134" t="e">
        <f t="shared" si="2088"/>
        <v>#DIV/0!</v>
      </c>
      <c r="AD96" s="133">
        <v>0</v>
      </c>
      <c r="AE96" s="145">
        <f t="shared" si="2089"/>
        <v>0</v>
      </c>
      <c r="AF96" s="144">
        <v>0</v>
      </c>
      <c r="AG96" s="147">
        <v>0</v>
      </c>
      <c r="AH96" s="133">
        <f t="shared" si="1491"/>
        <v>0</v>
      </c>
      <c r="AI96" s="134" t="e">
        <f t="shared" si="1492"/>
        <v>#DIV/0!</v>
      </c>
      <c r="AJ96" s="133">
        <v>0</v>
      </c>
      <c r="AK96" s="145">
        <f t="shared" si="1493"/>
        <v>0</v>
      </c>
      <c r="AL96" s="144">
        <f t="shared" si="1378"/>
        <v>0</v>
      </c>
      <c r="AM96" s="147">
        <f t="shared" si="1378"/>
        <v>0</v>
      </c>
      <c r="AN96" s="133">
        <f t="shared" si="1378"/>
        <v>0</v>
      </c>
      <c r="AO96" s="134" t="e">
        <f t="shared" si="1379"/>
        <v>#DIV/0!</v>
      </c>
      <c r="AP96" s="133">
        <f t="shared" si="1380"/>
        <v>0</v>
      </c>
      <c r="AQ96" s="145">
        <f t="shared" si="1380"/>
        <v>0</v>
      </c>
      <c r="AR96" s="144"/>
      <c r="AS96" s="147"/>
      <c r="AT96" s="133">
        <f t="shared" si="1381"/>
        <v>0</v>
      </c>
      <c r="AU96" s="134" t="e">
        <f t="shared" si="1382"/>
        <v>#DIV/0!</v>
      </c>
      <c r="AV96" s="133"/>
      <c r="AW96" s="145">
        <f t="shared" si="1383"/>
        <v>0</v>
      </c>
      <c r="AX96" s="144"/>
      <c r="AY96" s="147"/>
      <c r="AZ96" s="133">
        <f t="shared" si="1384"/>
        <v>0</v>
      </c>
      <c r="BA96" s="134" t="e">
        <f t="shared" si="1385"/>
        <v>#DIV/0!</v>
      </c>
      <c r="BB96" s="133"/>
      <c r="BC96" s="145">
        <f t="shared" si="1386"/>
        <v>0</v>
      </c>
      <c r="BD96" s="144"/>
      <c r="BE96" s="147"/>
      <c r="BF96" s="133">
        <f t="shared" si="1387"/>
        <v>0</v>
      </c>
      <c r="BG96" s="134" t="e">
        <f t="shared" si="1388"/>
        <v>#DIV/0!</v>
      </c>
      <c r="BH96" s="133"/>
      <c r="BI96" s="145">
        <f t="shared" si="1389"/>
        <v>0</v>
      </c>
      <c r="BJ96" s="144">
        <f t="shared" si="1390"/>
        <v>0</v>
      </c>
      <c r="BK96" s="147">
        <f t="shared" si="1390"/>
        <v>0</v>
      </c>
      <c r="BL96" s="133">
        <f t="shared" si="1390"/>
        <v>0</v>
      </c>
      <c r="BM96" s="134" t="e">
        <f t="shared" si="1391"/>
        <v>#DIV/0!</v>
      </c>
      <c r="BN96" s="133">
        <f t="shared" si="1392"/>
        <v>0</v>
      </c>
      <c r="BO96" s="145">
        <f t="shared" si="1392"/>
        <v>0</v>
      </c>
      <c r="BP96" s="144"/>
      <c r="BQ96" s="147"/>
      <c r="BR96" s="133">
        <f t="shared" si="1393"/>
        <v>0</v>
      </c>
      <c r="BS96" s="134" t="e">
        <f t="shared" si="1394"/>
        <v>#DIV/0!</v>
      </c>
      <c r="BT96" s="133"/>
      <c r="BU96" s="145">
        <f t="shared" si="1395"/>
        <v>0</v>
      </c>
      <c r="BV96" s="144"/>
      <c r="BW96" s="147"/>
      <c r="BX96" s="133">
        <f t="shared" si="1396"/>
        <v>0</v>
      </c>
      <c r="BY96" s="134" t="e">
        <f t="shared" si="1397"/>
        <v>#DIV/0!</v>
      </c>
      <c r="BZ96" s="133"/>
      <c r="CA96" s="145">
        <f t="shared" si="1398"/>
        <v>0</v>
      </c>
      <c r="CB96" s="144"/>
      <c r="CC96" s="147"/>
      <c r="CD96" s="133">
        <f t="shared" si="1399"/>
        <v>0</v>
      </c>
      <c r="CE96" s="134" t="e">
        <f t="shared" si="1400"/>
        <v>#DIV/0!</v>
      </c>
      <c r="CF96" s="133"/>
      <c r="CG96" s="145">
        <f t="shared" si="1401"/>
        <v>0</v>
      </c>
      <c r="CH96" s="144">
        <f t="shared" si="1402"/>
        <v>0</v>
      </c>
      <c r="CI96" s="147">
        <f t="shared" si="1402"/>
        <v>0</v>
      </c>
      <c r="CJ96" s="133">
        <f t="shared" si="1402"/>
        <v>0</v>
      </c>
      <c r="CK96" s="134" t="e">
        <f t="shared" si="1403"/>
        <v>#DIV/0!</v>
      </c>
      <c r="CL96" s="133">
        <f t="shared" si="1404"/>
        <v>0</v>
      </c>
      <c r="CM96" s="145">
        <f t="shared" si="1404"/>
        <v>0</v>
      </c>
      <c r="CN96" s="144"/>
      <c r="CO96" s="147"/>
      <c r="CP96" s="133">
        <f t="shared" si="1405"/>
        <v>0</v>
      </c>
      <c r="CQ96" s="134" t="e">
        <f t="shared" si="1406"/>
        <v>#DIV/0!</v>
      </c>
      <c r="CR96" s="133"/>
      <c r="CS96" s="145">
        <f t="shared" si="1407"/>
        <v>0</v>
      </c>
      <c r="CT96" s="144"/>
      <c r="CU96" s="147"/>
      <c r="CV96" s="133">
        <f t="shared" si="1408"/>
        <v>0</v>
      </c>
      <c r="CW96" s="134" t="e">
        <f t="shared" si="1409"/>
        <v>#DIV/0!</v>
      </c>
      <c r="CX96" s="133"/>
      <c r="CY96" s="145">
        <f t="shared" si="1410"/>
        <v>0</v>
      </c>
      <c r="CZ96" s="144"/>
      <c r="DA96" s="147"/>
      <c r="DB96" s="133">
        <f t="shared" si="1411"/>
        <v>0</v>
      </c>
      <c r="DC96" s="134" t="e">
        <f t="shared" si="1412"/>
        <v>#DIV/0!</v>
      </c>
      <c r="DD96" s="133"/>
      <c r="DE96" s="145">
        <f t="shared" si="1413"/>
        <v>0</v>
      </c>
      <c r="DF96" s="144">
        <f t="shared" si="1414"/>
        <v>0</v>
      </c>
      <c r="DG96" s="147">
        <f t="shared" si="1414"/>
        <v>0</v>
      </c>
      <c r="DH96" s="133">
        <f t="shared" si="1414"/>
        <v>0</v>
      </c>
      <c r="DI96" s="134" t="e">
        <f t="shared" si="1415"/>
        <v>#DIV/0!</v>
      </c>
      <c r="DJ96" s="133">
        <f t="shared" si="1416"/>
        <v>0</v>
      </c>
      <c r="DK96" s="145">
        <f t="shared" si="1416"/>
        <v>0</v>
      </c>
      <c r="DL96" s="144"/>
      <c r="DM96" s="147"/>
      <c r="DN96" s="133">
        <f t="shared" si="1417"/>
        <v>0</v>
      </c>
      <c r="DO96" s="134" t="e">
        <f t="shared" si="1418"/>
        <v>#DIV/0!</v>
      </c>
      <c r="DP96" s="133"/>
      <c r="DQ96" s="145">
        <f t="shared" si="1419"/>
        <v>0</v>
      </c>
      <c r="DR96" s="144"/>
      <c r="DS96" s="147"/>
      <c r="DT96" s="133">
        <f t="shared" si="1420"/>
        <v>0</v>
      </c>
      <c r="DU96" s="134" t="e">
        <f t="shared" si="1421"/>
        <v>#DIV/0!</v>
      </c>
      <c r="DV96" s="133"/>
      <c r="DW96" s="145">
        <f t="shared" si="1422"/>
        <v>0</v>
      </c>
      <c r="DX96" s="144"/>
      <c r="DY96" s="147"/>
      <c r="DZ96" s="133">
        <f t="shared" si="2090"/>
        <v>0</v>
      </c>
      <c r="EA96" s="134" t="e">
        <f t="shared" si="2091"/>
        <v>#DIV/0!</v>
      </c>
      <c r="EB96" s="133"/>
      <c r="EC96" s="145">
        <f t="shared" si="2092"/>
        <v>0</v>
      </c>
      <c r="ED96" s="144">
        <f t="shared" si="1423"/>
        <v>0</v>
      </c>
      <c r="EE96" s="147">
        <f t="shared" si="1423"/>
        <v>0</v>
      </c>
      <c r="EF96" s="133">
        <f t="shared" si="1423"/>
        <v>0</v>
      </c>
      <c r="EG96" s="134" t="e">
        <f t="shared" si="1424"/>
        <v>#DIV/0!</v>
      </c>
      <c r="EH96" s="133">
        <f t="shared" si="1425"/>
        <v>0</v>
      </c>
      <c r="EI96" s="145">
        <f t="shared" si="1425"/>
        <v>0</v>
      </c>
      <c r="EJ96" s="144"/>
      <c r="EK96" s="147"/>
      <c r="EL96" s="133">
        <f t="shared" si="2093"/>
        <v>0</v>
      </c>
      <c r="EM96" s="134" t="e">
        <f t="shared" si="2094"/>
        <v>#DIV/0!</v>
      </c>
      <c r="EN96" s="133"/>
      <c r="EO96" s="145">
        <f t="shared" si="2095"/>
        <v>0</v>
      </c>
      <c r="EP96" s="144"/>
      <c r="EQ96" s="147"/>
      <c r="ER96" s="133">
        <f t="shared" si="2096"/>
        <v>0</v>
      </c>
      <c r="ES96" s="134" t="e">
        <f t="shared" si="2097"/>
        <v>#DIV/0!</v>
      </c>
      <c r="ET96" s="133"/>
      <c r="EU96" s="145">
        <f t="shared" si="2098"/>
        <v>0</v>
      </c>
      <c r="EV96" s="144"/>
      <c r="EW96" s="147"/>
      <c r="EX96" s="133">
        <f t="shared" si="2099"/>
        <v>0</v>
      </c>
      <c r="EY96" s="134" t="e">
        <f t="shared" si="2100"/>
        <v>#DIV/0!</v>
      </c>
      <c r="EZ96" s="133"/>
      <c r="FA96" s="145">
        <f t="shared" si="2101"/>
        <v>0</v>
      </c>
      <c r="FB96" s="144"/>
      <c r="FC96" s="147"/>
      <c r="FD96" s="133">
        <f t="shared" si="2102"/>
        <v>0</v>
      </c>
      <c r="FE96" s="134" t="e">
        <f t="shared" si="2103"/>
        <v>#DIV/0!</v>
      </c>
      <c r="FF96" s="133"/>
      <c r="FG96" s="145">
        <f t="shared" si="2104"/>
        <v>0</v>
      </c>
      <c r="FH96" s="144"/>
      <c r="FI96" s="147"/>
      <c r="FJ96" s="133">
        <f t="shared" si="2105"/>
        <v>0</v>
      </c>
      <c r="FK96" s="134" t="e">
        <f t="shared" si="2106"/>
        <v>#DIV/0!</v>
      </c>
      <c r="FL96" s="133"/>
      <c r="FM96" s="145">
        <f t="shared" si="2107"/>
        <v>0</v>
      </c>
      <c r="FN96" s="144">
        <f t="shared" si="1426"/>
        <v>0</v>
      </c>
      <c r="FO96" s="147">
        <f t="shared" si="1426"/>
        <v>0</v>
      </c>
      <c r="FP96" s="133">
        <f t="shared" si="1426"/>
        <v>0</v>
      </c>
      <c r="FQ96" s="134" t="e">
        <f t="shared" si="1427"/>
        <v>#DIV/0!</v>
      </c>
      <c r="FR96" s="133">
        <f t="shared" si="1428"/>
        <v>0</v>
      </c>
      <c r="FS96" s="145">
        <f t="shared" si="1428"/>
        <v>0</v>
      </c>
      <c r="FT96" s="144"/>
      <c r="FU96" s="147"/>
      <c r="FV96" s="133">
        <f t="shared" si="2108"/>
        <v>0</v>
      </c>
      <c r="FW96" s="134" t="e">
        <f t="shared" si="2109"/>
        <v>#DIV/0!</v>
      </c>
      <c r="FX96" s="133"/>
      <c r="FY96" s="145">
        <f t="shared" si="2110"/>
        <v>0</v>
      </c>
      <c r="FZ96" s="144"/>
      <c r="GA96" s="147"/>
      <c r="GB96" s="133">
        <f t="shared" si="2111"/>
        <v>0</v>
      </c>
      <c r="GC96" s="134" t="e">
        <f t="shared" si="2112"/>
        <v>#DIV/0!</v>
      </c>
      <c r="GD96" s="133"/>
      <c r="GE96" s="145">
        <f t="shared" si="2113"/>
        <v>0</v>
      </c>
      <c r="GF96" s="144"/>
      <c r="GG96" s="147"/>
      <c r="GH96" s="133">
        <f t="shared" si="2114"/>
        <v>0</v>
      </c>
      <c r="GI96" s="134" t="e">
        <f t="shared" si="2115"/>
        <v>#DIV/0!</v>
      </c>
      <c r="GJ96" s="133"/>
      <c r="GK96" s="145">
        <f t="shared" si="2116"/>
        <v>0</v>
      </c>
      <c r="GL96" s="144">
        <f t="shared" si="1429"/>
        <v>0</v>
      </c>
      <c r="GM96" s="147">
        <f t="shared" si="1429"/>
        <v>0</v>
      </c>
      <c r="GN96" s="133">
        <f t="shared" si="1429"/>
        <v>0</v>
      </c>
      <c r="GO96" s="134" t="e">
        <f t="shared" si="1430"/>
        <v>#DIV/0!</v>
      </c>
      <c r="GP96" s="133">
        <f t="shared" si="1431"/>
        <v>0</v>
      </c>
      <c r="GQ96" s="145">
        <f t="shared" si="1431"/>
        <v>0</v>
      </c>
      <c r="GR96" s="144"/>
      <c r="GS96" s="147"/>
      <c r="GT96" s="133">
        <f t="shared" si="2117"/>
        <v>0</v>
      </c>
      <c r="GU96" s="134" t="e">
        <f t="shared" si="2118"/>
        <v>#DIV/0!</v>
      </c>
      <c r="GV96" s="133"/>
      <c r="GW96" s="145">
        <f t="shared" si="2119"/>
        <v>0</v>
      </c>
      <c r="GX96" s="144"/>
      <c r="GY96" s="147"/>
      <c r="GZ96" s="133">
        <f t="shared" si="2120"/>
        <v>0</v>
      </c>
      <c r="HA96" s="134" t="e">
        <f t="shared" si="2121"/>
        <v>#DIV/0!</v>
      </c>
      <c r="HB96" s="133"/>
      <c r="HC96" s="145">
        <f t="shared" si="2122"/>
        <v>0</v>
      </c>
      <c r="HD96" s="144"/>
      <c r="HE96" s="147"/>
      <c r="HF96" s="133">
        <f t="shared" si="2123"/>
        <v>0</v>
      </c>
      <c r="HG96" s="134" t="e">
        <f t="shared" si="2124"/>
        <v>#DIV/0!</v>
      </c>
      <c r="HH96" s="133"/>
      <c r="HI96" s="145">
        <f t="shared" si="2125"/>
        <v>0</v>
      </c>
      <c r="HJ96" s="144"/>
      <c r="HK96" s="147"/>
      <c r="HL96" s="133">
        <f t="shared" si="2205"/>
        <v>0</v>
      </c>
      <c r="HM96" s="134" t="e">
        <f t="shared" si="2206"/>
        <v>#DIV/0!</v>
      </c>
      <c r="HN96" s="133"/>
      <c r="HO96" s="145">
        <f t="shared" si="2126"/>
        <v>0</v>
      </c>
      <c r="HP96" s="144"/>
      <c r="HQ96" s="147"/>
      <c r="HR96" s="133">
        <f t="shared" si="2127"/>
        <v>0</v>
      </c>
      <c r="HS96" s="134" t="e">
        <f t="shared" si="2128"/>
        <v>#DIV/0!</v>
      </c>
      <c r="HT96" s="133"/>
      <c r="HU96" s="145">
        <f t="shared" si="2129"/>
        <v>0</v>
      </c>
      <c r="HV96" s="144"/>
      <c r="HW96" s="147"/>
      <c r="HX96" s="133">
        <f t="shared" si="2130"/>
        <v>0</v>
      </c>
      <c r="HY96" s="134" t="e">
        <f t="shared" si="2131"/>
        <v>#DIV/0!</v>
      </c>
      <c r="HZ96" s="133"/>
      <c r="IA96" s="145">
        <f t="shared" si="2132"/>
        <v>0</v>
      </c>
      <c r="IB96" s="144">
        <f t="shared" si="1432"/>
        <v>0</v>
      </c>
      <c r="IC96" s="147">
        <f t="shared" si="1432"/>
        <v>0</v>
      </c>
      <c r="ID96" s="133">
        <f t="shared" si="1432"/>
        <v>0</v>
      </c>
      <c r="IE96" s="134" t="e">
        <f t="shared" si="1433"/>
        <v>#DIV/0!</v>
      </c>
      <c r="IF96" s="133">
        <f t="shared" si="1434"/>
        <v>0</v>
      </c>
      <c r="IG96" s="145">
        <f t="shared" si="1434"/>
        <v>0</v>
      </c>
      <c r="IH96" s="144"/>
      <c r="II96" s="147"/>
      <c r="IJ96" s="133">
        <f t="shared" si="2133"/>
        <v>0</v>
      </c>
      <c r="IK96" s="134" t="e">
        <f t="shared" si="2134"/>
        <v>#DIV/0!</v>
      </c>
      <c r="IL96" s="133"/>
      <c r="IM96" s="145">
        <f t="shared" si="2135"/>
        <v>0</v>
      </c>
      <c r="IN96" s="144"/>
      <c r="IO96" s="147"/>
      <c r="IP96" s="133">
        <f t="shared" si="2136"/>
        <v>0</v>
      </c>
      <c r="IQ96" s="134" t="e">
        <f t="shared" si="2137"/>
        <v>#DIV/0!</v>
      </c>
      <c r="IR96" s="133"/>
      <c r="IS96" s="145">
        <f t="shared" si="2138"/>
        <v>0</v>
      </c>
      <c r="IT96" s="144"/>
      <c r="IU96" s="147"/>
      <c r="IV96" s="133">
        <f t="shared" si="2139"/>
        <v>0</v>
      </c>
      <c r="IW96" s="134" t="e">
        <f t="shared" si="2140"/>
        <v>#DIV/0!</v>
      </c>
      <c r="IX96" s="133"/>
      <c r="IY96" s="145">
        <f t="shared" si="2141"/>
        <v>0</v>
      </c>
      <c r="IZ96" s="144">
        <f t="shared" si="1435"/>
        <v>0</v>
      </c>
      <c r="JA96" s="147">
        <f t="shared" si="1435"/>
        <v>0</v>
      </c>
      <c r="JB96" s="133">
        <f t="shared" si="1435"/>
        <v>0</v>
      </c>
      <c r="JC96" s="134" t="e">
        <f t="shared" si="1436"/>
        <v>#DIV/0!</v>
      </c>
      <c r="JD96" s="133">
        <f t="shared" si="1437"/>
        <v>0</v>
      </c>
      <c r="JE96" s="145">
        <f t="shared" si="1437"/>
        <v>0</v>
      </c>
      <c r="JF96" s="144"/>
      <c r="JG96" s="147"/>
      <c r="JH96" s="133">
        <f t="shared" si="2142"/>
        <v>0</v>
      </c>
      <c r="JI96" s="134" t="e">
        <f t="shared" si="2143"/>
        <v>#DIV/0!</v>
      </c>
      <c r="JJ96" s="133"/>
      <c r="JK96" s="145">
        <f t="shared" si="2144"/>
        <v>0</v>
      </c>
      <c r="JL96" s="144"/>
      <c r="JM96" s="147"/>
      <c r="JN96" s="133">
        <f t="shared" si="2145"/>
        <v>0</v>
      </c>
      <c r="JO96" s="134" t="e">
        <f t="shared" si="2146"/>
        <v>#DIV/0!</v>
      </c>
      <c r="JP96" s="133"/>
      <c r="JQ96" s="145">
        <f t="shared" si="2147"/>
        <v>0</v>
      </c>
      <c r="JR96" s="144"/>
      <c r="JS96" s="147"/>
      <c r="JT96" s="133">
        <f t="shared" si="2148"/>
        <v>0</v>
      </c>
      <c r="JU96" s="134" t="e">
        <f t="shared" si="2149"/>
        <v>#DIV/0!</v>
      </c>
      <c r="JV96" s="133"/>
      <c r="JW96" s="145">
        <f t="shared" si="2150"/>
        <v>0</v>
      </c>
      <c r="JX96" s="144"/>
      <c r="JY96" s="147"/>
      <c r="JZ96" s="133">
        <f t="shared" si="2151"/>
        <v>0</v>
      </c>
      <c r="KA96" s="134" t="e">
        <f t="shared" si="2152"/>
        <v>#DIV/0!</v>
      </c>
      <c r="KB96" s="133"/>
      <c r="KC96" s="145">
        <f t="shared" si="2153"/>
        <v>0</v>
      </c>
      <c r="KD96" s="144">
        <f t="shared" si="1438"/>
        <v>0</v>
      </c>
      <c r="KE96" s="147">
        <f t="shared" si="1438"/>
        <v>0</v>
      </c>
      <c r="KF96" s="133">
        <f t="shared" si="1438"/>
        <v>0</v>
      </c>
      <c r="KG96" s="134" t="e">
        <f t="shared" si="1439"/>
        <v>#DIV/0!</v>
      </c>
      <c r="KH96" s="133">
        <f t="shared" si="1440"/>
        <v>0</v>
      </c>
      <c r="KI96" s="145">
        <f t="shared" si="1440"/>
        <v>0</v>
      </c>
      <c r="KJ96" s="144"/>
      <c r="KK96" s="147"/>
      <c r="KL96" s="133">
        <f t="shared" si="2154"/>
        <v>0</v>
      </c>
      <c r="KM96" s="134" t="e">
        <f t="shared" si="2155"/>
        <v>#DIV/0!</v>
      </c>
      <c r="KN96" s="133"/>
      <c r="KO96" s="145">
        <f t="shared" si="2156"/>
        <v>0</v>
      </c>
      <c r="KP96" s="144"/>
      <c r="KQ96" s="147"/>
      <c r="KR96" s="133">
        <f t="shared" si="2157"/>
        <v>0</v>
      </c>
      <c r="KS96" s="134" t="e">
        <f t="shared" si="2158"/>
        <v>#DIV/0!</v>
      </c>
      <c r="KT96" s="133"/>
      <c r="KU96" s="145">
        <f t="shared" si="2159"/>
        <v>0</v>
      </c>
      <c r="KV96" s="144">
        <f t="shared" si="1441"/>
        <v>0</v>
      </c>
      <c r="KW96" s="147">
        <f t="shared" si="1441"/>
        <v>0</v>
      </c>
      <c r="KX96" s="133">
        <f t="shared" si="1441"/>
        <v>0</v>
      </c>
      <c r="KY96" s="134" t="e">
        <f t="shared" si="1442"/>
        <v>#DIV/0!</v>
      </c>
      <c r="KZ96" s="133">
        <f t="shared" si="1443"/>
        <v>0</v>
      </c>
      <c r="LA96" s="145">
        <f t="shared" si="1443"/>
        <v>0</v>
      </c>
      <c r="LB96" s="144"/>
      <c r="LC96" s="147"/>
      <c r="LD96" s="133">
        <f t="shared" si="2160"/>
        <v>0</v>
      </c>
      <c r="LE96" s="134" t="e">
        <f t="shared" si="2161"/>
        <v>#DIV/0!</v>
      </c>
      <c r="LF96" s="133"/>
      <c r="LG96" s="145">
        <f t="shared" si="2162"/>
        <v>0</v>
      </c>
      <c r="LH96" s="144"/>
      <c r="LI96" s="147"/>
      <c r="LJ96" s="133">
        <f t="shared" si="2163"/>
        <v>0</v>
      </c>
      <c r="LK96" s="134" t="e">
        <f t="shared" si="2164"/>
        <v>#DIV/0!</v>
      </c>
      <c r="LL96" s="133"/>
      <c r="LM96" s="145">
        <f t="shared" si="2165"/>
        <v>0</v>
      </c>
      <c r="LN96" s="144">
        <f t="shared" si="1444"/>
        <v>0</v>
      </c>
      <c r="LO96" s="147">
        <f t="shared" si="1444"/>
        <v>0</v>
      </c>
      <c r="LP96" s="133">
        <f t="shared" si="1444"/>
        <v>0</v>
      </c>
      <c r="LQ96" s="134" t="e">
        <f t="shared" si="1445"/>
        <v>#DIV/0!</v>
      </c>
      <c r="LR96" s="133">
        <f t="shared" si="1446"/>
        <v>0</v>
      </c>
      <c r="LS96" s="145">
        <f t="shared" si="1446"/>
        <v>0</v>
      </c>
      <c r="LT96" s="144"/>
      <c r="LU96" s="147"/>
      <c r="LV96" s="133">
        <f t="shared" si="2166"/>
        <v>0</v>
      </c>
      <c r="LW96" s="134" t="e">
        <f t="shared" si="2167"/>
        <v>#DIV/0!</v>
      </c>
      <c r="LX96" s="133"/>
      <c r="LY96" s="145">
        <f t="shared" si="2168"/>
        <v>0</v>
      </c>
      <c r="LZ96" s="144"/>
      <c r="MA96" s="147"/>
      <c r="MB96" s="133">
        <f t="shared" si="2169"/>
        <v>0</v>
      </c>
      <c r="MC96" s="134" t="e">
        <f t="shared" si="2170"/>
        <v>#DIV/0!</v>
      </c>
      <c r="MD96" s="133"/>
      <c r="ME96" s="145">
        <f t="shared" si="2171"/>
        <v>0</v>
      </c>
      <c r="MF96" s="144">
        <f t="shared" si="1447"/>
        <v>0</v>
      </c>
      <c r="MG96" s="147">
        <f t="shared" si="1447"/>
        <v>0</v>
      </c>
      <c r="MH96" s="133">
        <f t="shared" si="1447"/>
        <v>0</v>
      </c>
      <c r="MI96" s="134" t="e">
        <f t="shared" si="1448"/>
        <v>#DIV/0!</v>
      </c>
      <c r="MJ96" s="133">
        <f t="shared" si="1449"/>
        <v>0</v>
      </c>
      <c r="MK96" s="145">
        <f t="shared" si="1449"/>
        <v>0</v>
      </c>
      <c r="ML96" s="144"/>
      <c r="MM96" s="147"/>
      <c r="MN96" s="133">
        <f t="shared" si="2172"/>
        <v>0</v>
      </c>
      <c r="MO96" s="134" t="e">
        <f t="shared" si="2173"/>
        <v>#DIV/0!</v>
      </c>
      <c r="MP96" s="133"/>
      <c r="MQ96" s="145">
        <f t="shared" si="2174"/>
        <v>0</v>
      </c>
      <c r="MR96" s="144"/>
      <c r="MS96" s="147"/>
      <c r="MT96" s="133">
        <f t="shared" si="2175"/>
        <v>0</v>
      </c>
      <c r="MU96" s="134" t="e">
        <f t="shared" si="2176"/>
        <v>#DIV/0!</v>
      </c>
      <c r="MV96" s="133"/>
      <c r="MW96" s="145">
        <f t="shared" si="2177"/>
        <v>0</v>
      </c>
      <c r="MX96" s="144">
        <f t="shared" si="1450"/>
        <v>0</v>
      </c>
      <c r="MY96" s="147">
        <f t="shared" si="1450"/>
        <v>0</v>
      </c>
      <c r="MZ96" s="133">
        <f t="shared" si="1450"/>
        <v>0</v>
      </c>
      <c r="NA96" s="134" t="e">
        <f t="shared" si="1451"/>
        <v>#DIV/0!</v>
      </c>
      <c r="NB96" s="133">
        <f t="shared" si="1452"/>
        <v>0</v>
      </c>
      <c r="NC96" s="145">
        <f t="shared" si="1452"/>
        <v>0</v>
      </c>
      <c r="ND96" s="144"/>
      <c r="NE96" s="147"/>
      <c r="NF96" s="133">
        <f t="shared" si="2178"/>
        <v>0</v>
      </c>
      <c r="NG96" s="134" t="e">
        <f t="shared" si="2179"/>
        <v>#DIV/0!</v>
      </c>
      <c r="NH96" s="133"/>
      <c r="NI96" s="145">
        <f t="shared" si="2180"/>
        <v>0</v>
      </c>
      <c r="NJ96" s="144"/>
      <c r="NK96" s="147"/>
      <c r="NL96" s="133">
        <f t="shared" si="2181"/>
        <v>0</v>
      </c>
      <c r="NM96" s="134" t="e">
        <f t="shared" si="2182"/>
        <v>#DIV/0!</v>
      </c>
      <c r="NN96" s="133"/>
      <c r="NO96" s="145">
        <f t="shared" si="2183"/>
        <v>0</v>
      </c>
      <c r="NP96" s="144">
        <f t="shared" si="1453"/>
        <v>0</v>
      </c>
      <c r="NQ96" s="147">
        <f t="shared" si="1453"/>
        <v>0</v>
      </c>
      <c r="NR96" s="133">
        <f t="shared" si="1453"/>
        <v>0</v>
      </c>
      <c r="NS96" s="134" t="e">
        <f t="shared" si="1454"/>
        <v>#DIV/0!</v>
      </c>
      <c r="NT96" s="133">
        <f t="shared" si="1455"/>
        <v>0</v>
      </c>
      <c r="NU96" s="145">
        <f t="shared" si="1455"/>
        <v>0</v>
      </c>
      <c r="NV96" s="144"/>
      <c r="NW96" s="147"/>
      <c r="NX96" s="133">
        <f t="shared" si="2184"/>
        <v>0</v>
      </c>
      <c r="NY96" s="134" t="e">
        <f t="shared" si="2185"/>
        <v>#DIV/0!</v>
      </c>
      <c r="NZ96" s="133"/>
      <c r="OA96" s="145">
        <f t="shared" si="2186"/>
        <v>0</v>
      </c>
      <c r="OB96" s="144"/>
      <c r="OC96" s="147"/>
      <c r="OD96" s="133">
        <f t="shared" si="2187"/>
        <v>0</v>
      </c>
      <c r="OE96" s="134" t="e">
        <f t="shared" si="2188"/>
        <v>#DIV/0!</v>
      </c>
      <c r="OF96" s="133"/>
      <c r="OG96" s="145">
        <f t="shared" si="2189"/>
        <v>0</v>
      </c>
      <c r="OH96" s="144"/>
      <c r="OI96" s="147"/>
      <c r="OJ96" s="133">
        <f t="shared" si="2190"/>
        <v>0</v>
      </c>
      <c r="OK96" s="134" t="e">
        <f t="shared" si="2191"/>
        <v>#DIV/0!</v>
      </c>
      <c r="OL96" s="133"/>
      <c r="OM96" s="145">
        <f t="shared" si="2192"/>
        <v>0</v>
      </c>
      <c r="ON96" s="144">
        <f t="shared" si="1456"/>
        <v>0</v>
      </c>
      <c r="OO96" s="147">
        <f t="shared" si="1456"/>
        <v>0</v>
      </c>
      <c r="OP96" s="133">
        <f t="shared" si="1456"/>
        <v>0</v>
      </c>
      <c r="OQ96" s="134" t="e">
        <f t="shared" si="1457"/>
        <v>#DIV/0!</v>
      </c>
      <c r="OR96" s="133">
        <f t="shared" si="1458"/>
        <v>0</v>
      </c>
      <c r="OS96" s="145">
        <f t="shared" si="1458"/>
        <v>0</v>
      </c>
      <c r="OT96" s="144"/>
      <c r="OU96" s="147"/>
      <c r="OV96" s="133">
        <f t="shared" si="2193"/>
        <v>0</v>
      </c>
      <c r="OW96" s="134" t="e">
        <f t="shared" si="2194"/>
        <v>#DIV/0!</v>
      </c>
      <c r="OX96" s="133"/>
      <c r="OY96" s="145">
        <f t="shared" si="2195"/>
        <v>0</v>
      </c>
      <c r="OZ96" s="144"/>
      <c r="PA96" s="147"/>
      <c r="PB96" s="133">
        <f t="shared" si="2196"/>
        <v>0</v>
      </c>
      <c r="PC96" s="134" t="e">
        <f t="shared" si="2197"/>
        <v>#DIV/0!</v>
      </c>
      <c r="PD96" s="133"/>
      <c r="PE96" s="145">
        <f t="shared" si="2198"/>
        <v>0</v>
      </c>
      <c r="PF96" s="144">
        <f t="shared" si="1459"/>
        <v>0</v>
      </c>
      <c r="PG96" s="147">
        <f t="shared" si="1459"/>
        <v>0</v>
      </c>
      <c r="PH96" s="133">
        <f t="shared" si="1459"/>
        <v>0</v>
      </c>
      <c r="PI96" s="134" t="e">
        <f t="shared" si="1460"/>
        <v>#DIV/0!</v>
      </c>
      <c r="PJ96" s="133">
        <f t="shared" si="1461"/>
        <v>0</v>
      </c>
      <c r="PK96" s="145">
        <f t="shared" si="1461"/>
        <v>0</v>
      </c>
      <c r="PL96" s="144"/>
      <c r="PM96" s="147"/>
      <c r="PN96" s="133">
        <f t="shared" si="2199"/>
        <v>0</v>
      </c>
      <c r="PO96" s="134" t="e">
        <f t="shared" si="2200"/>
        <v>#DIV/0!</v>
      </c>
      <c r="PP96" s="133"/>
      <c r="PQ96" s="145">
        <f t="shared" si="2201"/>
        <v>0</v>
      </c>
      <c r="PR96" s="144"/>
      <c r="PS96" s="147"/>
      <c r="PT96" s="133">
        <f t="shared" si="2202"/>
        <v>0</v>
      </c>
      <c r="PU96" s="134" t="e">
        <f t="shared" si="2203"/>
        <v>#DIV/0!</v>
      </c>
      <c r="PV96" s="133"/>
      <c r="PW96" s="145">
        <f t="shared" si="2204"/>
        <v>0</v>
      </c>
    </row>
    <row r="97" spans="1:439" s="98" customFormat="1" ht="18.75" customHeight="1">
      <c r="A97" s="150"/>
      <c r="B97" s="217" t="s">
        <v>795</v>
      </c>
      <c r="C97" s="217"/>
      <c r="D97" s="164">
        <f>SUM(D92:D96)</f>
        <v>2056891.01</v>
      </c>
      <c r="E97" s="164">
        <f t="shared" ref="E97:J97" si="2207">SUM(E92:E96)</f>
        <v>0</v>
      </c>
      <c r="F97" s="164">
        <f t="shared" si="2207"/>
        <v>2056891.01</v>
      </c>
      <c r="G97" s="164">
        <f t="shared" si="2207"/>
        <v>0</v>
      </c>
      <c r="H97" s="164">
        <f t="shared" si="2207"/>
        <v>2056891.01</v>
      </c>
      <c r="I97" s="164">
        <f t="shared" si="2207"/>
        <v>13237.210000000006</v>
      </c>
      <c r="J97" s="164">
        <f t="shared" si="2207"/>
        <v>2043653.7999999998</v>
      </c>
      <c r="K97" s="165">
        <f t="shared" si="1374"/>
        <v>0.64355427368998053</v>
      </c>
      <c r="L97" s="164">
        <f t="shared" ref="L97:M97" si="2208">SUM(L92:L96)</f>
        <v>814985.3</v>
      </c>
      <c r="M97" s="166">
        <f t="shared" si="2208"/>
        <v>1228668.4999999998</v>
      </c>
      <c r="N97" s="167">
        <f t="shared" si="1375"/>
        <v>0</v>
      </c>
      <c r="O97" s="168">
        <f t="shared" si="1375"/>
        <v>0</v>
      </c>
      <c r="P97" s="168">
        <f t="shared" si="1375"/>
        <v>0</v>
      </c>
      <c r="Q97" s="169" t="e">
        <f t="shared" si="1376"/>
        <v>#DIV/0!</v>
      </c>
      <c r="R97" s="168">
        <f t="shared" si="1377"/>
        <v>0</v>
      </c>
      <c r="S97" s="170">
        <f t="shared" si="1377"/>
        <v>0</v>
      </c>
      <c r="T97" s="171">
        <f>SUM(T92:T96)</f>
        <v>2056891.01</v>
      </c>
      <c r="U97" s="172">
        <f t="shared" ref="U97:V97" si="2209">SUM(U92:U96)</f>
        <v>13237.210000000006</v>
      </c>
      <c r="V97" s="172">
        <f t="shared" si="2209"/>
        <v>2043653.7999999998</v>
      </c>
      <c r="W97" s="173">
        <f t="shared" si="1248"/>
        <v>0.64355427368998053</v>
      </c>
      <c r="X97" s="172">
        <f>SUM(X92:X96)</f>
        <v>814985.3</v>
      </c>
      <c r="Y97" s="174">
        <f>SUM(Y92:Y96)</f>
        <v>1228668.4999999998</v>
      </c>
      <c r="Z97" s="175">
        <f t="shared" ref="Z97:CW97" si="2210">SUM(Z90:Z96)</f>
        <v>0</v>
      </c>
      <c r="AA97" s="164">
        <f t="shared" si="2210"/>
        <v>0</v>
      </c>
      <c r="AB97" s="164">
        <f t="shared" si="2210"/>
        <v>0</v>
      </c>
      <c r="AC97" s="165" t="e">
        <f t="shared" si="2210"/>
        <v>#DIV/0!</v>
      </c>
      <c r="AD97" s="164">
        <f t="shared" si="2210"/>
        <v>0</v>
      </c>
      <c r="AE97" s="176">
        <f t="shared" si="2210"/>
        <v>0</v>
      </c>
      <c r="AF97" s="175">
        <f t="shared" si="2210"/>
        <v>0</v>
      </c>
      <c r="AG97" s="164">
        <f t="shared" si="2210"/>
        <v>0</v>
      </c>
      <c r="AH97" s="164">
        <f t="shared" si="2210"/>
        <v>0</v>
      </c>
      <c r="AI97" s="165" t="e">
        <f t="shared" si="2210"/>
        <v>#DIV/0!</v>
      </c>
      <c r="AJ97" s="164">
        <f t="shared" si="2210"/>
        <v>0</v>
      </c>
      <c r="AK97" s="176">
        <f t="shared" si="2210"/>
        <v>0</v>
      </c>
      <c r="AL97" s="175">
        <f t="shared" si="1378"/>
        <v>13158.04</v>
      </c>
      <c r="AM97" s="164">
        <f t="shared" si="1378"/>
        <v>8136.14</v>
      </c>
      <c r="AN97" s="164">
        <f t="shared" si="1378"/>
        <v>5021.9000000000005</v>
      </c>
      <c r="AO97" s="165">
        <f t="shared" si="1379"/>
        <v>61.833981352845868</v>
      </c>
      <c r="AP97" s="164">
        <f t="shared" si="1380"/>
        <v>0</v>
      </c>
      <c r="AQ97" s="176">
        <f t="shared" si="1380"/>
        <v>5021.9000000000005</v>
      </c>
      <c r="AR97" s="175">
        <f t="shared" si="2210"/>
        <v>0</v>
      </c>
      <c r="AS97" s="164">
        <f t="shared" si="2210"/>
        <v>0</v>
      </c>
      <c r="AT97" s="164">
        <f t="shared" si="2210"/>
        <v>0</v>
      </c>
      <c r="AU97" s="165" t="e">
        <f t="shared" si="2210"/>
        <v>#DIV/0!</v>
      </c>
      <c r="AV97" s="164">
        <f t="shared" si="2210"/>
        <v>0</v>
      </c>
      <c r="AW97" s="176">
        <f t="shared" si="2210"/>
        <v>0</v>
      </c>
      <c r="AX97" s="175">
        <f t="shared" si="2210"/>
        <v>13158.04</v>
      </c>
      <c r="AY97" s="164">
        <f t="shared" si="2210"/>
        <v>8136.14</v>
      </c>
      <c r="AZ97" s="164">
        <f t="shared" si="2210"/>
        <v>5021.9000000000005</v>
      </c>
      <c r="BA97" s="165" t="e">
        <f t="shared" si="2210"/>
        <v>#DIV/0!</v>
      </c>
      <c r="BB97" s="164">
        <f t="shared" si="2210"/>
        <v>0</v>
      </c>
      <c r="BC97" s="176">
        <f t="shared" si="2210"/>
        <v>5021.9000000000005</v>
      </c>
      <c r="BD97" s="175">
        <f t="shared" si="2210"/>
        <v>0</v>
      </c>
      <c r="BE97" s="164">
        <f t="shared" si="2210"/>
        <v>0</v>
      </c>
      <c r="BF97" s="164">
        <f t="shared" si="2210"/>
        <v>0</v>
      </c>
      <c r="BG97" s="165" t="e">
        <f t="shared" si="2210"/>
        <v>#DIV/0!</v>
      </c>
      <c r="BH97" s="164">
        <f t="shared" si="2210"/>
        <v>0</v>
      </c>
      <c r="BI97" s="176">
        <f t="shared" si="2210"/>
        <v>0</v>
      </c>
      <c r="BJ97" s="175">
        <f t="shared" si="1390"/>
        <v>314839</v>
      </c>
      <c r="BK97" s="164">
        <f t="shared" si="1390"/>
        <v>0</v>
      </c>
      <c r="BL97" s="164">
        <f t="shared" si="1390"/>
        <v>314839</v>
      </c>
      <c r="BM97" s="165">
        <f t="shared" si="1391"/>
        <v>0</v>
      </c>
      <c r="BN97" s="164">
        <f t="shared" si="1392"/>
        <v>314839</v>
      </c>
      <c r="BO97" s="176">
        <f t="shared" si="1392"/>
        <v>0</v>
      </c>
      <c r="BP97" s="175">
        <f t="shared" si="2210"/>
        <v>314839</v>
      </c>
      <c r="BQ97" s="164">
        <f t="shared" si="2210"/>
        <v>0</v>
      </c>
      <c r="BR97" s="164">
        <f t="shared" si="2210"/>
        <v>314839</v>
      </c>
      <c r="BS97" s="165" t="e">
        <f t="shared" si="2210"/>
        <v>#DIV/0!</v>
      </c>
      <c r="BT97" s="164">
        <f t="shared" si="2210"/>
        <v>314839</v>
      </c>
      <c r="BU97" s="176">
        <f t="shared" si="2210"/>
        <v>0</v>
      </c>
      <c r="BV97" s="175">
        <f t="shared" si="2210"/>
        <v>0</v>
      </c>
      <c r="BW97" s="164">
        <f t="shared" si="2210"/>
        <v>0</v>
      </c>
      <c r="BX97" s="164">
        <f t="shared" si="2210"/>
        <v>0</v>
      </c>
      <c r="BY97" s="165" t="e">
        <f t="shared" si="2210"/>
        <v>#DIV/0!</v>
      </c>
      <c r="BZ97" s="164">
        <f t="shared" si="2210"/>
        <v>0</v>
      </c>
      <c r="CA97" s="176">
        <f t="shared" si="2210"/>
        <v>0</v>
      </c>
      <c r="CB97" s="175">
        <f t="shared" si="2210"/>
        <v>0</v>
      </c>
      <c r="CC97" s="164">
        <f t="shared" si="2210"/>
        <v>0</v>
      </c>
      <c r="CD97" s="164">
        <f t="shared" si="2210"/>
        <v>0</v>
      </c>
      <c r="CE97" s="165" t="e">
        <f t="shared" si="2210"/>
        <v>#DIV/0!</v>
      </c>
      <c r="CF97" s="164">
        <f t="shared" si="2210"/>
        <v>0</v>
      </c>
      <c r="CG97" s="176">
        <f t="shared" si="2210"/>
        <v>0</v>
      </c>
      <c r="CH97" s="175">
        <f t="shared" si="1402"/>
        <v>0</v>
      </c>
      <c r="CI97" s="164">
        <f t="shared" si="1402"/>
        <v>0</v>
      </c>
      <c r="CJ97" s="164">
        <f t="shared" si="1402"/>
        <v>0</v>
      </c>
      <c r="CK97" s="165" t="e">
        <f t="shared" si="1403"/>
        <v>#DIV/0!</v>
      </c>
      <c r="CL97" s="164">
        <f t="shared" si="1404"/>
        <v>0</v>
      </c>
      <c r="CM97" s="176">
        <f t="shared" si="1404"/>
        <v>0</v>
      </c>
      <c r="CN97" s="175">
        <f t="shared" si="2210"/>
        <v>0</v>
      </c>
      <c r="CO97" s="164">
        <f t="shared" si="2210"/>
        <v>0</v>
      </c>
      <c r="CP97" s="164">
        <f t="shared" si="2210"/>
        <v>0</v>
      </c>
      <c r="CQ97" s="165" t="e">
        <f t="shared" si="2210"/>
        <v>#DIV/0!</v>
      </c>
      <c r="CR97" s="164">
        <f t="shared" si="2210"/>
        <v>0</v>
      </c>
      <c r="CS97" s="176">
        <f t="shared" si="2210"/>
        <v>0</v>
      </c>
      <c r="CT97" s="175">
        <f t="shared" si="2210"/>
        <v>0</v>
      </c>
      <c r="CU97" s="164">
        <f t="shared" si="2210"/>
        <v>0</v>
      </c>
      <c r="CV97" s="164">
        <f t="shared" si="2210"/>
        <v>0</v>
      </c>
      <c r="CW97" s="165" t="e">
        <f t="shared" si="2210"/>
        <v>#DIV/0!</v>
      </c>
      <c r="CX97" s="164">
        <f t="shared" ref="CX97:DV97" si="2211">SUM(CX90:CX96)</f>
        <v>0</v>
      </c>
      <c r="CY97" s="176">
        <f t="shared" si="2211"/>
        <v>0</v>
      </c>
      <c r="CZ97" s="175">
        <f t="shared" si="2211"/>
        <v>0</v>
      </c>
      <c r="DA97" s="164">
        <f t="shared" si="2211"/>
        <v>0</v>
      </c>
      <c r="DB97" s="164">
        <f t="shared" si="2211"/>
        <v>0</v>
      </c>
      <c r="DC97" s="165" t="e">
        <f t="shared" si="2211"/>
        <v>#DIV/0!</v>
      </c>
      <c r="DD97" s="164">
        <f t="shared" si="2211"/>
        <v>0</v>
      </c>
      <c r="DE97" s="176">
        <f t="shared" si="2211"/>
        <v>0</v>
      </c>
      <c r="DF97" s="175">
        <f t="shared" si="1414"/>
        <v>1096511.55</v>
      </c>
      <c r="DG97" s="164">
        <f t="shared" si="1414"/>
        <v>113000</v>
      </c>
      <c r="DH97" s="164">
        <f t="shared" si="1414"/>
        <v>983511.55</v>
      </c>
      <c r="DI97" s="165">
        <f t="shared" si="1415"/>
        <v>10.30540900367169</v>
      </c>
      <c r="DJ97" s="164">
        <f t="shared" si="1416"/>
        <v>0</v>
      </c>
      <c r="DK97" s="176">
        <f t="shared" si="1416"/>
        <v>983511.55</v>
      </c>
      <c r="DL97" s="175">
        <f t="shared" si="2211"/>
        <v>1096530.1600000001</v>
      </c>
      <c r="DM97" s="164">
        <f t="shared" si="2211"/>
        <v>113000</v>
      </c>
      <c r="DN97" s="164">
        <f t="shared" si="2211"/>
        <v>983530.16</v>
      </c>
      <c r="DO97" s="165" t="e">
        <f t="shared" si="2211"/>
        <v>#DIV/0!</v>
      </c>
      <c r="DP97" s="164">
        <f t="shared" si="2211"/>
        <v>0</v>
      </c>
      <c r="DQ97" s="176">
        <f t="shared" si="2211"/>
        <v>983530.16</v>
      </c>
      <c r="DR97" s="175">
        <f t="shared" si="2211"/>
        <v>-18.61</v>
      </c>
      <c r="DS97" s="164">
        <f t="shared" si="2211"/>
        <v>0</v>
      </c>
      <c r="DT97" s="164">
        <f t="shared" si="2211"/>
        <v>-18.61</v>
      </c>
      <c r="DU97" s="165" t="e">
        <f t="shared" si="2211"/>
        <v>#DIV/0!</v>
      </c>
      <c r="DV97" s="164">
        <f t="shared" si="2211"/>
        <v>0</v>
      </c>
      <c r="DW97" s="176">
        <f>SUM(DW90:DW96)</f>
        <v>-18.61</v>
      </c>
      <c r="DX97" s="175">
        <f t="shared" ref="DX97:EC97" si="2212">SUM(DX90:DX96)</f>
        <v>0</v>
      </c>
      <c r="DY97" s="164">
        <f t="shared" si="2212"/>
        <v>0</v>
      </c>
      <c r="DZ97" s="164">
        <f t="shared" si="2212"/>
        <v>0</v>
      </c>
      <c r="EA97" s="165" t="e">
        <f t="shared" si="2212"/>
        <v>#DIV/0!</v>
      </c>
      <c r="EB97" s="164">
        <f t="shared" si="2212"/>
        <v>0</v>
      </c>
      <c r="EC97" s="176">
        <f t="shared" si="2212"/>
        <v>0</v>
      </c>
      <c r="ED97" s="175">
        <f t="shared" si="1423"/>
        <v>-335323.39</v>
      </c>
      <c r="EE97" s="164">
        <f t="shared" si="1423"/>
        <v>0</v>
      </c>
      <c r="EF97" s="164">
        <f t="shared" si="1423"/>
        <v>-335323.39</v>
      </c>
      <c r="EG97" s="165">
        <f t="shared" si="1424"/>
        <v>0</v>
      </c>
      <c r="EH97" s="164">
        <f t="shared" si="1425"/>
        <v>130280</v>
      </c>
      <c r="EI97" s="176">
        <f t="shared" si="1425"/>
        <v>-465603.39</v>
      </c>
      <c r="EJ97" s="175">
        <f t="shared" ref="EJ97:FM97" si="2213">SUM(EJ90:EJ96)</f>
        <v>15597.75</v>
      </c>
      <c r="EK97" s="164">
        <f t="shared" si="2213"/>
        <v>0</v>
      </c>
      <c r="EL97" s="164">
        <f t="shared" si="2213"/>
        <v>15597.75</v>
      </c>
      <c r="EM97" s="165" t="e">
        <f t="shared" si="2213"/>
        <v>#DIV/0!</v>
      </c>
      <c r="EN97" s="164">
        <f t="shared" si="2213"/>
        <v>130280</v>
      </c>
      <c r="EO97" s="176">
        <f t="shared" si="2213"/>
        <v>-114682.25</v>
      </c>
      <c r="EP97" s="175">
        <f t="shared" si="2213"/>
        <v>0</v>
      </c>
      <c r="EQ97" s="164">
        <f t="shared" si="2213"/>
        <v>0</v>
      </c>
      <c r="ER97" s="164">
        <f t="shared" si="2213"/>
        <v>0</v>
      </c>
      <c r="ES97" s="165" t="e">
        <f t="shared" si="2213"/>
        <v>#DIV/0!</v>
      </c>
      <c r="ET97" s="164">
        <f t="shared" si="2213"/>
        <v>0</v>
      </c>
      <c r="EU97" s="176">
        <f t="shared" si="2213"/>
        <v>0</v>
      </c>
      <c r="EV97" s="175">
        <f t="shared" si="2213"/>
        <v>-350921.14</v>
      </c>
      <c r="EW97" s="164">
        <f t="shared" si="2213"/>
        <v>0</v>
      </c>
      <c r="EX97" s="164">
        <f t="shared" si="2213"/>
        <v>-350921.14</v>
      </c>
      <c r="EY97" s="165" t="e">
        <f t="shared" si="2213"/>
        <v>#DIV/0!</v>
      </c>
      <c r="EZ97" s="164">
        <f t="shared" si="2213"/>
        <v>0</v>
      </c>
      <c r="FA97" s="176">
        <f t="shared" si="2213"/>
        <v>-350921.14</v>
      </c>
      <c r="FB97" s="175">
        <f t="shared" si="2213"/>
        <v>0</v>
      </c>
      <c r="FC97" s="164">
        <f t="shared" si="2213"/>
        <v>0</v>
      </c>
      <c r="FD97" s="164">
        <f t="shared" si="2213"/>
        <v>0</v>
      </c>
      <c r="FE97" s="165" t="e">
        <f t="shared" si="2213"/>
        <v>#DIV/0!</v>
      </c>
      <c r="FF97" s="164">
        <f t="shared" si="2213"/>
        <v>0</v>
      </c>
      <c r="FG97" s="176">
        <f t="shared" si="2213"/>
        <v>0</v>
      </c>
      <c r="FH97" s="175">
        <f t="shared" si="2213"/>
        <v>0</v>
      </c>
      <c r="FI97" s="164">
        <f t="shared" si="2213"/>
        <v>0</v>
      </c>
      <c r="FJ97" s="164">
        <f t="shared" si="2213"/>
        <v>0</v>
      </c>
      <c r="FK97" s="165" t="e">
        <f t="shared" si="2213"/>
        <v>#DIV/0!</v>
      </c>
      <c r="FL97" s="164">
        <f t="shared" si="2213"/>
        <v>0</v>
      </c>
      <c r="FM97" s="176">
        <f t="shared" si="2213"/>
        <v>0</v>
      </c>
      <c r="FN97" s="175">
        <f t="shared" si="1426"/>
        <v>15665</v>
      </c>
      <c r="FO97" s="164">
        <f t="shared" si="1426"/>
        <v>0</v>
      </c>
      <c r="FP97" s="164">
        <f t="shared" si="1426"/>
        <v>15665</v>
      </c>
      <c r="FQ97" s="165">
        <f t="shared" si="1427"/>
        <v>0</v>
      </c>
      <c r="FR97" s="164">
        <f t="shared" si="1428"/>
        <v>8460</v>
      </c>
      <c r="FS97" s="176">
        <f t="shared" si="1428"/>
        <v>7205</v>
      </c>
      <c r="FT97" s="175">
        <f t="shared" ref="FT97:GK97" si="2214">SUM(FT90:FT96)</f>
        <v>15665</v>
      </c>
      <c r="FU97" s="164">
        <f t="shared" si="2214"/>
        <v>0</v>
      </c>
      <c r="FV97" s="164">
        <f t="shared" si="2214"/>
        <v>15665</v>
      </c>
      <c r="FW97" s="165" t="e">
        <f t="shared" si="2214"/>
        <v>#DIV/0!</v>
      </c>
      <c r="FX97" s="164">
        <f t="shared" si="2214"/>
        <v>8460</v>
      </c>
      <c r="FY97" s="176">
        <f t="shared" si="2214"/>
        <v>7205</v>
      </c>
      <c r="FZ97" s="175">
        <f t="shared" si="2214"/>
        <v>0</v>
      </c>
      <c r="GA97" s="164">
        <f t="shared" si="2214"/>
        <v>0</v>
      </c>
      <c r="GB97" s="164">
        <f t="shared" si="2214"/>
        <v>0</v>
      </c>
      <c r="GC97" s="165" t="e">
        <f t="shared" si="2214"/>
        <v>#DIV/0!</v>
      </c>
      <c r="GD97" s="164">
        <f t="shared" si="2214"/>
        <v>0</v>
      </c>
      <c r="GE97" s="176">
        <f t="shared" si="2214"/>
        <v>0</v>
      </c>
      <c r="GF97" s="175">
        <f t="shared" si="2214"/>
        <v>0</v>
      </c>
      <c r="GG97" s="164">
        <f t="shared" si="2214"/>
        <v>0</v>
      </c>
      <c r="GH97" s="164">
        <f t="shared" si="2214"/>
        <v>0</v>
      </c>
      <c r="GI97" s="165" t="e">
        <f t="shared" si="2214"/>
        <v>#DIV/0!</v>
      </c>
      <c r="GJ97" s="164">
        <f t="shared" si="2214"/>
        <v>0</v>
      </c>
      <c r="GK97" s="176">
        <f t="shared" si="2214"/>
        <v>0</v>
      </c>
      <c r="GL97" s="175">
        <f t="shared" si="1429"/>
        <v>-177244.63999999998</v>
      </c>
      <c r="GM97" s="164">
        <f t="shared" si="1429"/>
        <v>0</v>
      </c>
      <c r="GN97" s="164">
        <f t="shared" si="1429"/>
        <v>-177244.63999999998</v>
      </c>
      <c r="GO97" s="165">
        <f t="shared" si="1430"/>
        <v>0</v>
      </c>
      <c r="GP97" s="164">
        <f t="shared" si="1431"/>
        <v>0</v>
      </c>
      <c r="GQ97" s="176">
        <f t="shared" si="1431"/>
        <v>-177244.63999999998</v>
      </c>
      <c r="GR97" s="175">
        <f t="shared" ref="GR97:HT97" si="2215">SUM(GR90:GR96)</f>
        <v>0</v>
      </c>
      <c r="GS97" s="164">
        <f t="shared" si="2215"/>
        <v>0</v>
      </c>
      <c r="GT97" s="164">
        <f t="shared" si="2215"/>
        <v>0</v>
      </c>
      <c r="GU97" s="165" t="e">
        <f t="shared" si="2215"/>
        <v>#DIV/0!</v>
      </c>
      <c r="GV97" s="164">
        <f t="shared" si="2215"/>
        <v>0</v>
      </c>
      <c r="GW97" s="176">
        <f t="shared" si="2215"/>
        <v>0</v>
      </c>
      <c r="GX97" s="175">
        <f t="shared" si="2215"/>
        <v>0</v>
      </c>
      <c r="GY97" s="164">
        <f t="shared" si="2215"/>
        <v>0</v>
      </c>
      <c r="GZ97" s="164">
        <f t="shared" si="2215"/>
        <v>0</v>
      </c>
      <c r="HA97" s="165" t="e">
        <f t="shared" si="2215"/>
        <v>#DIV/0!</v>
      </c>
      <c r="HB97" s="164">
        <f t="shared" si="2215"/>
        <v>0</v>
      </c>
      <c r="HC97" s="176">
        <f t="shared" si="2215"/>
        <v>0</v>
      </c>
      <c r="HD97" s="175">
        <f t="shared" si="2215"/>
        <v>0</v>
      </c>
      <c r="HE97" s="164">
        <f t="shared" si="2215"/>
        <v>0</v>
      </c>
      <c r="HF97" s="164">
        <f t="shared" si="2215"/>
        <v>0</v>
      </c>
      <c r="HG97" s="165" t="e">
        <f t="shared" si="2215"/>
        <v>#DIV/0!</v>
      </c>
      <c r="HH97" s="164">
        <f t="shared" si="2215"/>
        <v>0</v>
      </c>
      <c r="HI97" s="176">
        <f t="shared" si="2215"/>
        <v>0</v>
      </c>
      <c r="HJ97" s="175">
        <f t="shared" si="2215"/>
        <v>0</v>
      </c>
      <c r="HK97" s="164">
        <f t="shared" si="2215"/>
        <v>0</v>
      </c>
      <c r="HL97" s="164">
        <f t="shared" si="2215"/>
        <v>0</v>
      </c>
      <c r="HM97" s="165" t="e">
        <f t="shared" si="2215"/>
        <v>#DIV/0!</v>
      </c>
      <c r="HN97" s="164">
        <f t="shared" si="2215"/>
        <v>0</v>
      </c>
      <c r="HO97" s="176">
        <f t="shared" si="2215"/>
        <v>0</v>
      </c>
      <c r="HP97" s="175">
        <f t="shared" si="2215"/>
        <v>-177674.37</v>
      </c>
      <c r="HQ97" s="164">
        <f t="shared" si="2215"/>
        <v>0</v>
      </c>
      <c r="HR97" s="164">
        <f t="shared" si="2215"/>
        <v>-177674.37</v>
      </c>
      <c r="HS97" s="165" t="e">
        <f t="shared" si="2215"/>
        <v>#DIV/0!</v>
      </c>
      <c r="HT97" s="164">
        <f t="shared" si="2215"/>
        <v>0</v>
      </c>
      <c r="HU97" s="176">
        <f>SUM(HU90:HU96)</f>
        <v>-177674.37</v>
      </c>
      <c r="HV97" s="175">
        <f t="shared" ref="HV97:IA97" si="2216">SUM(HV90:HV96)</f>
        <v>429.73</v>
      </c>
      <c r="HW97" s="164">
        <f t="shared" si="2216"/>
        <v>0</v>
      </c>
      <c r="HX97" s="164">
        <f t="shared" si="2216"/>
        <v>429.73</v>
      </c>
      <c r="HY97" s="165" t="e">
        <f t="shared" si="2216"/>
        <v>#DIV/0!</v>
      </c>
      <c r="HZ97" s="164">
        <f t="shared" si="2216"/>
        <v>0</v>
      </c>
      <c r="IA97" s="176">
        <f t="shared" si="2216"/>
        <v>429.73</v>
      </c>
      <c r="IB97" s="175">
        <f t="shared" si="1432"/>
        <v>-355441.19</v>
      </c>
      <c r="IC97" s="164">
        <f t="shared" si="1432"/>
        <v>-77031</v>
      </c>
      <c r="ID97" s="164">
        <f t="shared" si="1432"/>
        <v>-278410.19</v>
      </c>
      <c r="IE97" s="165">
        <f t="shared" si="1433"/>
        <v>21.67193959709622</v>
      </c>
      <c r="IF97" s="164">
        <f t="shared" si="1434"/>
        <v>0</v>
      </c>
      <c r="IG97" s="176">
        <f t="shared" si="1434"/>
        <v>-278410.19</v>
      </c>
      <c r="IH97" s="175">
        <f t="shared" ref="IH97:IY97" si="2217">SUM(IH90:IH96)</f>
        <v>-355353.61</v>
      </c>
      <c r="II97" s="164">
        <f t="shared" si="2217"/>
        <v>0</v>
      </c>
      <c r="IJ97" s="164">
        <f t="shared" si="2217"/>
        <v>-355353.61</v>
      </c>
      <c r="IK97" s="165" t="e">
        <f t="shared" si="2217"/>
        <v>#DIV/0!</v>
      </c>
      <c r="IL97" s="164">
        <f t="shared" si="2217"/>
        <v>0</v>
      </c>
      <c r="IM97" s="176">
        <f t="shared" si="2217"/>
        <v>-355353.61</v>
      </c>
      <c r="IN97" s="175">
        <f t="shared" si="2217"/>
        <v>0</v>
      </c>
      <c r="IO97" s="164">
        <f t="shared" si="2217"/>
        <v>0</v>
      </c>
      <c r="IP97" s="164">
        <f t="shared" si="2217"/>
        <v>0</v>
      </c>
      <c r="IQ97" s="165" t="e">
        <f t="shared" si="2217"/>
        <v>#DIV/0!</v>
      </c>
      <c r="IR97" s="164">
        <f t="shared" si="2217"/>
        <v>0</v>
      </c>
      <c r="IS97" s="176">
        <f t="shared" si="2217"/>
        <v>0</v>
      </c>
      <c r="IT97" s="175">
        <f t="shared" si="2217"/>
        <v>-87.58</v>
      </c>
      <c r="IU97" s="164">
        <f t="shared" si="2217"/>
        <v>-77031</v>
      </c>
      <c r="IV97" s="164">
        <f t="shared" si="2217"/>
        <v>76943.42</v>
      </c>
      <c r="IW97" s="165" t="e">
        <f t="shared" si="2217"/>
        <v>#DIV/0!</v>
      </c>
      <c r="IX97" s="164">
        <f t="shared" si="2217"/>
        <v>0</v>
      </c>
      <c r="IY97" s="176">
        <f t="shared" si="2217"/>
        <v>76943.42</v>
      </c>
      <c r="IZ97" s="175">
        <f t="shared" si="1435"/>
        <v>60612.299999999996</v>
      </c>
      <c r="JA97" s="164">
        <f t="shared" si="1435"/>
        <v>0</v>
      </c>
      <c r="JB97" s="164">
        <f t="shared" si="1435"/>
        <v>60612.299999999996</v>
      </c>
      <c r="JC97" s="165">
        <f t="shared" si="1436"/>
        <v>0</v>
      </c>
      <c r="JD97" s="164">
        <f t="shared" si="1437"/>
        <v>0</v>
      </c>
      <c r="JE97" s="176">
        <f t="shared" si="1437"/>
        <v>60612.299999999996</v>
      </c>
      <c r="JF97" s="175">
        <f t="shared" ref="JF97:KC97" si="2218">SUM(JF90:JF96)</f>
        <v>-9.2899999999999991</v>
      </c>
      <c r="JG97" s="164">
        <f t="shared" si="2218"/>
        <v>0</v>
      </c>
      <c r="JH97" s="164">
        <f t="shared" si="2218"/>
        <v>-9.2899999999999991</v>
      </c>
      <c r="JI97" s="165" t="e">
        <f t="shared" si="2218"/>
        <v>#DIV/0!</v>
      </c>
      <c r="JJ97" s="164">
        <f t="shared" si="2218"/>
        <v>0</v>
      </c>
      <c r="JK97" s="176">
        <f t="shared" si="2218"/>
        <v>-9.2899999999999991</v>
      </c>
      <c r="JL97" s="175">
        <f t="shared" si="2218"/>
        <v>60621.59</v>
      </c>
      <c r="JM97" s="164">
        <f t="shared" si="2218"/>
        <v>0</v>
      </c>
      <c r="JN97" s="164">
        <f t="shared" si="2218"/>
        <v>60621.59</v>
      </c>
      <c r="JO97" s="165" t="e">
        <f t="shared" si="2218"/>
        <v>#DIV/0!</v>
      </c>
      <c r="JP97" s="164">
        <f t="shared" si="2218"/>
        <v>0</v>
      </c>
      <c r="JQ97" s="176">
        <f t="shared" si="2218"/>
        <v>60621.59</v>
      </c>
      <c r="JR97" s="175">
        <f t="shared" si="2218"/>
        <v>0</v>
      </c>
      <c r="JS97" s="164">
        <f t="shared" si="2218"/>
        <v>0</v>
      </c>
      <c r="JT97" s="164">
        <f t="shared" si="2218"/>
        <v>0</v>
      </c>
      <c r="JU97" s="165" t="e">
        <f t="shared" si="2218"/>
        <v>#DIV/0!</v>
      </c>
      <c r="JV97" s="164">
        <f t="shared" si="2218"/>
        <v>0</v>
      </c>
      <c r="JW97" s="176">
        <f t="shared" si="2218"/>
        <v>0</v>
      </c>
      <c r="JX97" s="175">
        <f t="shared" si="2218"/>
        <v>0</v>
      </c>
      <c r="JY97" s="164">
        <f t="shared" si="2218"/>
        <v>0</v>
      </c>
      <c r="JZ97" s="164">
        <f t="shared" si="2218"/>
        <v>0</v>
      </c>
      <c r="KA97" s="165" t="e">
        <f t="shared" si="2218"/>
        <v>#DIV/0!</v>
      </c>
      <c r="KB97" s="164">
        <f t="shared" si="2218"/>
        <v>0</v>
      </c>
      <c r="KC97" s="176">
        <f t="shared" si="2218"/>
        <v>0</v>
      </c>
      <c r="KD97" s="175">
        <f t="shared" si="1438"/>
        <v>-32008.340000000004</v>
      </c>
      <c r="KE97" s="164">
        <f t="shared" si="1438"/>
        <v>0</v>
      </c>
      <c r="KF97" s="164">
        <f t="shared" si="1438"/>
        <v>-32008.340000000004</v>
      </c>
      <c r="KG97" s="165">
        <f t="shared" si="1439"/>
        <v>0</v>
      </c>
      <c r="KH97" s="164">
        <f t="shared" si="1440"/>
        <v>0</v>
      </c>
      <c r="KI97" s="176">
        <f t="shared" si="1440"/>
        <v>-32008.340000000004</v>
      </c>
      <c r="KJ97" s="175">
        <f t="shared" ref="KJ97:KU97" si="2219">SUM(KJ90:KJ96)</f>
        <v>1884.46</v>
      </c>
      <c r="KK97" s="164">
        <f t="shared" si="2219"/>
        <v>0</v>
      </c>
      <c r="KL97" s="164">
        <f t="shared" si="2219"/>
        <v>1884.46</v>
      </c>
      <c r="KM97" s="165" t="e">
        <f t="shared" si="2219"/>
        <v>#DIV/0!</v>
      </c>
      <c r="KN97" s="164">
        <f t="shared" si="2219"/>
        <v>0</v>
      </c>
      <c r="KO97" s="176">
        <f t="shared" si="2219"/>
        <v>1884.46</v>
      </c>
      <c r="KP97" s="175">
        <f t="shared" si="2219"/>
        <v>-33892.800000000003</v>
      </c>
      <c r="KQ97" s="164">
        <f t="shared" si="2219"/>
        <v>0</v>
      </c>
      <c r="KR97" s="164">
        <f t="shared" si="2219"/>
        <v>-33892.800000000003</v>
      </c>
      <c r="KS97" s="165" t="e">
        <f t="shared" si="2219"/>
        <v>#DIV/0!</v>
      </c>
      <c r="KT97" s="164">
        <f t="shared" si="2219"/>
        <v>0</v>
      </c>
      <c r="KU97" s="176">
        <f t="shared" si="2219"/>
        <v>-33892.800000000003</v>
      </c>
      <c r="KV97" s="175">
        <f t="shared" si="1441"/>
        <v>71167.490000000005</v>
      </c>
      <c r="KW97" s="164">
        <f t="shared" si="1441"/>
        <v>0</v>
      </c>
      <c r="KX97" s="164">
        <f t="shared" si="1441"/>
        <v>71167.490000000005</v>
      </c>
      <c r="KY97" s="165">
        <f t="shared" si="1442"/>
        <v>0</v>
      </c>
      <c r="KZ97" s="164">
        <f t="shared" si="1443"/>
        <v>0</v>
      </c>
      <c r="LA97" s="176">
        <f t="shared" si="1443"/>
        <v>71167.490000000005</v>
      </c>
      <c r="LB97" s="175">
        <f t="shared" ref="LB97:LM97" si="2220">SUM(LB90:LB96)</f>
        <v>-32.51</v>
      </c>
      <c r="LC97" s="164">
        <f t="shared" si="2220"/>
        <v>0</v>
      </c>
      <c r="LD97" s="164">
        <f t="shared" si="2220"/>
        <v>-32.51</v>
      </c>
      <c r="LE97" s="165" t="e">
        <f t="shared" si="2220"/>
        <v>#DIV/0!</v>
      </c>
      <c r="LF97" s="164">
        <f t="shared" si="2220"/>
        <v>0</v>
      </c>
      <c r="LG97" s="176">
        <f t="shared" si="2220"/>
        <v>-32.51</v>
      </c>
      <c r="LH97" s="175">
        <f t="shared" si="2220"/>
        <v>71200</v>
      </c>
      <c r="LI97" s="164">
        <f t="shared" si="2220"/>
        <v>0</v>
      </c>
      <c r="LJ97" s="164">
        <f t="shared" si="2220"/>
        <v>71200</v>
      </c>
      <c r="LK97" s="165" t="e">
        <f t="shared" si="2220"/>
        <v>#DIV/0!</v>
      </c>
      <c r="LL97" s="164">
        <f t="shared" si="2220"/>
        <v>0</v>
      </c>
      <c r="LM97" s="176">
        <f t="shared" si="2220"/>
        <v>71200</v>
      </c>
      <c r="LN97" s="175">
        <f t="shared" si="1444"/>
        <v>375177.70999999996</v>
      </c>
      <c r="LO97" s="164">
        <f t="shared" si="1444"/>
        <v>0</v>
      </c>
      <c r="LP97" s="164">
        <f t="shared" si="1444"/>
        <v>375177.70999999996</v>
      </c>
      <c r="LQ97" s="165">
        <f t="shared" si="1445"/>
        <v>0</v>
      </c>
      <c r="LR97" s="164">
        <f t="shared" si="1446"/>
        <v>361406.3</v>
      </c>
      <c r="LS97" s="176">
        <f t="shared" si="1446"/>
        <v>13771.41</v>
      </c>
      <c r="LT97" s="175">
        <f t="shared" ref="LT97:MD97" si="2221">SUM(LT90:LT96)</f>
        <v>361406.3</v>
      </c>
      <c r="LU97" s="164">
        <f t="shared" si="2221"/>
        <v>0</v>
      </c>
      <c r="LV97" s="164">
        <f t="shared" si="2221"/>
        <v>361406.3</v>
      </c>
      <c r="LW97" s="165" t="e">
        <f t="shared" si="2221"/>
        <v>#DIV/0!</v>
      </c>
      <c r="LX97" s="164">
        <f t="shared" si="2221"/>
        <v>361406.3</v>
      </c>
      <c r="LY97" s="176">
        <f t="shared" si="2221"/>
        <v>0</v>
      </c>
      <c r="LZ97" s="175">
        <f t="shared" si="2221"/>
        <v>13771.41</v>
      </c>
      <c r="MA97" s="164">
        <f t="shared" si="2221"/>
        <v>0</v>
      </c>
      <c r="MB97" s="164">
        <f t="shared" si="2221"/>
        <v>13771.41</v>
      </c>
      <c r="MC97" s="165" t="e">
        <f t="shared" si="2221"/>
        <v>#DIV/0!</v>
      </c>
      <c r="MD97" s="164">
        <f t="shared" si="2221"/>
        <v>0</v>
      </c>
      <c r="ME97" s="176">
        <f>SUM(ME90:ME96)</f>
        <v>13771.41</v>
      </c>
      <c r="MF97" s="175">
        <f t="shared" si="1447"/>
        <v>-68.319999999999993</v>
      </c>
      <c r="MG97" s="164">
        <f t="shared" si="1447"/>
        <v>0</v>
      </c>
      <c r="MH97" s="164">
        <f t="shared" si="1447"/>
        <v>-68.319999999999993</v>
      </c>
      <c r="MI97" s="165">
        <f t="shared" si="1448"/>
        <v>0</v>
      </c>
      <c r="MJ97" s="164">
        <f t="shared" si="1449"/>
        <v>0</v>
      </c>
      <c r="MK97" s="176">
        <f t="shared" si="1449"/>
        <v>-68.319999999999993</v>
      </c>
      <c r="ML97" s="175">
        <f t="shared" ref="ML97:MW97" si="2222">SUM(ML90:ML96)</f>
        <v>-51.42</v>
      </c>
      <c r="MM97" s="164">
        <f t="shared" si="2222"/>
        <v>0</v>
      </c>
      <c r="MN97" s="164">
        <f t="shared" si="2222"/>
        <v>-51.42</v>
      </c>
      <c r="MO97" s="165" t="e">
        <f t="shared" si="2222"/>
        <v>#DIV/0!</v>
      </c>
      <c r="MP97" s="164">
        <f t="shared" si="2222"/>
        <v>0</v>
      </c>
      <c r="MQ97" s="176">
        <f t="shared" si="2222"/>
        <v>-51.42</v>
      </c>
      <c r="MR97" s="175">
        <f t="shared" si="2222"/>
        <v>-16.899999999999999</v>
      </c>
      <c r="MS97" s="164">
        <f t="shared" si="2222"/>
        <v>0</v>
      </c>
      <c r="MT97" s="164">
        <f t="shared" si="2222"/>
        <v>-16.899999999999999</v>
      </c>
      <c r="MU97" s="165" t="e">
        <f t="shared" si="2222"/>
        <v>#DIV/0!</v>
      </c>
      <c r="MV97" s="164">
        <f t="shared" si="2222"/>
        <v>0</v>
      </c>
      <c r="MW97" s="176">
        <f t="shared" si="2222"/>
        <v>-16.899999999999999</v>
      </c>
      <c r="MX97" s="175">
        <f t="shared" si="1450"/>
        <v>-620.7199999999998</v>
      </c>
      <c r="MY97" s="164">
        <f t="shared" si="1450"/>
        <v>0</v>
      </c>
      <c r="MZ97" s="164">
        <f t="shared" si="1450"/>
        <v>-620.7199999999998</v>
      </c>
      <c r="NA97" s="165">
        <f t="shared" si="1451"/>
        <v>0</v>
      </c>
      <c r="NB97" s="164">
        <f t="shared" si="1452"/>
        <v>0</v>
      </c>
      <c r="NC97" s="176">
        <f t="shared" si="1452"/>
        <v>-620.7199999999998</v>
      </c>
      <c r="ND97" s="175">
        <f t="shared" ref="ND97:NO97" si="2223">SUM(ND90:ND96)</f>
        <v>3100</v>
      </c>
      <c r="NE97" s="164">
        <f t="shared" si="2223"/>
        <v>0</v>
      </c>
      <c r="NF97" s="164">
        <f t="shared" si="2223"/>
        <v>3100</v>
      </c>
      <c r="NG97" s="165" t="e">
        <f t="shared" si="2223"/>
        <v>#DIV/0!</v>
      </c>
      <c r="NH97" s="164">
        <f t="shared" si="2223"/>
        <v>0</v>
      </c>
      <c r="NI97" s="176">
        <f t="shared" si="2223"/>
        <v>3100</v>
      </c>
      <c r="NJ97" s="175">
        <f t="shared" si="2223"/>
        <v>-3720.72</v>
      </c>
      <c r="NK97" s="164">
        <f t="shared" si="2223"/>
        <v>0</v>
      </c>
      <c r="NL97" s="164">
        <f t="shared" si="2223"/>
        <v>-3720.72</v>
      </c>
      <c r="NM97" s="165" t="e">
        <f t="shared" si="2223"/>
        <v>#DIV/0!</v>
      </c>
      <c r="NN97" s="164">
        <f t="shared" si="2223"/>
        <v>0</v>
      </c>
      <c r="NO97" s="176">
        <f t="shared" si="2223"/>
        <v>-3720.72</v>
      </c>
      <c r="NP97" s="175">
        <f t="shared" si="1453"/>
        <v>999690.51</v>
      </c>
      <c r="NQ97" s="164">
        <f t="shared" si="1453"/>
        <v>0</v>
      </c>
      <c r="NR97" s="164">
        <f t="shared" si="1453"/>
        <v>999690.51</v>
      </c>
      <c r="NS97" s="165">
        <f t="shared" si="1454"/>
        <v>0</v>
      </c>
      <c r="NT97" s="164">
        <f t="shared" si="1455"/>
        <v>0</v>
      </c>
      <c r="NU97" s="176">
        <f t="shared" si="1455"/>
        <v>999690.51</v>
      </c>
      <c r="NV97" s="175">
        <f t="shared" ref="NV97:OM97" si="2224">SUM(NV90:NV96)</f>
        <v>999960.33</v>
      </c>
      <c r="NW97" s="164">
        <f t="shared" si="2224"/>
        <v>0</v>
      </c>
      <c r="NX97" s="164">
        <f t="shared" si="2224"/>
        <v>999960.33</v>
      </c>
      <c r="NY97" s="165" t="e">
        <f t="shared" si="2224"/>
        <v>#DIV/0!</v>
      </c>
      <c r="NZ97" s="164">
        <f t="shared" si="2224"/>
        <v>0</v>
      </c>
      <c r="OA97" s="176">
        <f t="shared" si="2224"/>
        <v>999960.33</v>
      </c>
      <c r="OB97" s="175">
        <f t="shared" si="2224"/>
        <v>-269.82</v>
      </c>
      <c r="OC97" s="164">
        <f t="shared" si="2224"/>
        <v>0</v>
      </c>
      <c r="OD97" s="164">
        <f t="shared" si="2224"/>
        <v>-269.82</v>
      </c>
      <c r="OE97" s="165" t="e">
        <f t="shared" si="2224"/>
        <v>#DIV/0!</v>
      </c>
      <c r="OF97" s="164">
        <f t="shared" si="2224"/>
        <v>0</v>
      </c>
      <c r="OG97" s="176">
        <f t="shared" si="2224"/>
        <v>-269.82</v>
      </c>
      <c r="OH97" s="175">
        <f t="shared" si="2224"/>
        <v>0</v>
      </c>
      <c r="OI97" s="164">
        <f t="shared" si="2224"/>
        <v>0</v>
      </c>
      <c r="OJ97" s="164">
        <f t="shared" si="2224"/>
        <v>0</v>
      </c>
      <c r="OK97" s="165" t="e">
        <f t="shared" si="2224"/>
        <v>#DIV/0!</v>
      </c>
      <c r="OL97" s="164">
        <f t="shared" si="2224"/>
        <v>0</v>
      </c>
      <c r="OM97" s="176">
        <f t="shared" si="2224"/>
        <v>0</v>
      </c>
      <c r="ON97" s="175">
        <f t="shared" si="1456"/>
        <v>10799.720000000001</v>
      </c>
      <c r="OO97" s="164">
        <f t="shared" si="1456"/>
        <v>0</v>
      </c>
      <c r="OP97" s="164">
        <f t="shared" si="1456"/>
        <v>10799.720000000001</v>
      </c>
      <c r="OQ97" s="165">
        <f t="shared" si="1457"/>
        <v>0</v>
      </c>
      <c r="OR97" s="164">
        <f t="shared" si="1458"/>
        <v>0</v>
      </c>
      <c r="OS97" s="176">
        <f t="shared" si="1458"/>
        <v>10799.720000000001</v>
      </c>
      <c r="OT97" s="175">
        <f t="shared" ref="OT97:PE97" si="2225">SUM(OT90:OT96)</f>
        <v>10820.69</v>
      </c>
      <c r="OU97" s="164">
        <f t="shared" si="2225"/>
        <v>0</v>
      </c>
      <c r="OV97" s="164">
        <f t="shared" si="2225"/>
        <v>10820.69</v>
      </c>
      <c r="OW97" s="165" t="e">
        <f t="shared" si="2225"/>
        <v>#DIV/0!</v>
      </c>
      <c r="OX97" s="164">
        <f t="shared" si="2225"/>
        <v>0</v>
      </c>
      <c r="OY97" s="176">
        <f t="shared" si="2225"/>
        <v>10820.69</v>
      </c>
      <c r="OZ97" s="175">
        <f t="shared" si="2225"/>
        <v>-20.97</v>
      </c>
      <c r="PA97" s="164">
        <f t="shared" si="2225"/>
        <v>0</v>
      </c>
      <c r="PB97" s="164">
        <f t="shared" si="2225"/>
        <v>-20.97</v>
      </c>
      <c r="PC97" s="165" t="e">
        <f t="shared" si="2225"/>
        <v>#DIV/0!</v>
      </c>
      <c r="PD97" s="164">
        <f t="shared" si="2225"/>
        <v>0</v>
      </c>
      <c r="PE97" s="176">
        <f t="shared" si="2225"/>
        <v>-20.97</v>
      </c>
      <c r="PF97" s="175">
        <f t="shared" si="1459"/>
        <v>-23.71</v>
      </c>
      <c r="PG97" s="164">
        <f t="shared" si="1459"/>
        <v>-30867.93</v>
      </c>
      <c r="PH97" s="164">
        <f t="shared" si="1459"/>
        <v>30844.22</v>
      </c>
      <c r="PI97" s="165">
        <f t="shared" si="1460"/>
        <v>130189.49810206663</v>
      </c>
      <c r="PJ97" s="164">
        <f t="shared" si="1461"/>
        <v>0</v>
      </c>
      <c r="PK97" s="176">
        <f t="shared" si="1461"/>
        <v>30844.22</v>
      </c>
      <c r="PL97" s="175">
        <f t="shared" ref="PL97:PW97" si="2226">SUM(PL90:PL96)</f>
        <v>0</v>
      </c>
      <c r="PM97" s="164">
        <f t="shared" si="2226"/>
        <v>0</v>
      </c>
      <c r="PN97" s="164">
        <f t="shared" si="2226"/>
        <v>0</v>
      </c>
      <c r="PO97" s="165" t="e">
        <f t="shared" si="2226"/>
        <v>#DIV/0!</v>
      </c>
      <c r="PP97" s="164">
        <f t="shared" si="2226"/>
        <v>0</v>
      </c>
      <c r="PQ97" s="176">
        <f t="shared" si="2226"/>
        <v>0</v>
      </c>
      <c r="PR97" s="175">
        <f t="shared" si="2226"/>
        <v>-23.71</v>
      </c>
      <c r="PS97" s="164">
        <f t="shared" si="2226"/>
        <v>-30867.93</v>
      </c>
      <c r="PT97" s="164">
        <f t="shared" si="2226"/>
        <v>30844.22</v>
      </c>
      <c r="PU97" s="165" t="e">
        <f t="shared" si="2226"/>
        <v>#DIV/0!</v>
      </c>
      <c r="PV97" s="164">
        <f t="shared" si="2226"/>
        <v>0</v>
      </c>
      <c r="PW97" s="176">
        <f t="shared" si="2226"/>
        <v>30844.22</v>
      </c>
    </row>
    <row r="98" spans="1:439" s="98" customFormat="1" ht="18.75" customHeight="1">
      <c r="A98" s="108">
        <v>16</v>
      </c>
      <c r="B98" s="196" t="s">
        <v>796</v>
      </c>
      <c r="C98" s="196"/>
      <c r="D98" s="133"/>
      <c r="E98" s="133"/>
      <c r="F98" s="133"/>
      <c r="G98" s="133"/>
      <c r="H98" s="133"/>
      <c r="I98" s="147"/>
      <c r="J98" s="133"/>
      <c r="K98" s="134" t="e">
        <f t="shared" si="1374"/>
        <v>#DIV/0!</v>
      </c>
      <c r="L98" s="133"/>
      <c r="M98" s="135"/>
      <c r="N98" s="136"/>
      <c r="O98" s="148"/>
      <c r="P98" s="137"/>
      <c r="Q98" s="138"/>
      <c r="R98" s="137"/>
      <c r="S98" s="139"/>
      <c r="T98" s="140"/>
      <c r="U98" s="149"/>
      <c r="V98" s="141"/>
      <c r="W98" s="142"/>
      <c r="X98" s="141"/>
      <c r="Y98" s="143"/>
      <c r="Z98" s="144"/>
      <c r="AA98" s="147"/>
      <c r="AB98" s="133"/>
      <c r="AC98" s="134"/>
      <c r="AD98" s="133"/>
      <c r="AE98" s="145"/>
      <c r="AF98" s="144"/>
      <c r="AG98" s="147"/>
      <c r="AH98" s="133"/>
      <c r="AI98" s="134"/>
      <c r="AJ98" s="133"/>
      <c r="AK98" s="145"/>
      <c r="AL98" s="144"/>
      <c r="AM98" s="147"/>
      <c r="AN98" s="133"/>
      <c r="AO98" s="134"/>
      <c r="AP98" s="133"/>
      <c r="AQ98" s="145"/>
      <c r="AR98" s="144"/>
      <c r="AS98" s="147"/>
      <c r="AT98" s="133"/>
      <c r="AU98" s="134"/>
      <c r="AV98" s="133"/>
      <c r="AW98" s="145"/>
      <c r="AX98" s="144"/>
      <c r="AY98" s="147"/>
      <c r="AZ98" s="133"/>
      <c r="BA98" s="134"/>
      <c r="BB98" s="133"/>
      <c r="BC98" s="145"/>
      <c r="BD98" s="144"/>
      <c r="BE98" s="147"/>
      <c r="BF98" s="133"/>
      <c r="BG98" s="134"/>
      <c r="BH98" s="133"/>
      <c r="BI98" s="145"/>
      <c r="BJ98" s="144"/>
      <c r="BK98" s="147"/>
      <c r="BL98" s="133"/>
      <c r="BM98" s="134"/>
      <c r="BN98" s="133"/>
      <c r="BO98" s="145"/>
      <c r="BP98" s="144"/>
      <c r="BQ98" s="147"/>
      <c r="BR98" s="133"/>
      <c r="BS98" s="134"/>
      <c r="BT98" s="133"/>
      <c r="BU98" s="145"/>
      <c r="BV98" s="144"/>
      <c r="BW98" s="147"/>
      <c r="BX98" s="133"/>
      <c r="BY98" s="134"/>
      <c r="BZ98" s="133"/>
      <c r="CA98" s="145"/>
      <c r="CB98" s="144"/>
      <c r="CC98" s="147"/>
      <c r="CD98" s="133"/>
      <c r="CE98" s="134"/>
      <c r="CF98" s="133"/>
      <c r="CG98" s="145"/>
      <c r="CH98" s="144"/>
      <c r="CI98" s="147"/>
      <c r="CJ98" s="133"/>
      <c r="CK98" s="134"/>
      <c r="CL98" s="133"/>
      <c r="CM98" s="145"/>
      <c r="CN98" s="144"/>
      <c r="CO98" s="147"/>
      <c r="CP98" s="133"/>
      <c r="CQ98" s="134"/>
      <c r="CR98" s="133"/>
      <c r="CS98" s="145"/>
      <c r="CT98" s="144"/>
      <c r="CU98" s="147"/>
      <c r="CV98" s="133"/>
      <c r="CW98" s="134"/>
      <c r="CX98" s="133"/>
      <c r="CY98" s="145"/>
      <c r="CZ98" s="144"/>
      <c r="DA98" s="147"/>
      <c r="DB98" s="133"/>
      <c r="DC98" s="134"/>
      <c r="DD98" s="133"/>
      <c r="DE98" s="145"/>
      <c r="DF98" s="144"/>
      <c r="DG98" s="147"/>
      <c r="DH98" s="133"/>
      <c r="DI98" s="134"/>
      <c r="DJ98" s="133"/>
      <c r="DK98" s="145"/>
      <c r="DL98" s="144"/>
      <c r="DM98" s="147"/>
      <c r="DN98" s="133"/>
      <c r="DO98" s="134"/>
      <c r="DP98" s="133"/>
      <c r="DQ98" s="145"/>
      <c r="DR98" s="144"/>
      <c r="DS98" s="147"/>
      <c r="DT98" s="133"/>
      <c r="DU98" s="134"/>
      <c r="DV98" s="133"/>
      <c r="DW98" s="145"/>
      <c r="DX98" s="144"/>
      <c r="DY98" s="147"/>
      <c r="DZ98" s="133"/>
      <c r="EA98" s="134"/>
      <c r="EB98" s="133"/>
      <c r="EC98" s="145"/>
      <c r="ED98" s="144"/>
      <c r="EE98" s="147"/>
      <c r="EF98" s="133"/>
      <c r="EG98" s="134"/>
      <c r="EH98" s="133"/>
      <c r="EI98" s="145"/>
      <c r="EJ98" s="144"/>
      <c r="EK98" s="147"/>
      <c r="EL98" s="133"/>
      <c r="EM98" s="134"/>
      <c r="EN98" s="133"/>
      <c r="EO98" s="145"/>
      <c r="EP98" s="144"/>
      <c r="EQ98" s="147"/>
      <c r="ER98" s="133"/>
      <c r="ES98" s="134"/>
      <c r="ET98" s="133"/>
      <c r="EU98" s="145"/>
      <c r="EV98" s="144"/>
      <c r="EW98" s="147"/>
      <c r="EX98" s="133"/>
      <c r="EY98" s="134"/>
      <c r="EZ98" s="133"/>
      <c r="FA98" s="145"/>
      <c r="FB98" s="144"/>
      <c r="FC98" s="147"/>
      <c r="FD98" s="133"/>
      <c r="FE98" s="134"/>
      <c r="FF98" s="133"/>
      <c r="FG98" s="145"/>
      <c r="FH98" s="144"/>
      <c r="FI98" s="147"/>
      <c r="FJ98" s="133"/>
      <c r="FK98" s="134"/>
      <c r="FL98" s="133"/>
      <c r="FM98" s="145"/>
      <c r="FN98" s="144"/>
      <c r="FO98" s="147"/>
      <c r="FP98" s="133"/>
      <c r="FQ98" s="134"/>
      <c r="FR98" s="133"/>
      <c r="FS98" s="145"/>
      <c r="FT98" s="144"/>
      <c r="FU98" s="147"/>
      <c r="FV98" s="133"/>
      <c r="FW98" s="134"/>
      <c r="FX98" s="133"/>
      <c r="FY98" s="145"/>
      <c r="FZ98" s="144"/>
      <c r="GA98" s="147"/>
      <c r="GB98" s="133"/>
      <c r="GC98" s="134"/>
      <c r="GD98" s="133"/>
      <c r="GE98" s="145"/>
      <c r="GF98" s="144"/>
      <c r="GG98" s="147"/>
      <c r="GH98" s="133"/>
      <c r="GI98" s="134"/>
      <c r="GJ98" s="133"/>
      <c r="GK98" s="145"/>
      <c r="GL98" s="144"/>
      <c r="GM98" s="147"/>
      <c r="GN98" s="133"/>
      <c r="GO98" s="134"/>
      <c r="GP98" s="133"/>
      <c r="GQ98" s="145"/>
      <c r="GR98" s="144"/>
      <c r="GS98" s="147"/>
      <c r="GT98" s="133"/>
      <c r="GU98" s="134"/>
      <c r="GV98" s="133"/>
      <c r="GW98" s="145"/>
      <c r="GX98" s="144"/>
      <c r="GY98" s="147"/>
      <c r="GZ98" s="133"/>
      <c r="HA98" s="134"/>
      <c r="HB98" s="133"/>
      <c r="HC98" s="145"/>
      <c r="HD98" s="144"/>
      <c r="HE98" s="147"/>
      <c r="HF98" s="133"/>
      <c r="HG98" s="134"/>
      <c r="HH98" s="133"/>
      <c r="HI98" s="145"/>
      <c r="HJ98" s="144"/>
      <c r="HK98" s="147"/>
      <c r="HL98" s="133"/>
      <c r="HM98" s="134"/>
      <c r="HN98" s="133"/>
      <c r="HO98" s="145"/>
      <c r="HP98" s="144"/>
      <c r="HQ98" s="147"/>
      <c r="HR98" s="133"/>
      <c r="HS98" s="134"/>
      <c r="HT98" s="133"/>
      <c r="HU98" s="145"/>
      <c r="HV98" s="144"/>
      <c r="HW98" s="147"/>
      <c r="HX98" s="133"/>
      <c r="HY98" s="134"/>
      <c r="HZ98" s="133"/>
      <c r="IA98" s="145"/>
      <c r="IB98" s="144"/>
      <c r="IC98" s="147"/>
      <c r="ID98" s="133"/>
      <c r="IE98" s="134"/>
      <c r="IF98" s="133"/>
      <c r="IG98" s="145"/>
      <c r="IH98" s="144"/>
      <c r="II98" s="147"/>
      <c r="IJ98" s="133"/>
      <c r="IK98" s="134"/>
      <c r="IL98" s="133"/>
      <c r="IM98" s="145"/>
      <c r="IN98" s="144"/>
      <c r="IO98" s="147"/>
      <c r="IP98" s="133"/>
      <c r="IQ98" s="134"/>
      <c r="IR98" s="133"/>
      <c r="IS98" s="145"/>
      <c r="IT98" s="144"/>
      <c r="IU98" s="147"/>
      <c r="IV98" s="133"/>
      <c r="IW98" s="134"/>
      <c r="IX98" s="133"/>
      <c r="IY98" s="145"/>
      <c r="IZ98" s="144"/>
      <c r="JA98" s="147"/>
      <c r="JB98" s="133"/>
      <c r="JC98" s="134"/>
      <c r="JD98" s="133"/>
      <c r="JE98" s="145"/>
      <c r="JF98" s="144"/>
      <c r="JG98" s="147"/>
      <c r="JH98" s="133"/>
      <c r="JI98" s="134"/>
      <c r="JJ98" s="133"/>
      <c r="JK98" s="145"/>
      <c r="JL98" s="144"/>
      <c r="JM98" s="147"/>
      <c r="JN98" s="133"/>
      <c r="JO98" s="134"/>
      <c r="JP98" s="133"/>
      <c r="JQ98" s="145"/>
      <c r="JR98" s="144"/>
      <c r="JS98" s="147"/>
      <c r="JT98" s="133"/>
      <c r="JU98" s="134"/>
      <c r="JV98" s="133"/>
      <c r="JW98" s="145"/>
      <c r="JX98" s="144"/>
      <c r="JY98" s="147"/>
      <c r="JZ98" s="133"/>
      <c r="KA98" s="134"/>
      <c r="KB98" s="133"/>
      <c r="KC98" s="145"/>
      <c r="KD98" s="144"/>
      <c r="KE98" s="147"/>
      <c r="KF98" s="133"/>
      <c r="KG98" s="134"/>
      <c r="KH98" s="133"/>
      <c r="KI98" s="145"/>
      <c r="KJ98" s="144"/>
      <c r="KK98" s="147"/>
      <c r="KL98" s="133"/>
      <c r="KM98" s="134"/>
      <c r="KN98" s="133"/>
      <c r="KO98" s="145"/>
      <c r="KP98" s="144"/>
      <c r="KQ98" s="147"/>
      <c r="KR98" s="133"/>
      <c r="KS98" s="134"/>
      <c r="KT98" s="133"/>
      <c r="KU98" s="145"/>
      <c r="KV98" s="144"/>
      <c r="KW98" s="147"/>
      <c r="KX98" s="133"/>
      <c r="KY98" s="134"/>
      <c r="KZ98" s="133"/>
      <c r="LA98" s="145"/>
      <c r="LB98" s="144"/>
      <c r="LC98" s="147"/>
      <c r="LD98" s="133"/>
      <c r="LE98" s="134"/>
      <c r="LF98" s="133"/>
      <c r="LG98" s="145"/>
      <c r="LH98" s="144"/>
      <c r="LI98" s="147"/>
      <c r="LJ98" s="133"/>
      <c r="LK98" s="134"/>
      <c r="LL98" s="133"/>
      <c r="LM98" s="145"/>
      <c r="LN98" s="144"/>
      <c r="LO98" s="147"/>
      <c r="LP98" s="133"/>
      <c r="LQ98" s="134"/>
      <c r="LR98" s="133"/>
      <c r="LS98" s="145"/>
      <c r="LT98" s="144"/>
      <c r="LU98" s="147"/>
      <c r="LV98" s="133"/>
      <c r="LW98" s="134"/>
      <c r="LX98" s="133"/>
      <c r="LY98" s="145"/>
      <c r="LZ98" s="144"/>
      <c r="MA98" s="147"/>
      <c r="MB98" s="133"/>
      <c r="MC98" s="134"/>
      <c r="MD98" s="133"/>
      <c r="ME98" s="145"/>
      <c r="MF98" s="144"/>
      <c r="MG98" s="147"/>
      <c r="MH98" s="133"/>
      <c r="MI98" s="134"/>
      <c r="MJ98" s="133"/>
      <c r="MK98" s="145"/>
      <c r="ML98" s="144"/>
      <c r="MM98" s="147"/>
      <c r="MN98" s="133"/>
      <c r="MO98" s="134"/>
      <c r="MP98" s="133"/>
      <c r="MQ98" s="145"/>
      <c r="MR98" s="144"/>
      <c r="MS98" s="147"/>
      <c r="MT98" s="133"/>
      <c r="MU98" s="134"/>
      <c r="MV98" s="133"/>
      <c r="MW98" s="145"/>
      <c r="MX98" s="144"/>
      <c r="MY98" s="147"/>
      <c r="MZ98" s="133"/>
      <c r="NA98" s="134"/>
      <c r="NB98" s="133"/>
      <c r="NC98" s="145"/>
      <c r="ND98" s="144"/>
      <c r="NE98" s="147"/>
      <c r="NF98" s="133"/>
      <c r="NG98" s="134"/>
      <c r="NH98" s="133"/>
      <c r="NI98" s="145"/>
      <c r="NJ98" s="144"/>
      <c r="NK98" s="147"/>
      <c r="NL98" s="133"/>
      <c r="NM98" s="134"/>
      <c r="NN98" s="133"/>
      <c r="NO98" s="145"/>
      <c r="NP98" s="144"/>
      <c r="NQ98" s="147"/>
      <c r="NR98" s="133"/>
      <c r="NS98" s="134"/>
      <c r="NT98" s="133"/>
      <c r="NU98" s="145"/>
      <c r="NV98" s="144"/>
      <c r="NW98" s="147"/>
      <c r="NX98" s="133"/>
      <c r="NY98" s="134"/>
      <c r="NZ98" s="133"/>
      <c r="OA98" s="145"/>
      <c r="OB98" s="144"/>
      <c r="OC98" s="147"/>
      <c r="OD98" s="133"/>
      <c r="OE98" s="134"/>
      <c r="OF98" s="133"/>
      <c r="OG98" s="145"/>
      <c r="OH98" s="144"/>
      <c r="OI98" s="147"/>
      <c r="OJ98" s="133"/>
      <c r="OK98" s="134"/>
      <c r="OL98" s="133"/>
      <c r="OM98" s="145"/>
      <c r="ON98" s="144"/>
      <c r="OO98" s="147"/>
      <c r="OP98" s="133"/>
      <c r="OQ98" s="134"/>
      <c r="OR98" s="133"/>
      <c r="OS98" s="145"/>
      <c r="OT98" s="144"/>
      <c r="OU98" s="147"/>
      <c r="OV98" s="133"/>
      <c r="OW98" s="134"/>
      <c r="OX98" s="133"/>
      <c r="OY98" s="145"/>
      <c r="OZ98" s="144"/>
      <c r="PA98" s="147"/>
      <c r="PB98" s="133"/>
      <c r="PC98" s="134"/>
      <c r="PD98" s="133"/>
      <c r="PE98" s="145"/>
      <c r="PF98" s="144"/>
      <c r="PG98" s="147"/>
      <c r="PH98" s="133"/>
      <c r="PI98" s="134"/>
      <c r="PJ98" s="133"/>
      <c r="PK98" s="145"/>
      <c r="PL98" s="144"/>
      <c r="PM98" s="147"/>
      <c r="PN98" s="133"/>
      <c r="PO98" s="134"/>
      <c r="PP98" s="133"/>
      <c r="PQ98" s="145"/>
      <c r="PR98" s="144"/>
      <c r="PS98" s="147"/>
      <c r="PT98" s="133"/>
      <c r="PU98" s="134"/>
      <c r="PV98" s="133"/>
      <c r="PW98" s="145"/>
    </row>
    <row r="99" spans="1:439" s="98" customFormat="1" ht="18.75" customHeight="1">
      <c r="A99" s="150"/>
      <c r="B99" s="186" t="s">
        <v>797</v>
      </c>
      <c r="C99" s="186" t="s">
        <v>798</v>
      </c>
      <c r="D99" s="152">
        <f>+'[10]ค่าใช้+ประสาน งบโครงการ (P)'!D13</f>
        <v>5101701.6399999857</v>
      </c>
      <c r="E99" s="152">
        <f>+'[10]ค่าใช้+ประสาน งบโครงการ (P)'!E13</f>
        <v>0</v>
      </c>
      <c r="F99" s="152">
        <f t="shared" si="37"/>
        <v>5101701.6399999857</v>
      </c>
      <c r="G99" s="152">
        <f>+'[10]ค่าใช้+ประสาน งบโครงการ (P)'!F13</f>
        <v>0</v>
      </c>
      <c r="H99" s="152">
        <f t="shared" ref="H99:H103" si="2227">+F99-G99</f>
        <v>5101701.6399999857</v>
      </c>
      <c r="I99" s="153">
        <f>+'[10]ค่าใช้+ประสาน งบโครงการ (P)'!H13</f>
        <v>2440277.12</v>
      </c>
      <c r="J99" s="152">
        <f t="shared" si="38"/>
        <v>2661424.5199999856</v>
      </c>
      <c r="K99" s="154">
        <f t="shared" si="1374"/>
        <v>47.832611395126726</v>
      </c>
      <c r="L99" s="152">
        <f>+'[10]ค่าใช้+ประสาน งบโครงการ (P)'!K13</f>
        <v>3210270.2300000004</v>
      </c>
      <c r="M99" s="155">
        <f t="shared" si="39"/>
        <v>-548845.71000001486</v>
      </c>
      <c r="N99" s="136">
        <f t="shared" si="1375"/>
        <v>0</v>
      </c>
      <c r="O99" s="148">
        <f t="shared" si="1375"/>
        <v>0</v>
      </c>
      <c r="P99" s="137">
        <f t="shared" si="1375"/>
        <v>0</v>
      </c>
      <c r="Q99" s="138" t="e">
        <f t="shared" si="1376"/>
        <v>#DIV/0!</v>
      </c>
      <c r="R99" s="137">
        <f t="shared" si="1377"/>
        <v>0</v>
      </c>
      <c r="S99" s="139">
        <f t="shared" si="1377"/>
        <v>0</v>
      </c>
      <c r="T99" s="140">
        <f t="shared" si="1484"/>
        <v>5101701.6399999857</v>
      </c>
      <c r="U99" s="149">
        <f t="shared" si="1484"/>
        <v>2440277.12</v>
      </c>
      <c r="V99" s="141">
        <f t="shared" ref="V99:V103" si="2228">+T99-U99</f>
        <v>2661424.5199999856</v>
      </c>
      <c r="W99" s="142">
        <f t="shared" si="1248"/>
        <v>47.832611395126726</v>
      </c>
      <c r="X99" s="141">
        <f t="shared" si="1486"/>
        <v>3210270.2300000004</v>
      </c>
      <c r="Y99" s="143">
        <f t="shared" ref="Y99:Y103" si="2229">+V99-X99</f>
        <v>-548845.71000001486</v>
      </c>
      <c r="Z99" s="144">
        <v>0</v>
      </c>
      <c r="AA99" s="147">
        <v>0</v>
      </c>
      <c r="AB99" s="133">
        <f t="shared" ref="AB99:AB103" si="2230">+Z99-AA99</f>
        <v>0</v>
      </c>
      <c r="AC99" s="134" t="e">
        <f t="shared" ref="AC99:AC103" si="2231">AA99/Z99*100</f>
        <v>#DIV/0!</v>
      </c>
      <c r="AD99" s="133">
        <v>0</v>
      </c>
      <c r="AE99" s="145">
        <f t="shared" ref="AE99:AE103" si="2232">+AB99-AD99</f>
        <v>0</v>
      </c>
      <c r="AF99" s="144">
        <v>0</v>
      </c>
      <c r="AG99" s="147">
        <v>0</v>
      </c>
      <c r="AH99" s="133">
        <f t="shared" si="1491"/>
        <v>0</v>
      </c>
      <c r="AI99" s="134" t="e">
        <f t="shared" si="1492"/>
        <v>#DIV/0!</v>
      </c>
      <c r="AJ99" s="133">
        <v>0</v>
      </c>
      <c r="AK99" s="145">
        <f t="shared" si="1493"/>
        <v>0</v>
      </c>
      <c r="AL99" s="144">
        <f t="shared" si="1378"/>
        <v>56264.999999986961</v>
      </c>
      <c r="AM99" s="147">
        <f t="shared" si="1378"/>
        <v>0</v>
      </c>
      <c r="AN99" s="133">
        <f t="shared" si="1378"/>
        <v>56264.999999986961</v>
      </c>
      <c r="AO99" s="134">
        <f t="shared" si="1379"/>
        <v>0</v>
      </c>
      <c r="AP99" s="133">
        <f t="shared" si="1380"/>
        <v>0</v>
      </c>
      <c r="AQ99" s="145">
        <f t="shared" si="1380"/>
        <v>56264.999999986961</v>
      </c>
      <c r="AR99" s="144">
        <f>+'[10]P-NHE00.0-E-59'!$C$48</f>
        <v>56264.999999986961</v>
      </c>
      <c r="AS99" s="147">
        <f>+'[10]P-NHE00.0-E-59'!$D$48</f>
        <v>0</v>
      </c>
      <c r="AT99" s="133">
        <f t="shared" si="1381"/>
        <v>56264.999999986961</v>
      </c>
      <c r="AU99" s="134">
        <f t="shared" si="1382"/>
        <v>0</v>
      </c>
      <c r="AV99" s="133">
        <f>+'[10]P-NHE00.0-E-59'!$E$48</f>
        <v>0</v>
      </c>
      <c r="AW99" s="145">
        <f t="shared" si="1383"/>
        <v>56264.999999986961</v>
      </c>
      <c r="AX99" s="144">
        <v>0</v>
      </c>
      <c r="AY99" s="147">
        <v>0</v>
      </c>
      <c r="AZ99" s="133">
        <f t="shared" si="1384"/>
        <v>0</v>
      </c>
      <c r="BA99" s="134" t="e">
        <f t="shared" si="1385"/>
        <v>#DIV/0!</v>
      </c>
      <c r="BB99" s="133">
        <v>0</v>
      </c>
      <c r="BC99" s="145">
        <f t="shared" si="1386"/>
        <v>0</v>
      </c>
      <c r="BD99" s="144"/>
      <c r="BE99" s="147"/>
      <c r="BF99" s="133">
        <f t="shared" si="1387"/>
        <v>0</v>
      </c>
      <c r="BG99" s="134" t="e">
        <f t="shared" si="1388"/>
        <v>#DIV/0!</v>
      </c>
      <c r="BH99" s="133"/>
      <c r="BI99" s="145">
        <f t="shared" si="1389"/>
        <v>0</v>
      </c>
      <c r="BJ99" s="144">
        <f t="shared" si="1390"/>
        <v>0</v>
      </c>
      <c r="BK99" s="147">
        <f t="shared" si="1390"/>
        <v>0</v>
      </c>
      <c r="BL99" s="133">
        <f t="shared" si="1390"/>
        <v>0</v>
      </c>
      <c r="BM99" s="134" t="e">
        <f t="shared" si="1391"/>
        <v>#DIV/0!</v>
      </c>
      <c r="BN99" s="133">
        <f t="shared" si="1392"/>
        <v>0</v>
      </c>
      <c r="BO99" s="145">
        <f t="shared" si="1392"/>
        <v>0</v>
      </c>
      <c r="BP99" s="144">
        <v>0</v>
      </c>
      <c r="BQ99" s="147">
        <v>0</v>
      </c>
      <c r="BR99" s="133">
        <f t="shared" si="1393"/>
        <v>0</v>
      </c>
      <c r="BS99" s="134" t="e">
        <f t="shared" si="1394"/>
        <v>#DIV/0!</v>
      </c>
      <c r="BT99" s="133">
        <v>0</v>
      </c>
      <c r="BU99" s="145">
        <f t="shared" si="1395"/>
        <v>0</v>
      </c>
      <c r="BV99" s="144">
        <v>0</v>
      </c>
      <c r="BW99" s="147">
        <v>0</v>
      </c>
      <c r="BX99" s="133">
        <f t="shared" si="1396"/>
        <v>0</v>
      </c>
      <c r="BY99" s="134" t="e">
        <f t="shared" si="1397"/>
        <v>#DIV/0!</v>
      </c>
      <c r="BZ99" s="133">
        <v>0</v>
      </c>
      <c r="CA99" s="145">
        <f t="shared" si="1398"/>
        <v>0</v>
      </c>
      <c r="CB99" s="144">
        <v>0</v>
      </c>
      <c r="CC99" s="147">
        <v>0</v>
      </c>
      <c r="CD99" s="133">
        <f t="shared" si="1399"/>
        <v>0</v>
      </c>
      <c r="CE99" s="134" t="e">
        <f t="shared" si="1400"/>
        <v>#DIV/0!</v>
      </c>
      <c r="CF99" s="133">
        <v>0</v>
      </c>
      <c r="CG99" s="145">
        <f t="shared" si="1401"/>
        <v>0</v>
      </c>
      <c r="CH99" s="144">
        <f t="shared" si="1402"/>
        <v>0</v>
      </c>
      <c r="CI99" s="147">
        <f t="shared" si="1402"/>
        <v>0</v>
      </c>
      <c r="CJ99" s="133">
        <f t="shared" si="1402"/>
        <v>0</v>
      </c>
      <c r="CK99" s="134" t="e">
        <f t="shared" si="1403"/>
        <v>#DIV/0!</v>
      </c>
      <c r="CL99" s="133">
        <f t="shared" si="1404"/>
        <v>0</v>
      </c>
      <c r="CM99" s="145">
        <f t="shared" si="1404"/>
        <v>0</v>
      </c>
      <c r="CN99" s="144">
        <v>0</v>
      </c>
      <c r="CO99" s="147">
        <v>0</v>
      </c>
      <c r="CP99" s="133">
        <f t="shared" si="1405"/>
        <v>0</v>
      </c>
      <c r="CQ99" s="134" t="e">
        <f t="shared" si="1406"/>
        <v>#DIV/0!</v>
      </c>
      <c r="CR99" s="133">
        <v>0</v>
      </c>
      <c r="CS99" s="145">
        <f t="shared" si="1407"/>
        <v>0</v>
      </c>
      <c r="CT99" s="144">
        <v>0</v>
      </c>
      <c r="CU99" s="147">
        <v>0</v>
      </c>
      <c r="CV99" s="133">
        <f t="shared" si="1408"/>
        <v>0</v>
      </c>
      <c r="CW99" s="134" t="e">
        <f t="shared" si="1409"/>
        <v>#DIV/0!</v>
      </c>
      <c r="CX99" s="133">
        <v>0</v>
      </c>
      <c r="CY99" s="145">
        <f t="shared" si="1410"/>
        <v>0</v>
      </c>
      <c r="CZ99" s="144">
        <v>0</v>
      </c>
      <c r="DA99" s="147">
        <v>0</v>
      </c>
      <c r="DB99" s="133">
        <f t="shared" si="1411"/>
        <v>0</v>
      </c>
      <c r="DC99" s="134" t="e">
        <f t="shared" si="1412"/>
        <v>#DIV/0!</v>
      </c>
      <c r="DD99" s="133">
        <v>0</v>
      </c>
      <c r="DE99" s="145">
        <f t="shared" si="1413"/>
        <v>0</v>
      </c>
      <c r="DF99" s="144">
        <f t="shared" si="1414"/>
        <v>99700</v>
      </c>
      <c r="DG99" s="147">
        <f t="shared" si="1414"/>
        <v>0</v>
      </c>
      <c r="DH99" s="133">
        <f t="shared" si="1414"/>
        <v>99700</v>
      </c>
      <c r="DI99" s="134">
        <f t="shared" si="1415"/>
        <v>0</v>
      </c>
      <c r="DJ99" s="133">
        <f t="shared" si="1416"/>
        <v>99700</v>
      </c>
      <c r="DK99" s="145">
        <f t="shared" si="1416"/>
        <v>0</v>
      </c>
      <c r="DL99" s="144">
        <f>+'[10]P-NHE00.0-E-59'!C6</f>
        <v>99700</v>
      </c>
      <c r="DM99" s="147">
        <f>+'[10]P-NHE00.0-E-59'!D6</f>
        <v>0</v>
      </c>
      <c r="DN99" s="133">
        <f t="shared" si="1417"/>
        <v>99700</v>
      </c>
      <c r="DO99" s="134">
        <f t="shared" si="1418"/>
        <v>0</v>
      </c>
      <c r="DP99" s="133">
        <f>+'[10]P-NHE00.0-E-59'!E6</f>
        <v>99700</v>
      </c>
      <c r="DQ99" s="145">
        <f t="shared" si="1419"/>
        <v>0</v>
      </c>
      <c r="DR99" s="144">
        <f>+'[10]P-NHE00.0-E-59'!C7</f>
        <v>0</v>
      </c>
      <c r="DS99" s="147">
        <f>+'[10]P-NHE00.0-E-59'!D7</f>
        <v>0</v>
      </c>
      <c r="DT99" s="133">
        <f t="shared" si="1420"/>
        <v>0</v>
      </c>
      <c r="DU99" s="134" t="e">
        <f t="shared" si="1421"/>
        <v>#DIV/0!</v>
      </c>
      <c r="DV99" s="133">
        <f>+'[10]P-NHE00.0-E-59'!E7</f>
        <v>0</v>
      </c>
      <c r="DW99" s="145">
        <f t="shared" si="1422"/>
        <v>0</v>
      </c>
      <c r="DX99" s="144">
        <f>+'[10]P-NHE00.0-E-59'!C8</f>
        <v>0</v>
      </c>
      <c r="DY99" s="147">
        <f>+'[10]P-NHE00.0-E-59'!D8</f>
        <v>0</v>
      </c>
      <c r="DZ99" s="133">
        <f t="shared" ref="DZ99:DZ103" si="2233">+DX99-DY99</f>
        <v>0</v>
      </c>
      <c r="EA99" s="134" t="e">
        <f t="shared" ref="EA99:EA103" si="2234">DY99/DX99*100</f>
        <v>#DIV/0!</v>
      </c>
      <c r="EB99" s="133">
        <f>+'[10]P-NHE00.0-E-59'!E8</f>
        <v>0</v>
      </c>
      <c r="EC99" s="145">
        <f t="shared" ref="EC99:EC103" si="2235">+DZ99-EB99</f>
        <v>0</v>
      </c>
      <c r="ED99" s="144">
        <f t="shared" si="1423"/>
        <v>155999.99999999983</v>
      </c>
      <c r="EE99" s="147">
        <f t="shared" si="1423"/>
        <v>155999.99999999983</v>
      </c>
      <c r="EF99" s="133">
        <f t="shared" si="1423"/>
        <v>0</v>
      </c>
      <c r="EG99" s="134">
        <f t="shared" si="1424"/>
        <v>100</v>
      </c>
      <c r="EH99" s="133">
        <f t="shared" si="1425"/>
        <v>0</v>
      </c>
      <c r="EI99" s="145">
        <f t="shared" si="1425"/>
        <v>0</v>
      </c>
      <c r="EJ99" s="144">
        <f>+'[10]P-NHE00.0-E-59'!C9</f>
        <v>93999.999999999942</v>
      </c>
      <c r="EK99" s="147">
        <f>+'[10]P-NHE00.0-E-59'!D9</f>
        <v>93999.999999999942</v>
      </c>
      <c r="EL99" s="133">
        <f t="shared" ref="EL99:EL103" si="2236">+EJ99-EK99</f>
        <v>0</v>
      </c>
      <c r="EM99" s="134">
        <f t="shared" ref="EM99:EM103" si="2237">EK99/EJ99*100</f>
        <v>100</v>
      </c>
      <c r="EN99" s="133">
        <f>+'[10]P-NHE00.0-E-59'!E9</f>
        <v>0</v>
      </c>
      <c r="EO99" s="145">
        <f t="shared" ref="EO99:EO103" si="2238">+EL99-EN99</f>
        <v>0</v>
      </c>
      <c r="EP99" s="144">
        <f>+'[10]P-NHE00.0-E-59'!C10</f>
        <v>0</v>
      </c>
      <c r="EQ99" s="147">
        <f>+'[10]P-NHE00.0-E-59'!D10</f>
        <v>0</v>
      </c>
      <c r="ER99" s="133">
        <f t="shared" ref="ER99:ER103" si="2239">+EP99-EQ99</f>
        <v>0</v>
      </c>
      <c r="ES99" s="134" t="e">
        <f t="shared" ref="ES99:ES103" si="2240">EQ99/EP99*100</f>
        <v>#DIV/0!</v>
      </c>
      <c r="ET99" s="133">
        <f>+'[10]P-NHE00.0-E-59'!E10</f>
        <v>0</v>
      </c>
      <c r="EU99" s="145">
        <f t="shared" ref="EU99:EU103" si="2241">+ER99-ET99</f>
        <v>0</v>
      </c>
      <c r="EV99" s="144">
        <f>+'[10]P-NHE00.0-E-59'!C11</f>
        <v>61999.999999999884</v>
      </c>
      <c r="EW99" s="147">
        <f>+'[10]P-NHE00.0-E-59'!D11</f>
        <v>61999.999999999884</v>
      </c>
      <c r="EX99" s="133">
        <f t="shared" ref="EX99:EX103" si="2242">+EV99-EW99</f>
        <v>0</v>
      </c>
      <c r="EY99" s="134">
        <f t="shared" ref="EY99:EY103" si="2243">EW99/EV99*100</f>
        <v>100</v>
      </c>
      <c r="EZ99" s="133">
        <f>+'[10]P-NHE00.0-E-59'!E11</f>
        <v>0</v>
      </c>
      <c r="FA99" s="145">
        <f t="shared" ref="FA99:FA103" si="2244">+EX99-EZ99</f>
        <v>0</v>
      </c>
      <c r="FB99" s="144">
        <f>+'[10]P-NHE00.0-E-59'!C12</f>
        <v>0</v>
      </c>
      <c r="FC99" s="147">
        <f>+'[10]P-NHE00.0-E-59'!D12</f>
        <v>0</v>
      </c>
      <c r="FD99" s="133">
        <f t="shared" ref="FD99:FD103" si="2245">+FB99-FC99</f>
        <v>0</v>
      </c>
      <c r="FE99" s="134" t="e">
        <f t="shared" ref="FE99:FE103" si="2246">FC99/FB99*100</f>
        <v>#DIV/0!</v>
      </c>
      <c r="FF99" s="133">
        <f>+'[10]P-NHE00.0-E-59'!E12</f>
        <v>0</v>
      </c>
      <c r="FG99" s="145">
        <f t="shared" ref="FG99:FG103" si="2247">+FD99-FF99</f>
        <v>0</v>
      </c>
      <c r="FH99" s="144">
        <f>+'[10]P-NHE00.0-E-59'!C13</f>
        <v>0</v>
      </c>
      <c r="FI99" s="147">
        <f>+'[10]P-NHE00.0-E-59'!D13</f>
        <v>0</v>
      </c>
      <c r="FJ99" s="133">
        <f t="shared" ref="FJ99:FJ103" si="2248">+FH99-FI99</f>
        <v>0</v>
      </c>
      <c r="FK99" s="134" t="e">
        <f t="shared" ref="FK99:FK103" si="2249">FI99/FH99*100</f>
        <v>#DIV/0!</v>
      </c>
      <c r="FL99" s="133">
        <f>+'[10]P-NHE00.0-E-59'!E13</f>
        <v>0</v>
      </c>
      <c r="FM99" s="145">
        <f t="shared" ref="FM99:FM103" si="2250">+FJ99-FL99</f>
        <v>0</v>
      </c>
      <c r="FN99" s="144">
        <f t="shared" si="1426"/>
        <v>152519.00000000006</v>
      </c>
      <c r="FO99" s="147">
        <f t="shared" si="1426"/>
        <v>152519</v>
      </c>
      <c r="FP99" s="133">
        <f t="shared" si="1426"/>
        <v>5.8207660913467407E-11</v>
      </c>
      <c r="FQ99" s="134">
        <f t="shared" si="1427"/>
        <v>99.999999999999972</v>
      </c>
      <c r="FR99" s="133">
        <f t="shared" si="1428"/>
        <v>292462</v>
      </c>
      <c r="FS99" s="145">
        <f t="shared" si="1428"/>
        <v>-292461.99999999994</v>
      </c>
      <c r="FT99" s="144">
        <f>+'[10]P-NHE00.0-E-59'!C14</f>
        <v>121109</v>
      </c>
      <c r="FU99" s="147">
        <f>+'[10]P-NHE00.0-E-59'!D14</f>
        <v>121109</v>
      </c>
      <c r="FV99" s="133">
        <f t="shared" ref="FV99:FV103" si="2251">+FT99-FU99</f>
        <v>0</v>
      </c>
      <c r="FW99" s="134">
        <f t="shared" ref="FW99:FW103" si="2252">FU99/FT99*100</f>
        <v>100</v>
      </c>
      <c r="FX99" s="133">
        <f>+'[10]P-NHE00.0-E-59'!E14</f>
        <v>292462</v>
      </c>
      <c r="FY99" s="145">
        <f t="shared" ref="FY99:FY103" si="2253">+FV99-FX99</f>
        <v>-292462</v>
      </c>
      <c r="FZ99" s="144">
        <f>+'[10]P-NHE00.0-E-59'!C15</f>
        <v>31410.000000000058</v>
      </c>
      <c r="GA99" s="147">
        <f>+'[10]P-NHE00.0-E-59'!D15</f>
        <v>31410</v>
      </c>
      <c r="GB99" s="133">
        <f t="shared" ref="GB99:GB103" si="2254">+FZ99-GA99</f>
        <v>5.8207660913467407E-11</v>
      </c>
      <c r="GC99" s="134">
        <f t="shared" ref="GC99:GC103" si="2255">GA99/FZ99*100</f>
        <v>99.999999999999815</v>
      </c>
      <c r="GD99" s="133">
        <f>+'[10]P-NHE00.0-E-59'!E15</f>
        <v>0</v>
      </c>
      <c r="GE99" s="145">
        <f t="shared" ref="GE99:GE103" si="2256">+GB99-GD99</f>
        <v>5.8207660913467407E-11</v>
      </c>
      <c r="GF99" s="144">
        <f>+'[10]P-NHE00.0-E-59'!C16</f>
        <v>0</v>
      </c>
      <c r="GG99" s="147">
        <f>+'[10]P-NHE00.0-E-59'!D16</f>
        <v>0</v>
      </c>
      <c r="GH99" s="133">
        <f t="shared" ref="GH99:GH103" si="2257">+GF99-GG99</f>
        <v>0</v>
      </c>
      <c r="GI99" s="134" t="e">
        <f t="shared" ref="GI99:GI103" si="2258">GG99/GF99*100</f>
        <v>#DIV/0!</v>
      </c>
      <c r="GJ99" s="133">
        <f>+'[10]P-NHE00.0-E-59'!E16</f>
        <v>0</v>
      </c>
      <c r="GK99" s="145">
        <f t="shared" ref="GK99:GK103" si="2259">+GH99-GJ99</f>
        <v>0</v>
      </c>
      <c r="GL99" s="144">
        <f t="shared" si="1429"/>
        <v>617631</v>
      </c>
      <c r="GM99" s="147">
        <f t="shared" si="1429"/>
        <v>360500</v>
      </c>
      <c r="GN99" s="133">
        <f t="shared" si="1429"/>
        <v>257131</v>
      </c>
      <c r="GO99" s="134">
        <f t="shared" si="1430"/>
        <v>58.368184239456887</v>
      </c>
      <c r="GP99" s="133">
        <f t="shared" si="1431"/>
        <v>257131</v>
      </c>
      <c r="GQ99" s="145">
        <f t="shared" si="1431"/>
        <v>0</v>
      </c>
      <c r="GR99" s="144">
        <f>+'[10]P-NHE00.0-E-59'!C17</f>
        <v>439211</v>
      </c>
      <c r="GS99" s="147">
        <f>+'[10]P-NHE00.0-E-59'!D17</f>
        <v>360500</v>
      </c>
      <c r="GT99" s="133">
        <f t="shared" ref="GT99:GT103" si="2260">+GR99-GS99</f>
        <v>78711</v>
      </c>
      <c r="GU99" s="134">
        <f t="shared" ref="GU99:GU103" si="2261">GS99/GR99*100</f>
        <v>82.079000753624115</v>
      </c>
      <c r="GV99" s="133">
        <f>+'[10]P-NHE00.0-E-59'!E17</f>
        <v>78711</v>
      </c>
      <c r="GW99" s="145">
        <f t="shared" ref="GW99:GW103" si="2262">+GT99-GV99</f>
        <v>0</v>
      </c>
      <c r="GX99" s="144">
        <f>+'[10]P-NHE00.0-E-59'!C18</f>
        <v>0</v>
      </c>
      <c r="GY99" s="147">
        <f>+'[10]P-NHE00.0-E-59'!D18</f>
        <v>0</v>
      </c>
      <c r="GZ99" s="133">
        <f t="shared" ref="GZ99:GZ103" si="2263">+GX99-GY99</f>
        <v>0</v>
      </c>
      <c r="HA99" s="134" t="e">
        <f t="shared" ref="HA99:HA103" si="2264">GY99/GX99*100</f>
        <v>#DIV/0!</v>
      </c>
      <c r="HB99" s="133">
        <f>+'[10]P-NHE00.0-E-59'!E18</f>
        <v>0</v>
      </c>
      <c r="HC99" s="145">
        <f t="shared" ref="HC99:HC103" si="2265">+GZ99-HB99</f>
        <v>0</v>
      </c>
      <c r="HD99" s="144">
        <f>+'[10]P-NHE00.0-E-59'!C19</f>
        <v>0</v>
      </c>
      <c r="HE99" s="147">
        <f>+'[10]P-NHE00.0-E-59'!D19</f>
        <v>0</v>
      </c>
      <c r="HF99" s="133">
        <f t="shared" ref="HF99:HF103" si="2266">+HD99-HE99</f>
        <v>0</v>
      </c>
      <c r="HG99" s="134" t="e">
        <f t="shared" ref="HG99:HG103" si="2267">HE99/HD99*100</f>
        <v>#DIV/0!</v>
      </c>
      <c r="HH99" s="133">
        <f>+'[10]P-NHE00.0-E-59'!E19</f>
        <v>0</v>
      </c>
      <c r="HI99" s="145">
        <f t="shared" ref="HI99:HI103" si="2268">+HF99-HH99</f>
        <v>0</v>
      </c>
      <c r="HJ99" s="144">
        <f>+'[10]P-NHE00.0-E-59'!C20</f>
        <v>0</v>
      </c>
      <c r="HK99" s="147">
        <f>+'[10]P-NHE00.0-E-59'!D20</f>
        <v>0</v>
      </c>
      <c r="HL99" s="133">
        <f t="shared" ref="HL99:HL103" si="2269">+HJ99-HK99</f>
        <v>0</v>
      </c>
      <c r="HM99" s="134" t="e">
        <f t="shared" ref="HM99:HM103" si="2270">HK99/HJ99*100</f>
        <v>#DIV/0!</v>
      </c>
      <c r="HN99" s="133">
        <f>+'[10]P-NHE00.0-E-59'!E20</f>
        <v>0</v>
      </c>
      <c r="HO99" s="145">
        <f t="shared" ref="HO99:HO103" si="2271">+HL99-HN99</f>
        <v>0</v>
      </c>
      <c r="HP99" s="144">
        <f>+'[10]P-NHE00.0-E-59'!C21</f>
        <v>5920</v>
      </c>
      <c r="HQ99" s="147">
        <f>+'[10]P-NHE00.0-E-59'!D21</f>
        <v>0</v>
      </c>
      <c r="HR99" s="133">
        <f t="shared" ref="HR99:HR103" si="2272">+HP99-HQ99</f>
        <v>5920</v>
      </c>
      <c r="HS99" s="134">
        <f t="shared" ref="HS99:HS103" si="2273">HQ99/HP99*100</f>
        <v>0</v>
      </c>
      <c r="HT99" s="133">
        <f>+'[10]P-NHE00.0-E-59'!E21</f>
        <v>5920</v>
      </c>
      <c r="HU99" s="145">
        <f t="shared" ref="HU99:HU103" si="2274">+HR99-HT99</f>
        <v>0</v>
      </c>
      <c r="HV99" s="144">
        <f>+'[10]P-NHE00.0-E-59'!C22</f>
        <v>172500</v>
      </c>
      <c r="HW99" s="147">
        <f>+'[10]P-NHE00.0-E-59'!D22</f>
        <v>0</v>
      </c>
      <c r="HX99" s="133">
        <f t="shared" ref="HX99:HX103" si="2275">+HV99-HW99</f>
        <v>172500</v>
      </c>
      <c r="HY99" s="134">
        <f t="shared" ref="HY99:HY103" si="2276">HW99/HV99*100</f>
        <v>0</v>
      </c>
      <c r="HZ99" s="133">
        <f>+'[10]P-NHE00.0-E-59'!E22</f>
        <v>172500</v>
      </c>
      <c r="IA99" s="145">
        <f t="shared" ref="IA99:IA103" si="2277">+HX99-HZ99</f>
        <v>0</v>
      </c>
      <c r="IB99" s="144">
        <f t="shared" si="1432"/>
        <v>806212.0700000003</v>
      </c>
      <c r="IC99" s="147">
        <f t="shared" si="1432"/>
        <v>580502.0700000003</v>
      </c>
      <c r="ID99" s="133">
        <f t="shared" si="1432"/>
        <v>225710</v>
      </c>
      <c r="IE99" s="134">
        <f t="shared" si="1433"/>
        <v>72.003644152834383</v>
      </c>
      <c r="IF99" s="133">
        <f t="shared" si="1434"/>
        <v>1153710</v>
      </c>
      <c r="IG99" s="145">
        <f t="shared" si="1434"/>
        <v>-928000</v>
      </c>
      <c r="IH99" s="144">
        <f>+'[10]P-NHE00.0-E-59'!C23</f>
        <v>546774.0700000003</v>
      </c>
      <c r="II99" s="147">
        <f>+'[10]P-NHE00.0-E-59'!D23</f>
        <v>546774.0700000003</v>
      </c>
      <c r="IJ99" s="133">
        <f t="shared" ref="IJ99:IJ103" si="2278">+IH99-II99</f>
        <v>0</v>
      </c>
      <c r="IK99" s="134">
        <f t="shared" ref="IK99:IK103" si="2279">II99/IH99*100</f>
        <v>100</v>
      </c>
      <c r="IL99" s="133">
        <f>+'[10]P-NHE00.0-E-59'!E23</f>
        <v>928000</v>
      </c>
      <c r="IM99" s="145">
        <f t="shared" ref="IM99:IM103" si="2280">+IJ99-IL99</f>
        <v>-928000</v>
      </c>
      <c r="IN99" s="144">
        <f>+'[10]P-NHE00.0-E-59'!C24</f>
        <v>33728</v>
      </c>
      <c r="IO99" s="147">
        <f>+'[10]P-NHE00.0-E-59'!D24</f>
        <v>33728</v>
      </c>
      <c r="IP99" s="133">
        <f t="shared" ref="IP99:IP103" si="2281">+IN99-IO99</f>
        <v>0</v>
      </c>
      <c r="IQ99" s="134">
        <f t="shared" ref="IQ99:IQ103" si="2282">IO99/IN99*100</f>
        <v>100</v>
      </c>
      <c r="IR99" s="133">
        <f>+'[10]P-NHE00.0-E-59'!E24</f>
        <v>0</v>
      </c>
      <c r="IS99" s="145">
        <f t="shared" ref="IS99:IS103" si="2283">+IP99-IR99</f>
        <v>0</v>
      </c>
      <c r="IT99" s="144">
        <f>+'[10]P-NHE00.0-E-59'!C25</f>
        <v>225710</v>
      </c>
      <c r="IU99" s="147">
        <f>+'[10]P-NHE00.0-E-59'!D25</f>
        <v>0</v>
      </c>
      <c r="IV99" s="133">
        <f t="shared" ref="IV99:IV103" si="2284">+IT99-IU99</f>
        <v>225710</v>
      </c>
      <c r="IW99" s="134">
        <f t="shared" ref="IW99:IW103" si="2285">IU99/IT99*100</f>
        <v>0</v>
      </c>
      <c r="IX99" s="133">
        <f>+'[10]P-NHE00.0-E-59'!E25</f>
        <v>225710</v>
      </c>
      <c r="IY99" s="145">
        <f t="shared" ref="IY99:IY103" si="2286">+IV99-IX99</f>
        <v>0</v>
      </c>
      <c r="IZ99" s="144">
        <f t="shared" si="1435"/>
        <v>264899.99999999953</v>
      </c>
      <c r="JA99" s="147">
        <f t="shared" si="1435"/>
        <v>264900</v>
      </c>
      <c r="JB99" s="133">
        <f t="shared" si="1435"/>
        <v>-4.6566128730773926E-10</v>
      </c>
      <c r="JC99" s="134">
        <f t="shared" si="1436"/>
        <v>100.00000000000017</v>
      </c>
      <c r="JD99" s="133">
        <f t="shared" si="1437"/>
        <v>427314.28</v>
      </c>
      <c r="JE99" s="145">
        <f t="shared" si="1437"/>
        <v>-427314.28000000049</v>
      </c>
      <c r="JF99" s="144">
        <f>+'[10]P-NHE00.0-E-59'!C26</f>
        <v>264899.99999999953</v>
      </c>
      <c r="JG99" s="147">
        <f>+'[10]P-NHE00.0-E-59'!D26</f>
        <v>264900</v>
      </c>
      <c r="JH99" s="218">
        <f t="shared" ref="JH99:JH103" si="2287">+JF99-JG99</f>
        <v>-4.6566128730773926E-10</v>
      </c>
      <c r="JI99" s="134">
        <f t="shared" ref="JI99:JI103" si="2288">JG99/JF99*100</f>
        <v>100.00000000000017</v>
      </c>
      <c r="JJ99" s="133">
        <f>+'[10]P-NHE00.0-E-59'!E26</f>
        <v>427314.28</v>
      </c>
      <c r="JK99" s="145">
        <f t="shared" ref="JK99:JK103" si="2289">+JH99-JJ99</f>
        <v>-427314.28000000049</v>
      </c>
      <c r="JL99" s="144">
        <f>+'[10]P-NHE00.0-E-59'!C27</f>
        <v>0</v>
      </c>
      <c r="JM99" s="147">
        <f>+'[10]P-NHE00.0-E-59'!D27</f>
        <v>0</v>
      </c>
      <c r="JN99" s="133">
        <f t="shared" ref="JN99:JN103" si="2290">+JL99-JM99</f>
        <v>0</v>
      </c>
      <c r="JO99" s="134" t="e">
        <f t="shared" ref="JO99:JO103" si="2291">JM99/JL99*100</f>
        <v>#DIV/0!</v>
      </c>
      <c r="JP99" s="133">
        <f>+'[10]P-NHE00.0-E-59'!E27</f>
        <v>0</v>
      </c>
      <c r="JQ99" s="145">
        <f t="shared" ref="JQ99:JQ103" si="2292">+JN99-JP99</f>
        <v>0</v>
      </c>
      <c r="JR99" s="144">
        <f>+'[10]P-NHE00.0-E-59'!C28</f>
        <v>0</v>
      </c>
      <c r="JS99" s="147">
        <f>+'[10]P-NHE00.0-E-59'!D28</f>
        <v>0</v>
      </c>
      <c r="JT99" s="133">
        <f t="shared" ref="JT99:JT103" si="2293">+JR99-JS99</f>
        <v>0</v>
      </c>
      <c r="JU99" s="134" t="e">
        <f t="shared" ref="JU99:JU103" si="2294">JS99/JR99*100</f>
        <v>#DIV/0!</v>
      </c>
      <c r="JV99" s="133">
        <f>+'[10]P-NHE00.0-E-59'!E28</f>
        <v>0</v>
      </c>
      <c r="JW99" s="145">
        <f t="shared" ref="JW99:JW103" si="2295">+JT99-JV99</f>
        <v>0</v>
      </c>
      <c r="JX99" s="144">
        <f>+'[10]P-NHE00.0-E-59'!C29</f>
        <v>0</v>
      </c>
      <c r="JY99" s="147">
        <f>+'[10]P-NHE00.0-E-59'!D29</f>
        <v>0</v>
      </c>
      <c r="JZ99" s="133">
        <f t="shared" ref="JZ99:JZ103" si="2296">+JX99-JY99</f>
        <v>0</v>
      </c>
      <c r="KA99" s="134" t="e">
        <f t="shared" ref="KA99:KA103" si="2297">JY99/JX99*100</f>
        <v>#DIV/0!</v>
      </c>
      <c r="KB99" s="133">
        <f>+'[10]P-NHE00.0-E-59'!E29</f>
        <v>0</v>
      </c>
      <c r="KC99" s="145">
        <f t="shared" ref="KC99:KC103" si="2298">+JZ99-KB99</f>
        <v>0</v>
      </c>
      <c r="KD99" s="144">
        <f t="shared" si="1438"/>
        <v>0</v>
      </c>
      <c r="KE99" s="147">
        <f t="shared" si="1438"/>
        <v>0</v>
      </c>
      <c r="KF99" s="133">
        <f t="shared" si="1438"/>
        <v>0</v>
      </c>
      <c r="KG99" s="134" t="e">
        <f t="shared" si="1439"/>
        <v>#DIV/0!</v>
      </c>
      <c r="KH99" s="133">
        <f t="shared" si="1440"/>
        <v>0</v>
      </c>
      <c r="KI99" s="145">
        <f t="shared" si="1440"/>
        <v>0</v>
      </c>
      <c r="KJ99" s="144">
        <f>+'[10]P-NHE00.0-E-59'!C30</f>
        <v>0</v>
      </c>
      <c r="KK99" s="147">
        <f>+'[10]P-NHE00.0-E-59'!D30</f>
        <v>0</v>
      </c>
      <c r="KL99" s="133">
        <f t="shared" ref="KL99:KL103" si="2299">+KJ99-KK99</f>
        <v>0</v>
      </c>
      <c r="KM99" s="134" t="e">
        <f t="shared" ref="KM99:KM103" si="2300">KK99/KJ99*100</f>
        <v>#DIV/0!</v>
      </c>
      <c r="KN99" s="133">
        <f>+'[10]P-NHE00.0-E-59'!E30</f>
        <v>0</v>
      </c>
      <c r="KO99" s="145">
        <f t="shared" ref="KO99:KO103" si="2301">+KL99-KN99</f>
        <v>0</v>
      </c>
      <c r="KP99" s="144">
        <f>+'[10]P-NHE00.0-E-59'!C31</f>
        <v>0</v>
      </c>
      <c r="KQ99" s="147">
        <f>+'[10]P-NHE00.0-E-59'!D31</f>
        <v>0</v>
      </c>
      <c r="KR99" s="133">
        <f t="shared" ref="KR99:KR103" si="2302">+KP99-KQ99</f>
        <v>0</v>
      </c>
      <c r="KS99" s="134" t="e">
        <f t="shared" ref="KS99:KS103" si="2303">KQ99/KP99*100</f>
        <v>#DIV/0!</v>
      </c>
      <c r="KT99" s="133">
        <f>+'[10]P-NHE00.0-E-59'!E31</f>
        <v>0</v>
      </c>
      <c r="KU99" s="145">
        <f t="shared" ref="KU99:KU103" si="2304">+KR99-KT99</f>
        <v>0</v>
      </c>
      <c r="KV99" s="144">
        <f t="shared" si="1441"/>
        <v>1006824</v>
      </c>
      <c r="KW99" s="147">
        <f t="shared" si="1441"/>
        <v>574966</v>
      </c>
      <c r="KX99" s="133">
        <f t="shared" si="1441"/>
        <v>431858</v>
      </c>
      <c r="KY99" s="134">
        <f t="shared" si="1442"/>
        <v>57.106902497358028</v>
      </c>
      <c r="KZ99" s="133">
        <f t="shared" si="1443"/>
        <v>431858</v>
      </c>
      <c r="LA99" s="145">
        <f t="shared" si="1443"/>
        <v>0</v>
      </c>
      <c r="LB99" s="144">
        <f>+'[10]P-NHE00.0-E-59'!C32</f>
        <v>1006824</v>
      </c>
      <c r="LC99" s="147">
        <f>+'[10]P-NHE00.0-E-59'!D32</f>
        <v>574966</v>
      </c>
      <c r="LD99" s="133">
        <f t="shared" ref="LD99:LD103" si="2305">+LB99-LC99</f>
        <v>431858</v>
      </c>
      <c r="LE99" s="134">
        <f t="shared" ref="LE99:LE103" si="2306">LC99/LB99*100</f>
        <v>57.106902497358028</v>
      </c>
      <c r="LF99" s="133">
        <f>+'[10]P-NHE00.0-E-59'!E32</f>
        <v>431858</v>
      </c>
      <c r="LG99" s="145">
        <f t="shared" ref="LG99:LG103" si="2307">+LD99-LF99</f>
        <v>0</v>
      </c>
      <c r="LH99" s="144">
        <f>+'[10]P-NHE00.0-E-59'!C33</f>
        <v>0</v>
      </c>
      <c r="LI99" s="147">
        <f>+'[10]P-NHE00.0-E-59'!D33</f>
        <v>0</v>
      </c>
      <c r="LJ99" s="133">
        <f t="shared" ref="LJ99:LJ103" si="2308">+LH99-LI99</f>
        <v>0</v>
      </c>
      <c r="LK99" s="134" t="e">
        <f t="shared" ref="LK99:LK103" si="2309">LI99/LH99*100</f>
        <v>#DIV/0!</v>
      </c>
      <c r="LL99" s="133">
        <f>+'[10]P-NHE00.0-E-59'!E33</f>
        <v>0</v>
      </c>
      <c r="LM99" s="145">
        <f t="shared" ref="LM99:LM103" si="2310">+LJ99-LL99</f>
        <v>0</v>
      </c>
      <c r="LN99" s="144">
        <f t="shared" si="1444"/>
        <v>237198.79999999981</v>
      </c>
      <c r="LO99" s="147">
        <f t="shared" si="1444"/>
        <v>0</v>
      </c>
      <c r="LP99" s="133">
        <f t="shared" si="1444"/>
        <v>237198.79999999981</v>
      </c>
      <c r="LQ99" s="134">
        <f t="shared" si="1445"/>
        <v>0</v>
      </c>
      <c r="LR99" s="133">
        <f t="shared" si="1446"/>
        <v>9000</v>
      </c>
      <c r="LS99" s="145">
        <f t="shared" si="1446"/>
        <v>228198.79999999981</v>
      </c>
      <c r="LT99" s="144">
        <f>+'[10]P-NHE00.0-E-59'!C34</f>
        <v>9000</v>
      </c>
      <c r="LU99" s="147">
        <f>+'[10]P-NHE00.0-E-59'!D34</f>
        <v>0</v>
      </c>
      <c r="LV99" s="133">
        <f t="shared" ref="LV99:LV103" si="2311">+LT99-LU99</f>
        <v>9000</v>
      </c>
      <c r="LW99" s="134">
        <f t="shared" ref="LW99:LW103" si="2312">LU99/LT99*100</f>
        <v>0</v>
      </c>
      <c r="LX99" s="133">
        <f>+'[10]P-NHE00.0-E-59'!E34</f>
        <v>9000</v>
      </c>
      <c r="LY99" s="145">
        <f t="shared" ref="LY99:LY103" si="2313">+LV99-LX99</f>
        <v>0</v>
      </c>
      <c r="LZ99" s="144">
        <f>+'[10]P-NHE00.0-E-59'!C35</f>
        <v>228198.79999999981</v>
      </c>
      <c r="MA99" s="147">
        <f>+'[10]P-NHE00.0-E-59'!D35</f>
        <v>0</v>
      </c>
      <c r="MB99" s="133">
        <f t="shared" ref="MB99:MB103" si="2314">+LZ99-MA99</f>
        <v>228198.79999999981</v>
      </c>
      <c r="MC99" s="134">
        <f t="shared" ref="MC99:MC103" si="2315">MA99/LZ99*100</f>
        <v>0</v>
      </c>
      <c r="MD99" s="133">
        <f>+'[10]P-NHE00.0-E-59'!E35</f>
        <v>0</v>
      </c>
      <c r="ME99" s="145">
        <f t="shared" ref="ME99:ME103" si="2316">+MB99-MD99</f>
        <v>228198.79999999981</v>
      </c>
      <c r="MF99" s="144">
        <f t="shared" si="1447"/>
        <v>261885.41999999993</v>
      </c>
      <c r="MG99" s="147">
        <f t="shared" si="1447"/>
        <v>197945.41999999993</v>
      </c>
      <c r="MH99" s="133">
        <f t="shared" si="1447"/>
        <v>63940</v>
      </c>
      <c r="MI99" s="134">
        <f t="shared" si="1448"/>
        <v>75.584742365573447</v>
      </c>
      <c r="MJ99" s="133">
        <f t="shared" si="1449"/>
        <v>63940</v>
      </c>
      <c r="MK99" s="145">
        <f t="shared" si="1449"/>
        <v>0</v>
      </c>
      <c r="ML99" s="144">
        <f>+'[10]P-NHE00.0-E-59'!C36</f>
        <v>68940</v>
      </c>
      <c r="MM99" s="147">
        <f>+'[10]P-NHE00.0-E-59'!D36</f>
        <v>5000</v>
      </c>
      <c r="MN99" s="133">
        <f t="shared" ref="MN99:MN103" si="2317">+ML99-MM99</f>
        <v>63940</v>
      </c>
      <c r="MO99" s="134">
        <f t="shared" ref="MO99:MO103" si="2318">MM99/ML99*100</f>
        <v>7.2526834928923698</v>
      </c>
      <c r="MP99" s="133">
        <f>+'[10]P-NHE00.0-E-59'!E36</f>
        <v>63940</v>
      </c>
      <c r="MQ99" s="145">
        <f t="shared" ref="MQ99:MQ103" si="2319">+MN99-MP99</f>
        <v>0</v>
      </c>
      <c r="MR99" s="144">
        <f>+'[10]P-NHE00.0-E-59'!C37</f>
        <v>192945.41999999993</v>
      </c>
      <c r="MS99" s="147">
        <f>+'[10]P-NHE00.0-E-59'!D37</f>
        <v>192945.41999999993</v>
      </c>
      <c r="MT99" s="133">
        <f t="shared" ref="MT99:MT103" si="2320">+MR99-MS99</f>
        <v>0</v>
      </c>
      <c r="MU99" s="134">
        <f t="shared" ref="MU99:MU103" si="2321">MS99/MR99*100</f>
        <v>100</v>
      </c>
      <c r="MV99" s="133">
        <f>+'[10]P-NHE00.0-E-59'!E37</f>
        <v>0</v>
      </c>
      <c r="MW99" s="145">
        <f t="shared" ref="MW99:MW103" si="2322">+MT99-MV99</f>
        <v>0</v>
      </c>
      <c r="MX99" s="144">
        <f t="shared" si="1450"/>
        <v>31300</v>
      </c>
      <c r="MY99" s="147">
        <f t="shared" si="1450"/>
        <v>0</v>
      </c>
      <c r="MZ99" s="133">
        <f t="shared" si="1450"/>
        <v>31300</v>
      </c>
      <c r="NA99" s="134">
        <f t="shared" si="1451"/>
        <v>0</v>
      </c>
      <c r="NB99" s="133">
        <f t="shared" si="1452"/>
        <v>31300</v>
      </c>
      <c r="NC99" s="145">
        <f t="shared" si="1452"/>
        <v>0</v>
      </c>
      <c r="ND99" s="144">
        <f>+'[10]P-NHE00.0-E-59'!C38</f>
        <v>0</v>
      </c>
      <c r="NE99" s="147">
        <f>+'[10]P-NHE00.0-E-59'!D38</f>
        <v>0</v>
      </c>
      <c r="NF99" s="133">
        <f t="shared" ref="NF99:NF103" si="2323">+ND99-NE99</f>
        <v>0</v>
      </c>
      <c r="NG99" s="134" t="e">
        <f t="shared" ref="NG99:NG103" si="2324">NE99/ND99*100</f>
        <v>#DIV/0!</v>
      </c>
      <c r="NH99" s="133">
        <f>+'[10]P-NHE00.0-E-59'!E38</f>
        <v>0</v>
      </c>
      <c r="NI99" s="145">
        <f t="shared" ref="NI99:NI103" si="2325">+NF99-NH99</f>
        <v>0</v>
      </c>
      <c r="NJ99" s="144">
        <f>+'[10]P-NHE00.0-E-59'!C39</f>
        <v>31300</v>
      </c>
      <c r="NK99" s="147">
        <f>+'[10]P-NHE00.0-E-59'!D39</f>
        <v>0</v>
      </c>
      <c r="NL99" s="133">
        <f t="shared" ref="NL99:NL103" si="2326">+NJ99-NK99</f>
        <v>31300</v>
      </c>
      <c r="NM99" s="134">
        <f t="shared" ref="NM99:NM103" si="2327">NK99/NJ99*100</f>
        <v>0</v>
      </c>
      <c r="NN99" s="133">
        <f>+'[10]P-NHE00.0-E-59'!E39</f>
        <v>31300</v>
      </c>
      <c r="NO99" s="145">
        <f t="shared" ref="NO99:NO103" si="2328">+NL99-NN99</f>
        <v>0</v>
      </c>
      <c r="NP99" s="144">
        <f t="shared" si="1453"/>
        <v>470411</v>
      </c>
      <c r="NQ99" s="147">
        <f t="shared" si="1453"/>
        <v>50071</v>
      </c>
      <c r="NR99" s="133">
        <f t="shared" si="1453"/>
        <v>420340</v>
      </c>
      <c r="NS99" s="134">
        <f t="shared" si="1454"/>
        <v>10.644096332781332</v>
      </c>
      <c r="NT99" s="133">
        <f t="shared" si="1455"/>
        <v>420340</v>
      </c>
      <c r="NU99" s="145">
        <f t="shared" si="1455"/>
        <v>0</v>
      </c>
      <c r="NV99" s="144">
        <f>+'[10]P-NHE00.0-E-59'!C40</f>
        <v>260000</v>
      </c>
      <c r="NW99" s="147">
        <f>+'[10]P-NHE00.0-E-59'!D40</f>
        <v>0</v>
      </c>
      <c r="NX99" s="133">
        <f t="shared" ref="NX99:NX103" si="2329">+NV99-NW99</f>
        <v>260000</v>
      </c>
      <c r="NY99" s="134">
        <f t="shared" ref="NY99:NY103" si="2330">NW99/NV99*100</f>
        <v>0</v>
      </c>
      <c r="NZ99" s="133">
        <f>+'[10]P-NHE00.0-E-59'!E40</f>
        <v>260000</v>
      </c>
      <c r="OA99" s="145">
        <f t="shared" ref="OA99:OA103" si="2331">+NX99-NZ99</f>
        <v>0</v>
      </c>
      <c r="OB99" s="144">
        <f>+'[10]P-NHE00.0-E-59'!C41</f>
        <v>32371</v>
      </c>
      <c r="OC99" s="147">
        <f>+'[10]P-NHE00.0-E-59'!D41</f>
        <v>32371</v>
      </c>
      <c r="OD99" s="133">
        <f t="shared" ref="OD99:OD103" si="2332">+OB99-OC99</f>
        <v>0</v>
      </c>
      <c r="OE99" s="134">
        <f t="shared" ref="OE99:OE103" si="2333">OC99/OB99*100</f>
        <v>100</v>
      </c>
      <c r="OF99" s="133">
        <f>+'[10]P-NHE00.0-E-59'!E41</f>
        <v>0</v>
      </c>
      <c r="OG99" s="145">
        <f t="shared" ref="OG99:OG103" si="2334">+OD99-OF99</f>
        <v>0</v>
      </c>
      <c r="OH99" s="144">
        <f>+'[10]P-NHE00.0-E-59'!C42</f>
        <v>178040</v>
      </c>
      <c r="OI99" s="147">
        <f>+'[10]P-NHE00.0-E-59'!D42</f>
        <v>17700</v>
      </c>
      <c r="OJ99" s="133">
        <f t="shared" ref="OJ99:OJ103" si="2335">+OH99-OI99</f>
        <v>160340</v>
      </c>
      <c r="OK99" s="134">
        <f t="shared" ref="OK99:OK103" si="2336">OI99/OH99*100</f>
        <v>9.9415861604133902</v>
      </c>
      <c r="OL99" s="133">
        <f>+'[10]P-NHE00.0-E-59'!E42</f>
        <v>160340</v>
      </c>
      <c r="OM99" s="145">
        <f t="shared" ref="OM99:OM103" si="2337">+OJ99-OL99</f>
        <v>0</v>
      </c>
      <c r="ON99" s="144">
        <f t="shared" si="1456"/>
        <v>304994.66999999993</v>
      </c>
      <c r="OO99" s="147">
        <f t="shared" si="1456"/>
        <v>31523.629999999888</v>
      </c>
      <c r="OP99" s="133">
        <f t="shared" si="1456"/>
        <v>273471.04000000004</v>
      </c>
      <c r="OQ99" s="134">
        <f t="shared" si="1457"/>
        <v>10.335797015731421</v>
      </c>
      <c r="OR99" s="133">
        <f t="shared" si="1458"/>
        <v>0</v>
      </c>
      <c r="OS99" s="145">
        <f t="shared" si="1458"/>
        <v>273471.04000000004</v>
      </c>
      <c r="OT99" s="144">
        <f>+'[10]P-NHE00.0-E-59'!C43</f>
        <v>28700</v>
      </c>
      <c r="OU99" s="147">
        <f>+'[10]P-NHE00.0-E-59'!D43</f>
        <v>28700</v>
      </c>
      <c r="OV99" s="133">
        <f t="shared" ref="OV99:OV103" si="2338">+OT99-OU99</f>
        <v>0</v>
      </c>
      <c r="OW99" s="134">
        <f t="shared" ref="OW99:OW103" si="2339">OU99/OT99*100</f>
        <v>100</v>
      </c>
      <c r="OX99" s="133">
        <f>+'[10]P-NHE00.0-E-59'!E43</f>
        <v>0</v>
      </c>
      <c r="OY99" s="145">
        <f t="shared" ref="OY99:OY103" si="2340">+OV99-OX99</f>
        <v>0</v>
      </c>
      <c r="OZ99" s="144">
        <f>+'[10]P-NHE00.0-E-59'!C44</f>
        <v>276294.66999999993</v>
      </c>
      <c r="PA99" s="147">
        <f>+'[10]P-NHE00.0-E-59'!D44</f>
        <v>2823.6299999998882</v>
      </c>
      <c r="PB99" s="133">
        <f t="shared" ref="PB99:PB103" si="2341">+OZ99-PA99</f>
        <v>273471.04000000004</v>
      </c>
      <c r="PC99" s="134">
        <f t="shared" ref="PC99:PC103" si="2342">PA99/OZ99*100</f>
        <v>1.0219632539418473</v>
      </c>
      <c r="PD99" s="133">
        <f>+'[10]P-NHE00.0-E-59'!E44</f>
        <v>0</v>
      </c>
      <c r="PE99" s="145">
        <f t="shared" ref="PE99:PE103" si="2343">+PB99-PD99</f>
        <v>273471.04000000004</v>
      </c>
      <c r="PF99" s="144">
        <f t="shared" si="1459"/>
        <v>635860.6799999997</v>
      </c>
      <c r="PG99" s="147">
        <f t="shared" si="1459"/>
        <v>71350</v>
      </c>
      <c r="PH99" s="133">
        <f t="shared" si="1459"/>
        <v>564510.6799999997</v>
      </c>
      <c r="PI99" s="134">
        <f t="shared" si="1460"/>
        <v>11.221011495788675</v>
      </c>
      <c r="PJ99" s="133">
        <f t="shared" si="1461"/>
        <v>23514.95</v>
      </c>
      <c r="PK99" s="145">
        <f t="shared" si="1461"/>
        <v>540995.72999999975</v>
      </c>
      <c r="PL99" s="144">
        <f>+'[10]P-NHE00.0-E-59'!C45</f>
        <v>564510.6799999997</v>
      </c>
      <c r="PM99" s="147">
        <f>+'[10]P-NHE00.0-E-59'!D45</f>
        <v>0</v>
      </c>
      <c r="PN99" s="133">
        <f t="shared" ref="PN99:PN103" si="2344">+PL99-PM99</f>
        <v>564510.6799999997</v>
      </c>
      <c r="PO99" s="134">
        <f t="shared" ref="PO99:PO103" si="2345">PM99/PL99*100</f>
        <v>0</v>
      </c>
      <c r="PP99" s="133">
        <f>+'[10]P-NHE00.0-E-59'!E45</f>
        <v>23514.95</v>
      </c>
      <c r="PQ99" s="145">
        <f t="shared" ref="PQ99:PQ103" si="2346">+PN99-PP99</f>
        <v>540995.72999999975</v>
      </c>
      <c r="PR99" s="144">
        <f>+'[10]P-NHE00.0-E-59'!C46</f>
        <v>71350</v>
      </c>
      <c r="PS99" s="147">
        <f>+'[10]P-NHE00.0-E-59'!D46</f>
        <v>71350</v>
      </c>
      <c r="PT99" s="133">
        <f t="shared" ref="PT99:PT103" si="2347">+PR99-PS99</f>
        <v>0</v>
      </c>
      <c r="PU99" s="134">
        <f t="shared" ref="PU99:PU103" si="2348">PS99/PR99*100</f>
        <v>100</v>
      </c>
      <c r="PV99" s="133">
        <f>+'[10]P-NHE00.0-E-59'!E46</f>
        <v>0</v>
      </c>
      <c r="PW99" s="145">
        <f t="shared" ref="PW99:PW103" si="2349">+PT99-PV99</f>
        <v>0</v>
      </c>
    </row>
    <row r="100" spans="1:439" s="98" customFormat="1" ht="18.75" customHeight="1">
      <c r="A100" s="150"/>
      <c r="B100" s="184" t="s">
        <v>799</v>
      </c>
      <c r="C100" s="184" t="s">
        <v>800</v>
      </c>
      <c r="D100" s="133">
        <f>+'[10]ค่าใช้+ประสาน งบโครงการ (P)'!D15</f>
        <v>-218611.8</v>
      </c>
      <c r="E100" s="133">
        <f>+'[10]ค่าใช้+ประสาน งบโครงการ (P)'!E15</f>
        <v>0</v>
      </c>
      <c r="F100" s="133">
        <f t="shared" si="37"/>
        <v>-218611.8</v>
      </c>
      <c r="G100" s="133">
        <f>+'[10]ค่าใช้+ประสาน งบโครงการ (P)'!F15</f>
        <v>0</v>
      </c>
      <c r="H100" s="133">
        <f t="shared" si="2227"/>
        <v>-218611.8</v>
      </c>
      <c r="I100" s="147">
        <f>+'[10]ค่าใช้+ประสาน งบโครงการ (P)'!H15</f>
        <v>0</v>
      </c>
      <c r="J100" s="133">
        <f t="shared" si="38"/>
        <v>-218611.8</v>
      </c>
      <c r="K100" s="134">
        <f t="shared" si="1374"/>
        <v>0</v>
      </c>
      <c r="L100" s="133">
        <f>+'[10]ค่าใช้+ประสาน งบโครงการ (P)'!K15</f>
        <v>0</v>
      </c>
      <c r="M100" s="135">
        <f t="shared" si="39"/>
        <v>-218611.8</v>
      </c>
      <c r="N100" s="136">
        <f t="shared" si="1375"/>
        <v>0</v>
      </c>
      <c r="O100" s="148">
        <f t="shared" si="1375"/>
        <v>0</v>
      </c>
      <c r="P100" s="137">
        <f t="shared" si="1375"/>
        <v>0</v>
      </c>
      <c r="Q100" s="138" t="e">
        <f t="shared" si="1376"/>
        <v>#DIV/0!</v>
      </c>
      <c r="R100" s="137">
        <f t="shared" si="1377"/>
        <v>0</v>
      </c>
      <c r="S100" s="139">
        <f t="shared" si="1377"/>
        <v>0</v>
      </c>
      <c r="T100" s="140">
        <f t="shared" si="1484"/>
        <v>-218611.8</v>
      </c>
      <c r="U100" s="149">
        <f t="shared" si="1484"/>
        <v>0</v>
      </c>
      <c r="V100" s="141">
        <f t="shared" si="2228"/>
        <v>-218611.8</v>
      </c>
      <c r="W100" s="142">
        <f t="shared" si="1248"/>
        <v>0</v>
      </c>
      <c r="X100" s="141">
        <f t="shared" si="1486"/>
        <v>0</v>
      </c>
      <c r="Y100" s="143">
        <f t="shared" si="2229"/>
        <v>-218611.8</v>
      </c>
      <c r="Z100" s="144">
        <v>0</v>
      </c>
      <c r="AA100" s="147">
        <v>0</v>
      </c>
      <c r="AB100" s="133">
        <f t="shared" si="2230"/>
        <v>0</v>
      </c>
      <c r="AC100" s="134" t="e">
        <f t="shared" si="2231"/>
        <v>#DIV/0!</v>
      </c>
      <c r="AD100" s="133">
        <v>0</v>
      </c>
      <c r="AE100" s="145">
        <f t="shared" si="2232"/>
        <v>0</v>
      </c>
      <c r="AF100" s="144">
        <v>0</v>
      </c>
      <c r="AG100" s="147">
        <v>0</v>
      </c>
      <c r="AH100" s="133">
        <f t="shared" si="1491"/>
        <v>0</v>
      </c>
      <c r="AI100" s="134" t="e">
        <f t="shared" si="1492"/>
        <v>#DIV/0!</v>
      </c>
      <c r="AJ100" s="133">
        <v>0</v>
      </c>
      <c r="AK100" s="145">
        <f t="shared" si="1493"/>
        <v>0</v>
      </c>
      <c r="AL100" s="144">
        <f t="shared" si="1378"/>
        <v>-218611.8</v>
      </c>
      <c r="AM100" s="147">
        <f t="shared" si="1378"/>
        <v>0</v>
      </c>
      <c r="AN100" s="133">
        <f t="shared" si="1378"/>
        <v>-218611.8</v>
      </c>
      <c r="AO100" s="134">
        <f t="shared" si="1379"/>
        <v>0</v>
      </c>
      <c r="AP100" s="133">
        <f t="shared" si="1380"/>
        <v>0</v>
      </c>
      <c r="AQ100" s="145">
        <f t="shared" si="1380"/>
        <v>-218611.8</v>
      </c>
      <c r="AR100" s="144">
        <f>+'[10]P-NHE00.0-E-COORD.ZZZZ'!$C$6</f>
        <v>-218611.8</v>
      </c>
      <c r="AS100" s="147">
        <f>+'[10]P-NHE00.0-E-COORD.ZZZZ'!$D$6</f>
        <v>0</v>
      </c>
      <c r="AT100" s="133">
        <f t="shared" si="1381"/>
        <v>-218611.8</v>
      </c>
      <c r="AU100" s="134">
        <f t="shared" si="1382"/>
        <v>0</v>
      </c>
      <c r="AV100" s="133">
        <f>+'[10]P-NHE00.0-E-COORD.ZZZZ'!$E$6</f>
        <v>0</v>
      </c>
      <c r="AW100" s="145">
        <f t="shared" si="1383"/>
        <v>-218611.8</v>
      </c>
      <c r="AX100" s="144"/>
      <c r="AY100" s="147"/>
      <c r="AZ100" s="133">
        <f t="shared" si="1384"/>
        <v>0</v>
      </c>
      <c r="BA100" s="134" t="e">
        <f t="shared" si="1385"/>
        <v>#DIV/0!</v>
      </c>
      <c r="BB100" s="133"/>
      <c r="BC100" s="145">
        <f t="shared" si="1386"/>
        <v>0</v>
      </c>
      <c r="BD100" s="144"/>
      <c r="BE100" s="147"/>
      <c r="BF100" s="133">
        <f t="shared" si="1387"/>
        <v>0</v>
      </c>
      <c r="BG100" s="134" t="e">
        <f t="shared" si="1388"/>
        <v>#DIV/0!</v>
      </c>
      <c r="BH100" s="133"/>
      <c r="BI100" s="145">
        <f t="shared" si="1389"/>
        <v>0</v>
      </c>
      <c r="BJ100" s="144">
        <f t="shared" si="1390"/>
        <v>0</v>
      </c>
      <c r="BK100" s="147">
        <f t="shared" si="1390"/>
        <v>0</v>
      </c>
      <c r="BL100" s="133">
        <f t="shared" si="1390"/>
        <v>0</v>
      </c>
      <c r="BM100" s="134" t="e">
        <f t="shared" si="1391"/>
        <v>#DIV/0!</v>
      </c>
      <c r="BN100" s="133">
        <f t="shared" si="1392"/>
        <v>0</v>
      </c>
      <c r="BO100" s="145">
        <f t="shared" si="1392"/>
        <v>0</v>
      </c>
      <c r="BP100" s="144"/>
      <c r="BQ100" s="147"/>
      <c r="BR100" s="133">
        <f t="shared" si="1393"/>
        <v>0</v>
      </c>
      <c r="BS100" s="134" t="e">
        <f t="shared" si="1394"/>
        <v>#DIV/0!</v>
      </c>
      <c r="BT100" s="133"/>
      <c r="BU100" s="145">
        <f t="shared" si="1395"/>
        <v>0</v>
      </c>
      <c r="BV100" s="144"/>
      <c r="BW100" s="147"/>
      <c r="BX100" s="133">
        <f t="shared" si="1396"/>
        <v>0</v>
      </c>
      <c r="BY100" s="134" t="e">
        <f t="shared" si="1397"/>
        <v>#DIV/0!</v>
      </c>
      <c r="BZ100" s="133"/>
      <c r="CA100" s="145">
        <f t="shared" si="1398"/>
        <v>0</v>
      </c>
      <c r="CB100" s="144"/>
      <c r="CC100" s="147"/>
      <c r="CD100" s="133">
        <f t="shared" si="1399"/>
        <v>0</v>
      </c>
      <c r="CE100" s="134" t="e">
        <f t="shared" si="1400"/>
        <v>#DIV/0!</v>
      </c>
      <c r="CF100" s="133"/>
      <c r="CG100" s="145">
        <f t="shared" si="1401"/>
        <v>0</v>
      </c>
      <c r="CH100" s="144">
        <f t="shared" si="1402"/>
        <v>0</v>
      </c>
      <c r="CI100" s="147">
        <f t="shared" si="1402"/>
        <v>0</v>
      </c>
      <c r="CJ100" s="133">
        <f t="shared" si="1402"/>
        <v>0</v>
      </c>
      <c r="CK100" s="134" t="e">
        <f t="shared" si="1403"/>
        <v>#DIV/0!</v>
      </c>
      <c r="CL100" s="133">
        <f t="shared" si="1404"/>
        <v>0</v>
      </c>
      <c r="CM100" s="145">
        <f t="shared" si="1404"/>
        <v>0</v>
      </c>
      <c r="CN100" s="144"/>
      <c r="CO100" s="147"/>
      <c r="CP100" s="133">
        <f t="shared" si="1405"/>
        <v>0</v>
      </c>
      <c r="CQ100" s="134" t="e">
        <f t="shared" si="1406"/>
        <v>#DIV/0!</v>
      </c>
      <c r="CR100" s="133"/>
      <c r="CS100" s="145">
        <f t="shared" si="1407"/>
        <v>0</v>
      </c>
      <c r="CT100" s="144"/>
      <c r="CU100" s="147"/>
      <c r="CV100" s="133">
        <f t="shared" si="1408"/>
        <v>0</v>
      </c>
      <c r="CW100" s="134" t="e">
        <f t="shared" si="1409"/>
        <v>#DIV/0!</v>
      </c>
      <c r="CX100" s="133"/>
      <c r="CY100" s="145">
        <f t="shared" si="1410"/>
        <v>0</v>
      </c>
      <c r="CZ100" s="144"/>
      <c r="DA100" s="147"/>
      <c r="DB100" s="133">
        <f t="shared" si="1411"/>
        <v>0</v>
      </c>
      <c r="DC100" s="134" t="e">
        <f t="shared" si="1412"/>
        <v>#DIV/0!</v>
      </c>
      <c r="DD100" s="133"/>
      <c r="DE100" s="145">
        <f t="shared" si="1413"/>
        <v>0</v>
      </c>
      <c r="DF100" s="144">
        <f t="shared" si="1414"/>
        <v>0</v>
      </c>
      <c r="DG100" s="147">
        <f t="shared" si="1414"/>
        <v>0</v>
      </c>
      <c r="DH100" s="133">
        <f t="shared" si="1414"/>
        <v>0</v>
      </c>
      <c r="DI100" s="134" t="e">
        <f t="shared" si="1415"/>
        <v>#DIV/0!</v>
      </c>
      <c r="DJ100" s="133">
        <f t="shared" si="1416"/>
        <v>0</v>
      </c>
      <c r="DK100" s="145">
        <f t="shared" si="1416"/>
        <v>0</v>
      </c>
      <c r="DL100" s="144"/>
      <c r="DM100" s="147"/>
      <c r="DN100" s="133">
        <f t="shared" si="1417"/>
        <v>0</v>
      </c>
      <c r="DO100" s="134" t="e">
        <f t="shared" si="1418"/>
        <v>#DIV/0!</v>
      </c>
      <c r="DP100" s="133"/>
      <c r="DQ100" s="145">
        <f t="shared" si="1419"/>
        <v>0</v>
      </c>
      <c r="DR100" s="144"/>
      <c r="DS100" s="147"/>
      <c r="DT100" s="133">
        <f t="shared" si="1420"/>
        <v>0</v>
      </c>
      <c r="DU100" s="134" t="e">
        <f t="shared" si="1421"/>
        <v>#DIV/0!</v>
      </c>
      <c r="DV100" s="133"/>
      <c r="DW100" s="145">
        <f t="shared" si="1422"/>
        <v>0</v>
      </c>
      <c r="DX100" s="144"/>
      <c r="DY100" s="147"/>
      <c r="DZ100" s="133">
        <f t="shared" si="2233"/>
        <v>0</v>
      </c>
      <c r="EA100" s="134" t="e">
        <f t="shared" si="2234"/>
        <v>#DIV/0!</v>
      </c>
      <c r="EB100" s="133"/>
      <c r="EC100" s="145">
        <f t="shared" si="2235"/>
        <v>0</v>
      </c>
      <c r="ED100" s="144">
        <f t="shared" si="1423"/>
        <v>0</v>
      </c>
      <c r="EE100" s="147">
        <f t="shared" si="1423"/>
        <v>0</v>
      </c>
      <c r="EF100" s="133">
        <f t="shared" si="1423"/>
        <v>0</v>
      </c>
      <c r="EG100" s="134" t="e">
        <f t="shared" si="1424"/>
        <v>#DIV/0!</v>
      </c>
      <c r="EH100" s="133">
        <f t="shared" si="1425"/>
        <v>0</v>
      </c>
      <c r="EI100" s="145">
        <f t="shared" si="1425"/>
        <v>0</v>
      </c>
      <c r="EJ100" s="144"/>
      <c r="EK100" s="147"/>
      <c r="EL100" s="133">
        <f t="shared" si="2236"/>
        <v>0</v>
      </c>
      <c r="EM100" s="134" t="e">
        <f t="shared" si="2237"/>
        <v>#DIV/0!</v>
      </c>
      <c r="EN100" s="133"/>
      <c r="EO100" s="145">
        <f t="shared" si="2238"/>
        <v>0</v>
      </c>
      <c r="EP100" s="144"/>
      <c r="EQ100" s="147"/>
      <c r="ER100" s="133">
        <f t="shared" si="2239"/>
        <v>0</v>
      </c>
      <c r="ES100" s="134" t="e">
        <f t="shared" si="2240"/>
        <v>#DIV/0!</v>
      </c>
      <c r="ET100" s="133"/>
      <c r="EU100" s="145">
        <f t="shared" si="2241"/>
        <v>0</v>
      </c>
      <c r="EV100" s="144"/>
      <c r="EW100" s="147"/>
      <c r="EX100" s="133">
        <f t="shared" si="2242"/>
        <v>0</v>
      </c>
      <c r="EY100" s="134" t="e">
        <f t="shared" si="2243"/>
        <v>#DIV/0!</v>
      </c>
      <c r="EZ100" s="133"/>
      <c r="FA100" s="145">
        <f t="shared" si="2244"/>
        <v>0</v>
      </c>
      <c r="FB100" s="144"/>
      <c r="FC100" s="147"/>
      <c r="FD100" s="133">
        <f t="shared" si="2245"/>
        <v>0</v>
      </c>
      <c r="FE100" s="134" t="e">
        <f t="shared" si="2246"/>
        <v>#DIV/0!</v>
      </c>
      <c r="FF100" s="133"/>
      <c r="FG100" s="145">
        <f t="shared" si="2247"/>
        <v>0</v>
      </c>
      <c r="FH100" s="144"/>
      <c r="FI100" s="147"/>
      <c r="FJ100" s="133">
        <f t="shared" si="2248"/>
        <v>0</v>
      </c>
      <c r="FK100" s="134" t="e">
        <f t="shared" si="2249"/>
        <v>#DIV/0!</v>
      </c>
      <c r="FL100" s="133"/>
      <c r="FM100" s="145">
        <f t="shared" si="2250"/>
        <v>0</v>
      </c>
      <c r="FN100" s="144">
        <f t="shared" si="1426"/>
        <v>0</v>
      </c>
      <c r="FO100" s="147">
        <f t="shared" si="1426"/>
        <v>0</v>
      </c>
      <c r="FP100" s="133">
        <f t="shared" si="1426"/>
        <v>0</v>
      </c>
      <c r="FQ100" s="134" t="e">
        <f t="shared" si="1427"/>
        <v>#DIV/0!</v>
      </c>
      <c r="FR100" s="133">
        <f t="shared" si="1428"/>
        <v>0</v>
      </c>
      <c r="FS100" s="145">
        <f t="shared" si="1428"/>
        <v>0</v>
      </c>
      <c r="FT100" s="144"/>
      <c r="FU100" s="147"/>
      <c r="FV100" s="133">
        <f t="shared" si="2251"/>
        <v>0</v>
      </c>
      <c r="FW100" s="134" t="e">
        <f t="shared" si="2252"/>
        <v>#DIV/0!</v>
      </c>
      <c r="FX100" s="133"/>
      <c r="FY100" s="145">
        <f t="shared" si="2253"/>
        <v>0</v>
      </c>
      <c r="FZ100" s="144"/>
      <c r="GA100" s="147"/>
      <c r="GB100" s="133">
        <f t="shared" si="2254"/>
        <v>0</v>
      </c>
      <c r="GC100" s="134" t="e">
        <f t="shared" si="2255"/>
        <v>#DIV/0!</v>
      </c>
      <c r="GD100" s="133"/>
      <c r="GE100" s="145">
        <f t="shared" si="2256"/>
        <v>0</v>
      </c>
      <c r="GF100" s="144"/>
      <c r="GG100" s="147"/>
      <c r="GH100" s="133">
        <f t="shared" si="2257"/>
        <v>0</v>
      </c>
      <c r="GI100" s="134" t="e">
        <f t="shared" si="2258"/>
        <v>#DIV/0!</v>
      </c>
      <c r="GJ100" s="133"/>
      <c r="GK100" s="145">
        <f t="shared" si="2259"/>
        <v>0</v>
      </c>
      <c r="GL100" s="144">
        <f t="shared" si="1429"/>
        <v>0</v>
      </c>
      <c r="GM100" s="147">
        <f t="shared" si="1429"/>
        <v>0</v>
      </c>
      <c r="GN100" s="133">
        <f t="shared" si="1429"/>
        <v>0</v>
      </c>
      <c r="GO100" s="134" t="e">
        <f t="shared" si="1430"/>
        <v>#DIV/0!</v>
      </c>
      <c r="GP100" s="133">
        <f t="shared" si="1431"/>
        <v>0</v>
      </c>
      <c r="GQ100" s="145">
        <f t="shared" si="1431"/>
        <v>0</v>
      </c>
      <c r="GR100" s="144"/>
      <c r="GS100" s="147"/>
      <c r="GT100" s="133">
        <f t="shared" si="2260"/>
        <v>0</v>
      </c>
      <c r="GU100" s="134" t="e">
        <f t="shared" si="2261"/>
        <v>#DIV/0!</v>
      </c>
      <c r="GV100" s="133"/>
      <c r="GW100" s="145">
        <f t="shared" si="2262"/>
        <v>0</v>
      </c>
      <c r="GX100" s="144"/>
      <c r="GY100" s="147"/>
      <c r="GZ100" s="133">
        <f t="shared" si="2263"/>
        <v>0</v>
      </c>
      <c r="HA100" s="134" t="e">
        <f t="shared" si="2264"/>
        <v>#DIV/0!</v>
      </c>
      <c r="HB100" s="133"/>
      <c r="HC100" s="145">
        <f t="shared" si="2265"/>
        <v>0</v>
      </c>
      <c r="HD100" s="144"/>
      <c r="HE100" s="147"/>
      <c r="HF100" s="133">
        <f t="shared" si="2266"/>
        <v>0</v>
      </c>
      <c r="HG100" s="134" t="e">
        <f t="shared" si="2267"/>
        <v>#DIV/0!</v>
      </c>
      <c r="HH100" s="133"/>
      <c r="HI100" s="145">
        <f t="shared" si="2268"/>
        <v>0</v>
      </c>
      <c r="HJ100" s="144"/>
      <c r="HK100" s="147"/>
      <c r="HL100" s="133">
        <f t="shared" si="2269"/>
        <v>0</v>
      </c>
      <c r="HM100" s="134" t="e">
        <f t="shared" si="2270"/>
        <v>#DIV/0!</v>
      </c>
      <c r="HN100" s="133"/>
      <c r="HO100" s="145">
        <f t="shared" si="2271"/>
        <v>0</v>
      </c>
      <c r="HP100" s="144"/>
      <c r="HQ100" s="147"/>
      <c r="HR100" s="133">
        <f t="shared" si="2272"/>
        <v>0</v>
      </c>
      <c r="HS100" s="134" t="e">
        <f t="shared" si="2273"/>
        <v>#DIV/0!</v>
      </c>
      <c r="HT100" s="133"/>
      <c r="HU100" s="145">
        <f t="shared" si="2274"/>
        <v>0</v>
      </c>
      <c r="HV100" s="144"/>
      <c r="HW100" s="147"/>
      <c r="HX100" s="133">
        <f t="shared" si="2275"/>
        <v>0</v>
      </c>
      <c r="HY100" s="134" t="e">
        <f t="shared" si="2276"/>
        <v>#DIV/0!</v>
      </c>
      <c r="HZ100" s="133"/>
      <c r="IA100" s="145">
        <f t="shared" si="2277"/>
        <v>0</v>
      </c>
      <c r="IB100" s="144">
        <f t="shared" si="1432"/>
        <v>0</v>
      </c>
      <c r="IC100" s="147">
        <f t="shared" si="1432"/>
        <v>0</v>
      </c>
      <c r="ID100" s="133">
        <f t="shared" si="1432"/>
        <v>0</v>
      </c>
      <c r="IE100" s="134" t="e">
        <f t="shared" si="1433"/>
        <v>#DIV/0!</v>
      </c>
      <c r="IF100" s="133">
        <f t="shared" si="1434"/>
        <v>0</v>
      </c>
      <c r="IG100" s="145">
        <f t="shared" si="1434"/>
        <v>0</v>
      </c>
      <c r="IH100" s="144"/>
      <c r="II100" s="147"/>
      <c r="IJ100" s="133">
        <f t="shared" si="2278"/>
        <v>0</v>
      </c>
      <c r="IK100" s="134" t="e">
        <f t="shared" si="2279"/>
        <v>#DIV/0!</v>
      </c>
      <c r="IL100" s="133"/>
      <c r="IM100" s="145">
        <f t="shared" si="2280"/>
        <v>0</v>
      </c>
      <c r="IN100" s="144"/>
      <c r="IO100" s="147"/>
      <c r="IP100" s="133">
        <f t="shared" si="2281"/>
        <v>0</v>
      </c>
      <c r="IQ100" s="134" t="e">
        <f t="shared" si="2282"/>
        <v>#DIV/0!</v>
      </c>
      <c r="IR100" s="133"/>
      <c r="IS100" s="145">
        <f t="shared" si="2283"/>
        <v>0</v>
      </c>
      <c r="IT100" s="144"/>
      <c r="IU100" s="147"/>
      <c r="IV100" s="133">
        <f t="shared" si="2284"/>
        <v>0</v>
      </c>
      <c r="IW100" s="134" t="e">
        <f t="shared" si="2285"/>
        <v>#DIV/0!</v>
      </c>
      <c r="IX100" s="133"/>
      <c r="IY100" s="145">
        <f t="shared" si="2286"/>
        <v>0</v>
      </c>
      <c r="IZ100" s="144">
        <f t="shared" si="1435"/>
        <v>0</v>
      </c>
      <c r="JA100" s="147">
        <f t="shared" si="1435"/>
        <v>0</v>
      </c>
      <c r="JB100" s="133">
        <f t="shared" si="1435"/>
        <v>0</v>
      </c>
      <c r="JC100" s="134" t="e">
        <f t="shared" si="1436"/>
        <v>#DIV/0!</v>
      </c>
      <c r="JD100" s="133">
        <f t="shared" si="1437"/>
        <v>0</v>
      </c>
      <c r="JE100" s="145">
        <f t="shared" si="1437"/>
        <v>0</v>
      </c>
      <c r="JF100" s="144"/>
      <c r="JG100" s="147"/>
      <c r="JH100" s="133">
        <f t="shared" si="2287"/>
        <v>0</v>
      </c>
      <c r="JI100" s="134" t="e">
        <f t="shared" si="2288"/>
        <v>#DIV/0!</v>
      </c>
      <c r="JJ100" s="133"/>
      <c r="JK100" s="145">
        <f t="shared" si="2289"/>
        <v>0</v>
      </c>
      <c r="JL100" s="144"/>
      <c r="JM100" s="147"/>
      <c r="JN100" s="133">
        <f t="shared" si="2290"/>
        <v>0</v>
      </c>
      <c r="JO100" s="134" t="e">
        <f t="shared" si="2291"/>
        <v>#DIV/0!</v>
      </c>
      <c r="JP100" s="133"/>
      <c r="JQ100" s="145">
        <f t="shared" si="2292"/>
        <v>0</v>
      </c>
      <c r="JR100" s="144"/>
      <c r="JS100" s="147"/>
      <c r="JT100" s="133">
        <f t="shared" si="2293"/>
        <v>0</v>
      </c>
      <c r="JU100" s="134" t="e">
        <f t="shared" si="2294"/>
        <v>#DIV/0!</v>
      </c>
      <c r="JV100" s="133"/>
      <c r="JW100" s="145">
        <f t="shared" si="2295"/>
        <v>0</v>
      </c>
      <c r="JX100" s="144"/>
      <c r="JY100" s="147"/>
      <c r="JZ100" s="133">
        <f t="shared" si="2296"/>
        <v>0</v>
      </c>
      <c r="KA100" s="134" t="e">
        <f t="shared" si="2297"/>
        <v>#DIV/0!</v>
      </c>
      <c r="KB100" s="133"/>
      <c r="KC100" s="145">
        <f t="shared" si="2298"/>
        <v>0</v>
      </c>
      <c r="KD100" s="144">
        <f t="shared" si="1438"/>
        <v>0</v>
      </c>
      <c r="KE100" s="147">
        <f t="shared" si="1438"/>
        <v>0</v>
      </c>
      <c r="KF100" s="133">
        <f t="shared" si="1438"/>
        <v>0</v>
      </c>
      <c r="KG100" s="134" t="e">
        <f t="shared" si="1439"/>
        <v>#DIV/0!</v>
      </c>
      <c r="KH100" s="133">
        <f t="shared" si="1440"/>
        <v>0</v>
      </c>
      <c r="KI100" s="145">
        <f t="shared" si="1440"/>
        <v>0</v>
      </c>
      <c r="KJ100" s="144"/>
      <c r="KK100" s="147"/>
      <c r="KL100" s="133">
        <f t="shared" si="2299"/>
        <v>0</v>
      </c>
      <c r="KM100" s="134" t="e">
        <f t="shared" si="2300"/>
        <v>#DIV/0!</v>
      </c>
      <c r="KN100" s="133"/>
      <c r="KO100" s="145">
        <f t="shared" si="2301"/>
        <v>0</v>
      </c>
      <c r="KP100" s="144"/>
      <c r="KQ100" s="147"/>
      <c r="KR100" s="133">
        <f t="shared" si="2302"/>
        <v>0</v>
      </c>
      <c r="KS100" s="134" t="e">
        <f t="shared" si="2303"/>
        <v>#DIV/0!</v>
      </c>
      <c r="KT100" s="133"/>
      <c r="KU100" s="145">
        <f t="shared" si="2304"/>
        <v>0</v>
      </c>
      <c r="KV100" s="144">
        <f t="shared" si="1441"/>
        <v>0</v>
      </c>
      <c r="KW100" s="147">
        <f t="shared" si="1441"/>
        <v>0</v>
      </c>
      <c r="KX100" s="133">
        <f t="shared" si="1441"/>
        <v>0</v>
      </c>
      <c r="KY100" s="134" t="e">
        <f t="shared" si="1442"/>
        <v>#DIV/0!</v>
      </c>
      <c r="KZ100" s="133">
        <f t="shared" si="1443"/>
        <v>0</v>
      </c>
      <c r="LA100" s="145">
        <f t="shared" si="1443"/>
        <v>0</v>
      </c>
      <c r="LB100" s="144"/>
      <c r="LC100" s="147"/>
      <c r="LD100" s="133">
        <f t="shared" si="2305"/>
        <v>0</v>
      </c>
      <c r="LE100" s="134" t="e">
        <f t="shared" si="2306"/>
        <v>#DIV/0!</v>
      </c>
      <c r="LF100" s="133"/>
      <c r="LG100" s="145">
        <f t="shared" si="2307"/>
        <v>0</v>
      </c>
      <c r="LH100" s="144"/>
      <c r="LI100" s="147"/>
      <c r="LJ100" s="133">
        <f t="shared" si="2308"/>
        <v>0</v>
      </c>
      <c r="LK100" s="134" t="e">
        <f t="shared" si="2309"/>
        <v>#DIV/0!</v>
      </c>
      <c r="LL100" s="133"/>
      <c r="LM100" s="145">
        <f t="shared" si="2310"/>
        <v>0</v>
      </c>
      <c r="LN100" s="144">
        <f t="shared" si="1444"/>
        <v>0</v>
      </c>
      <c r="LO100" s="147">
        <f t="shared" si="1444"/>
        <v>0</v>
      </c>
      <c r="LP100" s="133">
        <f t="shared" si="1444"/>
        <v>0</v>
      </c>
      <c r="LQ100" s="134" t="e">
        <f t="shared" si="1445"/>
        <v>#DIV/0!</v>
      </c>
      <c r="LR100" s="133">
        <f t="shared" si="1446"/>
        <v>0</v>
      </c>
      <c r="LS100" s="145">
        <f t="shared" si="1446"/>
        <v>0</v>
      </c>
      <c r="LT100" s="144"/>
      <c r="LU100" s="147"/>
      <c r="LV100" s="133">
        <f t="shared" si="2311"/>
        <v>0</v>
      </c>
      <c r="LW100" s="134" t="e">
        <f t="shared" si="2312"/>
        <v>#DIV/0!</v>
      </c>
      <c r="LX100" s="133"/>
      <c r="LY100" s="145">
        <f t="shared" si="2313"/>
        <v>0</v>
      </c>
      <c r="LZ100" s="144"/>
      <c r="MA100" s="147"/>
      <c r="MB100" s="133">
        <f t="shared" si="2314"/>
        <v>0</v>
      </c>
      <c r="MC100" s="134" t="e">
        <f t="shared" si="2315"/>
        <v>#DIV/0!</v>
      </c>
      <c r="MD100" s="133"/>
      <c r="ME100" s="145">
        <f t="shared" si="2316"/>
        <v>0</v>
      </c>
      <c r="MF100" s="144">
        <f t="shared" si="1447"/>
        <v>0</v>
      </c>
      <c r="MG100" s="147">
        <f t="shared" si="1447"/>
        <v>0</v>
      </c>
      <c r="MH100" s="133">
        <f t="shared" si="1447"/>
        <v>0</v>
      </c>
      <c r="MI100" s="134" t="e">
        <f t="shared" si="1448"/>
        <v>#DIV/0!</v>
      </c>
      <c r="MJ100" s="133">
        <f t="shared" si="1449"/>
        <v>0</v>
      </c>
      <c r="MK100" s="145">
        <f t="shared" si="1449"/>
        <v>0</v>
      </c>
      <c r="ML100" s="144"/>
      <c r="MM100" s="147"/>
      <c r="MN100" s="133">
        <f t="shared" si="2317"/>
        <v>0</v>
      </c>
      <c r="MO100" s="134" t="e">
        <f t="shared" si="2318"/>
        <v>#DIV/0!</v>
      </c>
      <c r="MP100" s="133"/>
      <c r="MQ100" s="145">
        <f t="shared" si="2319"/>
        <v>0</v>
      </c>
      <c r="MR100" s="144"/>
      <c r="MS100" s="147"/>
      <c r="MT100" s="133">
        <f t="shared" si="2320"/>
        <v>0</v>
      </c>
      <c r="MU100" s="134" t="e">
        <f t="shared" si="2321"/>
        <v>#DIV/0!</v>
      </c>
      <c r="MV100" s="133"/>
      <c r="MW100" s="145">
        <f t="shared" si="2322"/>
        <v>0</v>
      </c>
      <c r="MX100" s="144">
        <f t="shared" si="1450"/>
        <v>0</v>
      </c>
      <c r="MY100" s="147">
        <f t="shared" si="1450"/>
        <v>0</v>
      </c>
      <c r="MZ100" s="133">
        <f t="shared" si="1450"/>
        <v>0</v>
      </c>
      <c r="NA100" s="134" t="e">
        <f t="shared" si="1451"/>
        <v>#DIV/0!</v>
      </c>
      <c r="NB100" s="133">
        <f t="shared" si="1452"/>
        <v>0</v>
      </c>
      <c r="NC100" s="145">
        <f t="shared" si="1452"/>
        <v>0</v>
      </c>
      <c r="ND100" s="144"/>
      <c r="NE100" s="147"/>
      <c r="NF100" s="133">
        <f t="shared" si="2323"/>
        <v>0</v>
      </c>
      <c r="NG100" s="134" t="e">
        <f t="shared" si="2324"/>
        <v>#DIV/0!</v>
      </c>
      <c r="NH100" s="133"/>
      <c r="NI100" s="145">
        <f t="shared" si="2325"/>
        <v>0</v>
      </c>
      <c r="NJ100" s="144"/>
      <c r="NK100" s="147"/>
      <c r="NL100" s="133">
        <f t="shared" si="2326"/>
        <v>0</v>
      </c>
      <c r="NM100" s="134" t="e">
        <f t="shared" si="2327"/>
        <v>#DIV/0!</v>
      </c>
      <c r="NN100" s="133"/>
      <c r="NO100" s="145">
        <f t="shared" si="2328"/>
        <v>0</v>
      </c>
      <c r="NP100" s="144">
        <f t="shared" si="1453"/>
        <v>0</v>
      </c>
      <c r="NQ100" s="147">
        <f t="shared" si="1453"/>
        <v>0</v>
      </c>
      <c r="NR100" s="133">
        <f t="shared" si="1453"/>
        <v>0</v>
      </c>
      <c r="NS100" s="134" t="e">
        <f t="shared" si="1454"/>
        <v>#DIV/0!</v>
      </c>
      <c r="NT100" s="133">
        <f t="shared" si="1455"/>
        <v>0</v>
      </c>
      <c r="NU100" s="145">
        <f t="shared" si="1455"/>
        <v>0</v>
      </c>
      <c r="NV100" s="144"/>
      <c r="NW100" s="147"/>
      <c r="NX100" s="133">
        <f t="shared" si="2329"/>
        <v>0</v>
      </c>
      <c r="NY100" s="134" t="e">
        <f t="shared" si="2330"/>
        <v>#DIV/0!</v>
      </c>
      <c r="NZ100" s="133"/>
      <c r="OA100" s="145">
        <f t="shared" si="2331"/>
        <v>0</v>
      </c>
      <c r="OB100" s="144"/>
      <c r="OC100" s="147"/>
      <c r="OD100" s="133">
        <f t="shared" si="2332"/>
        <v>0</v>
      </c>
      <c r="OE100" s="134" t="e">
        <f t="shared" si="2333"/>
        <v>#DIV/0!</v>
      </c>
      <c r="OF100" s="133"/>
      <c r="OG100" s="145">
        <f t="shared" si="2334"/>
        <v>0</v>
      </c>
      <c r="OH100" s="144"/>
      <c r="OI100" s="147"/>
      <c r="OJ100" s="133">
        <f t="shared" si="2335"/>
        <v>0</v>
      </c>
      <c r="OK100" s="134" t="e">
        <f t="shared" si="2336"/>
        <v>#DIV/0!</v>
      </c>
      <c r="OL100" s="133"/>
      <c r="OM100" s="145">
        <f t="shared" si="2337"/>
        <v>0</v>
      </c>
      <c r="ON100" s="144">
        <f t="shared" si="1456"/>
        <v>0</v>
      </c>
      <c r="OO100" s="147">
        <f t="shared" si="1456"/>
        <v>0</v>
      </c>
      <c r="OP100" s="133">
        <f t="shared" si="1456"/>
        <v>0</v>
      </c>
      <c r="OQ100" s="134" t="e">
        <f t="shared" si="1457"/>
        <v>#DIV/0!</v>
      </c>
      <c r="OR100" s="133">
        <f t="shared" si="1458"/>
        <v>0</v>
      </c>
      <c r="OS100" s="145">
        <f t="shared" si="1458"/>
        <v>0</v>
      </c>
      <c r="OT100" s="144"/>
      <c r="OU100" s="147"/>
      <c r="OV100" s="133">
        <f t="shared" si="2338"/>
        <v>0</v>
      </c>
      <c r="OW100" s="134" t="e">
        <f t="shared" si="2339"/>
        <v>#DIV/0!</v>
      </c>
      <c r="OX100" s="133"/>
      <c r="OY100" s="145">
        <f t="shared" si="2340"/>
        <v>0</v>
      </c>
      <c r="OZ100" s="144"/>
      <c r="PA100" s="147"/>
      <c r="PB100" s="133">
        <f t="shared" si="2341"/>
        <v>0</v>
      </c>
      <c r="PC100" s="134" t="e">
        <f t="shared" si="2342"/>
        <v>#DIV/0!</v>
      </c>
      <c r="PD100" s="133"/>
      <c r="PE100" s="145">
        <f t="shared" si="2343"/>
        <v>0</v>
      </c>
      <c r="PF100" s="144">
        <f t="shared" si="1459"/>
        <v>0</v>
      </c>
      <c r="PG100" s="147">
        <f t="shared" si="1459"/>
        <v>0</v>
      </c>
      <c r="PH100" s="133">
        <f t="shared" si="1459"/>
        <v>0</v>
      </c>
      <c r="PI100" s="134" t="e">
        <f t="shared" si="1460"/>
        <v>#DIV/0!</v>
      </c>
      <c r="PJ100" s="133">
        <f t="shared" si="1461"/>
        <v>0</v>
      </c>
      <c r="PK100" s="145">
        <f t="shared" si="1461"/>
        <v>0</v>
      </c>
      <c r="PL100" s="144"/>
      <c r="PM100" s="147"/>
      <c r="PN100" s="133">
        <f t="shared" si="2344"/>
        <v>0</v>
      </c>
      <c r="PO100" s="134" t="e">
        <f t="shared" si="2345"/>
        <v>#DIV/0!</v>
      </c>
      <c r="PP100" s="133"/>
      <c r="PQ100" s="145">
        <f t="shared" si="2346"/>
        <v>0</v>
      </c>
      <c r="PR100" s="144"/>
      <c r="PS100" s="147"/>
      <c r="PT100" s="133">
        <f t="shared" si="2347"/>
        <v>0</v>
      </c>
      <c r="PU100" s="134" t="e">
        <f t="shared" si="2348"/>
        <v>#DIV/0!</v>
      </c>
      <c r="PV100" s="133"/>
      <c r="PW100" s="145">
        <f t="shared" si="2349"/>
        <v>0</v>
      </c>
    </row>
    <row r="101" spans="1:439" s="216" customFormat="1" ht="18.75" customHeight="1">
      <c r="A101" s="150"/>
      <c r="B101" s="186" t="s">
        <v>801</v>
      </c>
      <c r="C101" s="186" t="s">
        <v>802</v>
      </c>
      <c r="D101" s="152">
        <f>+'[10]รายงานจัดซื้องบ P '!D14</f>
        <v>3680088.2800000003</v>
      </c>
      <c r="E101" s="152">
        <f>+'[10]รายงานจัดซื้องบ P '!E14</f>
        <v>0</v>
      </c>
      <c r="F101" s="152">
        <f t="shared" si="37"/>
        <v>3680088.2800000003</v>
      </c>
      <c r="G101" s="152">
        <f>+'[10]รายงานจัดซื้องบ P '!F14</f>
        <v>0</v>
      </c>
      <c r="H101" s="152">
        <f t="shared" si="2227"/>
        <v>3680088.2800000003</v>
      </c>
      <c r="I101" s="153">
        <f>+'[10]รายงานจัดซื้องบ P '!H14+'[10]รายงานจัดซื้องบ P '!K14+'[10]รายงานจัดซื้องบ P '!L14</f>
        <v>1532808.4</v>
      </c>
      <c r="J101" s="152">
        <f t="shared" si="38"/>
        <v>2147279.8800000004</v>
      </c>
      <c r="K101" s="154">
        <f t="shared" si="1374"/>
        <v>41.651402992973843</v>
      </c>
      <c r="L101" s="152">
        <f>+'[10]รายงานจัดซื้องบ P '!N14</f>
        <v>871930</v>
      </c>
      <c r="M101" s="155">
        <f t="shared" si="39"/>
        <v>1275349.8800000004</v>
      </c>
      <c r="N101" s="136">
        <f t="shared" si="1375"/>
        <v>0</v>
      </c>
      <c r="O101" s="148">
        <f t="shared" si="1375"/>
        <v>0</v>
      </c>
      <c r="P101" s="137">
        <f t="shared" si="1375"/>
        <v>0</v>
      </c>
      <c r="Q101" s="138" t="e">
        <f t="shared" si="1376"/>
        <v>#DIV/0!</v>
      </c>
      <c r="R101" s="137">
        <f t="shared" si="1377"/>
        <v>0</v>
      </c>
      <c r="S101" s="139">
        <f t="shared" si="1377"/>
        <v>0</v>
      </c>
      <c r="T101" s="140">
        <f t="shared" si="1484"/>
        <v>3680088.2800000003</v>
      </c>
      <c r="U101" s="149">
        <f t="shared" si="1484"/>
        <v>1532808.4</v>
      </c>
      <c r="V101" s="141">
        <f t="shared" si="2228"/>
        <v>2147279.8800000004</v>
      </c>
      <c r="W101" s="142">
        <f t="shared" si="1248"/>
        <v>41.651402992973843</v>
      </c>
      <c r="X101" s="141">
        <f t="shared" si="1486"/>
        <v>871930</v>
      </c>
      <c r="Y101" s="143">
        <f t="shared" si="2229"/>
        <v>1275349.8800000004</v>
      </c>
      <c r="Z101" s="144">
        <v>0</v>
      </c>
      <c r="AA101" s="147">
        <v>0</v>
      </c>
      <c r="AB101" s="133">
        <f t="shared" si="2230"/>
        <v>0</v>
      </c>
      <c r="AC101" s="134" t="e">
        <f t="shared" si="2231"/>
        <v>#DIV/0!</v>
      </c>
      <c r="AD101" s="133">
        <v>0</v>
      </c>
      <c r="AE101" s="145">
        <f t="shared" si="2232"/>
        <v>0</v>
      </c>
      <c r="AF101" s="144">
        <v>0</v>
      </c>
      <c r="AG101" s="147">
        <v>0</v>
      </c>
      <c r="AH101" s="133">
        <f t="shared" si="1491"/>
        <v>0</v>
      </c>
      <c r="AI101" s="134" t="e">
        <f t="shared" si="1492"/>
        <v>#DIV/0!</v>
      </c>
      <c r="AJ101" s="133">
        <v>0</v>
      </c>
      <c r="AK101" s="145">
        <f t="shared" si="1493"/>
        <v>0</v>
      </c>
      <c r="AL101" s="144">
        <f t="shared" si="1378"/>
        <v>0</v>
      </c>
      <c r="AM101" s="147">
        <f t="shared" si="1378"/>
        <v>0</v>
      </c>
      <c r="AN101" s="133">
        <f t="shared" si="1378"/>
        <v>0</v>
      </c>
      <c r="AO101" s="134" t="e">
        <f t="shared" si="1379"/>
        <v>#DIV/0!</v>
      </c>
      <c r="AP101" s="133">
        <f t="shared" si="1380"/>
        <v>0</v>
      </c>
      <c r="AQ101" s="145">
        <f t="shared" si="1380"/>
        <v>0</v>
      </c>
      <c r="AR101" s="144"/>
      <c r="AS101" s="147"/>
      <c r="AT101" s="133">
        <f t="shared" si="1381"/>
        <v>0</v>
      </c>
      <c r="AU101" s="134" t="e">
        <f t="shared" si="1382"/>
        <v>#DIV/0!</v>
      </c>
      <c r="AV101" s="133"/>
      <c r="AW101" s="145">
        <f t="shared" si="1383"/>
        <v>0</v>
      </c>
      <c r="AX101" s="144"/>
      <c r="AY101" s="147"/>
      <c r="AZ101" s="133">
        <f t="shared" si="1384"/>
        <v>0</v>
      </c>
      <c r="BA101" s="134" t="e">
        <f t="shared" si="1385"/>
        <v>#DIV/0!</v>
      </c>
      <c r="BB101" s="133"/>
      <c r="BC101" s="145">
        <f t="shared" si="1386"/>
        <v>0</v>
      </c>
      <c r="BD101" s="144"/>
      <c r="BE101" s="147"/>
      <c r="BF101" s="133">
        <f t="shared" si="1387"/>
        <v>0</v>
      </c>
      <c r="BG101" s="134" t="e">
        <f t="shared" si="1388"/>
        <v>#DIV/0!</v>
      </c>
      <c r="BH101" s="133"/>
      <c r="BI101" s="145">
        <f t="shared" si="1389"/>
        <v>0</v>
      </c>
      <c r="BJ101" s="144">
        <f t="shared" si="1390"/>
        <v>0</v>
      </c>
      <c r="BK101" s="147">
        <f t="shared" si="1390"/>
        <v>0</v>
      </c>
      <c r="BL101" s="133">
        <f t="shared" si="1390"/>
        <v>0</v>
      </c>
      <c r="BM101" s="134" t="e">
        <f t="shared" si="1391"/>
        <v>#DIV/0!</v>
      </c>
      <c r="BN101" s="133">
        <f t="shared" si="1392"/>
        <v>0</v>
      </c>
      <c r="BO101" s="145">
        <f t="shared" si="1392"/>
        <v>0</v>
      </c>
      <c r="BP101" s="144">
        <f>+[10]รายละเอียดซื้อP!F38</f>
        <v>0</v>
      </c>
      <c r="BQ101" s="147">
        <f>+[10]รายละเอียดซื้อP!G38+[10]รายละเอียดซื้อP!J38+[10]รายละเอียดซื้อP!K38</f>
        <v>0</v>
      </c>
      <c r="BR101" s="133">
        <f t="shared" si="1393"/>
        <v>0</v>
      </c>
      <c r="BS101" s="134" t="e">
        <f t="shared" si="1394"/>
        <v>#DIV/0!</v>
      </c>
      <c r="BT101" s="133">
        <f>+[10]รายละเอียดซื้อP!N38</f>
        <v>0</v>
      </c>
      <c r="BU101" s="145">
        <f t="shared" si="1395"/>
        <v>0</v>
      </c>
      <c r="BV101" s="144"/>
      <c r="BW101" s="147"/>
      <c r="BX101" s="133">
        <f t="shared" si="1396"/>
        <v>0</v>
      </c>
      <c r="BY101" s="134" t="e">
        <f t="shared" si="1397"/>
        <v>#DIV/0!</v>
      </c>
      <c r="BZ101" s="133"/>
      <c r="CA101" s="145">
        <f t="shared" si="1398"/>
        <v>0</v>
      </c>
      <c r="CB101" s="144"/>
      <c r="CC101" s="147"/>
      <c r="CD101" s="133">
        <f t="shared" si="1399"/>
        <v>0</v>
      </c>
      <c r="CE101" s="134" t="e">
        <f t="shared" si="1400"/>
        <v>#DIV/0!</v>
      </c>
      <c r="CF101" s="133"/>
      <c r="CG101" s="145">
        <f t="shared" si="1401"/>
        <v>0</v>
      </c>
      <c r="CH101" s="144">
        <f t="shared" si="1402"/>
        <v>0</v>
      </c>
      <c r="CI101" s="147">
        <f t="shared" si="1402"/>
        <v>0</v>
      </c>
      <c r="CJ101" s="133">
        <f t="shared" si="1402"/>
        <v>0</v>
      </c>
      <c r="CK101" s="134" t="e">
        <f t="shared" si="1403"/>
        <v>#DIV/0!</v>
      </c>
      <c r="CL101" s="133">
        <f t="shared" si="1404"/>
        <v>0</v>
      </c>
      <c r="CM101" s="145">
        <f t="shared" si="1404"/>
        <v>0</v>
      </c>
      <c r="CN101" s="144"/>
      <c r="CO101" s="147"/>
      <c r="CP101" s="133">
        <f t="shared" si="1405"/>
        <v>0</v>
      </c>
      <c r="CQ101" s="134" t="e">
        <f t="shared" si="1406"/>
        <v>#DIV/0!</v>
      </c>
      <c r="CR101" s="133"/>
      <c r="CS101" s="145">
        <f t="shared" si="1407"/>
        <v>0</v>
      </c>
      <c r="CT101" s="144"/>
      <c r="CU101" s="147"/>
      <c r="CV101" s="133">
        <f t="shared" si="1408"/>
        <v>0</v>
      </c>
      <c r="CW101" s="134" t="e">
        <f t="shared" si="1409"/>
        <v>#DIV/0!</v>
      </c>
      <c r="CX101" s="133"/>
      <c r="CY101" s="145">
        <f t="shared" si="1410"/>
        <v>0</v>
      </c>
      <c r="CZ101" s="144"/>
      <c r="DA101" s="147"/>
      <c r="DB101" s="133">
        <f t="shared" si="1411"/>
        <v>0</v>
      </c>
      <c r="DC101" s="134" t="e">
        <f t="shared" si="1412"/>
        <v>#DIV/0!</v>
      </c>
      <c r="DD101" s="133"/>
      <c r="DE101" s="145">
        <f t="shared" si="1413"/>
        <v>0</v>
      </c>
      <c r="DF101" s="144">
        <f t="shared" si="1414"/>
        <v>563298.69999999995</v>
      </c>
      <c r="DG101" s="147">
        <f t="shared" si="1414"/>
        <v>0</v>
      </c>
      <c r="DH101" s="133">
        <f t="shared" si="1414"/>
        <v>563298.69999999995</v>
      </c>
      <c r="DI101" s="134">
        <f t="shared" si="1415"/>
        <v>0</v>
      </c>
      <c r="DJ101" s="133">
        <f t="shared" si="1416"/>
        <v>256435</v>
      </c>
      <c r="DK101" s="145">
        <f t="shared" si="1416"/>
        <v>306863.69999999995</v>
      </c>
      <c r="DL101" s="144">
        <f>+[10]รายละเอียดซื้อP!F39</f>
        <v>563298.69999999995</v>
      </c>
      <c r="DM101" s="147">
        <f>+[10]รายละเอียดซื้อP!G39+[10]รายละเอียดซื้อP!J39+[10]รายละเอียดซื้อP!K39</f>
        <v>0</v>
      </c>
      <c r="DN101" s="133">
        <f t="shared" si="1417"/>
        <v>563298.69999999995</v>
      </c>
      <c r="DO101" s="134">
        <f t="shared" si="1418"/>
        <v>0</v>
      </c>
      <c r="DP101" s="133">
        <f>+[10]รายละเอียดซื้อP!N39</f>
        <v>256435</v>
      </c>
      <c r="DQ101" s="145">
        <f t="shared" si="1419"/>
        <v>306863.69999999995</v>
      </c>
      <c r="DR101" s="144"/>
      <c r="DS101" s="147"/>
      <c r="DT101" s="133">
        <f t="shared" si="1420"/>
        <v>0</v>
      </c>
      <c r="DU101" s="134" t="e">
        <f t="shared" si="1421"/>
        <v>#DIV/0!</v>
      </c>
      <c r="DV101" s="133"/>
      <c r="DW101" s="145">
        <f t="shared" si="1422"/>
        <v>0</v>
      </c>
      <c r="DX101" s="144"/>
      <c r="DY101" s="147"/>
      <c r="DZ101" s="133">
        <f t="shared" si="2233"/>
        <v>0</v>
      </c>
      <c r="EA101" s="134" t="e">
        <f t="shared" si="2234"/>
        <v>#DIV/0!</v>
      </c>
      <c r="EB101" s="133"/>
      <c r="EC101" s="145">
        <f t="shared" si="2235"/>
        <v>0</v>
      </c>
      <c r="ED101" s="144">
        <f t="shared" si="1423"/>
        <v>0</v>
      </c>
      <c r="EE101" s="147">
        <f t="shared" si="1423"/>
        <v>0</v>
      </c>
      <c r="EF101" s="133">
        <f t="shared" si="1423"/>
        <v>0</v>
      </c>
      <c r="EG101" s="134" t="e">
        <f t="shared" si="1424"/>
        <v>#DIV/0!</v>
      </c>
      <c r="EH101" s="133">
        <f t="shared" si="1425"/>
        <v>0</v>
      </c>
      <c r="EI101" s="145">
        <f t="shared" si="1425"/>
        <v>0</v>
      </c>
      <c r="EJ101" s="144">
        <f>+[10]รายละเอียดซื้อP!F40</f>
        <v>0</v>
      </c>
      <c r="EK101" s="147">
        <f>+[10]รายละเอียดซื้อP!G40+[10]รายละเอียดซื้อP!J40+[10]รายละเอียดซื้อP!K40</f>
        <v>0</v>
      </c>
      <c r="EL101" s="133">
        <f t="shared" si="2236"/>
        <v>0</v>
      </c>
      <c r="EM101" s="134" t="e">
        <f t="shared" si="2237"/>
        <v>#DIV/0!</v>
      </c>
      <c r="EN101" s="133">
        <f>+[10]รายละเอียดซื้อP!N40</f>
        <v>0</v>
      </c>
      <c r="EO101" s="145">
        <f t="shared" si="2238"/>
        <v>0</v>
      </c>
      <c r="EP101" s="144"/>
      <c r="EQ101" s="147"/>
      <c r="ER101" s="133">
        <f t="shared" si="2239"/>
        <v>0</v>
      </c>
      <c r="ES101" s="134" t="e">
        <f t="shared" si="2240"/>
        <v>#DIV/0!</v>
      </c>
      <c r="ET101" s="133"/>
      <c r="EU101" s="145">
        <f t="shared" si="2241"/>
        <v>0</v>
      </c>
      <c r="EV101" s="144"/>
      <c r="EW101" s="147"/>
      <c r="EX101" s="133">
        <f t="shared" si="2242"/>
        <v>0</v>
      </c>
      <c r="EY101" s="134" t="e">
        <f t="shared" si="2243"/>
        <v>#DIV/0!</v>
      </c>
      <c r="EZ101" s="133"/>
      <c r="FA101" s="145">
        <f t="shared" si="2244"/>
        <v>0</v>
      </c>
      <c r="FB101" s="144"/>
      <c r="FC101" s="147"/>
      <c r="FD101" s="133">
        <f t="shared" si="2245"/>
        <v>0</v>
      </c>
      <c r="FE101" s="134" t="e">
        <f t="shared" si="2246"/>
        <v>#DIV/0!</v>
      </c>
      <c r="FF101" s="133"/>
      <c r="FG101" s="145">
        <f t="shared" si="2247"/>
        <v>0</v>
      </c>
      <c r="FH101" s="144"/>
      <c r="FI101" s="147"/>
      <c r="FJ101" s="133">
        <f t="shared" si="2248"/>
        <v>0</v>
      </c>
      <c r="FK101" s="134" t="e">
        <f t="shared" si="2249"/>
        <v>#DIV/0!</v>
      </c>
      <c r="FL101" s="133"/>
      <c r="FM101" s="145">
        <f t="shared" si="2250"/>
        <v>0</v>
      </c>
      <c r="FN101" s="144">
        <f t="shared" si="1426"/>
        <v>503073</v>
      </c>
      <c r="FO101" s="147">
        <f t="shared" si="1426"/>
        <v>465087.4</v>
      </c>
      <c r="FP101" s="133">
        <f t="shared" si="1426"/>
        <v>37985.599999999977</v>
      </c>
      <c r="FQ101" s="134">
        <f t="shared" si="1427"/>
        <v>92.449286684039905</v>
      </c>
      <c r="FR101" s="133">
        <f t="shared" si="1428"/>
        <v>440</v>
      </c>
      <c r="FS101" s="145">
        <f t="shared" si="1428"/>
        <v>37545.599999999977</v>
      </c>
      <c r="FT101" s="144">
        <f>+[10]รายละเอียดซื้อP!F41</f>
        <v>503073</v>
      </c>
      <c r="FU101" s="147">
        <f>+[10]รายละเอียดซื้อP!G41+[10]รายละเอียดซื้อP!J41+[10]รายละเอียดซื้อP!K41</f>
        <v>465087.4</v>
      </c>
      <c r="FV101" s="133">
        <f t="shared" si="2251"/>
        <v>37985.599999999977</v>
      </c>
      <c r="FW101" s="134">
        <f t="shared" si="2252"/>
        <v>92.449286684039905</v>
      </c>
      <c r="FX101" s="133">
        <f>+[10]รายละเอียดซื้อP!N41</f>
        <v>440</v>
      </c>
      <c r="FY101" s="145">
        <f t="shared" si="2253"/>
        <v>37545.599999999977</v>
      </c>
      <c r="FZ101" s="144"/>
      <c r="GA101" s="147"/>
      <c r="GB101" s="133">
        <f t="shared" si="2254"/>
        <v>0</v>
      </c>
      <c r="GC101" s="134" t="e">
        <f t="shared" si="2255"/>
        <v>#DIV/0!</v>
      </c>
      <c r="GD101" s="133"/>
      <c r="GE101" s="145">
        <f t="shared" si="2256"/>
        <v>0</v>
      </c>
      <c r="GF101" s="144"/>
      <c r="GG101" s="147"/>
      <c r="GH101" s="133">
        <f t="shared" si="2257"/>
        <v>0</v>
      </c>
      <c r="GI101" s="134" t="e">
        <f t="shared" si="2258"/>
        <v>#DIV/0!</v>
      </c>
      <c r="GJ101" s="133"/>
      <c r="GK101" s="145">
        <f t="shared" si="2259"/>
        <v>0</v>
      </c>
      <c r="GL101" s="144">
        <f t="shared" si="1429"/>
        <v>108058.55</v>
      </c>
      <c r="GM101" s="147">
        <f t="shared" si="1429"/>
        <v>0</v>
      </c>
      <c r="GN101" s="133">
        <f t="shared" si="1429"/>
        <v>108058.55</v>
      </c>
      <c r="GO101" s="134">
        <f t="shared" si="1430"/>
        <v>0</v>
      </c>
      <c r="GP101" s="133">
        <f t="shared" si="1431"/>
        <v>56000</v>
      </c>
      <c r="GQ101" s="145">
        <f t="shared" si="1431"/>
        <v>52058.55</v>
      </c>
      <c r="GR101" s="144">
        <f>+[10]รายละเอียดซื้อP!F42</f>
        <v>108058.55</v>
      </c>
      <c r="GS101" s="147">
        <f>+[10]รายละเอียดซื้อP!G42+[10]รายละเอียดซื้อP!J42+[10]รายละเอียดซื้อP!K42</f>
        <v>0</v>
      </c>
      <c r="GT101" s="133">
        <f t="shared" si="2260"/>
        <v>108058.55</v>
      </c>
      <c r="GU101" s="134">
        <f t="shared" si="2261"/>
        <v>0</v>
      </c>
      <c r="GV101" s="133">
        <f>+[10]รายละเอียดซื้อP!N42</f>
        <v>56000</v>
      </c>
      <c r="GW101" s="145">
        <f t="shared" si="2262"/>
        <v>52058.55</v>
      </c>
      <c r="GX101" s="144"/>
      <c r="GY101" s="147"/>
      <c r="GZ101" s="133">
        <f t="shared" si="2263"/>
        <v>0</v>
      </c>
      <c r="HA101" s="134" t="e">
        <f t="shared" si="2264"/>
        <v>#DIV/0!</v>
      </c>
      <c r="HB101" s="133"/>
      <c r="HC101" s="145">
        <f t="shared" si="2265"/>
        <v>0</v>
      </c>
      <c r="HD101" s="144"/>
      <c r="HE101" s="147"/>
      <c r="HF101" s="133">
        <f t="shared" si="2266"/>
        <v>0</v>
      </c>
      <c r="HG101" s="134" t="e">
        <f t="shared" si="2267"/>
        <v>#DIV/0!</v>
      </c>
      <c r="HH101" s="133"/>
      <c r="HI101" s="145">
        <f t="shared" si="2268"/>
        <v>0</v>
      </c>
      <c r="HJ101" s="144"/>
      <c r="HK101" s="147"/>
      <c r="HL101" s="133">
        <f t="shared" si="2269"/>
        <v>0</v>
      </c>
      <c r="HM101" s="134" t="e">
        <f t="shared" si="2270"/>
        <v>#DIV/0!</v>
      </c>
      <c r="HN101" s="133"/>
      <c r="HO101" s="145">
        <f t="shared" si="2271"/>
        <v>0</v>
      </c>
      <c r="HP101" s="144"/>
      <c r="HQ101" s="147"/>
      <c r="HR101" s="133">
        <f t="shared" si="2272"/>
        <v>0</v>
      </c>
      <c r="HS101" s="134" t="e">
        <f t="shared" si="2273"/>
        <v>#DIV/0!</v>
      </c>
      <c r="HT101" s="133"/>
      <c r="HU101" s="145">
        <f t="shared" si="2274"/>
        <v>0</v>
      </c>
      <c r="HV101" s="144"/>
      <c r="HW101" s="147"/>
      <c r="HX101" s="133">
        <f t="shared" si="2275"/>
        <v>0</v>
      </c>
      <c r="HY101" s="134" t="e">
        <f t="shared" si="2276"/>
        <v>#DIV/0!</v>
      </c>
      <c r="HZ101" s="133"/>
      <c r="IA101" s="145">
        <f t="shared" si="2277"/>
        <v>0</v>
      </c>
      <c r="IB101" s="144">
        <f t="shared" si="1432"/>
        <v>552219.5</v>
      </c>
      <c r="IC101" s="147">
        <f t="shared" si="1432"/>
        <v>0</v>
      </c>
      <c r="ID101" s="133">
        <f t="shared" si="1432"/>
        <v>552219.5</v>
      </c>
      <c r="IE101" s="134">
        <f t="shared" si="1433"/>
        <v>0</v>
      </c>
      <c r="IF101" s="133">
        <f t="shared" si="1434"/>
        <v>186100</v>
      </c>
      <c r="IG101" s="145">
        <f t="shared" si="1434"/>
        <v>366119.5</v>
      </c>
      <c r="IH101" s="144">
        <f>+[10]รายละเอียดซื้อP!F43</f>
        <v>552219.5</v>
      </c>
      <c r="II101" s="147">
        <f>+[10]รายละเอียดซื้อP!G43+[10]รายละเอียดซื้อP!J43+[10]รายละเอียดซื้อP!K43</f>
        <v>0</v>
      </c>
      <c r="IJ101" s="133">
        <f t="shared" si="2278"/>
        <v>552219.5</v>
      </c>
      <c r="IK101" s="134">
        <f t="shared" si="2279"/>
        <v>0</v>
      </c>
      <c r="IL101" s="133">
        <f>+[10]รายละเอียดซื้อP!N43</f>
        <v>186100</v>
      </c>
      <c r="IM101" s="145">
        <f t="shared" si="2280"/>
        <v>366119.5</v>
      </c>
      <c r="IN101" s="144"/>
      <c r="IO101" s="147"/>
      <c r="IP101" s="133">
        <f t="shared" si="2281"/>
        <v>0</v>
      </c>
      <c r="IQ101" s="134" t="e">
        <f t="shared" si="2282"/>
        <v>#DIV/0!</v>
      </c>
      <c r="IR101" s="133"/>
      <c r="IS101" s="145">
        <f t="shared" si="2283"/>
        <v>0</v>
      </c>
      <c r="IT101" s="144"/>
      <c r="IU101" s="147"/>
      <c r="IV101" s="133">
        <f t="shared" si="2284"/>
        <v>0</v>
      </c>
      <c r="IW101" s="134" t="e">
        <f t="shared" si="2285"/>
        <v>#DIV/0!</v>
      </c>
      <c r="IX101" s="133"/>
      <c r="IY101" s="145">
        <f t="shared" si="2286"/>
        <v>0</v>
      </c>
      <c r="IZ101" s="144">
        <f t="shared" si="1435"/>
        <v>536173.53</v>
      </c>
      <c r="JA101" s="147">
        <f t="shared" si="1435"/>
        <v>392000</v>
      </c>
      <c r="JB101" s="133">
        <f t="shared" si="1435"/>
        <v>144173.53000000003</v>
      </c>
      <c r="JC101" s="134">
        <f t="shared" si="1436"/>
        <v>73.110658782428146</v>
      </c>
      <c r="JD101" s="133">
        <f t="shared" si="1437"/>
        <v>141700</v>
      </c>
      <c r="JE101" s="145">
        <f t="shared" si="1437"/>
        <v>2473.5300000000279</v>
      </c>
      <c r="JF101" s="144">
        <f>+[10]รายละเอียดซื้อP!F44</f>
        <v>536173.53</v>
      </c>
      <c r="JG101" s="147">
        <f>+[10]รายละเอียดซื้อP!G44+[10]รายละเอียดซื้อP!J44+[10]รายละเอียดซื้อP!K44</f>
        <v>392000</v>
      </c>
      <c r="JH101" s="133">
        <f t="shared" si="2287"/>
        <v>144173.53000000003</v>
      </c>
      <c r="JI101" s="134">
        <f t="shared" si="2288"/>
        <v>73.110658782428146</v>
      </c>
      <c r="JJ101" s="133">
        <f>+[10]รายละเอียดซื้อP!N44</f>
        <v>141700</v>
      </c>
      <c r="JK101" s="145">
        <f t="shared" si="2289"/>
        <v>2473.5300000000279</v>
      </c>
      <c r="JL101" s="144"/>
      <c r="JM101" s="147"/>
      <c r="JN101" s="133">
        <f t="shared" si="2290"/>
        <v>0</v>
      </c>
      <c r="JO101" s="134" t="e">
        <f t="shared" si="2291"/>
        <v>#DIV/0!</v>
      </c>
      <c r="JP101" s="133"/>
      <c r="JQ101" s="145">
        <f t="shared" si="2292"/>
        <v>0</v>
      </c>
      <c r="JR101" s="144"/>
      <c r="JS101" s="147"/>
      <c r="JT101" s="133">
        <f t="shared" si="2293"/>
        <v>0</v>
      </c>
      <c r="JU101" s="134" t="e">
        <f t="shared" si="2294"/>
        <v>#DIV/0!</v>
      </c>
      <c r="JV101" s="133"/>
      <c r="JW101" s="145">
        <f t="shared" si="2295"/>
        <v>0</v>
      </c>
      <c r="JX101" s="144"/>
      <c r="JY101" s="147"/>
      <c r="JZ101" s="133">
        <f t="shared" si="2296"/>
        <v>0</v>
      </c>
      <c r="KA101" s="134" t="e">
        <f t="shared" si="2297"/>
        <v>#DIV/0!</v>
      </c>
      <c r="KB101" s="133"/>
      <c r="KC101" s="145">
        <f t="shared" si="2298"/>
        <v>0</v>
      </c>
      <c r="KD101" s="144">
        <f t="shared" si="1438"/>
        <v>0</v>
      </c>
      <c r="KE101" s="147">
        <f t="shared" si="1438"/>
        <v>0</v>
      </c>
      <c r="KF101" s="133">
        <f t="shared" si="1438"/>
        <v>0</v>
      </c>
      <c r="KG101" s="134" t="e">
        <f t="shared" si="1439"/>
        <v>#DIV/0!</v>
      </c>
      <c r="KH101" s="133">
        <f t="shared" si="1440"/>
        <v>0</v>
      </c>
      <c r="KI101" s="145">
        <f t="shared" si="1440"/>
        <v>0</v>
      </c>
      <c r="KJ101" s="144">
        <f>+[10]รายละเอียดซื้อP!F45</f>
        <v>0</v>
      </c>
      <c r="KK101" s="147">
        <f>+[10]รายละเอียดซื้อP!G45+[10]รายละเอียดซื้อP!J45+[10]รายละเอียดซื้อP!K45</f>
        <v>0</v>
      </c>
      <c r="KL101" s="133">
        <f t="shared" si="2299"/>
        <v>0</v>
      </c>
      <c r="KM101" s="134" t="e">
        <f t="shared" si="2300"/>
        <v>#DIV/0!</v>
      </c>
      <c r="KN101" s="133">
        <f>+[10]รายละเอียดซื้อP!N45</f>
        <v>0</v>
      </c>
      <c r="KO101" s="145">
        <f t="shared" si="2301"/>
        <v>0</v>
      </c>
      <c r="KP101" s="144"/>
      <c r="KQ101" s="147"/>
      <c r="KR101" s="133">
        <f t="shared" si="2302"/>
        <v>0</v>
      </c>
      <c r="KS101" s="134" t="e">
        <f t="shared" si="2303"/>
        <v>#DIV/0!</v>
      </c>
      <c r="KT101" s="133"/>
      <c r="KU101" s="145">
        <f t="shared" si="2304"/>
        <v>0</v>
      </c>
      <c r="KV101" s="144">
        <f t="shared" si="1441"/>
        <v>104420</v>
      </c>
      <c r="KW101" s="147">
        <f t="shared" si="1441"/>
        <v>85500</v>
      </c>
      <c r="KX101" s="133">
        <f t="shared" si="1441"/>
        <v>18920</v>
      </c>
      <c r="KY101" s="134">
        <f t="shared" si="1442"/>
        <v>81.880865734533614</v>
      </c>
      <c r="KZ101" s="133">
        <f t="shared" si="1443"/>
        <v>0</v>
      </c>
      <c r="LA101" s="145">
        <f t="shared" si="1443"/>
        <v>18920</v>
      </c>
      <c r="LB101" s="144">
        <f>+[10]รายละเอียดซื้อP!F46</f>
        <v>104420</v>
      </c>
      <c r="LC101" s="147">
        <f>+[10]รายละเอียดซื้อP!G46+[10]รายละเอียดซื้อP!J46+[10]รายละเอียดซื้อP!K46</f>
        <v>85500</v>
      </c>
      <c r="LD101" s="133">
        <f t="shared" si="2305"/>
        <v>18920</v>
      </c>
      <c r="LE101" s="134">
        <f t="shared" si="2306"/>
        <v>81.880865734533614</v>
      </c>
      <c r="LF101" s="133">
        <f>+[10]รายละเอียดซื้อP!N46</f>
        <v>0</v>
      </c>
      <c r="LG101" s="145">
        <f t="shared" si="2307"/>
        <v>18920</v>
      </c>
      <c r="LH101" s="144"/>
      <c r="LI101" s="147"/>
      <c r="LJ101" s="133">
        <f t="shared" si="2308"/>
        <v>0</v>
      </c>
      <c r="LK101" s="134" t="e">
        <f t="shared" si="2309"/>
        <v>#DIV/0!</v>
      </c>
      <c r="LL101" s="133"/>
      <c r="LM101" s="145">
        <f t="shared" si="2310"/>
        <v>0</v>
      </c>
      <c r="LN101" s="144">
        <f t="shared" si="1444"/>
        <v>413845</v>
      </c>
      <c r="LO101" s="147">
        <f t="shared" si="1444"/>
        <v>116821</v>
      </c>
      <c r="LP101" s="133">
        <f t="shared" si="1444"/>
        <v>297024</v>
      </c>
      <c r="LQ101" s="134">
        <f t="shared" si="1445"/>
        <v>28.228201379743624</v>
      </c>
      <c r="LR101" s="133">
        <f t="shared" si="1446"/>
        <v>206455</v>
      </c>
      <c r="LS101" s="145">
        <f t="shared" si="1446"/>
        <v>90569</v>
      </c>
      <c r="LT101" s="144">
        <f>+[10]รายละเอียดซื้อP!F47</f>
        <v>413845</v>
      </c>
      <c r="LU101" s="147">
        <f>+[10]รายละเอียดซื้อP!G47+[10]รายละเอียดซื้อP!J47+[10]รายละเอียดซื้อP!K47</f>
        <v>116821</v>
      </c>
      <c r="LV101" s="133">
        <f t="shared" si="2311"/>
        <v>297024</v>
      </c>
      <c r="LW101" s="134">
        <f t="shared" si="2312"/>
        <v>28.228201379743624</v>
      </c>
      <c r="LX101" s="133">
        <f>+[10]รายละเอียดซื้อP!N47</f>
        <v>206455</v>
      </c>
      <c r="LY101" s="145">
        <f t="shared" si="2313"/>
        <v>90569</v>
      </c>
      <c r="LZ101" s="144"/>
      <c r="MA101" s="147"/>
      <c r="MB101" s="133">
        <f t="shared" si="2314"/>
        <v>0</v>
      </c>
      <c r="MC101" s="134" t="e">
        <f t="shared" si="2315"/>
        <v>#DIV/0!</v>
      </c>
      <c r="MD101" s="133"/>
      <c r="ME101" s="145">
        <f t="shared" si="2316"/>
        <v>0</v>
      </c>
      <c r="MF101" s="144">
        <f t="shared" si="1447"/>
        <v>0</v>
      </c>
      <c r="MG101" s="147">
        <f t="shared" si="1447"/>
        <v>0</v>
      </c>
      <c r="MH101" s="133">
        <f t="shared" si="1447"/>
        <v>0</v>
      </c>
      <c r="MI101" s="134" t="e">
        <f t="shared" si="1448"/>
        <v>#DIV/0!</v>
      </c>
      <c r="MJ101" s="133">
        <f t="shared" si="1449"/>
        <v>0</v>
      </c>
      <c r="MK101" s="145">
        <f t="shared" si="1449"/>
        <v>0</v>
      </c>
      <c r="ML101" s="144">
        <f>+[10]รายละเอียดซื้อP!F48</f>
        <v>0</v>
      </c>
      <c r="MM101" s="147">
        <f>+[10]รายละเอียดซื้อP!G48+[10]รายละเอียดซื้อP!J48+[10]รายละเอียดซื้อP!K48</f>
        <v>0</v>
      </c>
      <c r="MN101" s="133">
        <f t="shared" si="2317"/>
        <v>0</v>
      </c>
      <c r="MO101" s="134" t="e">
        <f t="shared" si="2318"/>
        <v>#DIV/0!</v>
      </c>
      <c r="MP101" s="133">
        <f>+[10]รายละเอียดซื้อP!N48</f>
        <v>0</v>
      </c>
      <c r="MQ101" s="145">
        <f t="shared" si="2319"/>
        <v>0</v>
      </c>
      <c r="MR101" s="144"/>
      <c r="MS101" s="147"/>
      <c r="MT101" s="133">
        <f t="shared" si="2320"/>
        <v>0</v>
      </c>
      <c r="MU101" s="134" t="e">
        <f t="shared" si="2321"/>
        <v>#DIV/0!</v>
      </c>
      <c r="MV101" s="133"/>
      <c r="MW101" s="145">
        <f t="shared" si="2322"/>
        <v>0</v>
      </c>
      <c r="MX101" s="144">
        <f t="shared" si="1450"/>
        <v>399000</v>
      </c>
      <c r="MY101" s="147">
        <f t="shared" si="1450"/>
        <v>0</v>
      </c>
      <c r="MZ101" s="133">
        <f t="shared" si="1450"/>
        <v>399000</v>
      </c>
      <c r="NA101" s="134">
        <f t="shared" si="1451"/>
        <v>0</v>
      </c>
      <c r="NB101" s="133">
        <f t="shared" si="1452"/>
        <v>0</v>
      </c>
      <c r="NC101" s="145">
        <f t="shared" si="1452"/>
        <v>399000</v>
      </c>
      <c r="ND101" s="144">
        <f>+[10]รายละเอียดซื้อP!F49</f>
        <v>399000</v>
      </c>
      <c r="NE101" s="147">
        <f>+[10]รายละเอียดซื้อP!G49+[10]รายละเอียดซื้อP!J49+[10]รายละเอียดซื้อP!K49</f>
        <v>0</v>
      </c>
      <c r="NF101" s="133">
        <f t="shared" si="2323"/>
        <v>399000</v>
      </c>
      <c r="NG101" s="134">
        <f t="shared" si="2324"/>
        <v>0</v>
      </c>
      <c r="NH101" s="133">
        <f>+[10]รายละเอียดซื้อP!N49</f>
        <v>0</v>
      </c>
      <c r="NI101" s="145">
        <f t="shared" si="2325"/>
        <v>399000</v>
      </c>
      <c r="NJ101" s="144"/>
      <c r="NK101" s="147"/>
      <c r="NL101" s="133">
        <f t="shared" si="2326"/>
        <v>0</v>
      </c>
      <c r="NM101" s="134" t="e">
        <f t="shared" si="2327"/>
        <v>#DIV/0!</v>
      </c>
      <c r="NN101" s="133"/>
      <c r="NO101" s="145">
        <f t="shared" si="2328"/>
        <v>0</v>
      </c>
      <c r="NP101" s="144">
        <f t="shared" si="1453"/>
        <v>0</v>
      </c>
      <c r="NQ101" s="147">
        <f t="shared" si="1453"/>
        <v>0</v>
      </c>
      <c r="NR101" s="133">
        <f t="shared" si="1453"/>
        <v>0</v>
      </c>
      <c r="NS101" s="134" t="e">
        <f t="shared" si="1454"/>
        <v>#DIV/0!</v>
      </c>
      <c r="NT101" s="133">
        <f t="shared" si="1455"/>
        <v>0</v>
      </c>
      <c r="NU101" s="145">
        <f t="shared" si="1455"/>
        <v>0</v>
      </c>
      <c r="NV101" s="144">
        <f>+[10]รายละเอียดซื้อP!F50</f>
        <v>0</v>
      </c>
      <c r="NW101" s="147">
        <f>+[10]รายละเอียดซื้อP!G50+[10]รายละเอียดซื้อP!J50+[10]รายละเอียดซื้อP!K50</f>
        <v>0</v>
      </c>
      <c r="NX101" s="133">
        <f t="shared" si="2329"/>
        <v>0</v>
      </c>
      <c r="NY101" s="134" t="e">
        <f t="shared" si="2330"/>
        <v>#DIV/0!</v>
      </c>
      <c r="NZ101" s="133">
        <f>+[10]รายละเอียดซื้อP!N50</f>
        <v>0</v>
      </c>
      <c r="OA101" s="145">
        <f t="shared" si="2331"/>
        <v>0</v>
      </c>
      <c r="OB101" s="144"/>
      <c r="OC101" s="147"/>
      <c r="OD101" s="133">
        <f t="shared" si="2332"/>
        <v>0</v>
      </c>
      <c r="OE101" s="134" t="e">
        <f t="shared" si="2333"/>
        <v>#DIV/0!</v>
      </c>
      <c r="OF101" s="133"/>
      <c r="OG101" s="145">
        <f t="shared" si="2334"/>
        <v>0</v>
      </c>
      <c r="OH101" s="144"/>
      <c r="OI101" s="147"/>
      <c r="OJ101" s="133">
        <f t="shared" si="2335"/>
        <v>0</v>
      </c>
      <c r="OK101" s="134" t="e">
        <f t="shared" si="2336"/>
        <v>#DIV/0!</v>
      </c>
      <c r="OL101" s="133"/>
      <c r="OM101" s="145">
        <f t="shared" si="2337"/>
        <v>0</v>
      </c>
      <c r="ON101" s="144">
        <f t="shared" si="1456"/>
        <v>0</v>
      </c>
      <c r="OO101" s="147">
        <f t="shared" si="1456"/>
        <v>0</v>
      </c>
      <c r="OP101" s="133">
        <f t="shared" si="1456"/>
        <v>0</v>
      </c>
      <c r="OQ101" s="134" t="e">
        <f t="shared" si="1457"/>
        <v>#DIV/0!</v>
      </c>
      <c r="OR101" s="133">
        <f t="shared" si="1458"/>
        <v>0</v>
      </c>
      <c r="OS101" s="145">
        <f t="shared" si="1458"/>
        <v>0</v>
      </c>
      <c r="OT101" s="144"/>
      <c r="OU101" s="147"/>
      <c r="OV101" s="133">
        <f t="shared" si="2338"/>
        <v>0</v>
      </c>
      <c r="OW101" s="134" t="e">
        <f t="shared" si="2339"/>
        <v>#DIV/0!</v>
      </c>
      <c r="OX101" s="133"/>
      <c r="OY101" s="145">
        <f t="shared" si="2340"/>
        <v>0</v>
      </c>
      <c r="OZ101" s="144"/>
      <c r="PA101" s="147"/>
      <c r="PB101" s="133">
        <f t="shared" si="2341"/>
        <v>0</v>
      </c>
      <c r="PC101" s="134" t="e">
        <f t="shared" si="2342"/>
        <v>#DIV/0!</v>
      </c>
      <c r="PD101" s="133"/>
      <c r="PE101" s="145">
        <f t="shared" si="2343"/>
        <v>0</v>
      </c>
      <c r="PF101" s="144">
        <f t="shared" si="1459"/>
        <v>500000</v>
      </c>
      <c r="PG101" s="147">
        <f t="shared" si="1459"/>
        <v>473400</v>
      </c>
      <c r="PH101" s="133">
        <f t="shared" si="1459"/>
        <v>26600</v>
      </c>
      <c r="PI101" s="134">
        <f t="shared" si="1460"/>
        <v>94.679999999999993</v>
      </c>
      <c r="PJ101" s="133">
        <f t="shared" si="1461"/>
        <v>24800</v>
      </c>
      <c r="PK101" s="145">
        <f t="shared" si="1461"/>
        <v>1800</v>
      </c>
      <c r="PL101" s="144">
        <f>+[10]รายละเอียดซื้อP!F51</f>
        <v>500000</v>
      </c>
      <c r="PM101" s="147">
        <f>+[10]รายละเอียดซื้อP!G51+[10]รายละเอียดซื้อP!J51+[10]รายละเอียดซื้อP!K51</f>
        <v>473400</v>
      </c>
      <c r="PN101" s="133">
        <f t="shared" si="2344"/>
        <v>26600</v>
      </c>
      <c r="PO101" s="134">
        <f t="shared" si="2345"/>
        <v>94.679999999999993</v>
      </c>
      <c r="PP101" s="133">
        <f>+[10]รายละเอียดซื้อP!N51</f>
        <v>24800</v>
      </c>
      <c r="PQ101" s="145">
        <f t="shared" si="2346"/>
        <v>1800</v>
      </c>
      <c r="PR101" s="144"/>
      <c r="PS101" s="147"/>
      <c r="PT101" s="133">
        <f t="shared" si="2347"/>
        <v>0</v>
      </c>
      <c r="PU101" s="134" t="e">
        <f t="shared" si="2348"/>
        <v>#DIV/0!</v>
      </c>
      <c r="PV101" s="133"/>
      <c r="PW101" s="145">
        <f t="shared" si="2349"/>
        <v>0</v>
      </c>
    </row>
    <row r="102" spans="1:439" s="216" customFormat="1" ht="18.75" customHeight="1">
      <c r="A102" s="150"/>
      <c r="B102" s="186" t="s">
        <v>803</v>
      </c>
      <c r="C102" s="186" t="s">
        <v>804</v>
      </c>
      <c r="D102" s="152">
        <f>+'[10]รายงานจัดซื้องบ P '!D15</f>
        <v>2393559</v>
      </c>
      <c r="E102" s="152">
        <f>+'[10]รายงานจัดซื้องบ P '!E15</f>
        <v>0</v>
      </c>
      <c r="F102" s="152">
        <f t="shared" si="37"/>
        <v>2393559</v>
      </c>
      <c r="G102" s="152">
        <f>+'[10]รายงานจัดซื้องบ P '!F15</f>
        <v>0</v>
      </c>
      <c r="H102" s="152">
        <f t="shared" si="2227"/>
        <v>2393559</v>
      </c>
      <c r="I102" s="153">
        <f>+'[10]รายงานจัดซื้องบ P '!H15+'[10]รายงานจัดซื้องบ P '!K15+'[10]รายงานจัดซื้องบ P '!L15</f>
        <v>820770</v>
      </c>
      <c r="J102" s="152">
        <f t="shared" si="38"/>
        <v>1572789</v>
      </c>
      <c r="K102" s="154">
        <f t="shared" si="1374"/>
        <v>34.290777875122359</v>
      </c>
      <c r="L102" s="152">
        <f>+'[10]รายงานจัดซื้องบ P '!N15</f>
        <v>580820</v>
      </c>
      <c r="M102" s="155">
        <f t="shared" si="39"/>
        <v>991969</v>
      </c>
      <c r="N102" s="136">
        <f t="shared" si="1375"/>
        <v>0</v>
      </c>
      <c r="O102" s="148">
        <f t="shared" si="1375"/>
        <v>0</v>
      </c>
      <c r="P102" s="137">
        <f t="shared" si="1375"/>
        <v>0</v>
      </c>
      <c r="Q102" s="138" t="e">
        <f t="shared" si="1376"/>
        <v>#DIV/0!</v>
      </c>
      <c r="R102" s="137">
        <f t="shared" si="1377"/>
        <v>0</v>
      </c>
      <c r="S102" s="139">
        <f t="shared" si="1377"/>
        <v>0</v>
      </c>
      <c r="T102" s="140">
        <f t="shared" si="1484"/>
        <v>2393559</v>
      </c>
      <c r="U102" s="149">
        <f t="shared" si="1484"/>
        <v>820770</v>
      </c>
      <c r="V102" s="141">
        <f t="shared" si="2228"/>
        <v>1572789</v>
      </c>
      <c r="W102" s="142">
        <f t="shared" si="1248"/>
        <v>34.290777875122359</v>
      </c>
      <c r="X102" s="141">
        <f t="shared" si="1486"/>
        <v>580820</v>
      </c>
      <c r="Y102" s="143">
        <f t="shared" si="2229"/>
        <v>991969</v>
      </c>
      <c r="Z102" s="144">
        <v>0</v>
      </c>
      <c r="AA102" s="147">
        <v>0</v>
      </c>
      <c r="AB102" s="133">
        <f t="shared" si="2230"/>
        <v>0</v>
      </c>
      <c r="AC102" s="134" t="e">
        <f t="shared" si="2231"/>
        <v>#DIV/0!</v>
      </c>
      <c r="AD102" s="133">
        <v>0</v>
      </c>
      <c r="AE102" s="145">
        <f t="shared" si="2232"/>
        <v>0</v>
      </c>
      <c r="AF102" s="144">
        <v>0</v>
      </c>
      <c r="AG102" s="147">
        <v>0</v>
      </c>
      <c r="AH102" s="133">
        <f t="shared" si="1491"/>
        <v>0</v>
      </c>
      <c r="AI102" s="134" t="e">
        <f t="shared" si="1492"/>
        <v>#DIV/0!</v>
      </c>
      <c r="AJ102" s="133">
        <v>0</v>
      </c>
      <c r="AK102" s="145">
        <f t="shared" si="1493"/>
        <v>0</v>
      </c>
      <c r="AL102" s="144">
        <f t="shared" si="1378"/>
        <v>0</v>
      </c>
      <c r="AM102" s="147">
        <f t="shared" si="1378"/>
        <v>0</v>
      </c>
      <c r="AN102" s="133">
        <f t="shared" si="1378"/>
        <v>0</v>
      </c>
      <c r="AO102" s="134" t="e">
        <f t="shared" si="1379"/>
        <v>#DIV/0!</v>
      </c>
      <c r="AP102" s="133">
        <f t="shared" si="1380"/>
        <v>0</v>
      </c>
      <c r="AQ102" s="145">
        <f t="shared" si="1380"/>
        <v>0</v>
      </c>
      <c r="AR102" s="144"/>
      <c r="AS102" s="147"/>
      <c r="AT102" s="133">
        <f t="shared" si="1381"/>
        <v>0</v>
      </c>
      <c r="AU102" s="134" t="e">
        <f t="shared" si="1382"/>
        <v>#DIV/0!</v>
      </c>
      <c r="AV102" s="133"/>
      <c r="AW102" s="145">
        <f t="shared" si="1383"/>
        <v>0</v>
      </c>
      <c r="AX102" s="144"/>
      <c r="AY102" s="147"/>
      <c r="AZ102" s="133">
        <f t="shared" si="1384"/>
        <v>0</v>
      </c>
      <c r="BA102" s="134" t="e">
        <f t="shared" si="1385"/>
        <v>#DIV/0!</v>
      </c>
      <c r="BB102" s="133"/>
      <c r="BC102" s="145">
        <f t="shared" si="1386"/>
        <v>0</v>
      </c>
      <c r="BD102" s="144"/>
      <c r="BE102" s="147"/>
      <c r="BF102" s="133">
        <f t="shared" si="1387"/>
        <v>0</v>
      </c>
      <c r="BG102" s="134" t="e">
        <f t="shared" si="1388"/>
        <v>#DIV/0!</v>
      </c>
      <c r="BH102" s="133"/>
      <c r="BI102" s="145">
        <f t="shared" si="1389"/>
        <v>0</v>
      </c>
      <c r="BJ102" s="144">
        <f t="shared" si="1390"/>
        <v>10299</v>
      </c>
      <c r="BK102" s="147">
        <f t="shared" si="1390"/>
        <v>0</v>
      </c>
      <c r="BL102" s="133">
        <f t="shared" si="1390"/>
        <v>10299</v>
      </c>
      <c r="BM102" s="134">
        <f t="shared" si="1391"/>
        <v>0</v>
      </c>
      <c r="BN102" s="133">
        <f t="shared" si="1392"/>
        <v>0</v>
      </c>
      <c r="BO102" s="145">
        <f t="shared" si="1392"/>
        <v>10299</v>
      </c>
      <c r="BP102" s="144">
        <f>+[10]รายละเอียดซื้อP!F53</f>
        <v>10299</v>
      </c>
      <c r="BQ102" s="147">
        <f>+[10]รายละเอียดซื้อP!G53+[10]รายละเอียดซื้อP!J53+[10]รายละเอียดซื้อP!K53</f>
        <v>0</v>
      </c>
      <c r="BR102" s="133">
        <f t="shared" si="1393"/>
        <v>10299</v>
      </c>
      <c r="BS102" s="134">
        <f t="shared" si="1394"/>
        <v>0</v>
      </c>
      <c r="BT102" s="133">
        <f>+[10]รายละเอียดซื้อP!N53</f>
        <v>0</v>
      </c>
      <c r="BU102" s="145">
        <f t="shared" si="1395"/>
        <v>10299</v>
      </c>
      <c r="BV102" s="144"/>
      <c r="BW102" s="147"/>
      <c r="BX102" s="133">
        <f t="shared" si="1396"/>
        <v>0</v>
      </c>
      <c r="BY102" s="134" t="e">
        <f t="shared" si="1397"/>
        <v>#DIV/0!</v>
      </c>
      <c r="BZ102" s="133"/>
      <c r="CA102" s="145">
        <f t="shared" si="1398"/>
        <v>0</v>
      </c>
      <c r="CB102" s="144"/>
      <c r="CC102" s="147"/>
      <c r="CD102" s="133">
        <f t="shared" si="1399"/>
        <v>0</v>
      </c>
      <c r="CE102" s="134" t="e">
        <f t="shared" si="1400"/>
        <v>#DIV/0!</v>
      </c>
      <c r="CF102" s="133"/>
      <c r="CG102" s="145">
        <f t="shared" si="1401"/>
        <v>0</v>
      </c>
      <c r="CH102" s="144">
        <f t="shared" si="1402"/>
        <v>0</v>
      </c>
      <c r="CI102" s="147">
        <f t="shared" si="1402"/>
        <v>0</v>
      </c>
      <c r="CJ102" s="133">
        <f t="shared" si="1402"/>
        <v>0</v>
      </c>
      <c r="CK102" s="134" t="e">
        <f t="shared" si="1403"/>
        <v>#DIV/0!</v>
      </c>
      <c r="CL102" s="133">
        <f t="shared" si="1404"/>
        <v>0</v>
      </c>
      <c r="CM102" s="145">
        <f t="shared" si="1404"/>
        <v>0</v>
      </c>
      <c r="CN102" s="144"/>
      <c r="CO102" s="147"/>
      <c r="CP102" s="133">
        <f t="shared" si="1405"/>
        <v>0</v>
      </c>
      <c r="CQ102" s="134" t="e">
        <f t="shared" si="1406"/>
        <v>#DIV/0!</v>
      </c>
      <c r="CR102" s="133"/>
      <c r="CS102" s="145">
        <f t="shared" si="1407"/>
        <v>0</v>
      </c>
      <c r="CT102" s="144"/>
      <c r="CU102" s="147"/>
      <c r="CV102" s="133">
        <f t="shared" si="1408"/>
        <v>0</v>
      </c>
      <c r="CW102" s="134" t="e">
        <f t="shared" si="1409"/>
        <v>#DIV/0!</v>
      </c>
      <c r="CX102" s="133"/>
      <c r="CY102" s="145">
        <f t="shared" si="1410"/>
        <v>0</v>
      </c>
      <c r="CZ102" s="144"/>
      <c r="DA102" s="147"/>
      <c r="DB102" s="133">
        <f t="shared" si="1411"/>
        <v>0</v>
      </c>
      <c r="DC102" s="134" t="e">
        <f t="shared" si="1412"/>
        <v>#DIV/0!</v>
      </c>
      <c r="DD102" s="133"/>
      <c r="DE102" s="145">
        <f t="shared" si="1413"/>
        <v>0</v>
      </c>
      <c r="DF102" s="144">
        <f t="shared" si="1414"/>
        <v>0</v>
      </c>
      <c r="DG102" s="147">
        <f t="shared" si="1414"/>
        <v>0</v>
      </c>
      <c r="DH102" s="133">
        <f t="shared" si="1414"/>
        <v>0</v>
      </c>
      <c r="DI102" s="134" t="e">
        <f t="shared" si="1415"/>
        <v>#DIV/0!</v>
      </c>
      <c r="DJ102" s="133">
        <f t="shared" si="1416"/>
        <v>0</v>
      </c>
      <c r="DK102" s="145">
        <f t="shared" si="1416"/>
        <v>0</v>
      </c>
      <c r="DL102" s="144">
        <f>+[10]รายละเอียดซื้อP!F54</f>
        <v>0</v>
      </c>
      <c r="DM102" s="147">
        <f>+[10]รายละเอียดซื้อP!G54+[10]รายละเอียดซื้อP!J54+[10]รายละเอียดซื้อP!K54</f>
        <v>0</v>
      </c>
      <c r="DN102" s="133">
        <f t="shared" si="1417"/>
        <v>0</v>
      </c>
      <c r="DO102" s="134" t="e">
        <f t="shared" si="1418"/>
        <v>#DIV/0!</v>
      </c>
      <c r="DP102" s="133">
        <f>+[10]รายละเอียดซื้อP!N54</f>
        <v>0</v>
      </c>
      <c r="DQ102" s="145">
        <f t="shared" si="1419"/>
        <v>0</v>
      </c>
      <c r="DR102" s="144"/>
      <c r="DS102" s="147"/>
      <c r="DT102" s="133">
        <f t="shared" si="1420"/>
        <v>0</v>
      </c>
      <c r="DU102" s="134" t="e">
        <f t="shared" si="1421"/>
        <v>#DIV/0!</v>
      </c>
      <c r="DV102" s="133"/>
      <c r="DW102" s="145">
        <f t="shared" si="1422"/>
        <v>0</v>
      </c>
      <c r="DX102" s="144"/>
      <c r="DY102" s="147"/>
      <c r="DZ102" s="133">
        <f t="shared" si="2233"/>
        <v>0</v>
      </c>
      <c r="EA102" s="134" t="e">
        <f t="shared" si="2234"/>
        <v>#DIV/0!</v>
      </c>
      <c r="EB102" s="133"/>
      <c r="EC102" s="145">
        <f t="shared" si="2235"/>
        <v>0</v>
      </c>
      <c r="ED102" s="144">
        <f t="shared" si="1423"/>
        <v>0</v>
      </c>
      <c r="EE102" s="147">
        <f t="shared" si="1423"/>
        <v>0</v>
      </c>
      <c r="EF102" s="133">
        <f t="shared" si="1423"/>
        <v>0</v>
      </c>
      <c r="EG102" s="134" t="e">
        <f t="shared" si="1424"/>
        <v>#DIV/0!</v>
      </c>
      <c r="EH102" s="133">
        <f t="shared" si="1425"/>
        <v>0</v>
      </c>
      <c r="EI102" s="145">
        <f t="shared" si="1425"/>
        <v>0</v>
      </c>
      <c r="EJ102" s="144">
        <f>+[10]รายละเอียดซื้อP!F55</f>
        <v>0</v>
      </c>
      <c r="EK102" s="147">
        <f>+[10]รายละเอียดซื้อP!G55+[10]รายละเอียดซื้อP!J55+[10]รายละเอียดซื้อP!K55</f>
        <v>0</v>
      </c>
      <c r="EL102" s="133">
        <f t="shared" si="2236"/>
        <v>0</v>
      </c>
      <c r="EM102" s="134" t="e">
        <f t="shared" si="2237"/>
        <v>#DIV/0!</v>
      </c>
      <c r="EN102" s="133">
        <f>+[10]รายละเอียดซื้อP!N55</f>
        <v>0</v>
      </c>
      <c r="EO102" s="145">
        <f t="shared" si="2238"/>
        <v>0</v>
      </c>
      <c r="EP102" s="144"/>
      <c r="EQ102" s="147"/>
      <c r="ER102" s="133">
        <f t="shared" si="2239"/>
        <v>0</v>
      </c>
      <c r="ES102" s="134" t="e">
        <f t="shared" si="2240"/>
        <v>#DIV/0!</v>
      </c>
      <c r="ET102" s="133"/>
      <c r="EU102" s="145">
        <f t="shared" si="2241"/>
        <v>0</v>
      </c>
      <c r="EV102" s="144"/>
      <c r="EW102" s="147"/>
      <c r="EX102" s="133">
        <f t="shared" si="2242"/>
        <v>0</v>
      </c>
      <c r="EY102" s="134" t="e">
        <f t="shared" si="2243"/>
        <v>#DIV/0!</v>
      </c>
      <c r="EZ102" s="133"/>
      <c r="FA102" s="145">
        <f t="shared" si="2244"/>
        <v>0</v>
      </c>
      <c r="FB102" s="144"/>
      <c r="FC102" s="147"/>
      <c r="FD102" s="133">
        <f t="shared" si="2245"/>
        <v>0</v>
      </c>
      <c r="FE102" s="134" t="e">
        <f t="shared" si="2246"/>
        <v>#DIV/0!</v>
      </c>
      <c r="FF102" s="133"/>
      <c r="FG102" s="145">
        <f t="shared" si="2247"/>
        <v>0</v>
      </c>
      <c r="FH102" s="144"/>
      <c r="FI102" s="147"/>
      <c r="FJ102" s="133">
        <f t="shared" si="2248"/>
        <v>0</v>
      </c>
      <c r="FK102" s="134" t="e">
        <f t="shared" si="2249"/>
        <v>#DIV/0!</v>
      </c>
      <c r="FL102" s="133"/>
      <c r="FM102" s="145">
        <f t="shared" si="2250"/>
        <v>0</v>
      </c>
      <c r="FN102" s="144">
        <f t="shared" si="1426"/>
        <v>0</v>
      </c>
      <c r="FO102" s="147">
        <f t="shared" si="1426"/>
        <v>0</v>
      </c>
      <c r="FP102" s="133">
        <f t="shared" si="1426"/>
        <v>0</v>
      </c>
      <c r="FQ102" s="134" t="e">
        <f t="shared" si="1427"/>
        <v>#DIV/0!</v>
      </c>
      <c r="FR102" s="133">
        <f t="shared" si="1428"/>
        <v>0</v>
      </c>
      <c r="FS102" s="145">
        <f t="shared" si="1428"/>
        <v>0</v>
      </c>
      <c r="FT102" s="144">
        <f>+[10]รายละเอียดซื้อP!F56</f>
        <v>0</v>
      </c>
      <c r="FU102" s="147">
        <f>+[10]รายละเอียดซื้อP!G56+[10]รายละเอียดซื้อP!J56+[10]รายละเอียดซื้อP!K56</f>
        <v>0</v>
      </c>
      <c r="FV102" s="133">
        <f t="shared" si="2251"/>
        <v>0</v>
      </c>
      <c r="FW102" s="134" t="e">
        <f t="shared" si="2252"/>
        <v>#DIV/0!</v>
      </c>
      <c r="FX102" s="133">
        <f>+[10]รายละเอียดซื้อP!N56</f>
        <v>0</v>
      </c>
      <c r="FY102" s="145">
        <f t="shared" si="2253"/>
        <v>0</v>
      </c>
      <c r="FZ102" s="144"/>
      <c r="GA102" s="147"/>
      <c r="GB102" s="133">
        <f t="shared" si="2254"/>
        <v>0</v>
      </c>
      <c r="GC102" s="134" t="e">
        <f t="shared" si="2255"/>
        <v>#DIV/0!</v>
      </c>
      <c r="GD102" s="133"/>
      <c r="GE102" s="145">
        <f t="shared" si="2256"/>
        <v>0</v>
      </c>
      <c r="GF102" s="144"/>
      <c r="GG102" s="147"/>
      <c r="GH102" s="133">
        <f t="shared" si="2257"/>
        <v>0</v>
      </c>
      <c r="GI102" s="134" t="e">
        <f t="shared" si="2258"/>
        <v>#DIV/0!</v>
      </c>
      <c r="GJ102" s="133"/>
      <c r="GK102" s="145">
        <f t="shared" si="2259"/>
        <v>0</v>
      </c>
      <c r="GL102" s="144">
        <f t="shared" si="1429"/>
        <v>500000</v>
      </c>
      <c r="GM102" s="147">
        <f t="shared" si="1429"/>
        <v>0</v>
      </c>
      <c r="GN102" s="133">
        <f t="shared" si="1429"/>
        <v>500000</v>
      </c>
      <c r="GO102" s="134">
        <f t="shared" si="1430"/>
        <v>0</v>
      </c>
      <c r="GP102" s="133">
        <f t="shared" si="1431"/>
        <v>0</v>
      </c>
      <c r="GQ102" s="145">
        <f t="shared" si="1431"/>
        <v>500000</v>
      </c>
      <c r="GR102" s="144">
        <f>+[10]รายละเอียดซื้อP!F57</f>
        <v>500000</v>
      </c>
      <c r="GS102" s="147">
        <f>+[10]รายละเอียดซื้อP!G57+[10]รายละเอียดซื้อP!J57+[10]รายละเอียดซื้อP!K57</f>
        <v>0</v>
      </c>
      <c r="GT102" s="133">
        <f t="shared" si="2260"/>
        <v>500000</v>
      </c>
      <c r="GU102" s="134">
        <f t="shared" si="2261"/>
        <v>0</v>
      </c>
      <c r="GV102" s="133">
        <f>+[10]รายละเอียดซื้อP!N57</f>
        <v>0</v>
      </c>
      <c r="GW102" s="145">
        <f t="shared" si="2262"/>
        <v>500000</v>
      </c>
      <c r="GX102" s="144"/>
      <c r="GY102" s="147"/>
      <c r="GZ102" s="133">
        <f t="shared" si="2263"/>
        <v>0</v>
      </c>
      <c r="HA102" s="134" t="e">
        <f t="shared" si="2264"/>
        <v>#DIV/0!</v>
      </c>
      <c r="HB102" s="133"/>
      <c r="HC102" s="145">
        <f t="shared" si="2265"/>
        <v>0</v>
      </c>
      <c r="HD102" s="144"/>
      <c r="HE102" s="147"/>
      <c r="HF102" s="133">
        <f t="shared" si="2266"/>
        <v>0</v>
      </c>
      <c r="HG102" s="134" t="e">
        <f t="shared" si="2267"/>
        <v>#DIV/0!</v>
      </c>
      <c r="HH102" s="133"/>
      <c r="HI102" s="145">
        <f t="shared" si="2268"/>
        <v>0</v>
      </c>
      <c r="HJ102" s="144"/>
      <c r="HK102" s="147"/>
      <c r="HL102" s="133">
        <f t="shared" si="2269"/>
        <v>0</v>
      </c>
      <c r="HM102" s="134" t="e">
        <f t="shared" si="2270"/>
        <v>#DIV/0!</v>
      </c>
      <c r="HN102" s="133"/>
      <c r="HO102" s="145">
        <f t="shared" si="2271"/>
        <v>0</v>
      </c>
      <c r="HP102" s="144"/>
      <c r="HQ102" s="147"/>
      <c r="HR102" s="133">
        <f t="shared" si="2272"/>
        <v>0</v>
      </c>
      <c r="HS102" s="134" t="e">
        <f t="shared" si="2273"/>
        <v>#DIV/0!</v>
      </c>
      <c r="HT102" s="133"/>
      <c r="HU102" s="145">
        <f t="shared" si="2274"/>
        <v>0</v>
      </c>
      <c r="HV102" s="144"/>
      <c r="HW102" s="147"/>
      <c r="HX102" s="133">
        <f t="shared" si="2275"/>
        <v>0</v>
      </c>
      <c r="HY102" s="134" t="e">
        <f t="shared" si="2276"/>
        <v>#DIV/0!</v>
      </c>
      <c r="HZ102" s="133"/>
      <c r="IA102" s="145">
        <f t="shared" si="2277"/>
        <v>0</v>
      </c>
      <c r="IB102" s="144">
        <f t="shared" si="1432"/>
        <v>965000</v>
      </c>
      <c r="IC102" s="147">
        <f t="shared" si="1432"/>
        <v>820770</v>
      </c>
      <c r="ID102" s="133">
        <f t="shared" si="1432"/>
        <v>144230</v>
      </c>
      <c r="IE102" s="134">
        <f t="shared" si="1433"/>
        <v>85.053886010362689</v>
      </c>
      <c r="IF102" s="133">
        <f t="shared" si="1434"/>
        <v>118000</v>
      </c>
      <c r="IG102" s="145">
        <f t="shared" si="1434"/>
        <v>26230</v>
      </c>
      <c r="IH102" s="144">
        <f>+[10]รายละเอียดซื้อP!F58</f>
        <v>965000</v>
      </c>
      <c r="II102" s="147">
        <f>+[10]รายละเอียดซื้อP!G58+[10]รายละเอียดซื้อP!J58+[10]รายละเอียดซื้อP!K58</f>
        <v>820770</v>
      </c>
      <c r="IJ102" s="133">
        <f t="shared" si="2278"/>
        <v>144230</v>
      </c>
      <c r="IK102" s="134">
        <f t="shared" si="2279"/>
        <v>85.053886010362689</v>
      </c>
      <c r="IL102" s="133">
        <f>+[10]รายละเอียดซื้อP!N58</f>
        <v>118000</v>
      </c>
      <c r="IM102" s="145">
        <f t="shared" si="2280"/>
        <v>26230</v>
      </c>
      <c r="IN102" s="144"/>
      <c r="IO102" s="147"/>
      <c r="IP102" s="133">
        <f t="shared" si="2281"/>
        <v>0</v>
      </c>
      <c r="IQ102" s="134" t="e">
        <f t="shared" si="2282"/>
        <v>#DIV/0!</v>
      </c>
      <c r="IR102" s="133"/>
      <c r="IS102" s="145">
        <f t="shared" si="2283"/>
        <v>0</v>
      </c>
      <c r="IT102" s="144"/>
      <c r="IU102" s="147"/>
      <c r="IV102" s="133">
        <f t="shared" si="2284"/>
        <v>0</v>
      </c>
      <c r="IW102" s="134" t="e">
        <f t="shared" si="2285"/>
        <v>#DIV/0!</v>
      </c>
      <c r="IX102" s="133"/>
      <c r="IY102" s="145">
        <f t="shared" si="2286"/>
        <v>0</v>
      </c>
      <c r="IZ102" s="144">
        <f t="shared" si="1435"/>
        <v>0</v>
      </c>
      <c r="JA102" s="147">
        <f t="shared" si="1435"/>
        <v>0</v>
      </c>
      <c r="JB102" s="133">
        <f t="shared" si="1435"/>
        <v>0</v>
      </c>
      <c r="JC102" s="134" t="e">
        <f t="shared" si="1436"/>
        <v>#DIV/0!</v>
      </c>
      <c r="JD102" s="133">
        <f t="shared" si="1437"/>
        <v>0</v>
      </c>
      <c r="JE102" s="145">
        <f t="shared" si="1437"/>
        <v>0</v>
      </c>
      <c r="JF102" s="144">
        <f>+[10]รายละเอียดซื้อP!F59</f>
        <v>0</v>
      </c>
      <c r="JG102" s="147">
        <f>+[10]รายละเอียดซื้อP!G59+[10]รายละเอียดซื้อP!J59+[10]รายละเอียดซื้อP!K59</f>
        <v>0</v>
      </c>
      <c r="JH102" s="133">
        <f t="shared" si="2287"/>
        <v>0</v>
      </c>
      <c r="JI102" s="134" t="e">
        <f t="shared" si="2288"/>
        <v>#DIV/0!</v>
      </c>
      <c r="JJ102" s="133">
        <f>+[10]รายละเอียดซื้อP!N59</f>
        <v>0</v>
      </c>
      <c r="JK102" s="145">
        <f t="shared" si="2289"/>
        <v>0</v>
      </c>
      <c r="JL102" s="144"/>
      <c r="JM102" s="147"/>
      <c r="JN102" s="133">
        <f t="shared" si="2290"/>
        <v>0</v>
      </c>
      <c r="JO102" s="134" t="e">
        <f t="shared" si="2291"/>
        <v>#DIV/0!</v>
      </c>
      <c r="JP102" s="133"/>
      <c r="JQ102" s="145">
        <f t="shared" si="2292"/>
        <v>0</v>
      </c>
      <c r="JR102" s="144"/>
      <c r="JS102" s="147"/>
      <c r="JT102" s="133">
        <f t="shared" si="2293"/>
        <v>0</v>
      </c>
      <c r="JU102" s="134" t="e">
        <f t="shared" si="2294"/>
        <v>#DIV/0!</v>
      </c>
      <c r="JV102" s="133"/>
      <c r="JW102" s="145">
        <f t="shared" si="2295"/>
        <v>0</v>
      </c>
      <c r="JX102" s="144"/>
      <c r="JY102" s="147"/>
      <c r="JZ102" s="133">
        <f t="shared" si="2296"/>
        <v>0</v>
      </c>
      <c r="KA102" s="134" t="e">
        <f t="shared" si="2297"/>
        <v>#DIV/0!</v>
      </c>
      <c r="KB102" s="133"/>
      <c r="KC102" s="145">
        <f t="shared" si="2298"/>
        <v>0</v>
      </c>
      <c r="KD102" s="144">
        <f t="shared" si="1438"/>
        <v>0</v>
      </c>
      <c r="KE102" s="147">
        <f t="shared" si="1438"/>
        <v>0</v>
      </c>
      <c r="KF102" s="133">
        <f t="shared" si="1438"/>
        <v>0</v>
      </c>
      <c r="KG102" s="134" t="e">
        <f t="shared" si="1439"/>
        <v>#DIV/0!</v>
      </c>
      <c r="KH102" s="133">
        <f t="shared" si="1440"/>
        <v>0</v>
      </c>
      <c r="KI102" s="145">
        <f t="shared" si="1440"/>
        <v>0</v>
      </c>
      <c r="KJ102" s="144">
        <f>+[10]รายละเอียดซื้อP!F60</f>
        <v>0</v>
      </c>
      <c r="KK102" s="147">
        <f>+[10]รายละเอียดซื้อP!G60+[10]รายละเอียดซื้อP!J60+[10]รายละเอียดซื้อP!K60</f>
        <v>0</v>
      </c>
      <c r="KL102" s="133">
        <f t="shared" si="2299"/>
        <v>0</v>
      </c>
      <c r="KM102" s="134" t="e">
        <f t="shared" si="2300"/>
        <v>#DIV/0!</v>
      </c>
      <c r="KN102" s="133">
        <f>+[10]รายละเอียดซื้อP!N60</f>
        <v>0</v>
      </c>
      <c r="KO102" s="145">
        <f t="shared" si="2301"/>
        <v>0</v>
      </c>
      <c r="KP102" s="144"/>
      <c r="KQ102" s="147"/>
      <c r="KR102" s="133">
        <f t="shared" si="2302"/>
        <v>0</v>
      </c>
      <c r="KS102" s="134" t="e">
        <f t="shared" si="2303"/>
        <v>#DIV/0!</v>
      </c>
      <c r="KT102" s="133"/>
      <c r="KU102" s="145">
        <f t="shared" si="2304"/>
        <v>0</v>
      </c>
      <c r="KV102" s="144">
        <f t="shared" si="1441"/>
        <v>0</v>
      </c>
      <c r="KW102" s="147">
        <f t="shared" si="1441"/>
        <v>0</v>
      </c>
      <c r="KX102" s="133">
        <f t="shared" si="1441"/>
        <v>0</v>
      </c>
      <c r="KY102" s="134" t="e">
        <f t="shared" si="1442"/>
        <v>#DIV/0!</v>
      </c>
      <c r="KZ102" s="133">
        <f t="shared" si="1443"/>
        <v>0</v>
      </c>
      <c r="LA102" s="145">
        <f t="shared" si="1443"/>
        <v>0</v>
      </c>
      <c r="LB102" s="144">
        <f>+[10]รายละเอียดซื้อP!F61</f>
        <v>0</v>
      </c>
      <c r="LC102" s="147">
        <f>+[10]รายละเอียดซื้อP!G61+[10]รายละเอียดซื้อP!J61+[10]รายละเอียดซื้อP!K61</f>
        <v>0</v>
      </c>
      <c r="LD102" s="133">
        <f t="shared" si="2305"/>
        <v>0</v>
      </c>
      <c r="LE102" s="134" t="e">
        <f t="shared" si="2306"/>
        <v>#DIV/0!</v>
      </c>
      <c r="LF102" s="133">
        <f>+[10]รายละเอียดซื้อP!N61</f>
        <v>0</v>
      </c>
      <c r="LG102" s="145">
        <f t="shared" si="2307"/>
        <v>0</v>
      </c>
      <c r="LH102" s="144"/>
      <c r="LI102" s="147"/>
      <c r="LJ102" s="133">
        <f t="shared" si="2308"/>
        <v>0</v>
      </c>
      <c r="LK102" s="134" t="e">
        <f t="shared" si="2309"/>
        <v>#DIV/0!</v>
      </c>
      <c r="LL102" s="133"/>
      <c r="LM102" s="145">
        <f t="shared" si="2310"/>
        <v>0</v>
      </c>
      <c r="LN102" s="144">
        <f t="shared" si="1444"/>
        <v>0</v>
      </c>
      <c r="LO102" s="147">
        <f t="shared" si="1444"/>
        <v>0</v>
      </c>
      <c r="LP102" s="133">
        <f t="shared" si="1444"/>
        <v>0</v>
      </c>
      <c r="LQ102" s="134" t="e">
        <f t="shared" si="1445"/>
        <v>#DIV/0!</v>
      </c>
      <c r="LR102" s="133">
        <f t="shared" si="1446"/>
        <v>0</v>
      </c>
      <c r="LS102" s="145">
        <f t="shared" si="1446"/>
        <v>0</v>
      </c>
      <c r="LT102" s="144">
        <f>+[10]รายละเอียดซื้อP!F62</f>
        <v>0</v>
      </c>
      <c r="LU102" s="147">
        <f>+[10]รายละเอียดซื้อP!G62+[10]รายละเอียดซื้อP!J62+[10]รายละเอียดซื้อP!K62</f>
        <v>0</v>
      </c>
      <c r="LV102" s="133">
        <f t="shared" si="2311"/>
        <v>0</v>
      </c>
      <c r="LW102" s="134" t="e">
        <f t="shared" si="2312"/>
        <v>#DIV/0!</v>
      </c>
      <c r="LX102" s="133">
        <f>+[10]รายละเอียดซื้อP!N62</f>
        <v>0</v>
      </c>
      <c r="LY102" s="145">
        <f t="shared" si="2313"/>
        <v>0</v>
      </c>
      <c r="LZ102" s="144"/>
      <c r="MA102" s="147"/>
      <c r="MB102" s="133">
        <f t="shared" si="2314"/>
        <v>0</v>
      </c>
      <c r="MC102" s="134" t="e">
        <f t="shared" si="2315"/>
        <v>#DIV/0!</v>
      </c>
      <c r="MD102" s="133"/>
      <c r="ME102" s="145">
        <f t="shared" si="2316"/>
        <v>0</v>
      </c>
      <c r="MF102" s="144">
        <f t="shared" si="1447"/>
        <v>0</v>
      </c>
      <c r="MG102" s="147">
        <f t="shared" si="1447"/>
        <v>0</v>
      </c>
      <c r="MH102" s="133">
        <f t="shared" si="1447"/>
        <v>0</v>
      </c>
      <c r="MI102" s="134" t="e">
        <f t="shared" si="1448"/>
        <v>#DIV/0!</v>
      </c>
      <c r="MJ102" s="133">
        <f t="shared" si="1449"/>
        <v>0</v>
      </c>
      <c r="MK102" s="145">
        <f t="shared" si="1449"/>
        <v>0</v>
      </c>
      <c r="ML102" s="144">
        <f>+[10]รายละเอียดซื้อP!F63</f>
        <v>0</v>
      </c>
      <c r="MM102" s="147">
        <f>+[10]รายละเอียดซื้อP!G63+[10]รายละเอียดซื้อP!J63+[10]รายละเอียดซื้อP!K63</f>
        <v>0</v>
      </c>
      <c r="MN102" s="133">
        <f t="shared" si="2317"/>
        <v>0</v>
      </c>
      <c r="MO102" s="134" t="e">
        <f t="shared" si="2318"/>
        <v>#DIV/0!</v>
      </c>
      <c r="MP102" s="133">
        <f>+[10]รายละเอียดซื้อP!N63</f>
        <v>0</v>
      </c>
      <c r="MQ102" s="145">
        <f t="shared" si="2319"/>
        <v>0</v>
      </c>
      <c r="MR102" s="144"/>
      <c r="MS102" s="147"/>
      <c r="MT102" s="133">
        <f t="shared" si="2320"/>
        <v>0</v>
      </c>
      <c r="MU102" s="134" t="e">
        <f t="shared" si="2321"/>
        <v>#DIV/0!</v>
      </c>
      <c r="MV102" s="133"/>
      <c r="MW102" s="145">
        <f t="shared" si="2322"/>
        <v>0</v>
      </c>
      <c r="MX102" s="144">
        <f t="shared" si="1450"/>
        <v>0</v>
      </c>
      <c r="MY102" s="147">
        <f t="shared" si="1450"/>
        <v>0</v>
      </c>
      <c r="MZ102" s="133">
        <f t="shared" si="1450"/>
        <v>0</v>
      </c>
      <c r="NA102" s="134" t="e">
        <f t="shared" si="1451"/>
        <v>#DIV/0!</v>
      </c>
      <c r="NB102" s="133">
        <f t="shared" si="1452"/>
        <v>0</v>
      </c>
      <c r="NC102" s="145">
        <f t="shared" si="1452"/>
        <v>0</v>
      </c>
      <c r="ND102" s="144">
        <f>+[10]รายละเอียดซื้อP!F64</f>
        <v>0</v>
      </c>
      <c r="NE102" s="147">
        <f>+[10]รายละเอียดซื้อP!G64+[10]รายละเอียดซื้อP!J64+[10]รายละเอียดซื้อP!K64</f>
        <v>0</v>
      </c>
      <c r="NF102" s="133">
        <f t="shared" si="2323"/>
        <v>0</v>
      </c>
      <c r="NG102" s="134" t="e">
        <f t="shared" si="2324"/>
        <v>#DIV/0!</v>
      </c>
      <c r="NH102" s="133">
        <f>+[10]รายละเอียดซื้อP!N64</f>
        <v>0</v>
      </c>
      <c r="NI102" s="145">
        <f t="shared" si="2325"/>
        <v>0</v>
      </c>
      <c r="NJ102" s="144"/>
      <c r="NK102" s="147"/>
      <c r="NL102" s="133">
        <f t="shared" si="2326"/>
        <v>0</v>
      </c>
      <c r="NM102" s="134" t="e">
        <f t="shared" si="2327"/>
        <v>#DIV/0!</v>
      </c>
      <c r="NN102" s="133"/>
      <c r="NO102" s="145">
        <f t="shared" si="2328"/>
        <v>0</v>
      </c>
      <c r="NP102" s="144">
        <f t="shared" si="1453"/>
        <v>0</v>
      </c>
      <c r="NQ102" s="147">
        <f t="shared" si="1453"/>
        <v>0</v>
      </c>
      <c r="NR102" s="133">
        <f t="shared" si="1453"/>
        <v>0</v>
      </c>
      <c r="NS102" s="134" t="e">
        <f t="shared" si="1454"/>
        <v>#DIV/0!</v>
      </c>
      <c r="NT102" s="133">
        <f t="shared" si="1455"/>
        <v>0</v>
      </c>
      <c r="NU102" s="145">
        <f t="shared" si="1455"/>
        <v>0</v>
      </c>
      <c r="NV102" s="144">
        <f>+[10]รายละเอียดซื้อP!F65</f>
        <v>0</v>
      </c>
      <c r="NW102" s="147">
        <f>+[10]รายละเอียดซื้อP!G65+[10]รายละเอียดซื้อP!J65+[10]รายละเอียดซื้อP!K65</f>
        <v>0</v>
      </c>
      <c r="NX102" s="133">
        <f t="shared" si="2329"/>
        <v>0</v>
      </c>
      <c r="NY102" s="134" t="e">
        <f t="shared" si="2330"/>
        <v>#DIV/0!</v>
      </c>
      <c r="NZ102" s="133">
        <f>+[10]รายละเอียดซื้อP!N65</f>
        <v>0</v>
      </c>
      <c r="OA102" s="145">
        <f t="shared" si="2331"/>
        <v>0</v>
      </c>
      <c r="OB102" s="144"/>
      <c r="OC102" s="147"/>
      <c r="OD102" s="133">
        <f t="shared" si="2332"/>
        <v>0</v>
      </c>
      <c r="OE102" s="134" t="e">
        <f t="shared" si="2333"/>
        <v>#DIV/0!</v>
      </c>
      <c r="OF102" s="133"/>
      <c r="OG102" s="145">
        <f t="shared" si="2334"/>
        <v>0</v>
      </c>
      <c r="OH102" s="144"/>
      <c r="OI102" s="147"/>
      <c r="OJ102" s="133">
        <f t="shared" si="2335"/>
        <v>0</v>
      </c>
      <c r="OK102" s="134" t="e">
        <f t="shared" si="2336"/>
        <v>#DIV/0!</v>
      </c>
      <c r="OL102" s="133"/>
      <c r="OM102" s="145">
        <f t="shared" si="2337"/>
        <v>0</v>
      </c>
      <c r="ON102" s="144">
        <f t="shared" si="1456"/>
        <v>0</v>
      </c>
      <c r="OO102" s="147">
        <f t="shared" si="1456"/>
        <v>0</v>
      </c>
      <c r="OP102" s="133">
        <f t="shared" si="1456"/>
        <v>0</v>
      </c>
      <c r="OQ102" s="134" t="e">
        <f t="shared" si="1457"/>
        <v>#DIV/0!</v>
      </c>
      <c r="OR102" s="133">
        <f t="shared" si="1458"/>
        <v>0</v>
      </c>
      <c r="OS102" s="145">
        <f t="shared" si="1458"/>
        <v>0</v>
      </c>
      <c r="OT102" s="144"/>
      <c r="OU102" s="147"/>
      <c r="OV102" s="133">
        <f t="shared" si="2338"/>
        <v>0</v>
      </c>
      <c r="OW102" s="134" t="e">
        <f t="shared" si="2339"/>
        <v>#DIV/0!</v>
      </c>
      <c r="OX102" s="133"/>
      <c r="OY102" s="145">
        <f t="shared" si="2340"/>
        <v>0</v>
      </c>
      <c r="OZ102" s="144"/>
      <c r="PA102" s="147"/>
      <c r="PB102" s="133">
        <f t="shared" si="2341"/>
        <v>0</v>
      </c>
      <c r="PC102" s="134" t="e">
        <f t="shared" si="2342"/>
        <v>#DIV/0!</v>
      </c>
      <c r="PD102" s="133"/>
      <c r="PE102" s="145">
        <f t="shared" si="2343"/>
        <v>0</v>
      </c>
      <c r="PF102" s="144">
        <f t="shared" si="1459"/>
        <v>918260</v>
      </c>
      <c r="PG102" s="147">
        <f t="shared" si="1459"/>
        <v>0</v>
      </c>
      <c r="PH102" s="133">
        <f t="shared" si="1459"/>
        <v>918260</v>
      </c>
      <c r="PI102" s="134">
        <f t="shared" si="1460"/>
        <v>0</v>
      </c>
      <c r="PJ102" s="133">
        <f t="shared" si="1461"/>
        <v>462820</v>
      </c>
      <c r="PK102" s="145">
        <f t="shared" si="1461"/>
        <v>455440</v>
      </c>
      <c r="PL102" s="144">
        <f>+[10]รายละเอียดซื้อP!F67</f>
        <v>918260</v>
      </c>
      <c r="PM102" s="147">
        <f>+[10]รายละเอียดซื้อP!G67+[10]รายละเอียดซื้อP!J67+[10]รายละเอียดซื้อP!K67</f>
        <v>0</v>
      </c>
      <c r="PN102" s="133">
        <f t="shared" si="2344"/>
        <v>918260</v>
      </c>
      <c r="PO102" s="134">
        <f t="shared" si="2345"/>
        <v>0</v>
      </c>
      <c r="PP102" s="133">
        <f>+[10]รายละเอียดซื้อP!N67</f>
        <v>462820</v>
      </c>
      <c r="PQ102" s="145">
        <f t="shared" si="2346"/>
        <v>455440</v>
      </c>
      <c r="PR102" s="144"/>
      <c r="PS102" s="147"/>
      <c r="PT102" s="133">
        <f t="shared" si="2347"/>
        <v>0</v>
      </c>
      <c r="PU102" s="134" t="e">
        <f t="shared" si="2348"/>
        <v>#DIV/0!</v>
      </c>
      <c r="PV102" s="133"/>
      <c r="PW102" s="145">
        <f t="shared" si="2349"/>
        <v>0</v>
      </c>
    </row>
    <row r="103" spans="1:439" s="98" customFormat="1" ht="18.75" customHeight="1">
      <c r="A103" s="150"/>
      <c r="B103" s="219" t="s">
        <v>805</v>
      </c>
      <c r="C103" s="219" t="s">
        <v>806</v>
      </c>
      <c r="D103" s="152">
        <f>+'[10]รายงานจัดซื้องบ P '!D16</f>
        <v>1372618.8</v>
      </c>
      <c r="E103" s="152">
        <f>+'[10]รายงานจัดซื้องบ P '!E16</f>
        <v>0</v>
      </c>
      <c r="F103" s="220">
        <f t="shared" si="37"/>
        <v>1372618.8</v>
      </c>
      <c r="G103" s="152">
        <f>+'[10]รายงานจัดซื้องบ P '!F16</f>
        <v>0</v>
      </c>
      <c r="H103" s="220">
        <f t="shared" si="2227"/>
        <v>1372618.8</v>
      </c>
      <c r="I103" s="153">
        <f>+'[10]รายงานจัดซื้องบ P '!H16+'[10]รายงานจัดซื้องบ P '!K16+'[10]รายงานจัดซื้องบ P '!L16</f>
        <v>0</v>
      </c>
      <c r="J103" s="220">
        <f t="shared" si="38"/>
        <v>1372618.8</v>
      </c>
      <c r="K103" s="221">
        <f t="shared" si="1374"/>
        <v>0</v>
      </c>
      <c r="L103" s="152">
        <f>+'[10]รายงานจัดซื้องบ P '!N16</f>
        <v>1372618.8</v>
      </c>
      <c r="M103" s="222">
        <f t="shared" si="39"/>
        <v>0</v>
      </c>
      <c r="N103" s="223">
        <f t="shared" si="1375"/>
        <v>0</v>
      </c>
      <c r="O103" s="148">
        <f t="shared" si="1375"/>
        <v>0</v>
      </c>
      <c r="P103" s="224">
        <f t="shared" si="1375"/>
        <v>0</v>
      </c>
      <c r="Q103" s="225" t="e">
        <f t="shared" si="1376"/>
        <v>#DIV/0!</v>
      </c>
      <c r="R103" s="137">
        <f t="shared" si="1377"/>
        <v>0</v>
      </c>
      <c r="S103" s="139">
        <f t="shared" si="1377"/>
        <v>0</v>
      </c>
      <c r="T103" s="226">
        <f t="shared" si="1484"/>
        <v>1372618.8</v>
      </c>
      <c r="U103" s="149">
        <f t="shared" si="1484"/>
        <v>0</v>
      </c>
      <c r="V103" s="227">
        <f t="shared" si="2228"/>
        <v>1372618.8</v>
      </c>
      <c r="W103" s="228">
        <f t="shared" si="1248"/>
        <v>0</v>
      </c>
      <c r="X103" s="141">
        <f t="shared" si="1486"/>
        <v>1372618.8</v>
      </c>
      <c r="Y103" s="143">
        <f t="shared" si="2229"/>
        <v>0</v>
      </c>
      <c r="Z103" s="229">
        <v>0</v>
      </c>
      <c r="AA103" s="147">
        <v>0</v>
      </c>
      <c r="AB103" s="230">
        <f t="shared" si="2230"/>
        <v>0</v>
      </c>
      <c r="AC103" s="231" t="e">
        <f t="shared" si="2231"/>
        <v>#DIV/0!</v>
      </c>
      <c r="AD103" s="133">
        <v>0</v>
      </c>
      <c r="AE103" s="145">
        <f t="shared" si="2232"/>
        <v>0</v>
      </c>
      <c r="AF103" s="229">
        <v>0</v>
      </c>
      <c r="AG103" s="147">
        <v>0</v>
      </c>
      <c r="AH103" s="230">
        <f t="shared" si="1491"/>
        <v>0</v>
      </c>
      <c r="AI103" s="231" t="e">
        <f t="shared" si="1492"/>
        <v>#DIV/0!</v>
      </c>
      <c r="AJ103" s="133">
        <v>0</v>
      </c>
      <c r="AK103" s="145">
        <f t="shared" si="1493"/>
        <v>0</v>
      </c>
      <c r="AL103" s="229">
        <f t="shared" si="1378"/>
        <v>0</v>
      </c>
      <c r="AM103" s="147">
        <f t="shared" si="1378"/>
        <v>0</v>
      </c>
      <c r="AN103" s="230">
        <f t="shared" si="1378"/>
        <v>0</v>
      </c>
      <c r="AO103" s="231" t="e">
        <f t="shared" si="1379"/>
        <v>#DIV/0!</v>
      </c>
      <c r="AP103" s="133">
        <f t="shared" si="1380"/>
        <v>0</v>
      </c>
      <c r="AQ103" s="145">
        <f t="shared" si="1380"/>
        <v>0</v>
      </c>
      <c r="AR103" s="229"/>
      <c r="AS103" s="147"/>
      <c r="AT103" s="230">
        <f t="shared" si="1381"/>
        <v>0</v>
      </c>
      <c r="AU103" s="231" t="e">
        <f t="shared" si="1382"/>
        <v>#DIV/0!</v>
      </c>
      <c r="AV103" s="133"/>
      <c r="AW103" s="145">
        <f t="shared" si="1383"/>
        <v>0</v>
      </c>
      <c r="AX103" s="229"/>
      <c r="AY103" s="147"/>
      <c r="AZ103" s="230">
        <f t="shared" si="1384"/>
        <v>0</v>
      </c>
      <c r="BA103" s="231" t="e">
        <f t="shared" si="1385"/>
        <v>#DIV/0!</v>
      </c>
      <c r="BB103" s="133"/>
      <c r="BC103" s="145">
        <f t="shared" si="1386"/>
        <v>0</v>
      </c>
      <c r="BD103" s="229"/>
      <c r="BE103" s="147"/>
      <c r="BF103" s="230">
        <f t="shared" si="1387"/>
        <v>0</v>
      </c>
      <c r="BG103" s="231" t="e">
        <f t="shared" si="1388"/>
        <v>#DIV/0!</v>
      </c>
      <c r="BH103" s="133"/>
      <c r="BI103" s="145">
        <f t="shared" si="1389"/>
        <v>0</v>
      </c>
      <c r="BJ103" s="229">
        <f t="shared" si="1390"/>
        <v>1372618.8</v>
      </c>
      <c r="BK103" s="147">
        <f t="shared" si="1390"/>
        <v>0</v>
      </c>
      <c r="BL103" s="230">
        <f t="shared" si="1390"/>
        <v>1372618.8</v>
      </c>
      <c r="BM103" s="231">
        <f t="shared" si="1391"/>
        <v>0</v>
      </c>
      <c r="BN103" s="133">
        <f t="shared" si="1392"/>
        <v>1372618.8</v>
      </c>
      <c r="BO103" s="145">
        <f t="shared" si="1392"/>
        <v>0</v>
      </c>
      <c r="BP103" s="229">
        <f>+[10]รายละเอียดซื้อP!F70</f>
        <v>1372618.8</v>
      </c>
      <c r="BQ103" s="147">
        <f>+[10]รายละเอียดซื้อP!G70+[10]รายละเอียดซื้อP!J70+[10]รายละเอียดซื้อP!K70</f>
        <v>0</v>
      </c>
      <c r="BR103" s="230">
        <f t="shared" si="1393"/>
        <v>1372618.8</v>
      </c>
      <c r="BS103" s="231">
        <f t="shared" si="1394"/>
        <v>0</v>
      </c>
      <c r="BT103" s="133">
        <f>+[10]รายละเอียดซื้อP!N70</f>
        <v>1372618.8</v>
      </c>
      <c r="BU103" s="145">
        <f t="shared" si="1395"/>
        <v>0</v>
      </c>
      <c r="BV103" s="229"/>
      <c r="BW103" s="147"/>
      <c r="BX103" s="230">
        <f t="shared" si="1396"/>
        <v>0</v>
      </c>
      <c r="BY103" s="231" t="e">
        <f t="shared" si="1397"/>
        <v>#DIV/0!</v>
      </c>
      <c r="BZ103" s="133"/>
      <c r="CA103" s="145">
        <f t="shared" si="1398"/>
        <v>0</v>
      </c>
      <c r="CB103" s="229"/>
      <c r="CC103" s="147"/>
      <c r="CD103" s="230">
        <f t="shared" si="1399"/>
        <v>0</v>
      </c>
      <c r="CE103" s="231" t="e">
        <f t="shared" si="1400"/>
        <v>#DIV/0!</v>
      </c>
      <c r="CF103" s="133"/>
      <c r="CG103" s="145">
        <f t="shared" si="1401"/>
        <v>0</v>
      </c>
      <c r="CH103" s="229">
        <f t="shared" si="1402"/>
        <v>0</v>
      </c>
      <c r="CI103" s="147">
        <f t="shared" si="1402"/>
        <v>0</v>
      </c>
      <c r="CJ103" s="230">
        <f t="shared" si="1402"/>
        <v>0</v>
      </c>
      <c r="CK103" s="231" t="e">
        <f t="shared" si="1403"/>
        <v>#DIV/0!</v>
      </c>
      <c r="CL103" s="133">
        <f t="shared" si="1404"/>
        <v>0</v>
      </c>
      <c r="CM103" s="145">
        <f t="shared" si="1404"/>
        <v>0</v>
      </c>
      <c r="CN103" s="229"/>
      <c r="CO103" s="147"/>
      <c r="CP103" s="230">
        <f t="shared" si="1405"/>
        <v>0</v>
      </c>
      <c r="CQ103" s="231" t="e">
        <f t="shared" si="1406"/>
        <v>#DIV/0!</v>
      </c>
      <c r="CR103" s="133"/>
      <c r="CS103" s="145">
        <f t="shared" si="1407"/>
        <v>0</v>
      </c>
      <c r="CT103" s="229"/>
      <c r="CU103" s="147"/>
      <c r="CV103" s="230">
        <f t="shared" si="1408"/>
        <v>0</v>
      </c>
      <c r="CW103" s="231" t="e">
        <f t="shared" si="1409"/>
        <v>#DIV/0!</v>
      </c>
      <c r="CX103" s="133"/>
      <c r="CY103" s="145">
        <f t="shared" si="1410"/>
        <v>0</v>
      </c>
      <c r="CZ103" s="229"/>
      <c r="DA103" s="147"/>
      <c r="DB103" s="230">
        <f t="shared" si="1411"/>
        <v>0</v>
      </c>
      <c r="DC103" s="231" t="e">
        <f t="shared" si="1412"/>
        <v>#DIV/0!</v>
      </c>
      <c r="DD103" s="133"/>
      <c r="DE103" s="145">
        <f t="shared" si="1413"/>
        <v>0</v>
      </c>
      <c r="DF103" s="229">
        <f t="shared" si="1414"/>
        <v>0</v>
      </c>
      <c r="DG103" s="147">
        <f t="shared" si="1414"/>
        <v>0</v>
      </c>
      <c r="DH103" s="230">
        <f t="shared" si="1414"/>
        <v>0</v>
      </c>
      <c r="DI103" s="231" t="e">
        <f t="shared" si="1415"/>
        <v>#DIV/0!</v>
      </c>
      <c r="DJ103" s="133">
        <f t="shared" si="1416"/>
        <v>0</v>
      </c>
      <c r="DK103" s="145">
        <f t="shared" si="1416"/>
        <v>0</v>
      </c>
      <c r="DL103" s="229"/>
      <c r="DM103" s="147"/>
      <c r="DN103" s="230">
        <f t="shared" si="1417"/>
        <v>0</v>
      </c>
      <c r="DO103" s="231" t="e">
        <f t="shared" si="1418"/>
        <v>#DIV/0!</v>
      </c>
      <c r="DP103" s="133"/>
      <c r="DQ103" s="145">
        <f t="shared" si="1419"/>
        <v>0</v>
      </c>
      <c r="DR103" s="229"/>
      <c r="DS103" s="147"/>
      <c r="DT103" s="230">
        <f t="shared" si="1420"/>
        <v>0</v>
      </c>
      <c r="DU103" s="231" t="e">
        <f t="shared" si="1421"/>
        <v>#DIV/0!</v>
      </c>
      <c r="DV103" s="133"/>
      <c r="DW103" s="145">
        <f t="shared" si="1422"/>
        <v>0</v>
      </c>
      <c r="DX103" s="229"/>
      <c r="DY103" s="147"/>
      <c r="DZ103" s="230">
        <f t="shared" si="2233"/>
        <v>0</v>
      </c>
      <c r="EA103" s="231" t="e">
        <f t="shared" si="2234"/>
        <v>#DIV/0!</v>
      </c>
      <c r="EB103" s="133"/>
      <c r="EC103" s="145">
        <f t="shared" si="2235"/>
        <v>0</v>
      </c>
      <c r="ED103" s="229">
        <f t="shared" si="1423"/>
        <v>0</v>
      </c>
      <c r="EE103" s="147">
        <f t="shared" si="1423"/>
        <v>0</v>
      </c>
      <c r="EF103" s="230">
        <f t="shared" si="1423"/>
        <v>0</v>
      </c>
      <c r="EG103" s="231" t="e">
        <f t="shared" si="1424"/>
        <v>#DIV/0!</v>
      </c>
      <c r="EH103" s="133">
        <f t="shared" si="1425"/>
        <v>0</v>
      </c>
      <c r="EI103" s="145">
        <f t="shared" si="1425"/>
        <v>0</v>
      </c>
      <c r="EJ103" s="229"/>
      <c r="EK103" s="147"/>
      <c r="EL103" s="230">
        <f t="shared" si="2236"/>
        <v>0</v>
      </c>
      <c r="EM103" s="231" t="e">
        <f t="shared" si="2237"/>
        <v>#DIV/0!</v>
      </c>
      <c r="EN103" s="133"/>
      <c r="EO103" s="145">
        <f t="shared" si="2238"/>
        <v>0</v>
      </c>
      <c r="EP103" s="229"/>
      <c r="EQ103" s="147"/>
      <c r="ER103" s="230">
        <f t="shared" si="2239"/>
        <v>0</v>
      </c>
      <c r="ES103" s="231" t="e">
        <f t="shared" si="2240"/>
        <v>#DIV/0!</v>
      </c>
      <c r="ET103" s="133"/>
      <c r="EU103" s="145">
        <f t="shared" si="2241"/>
        <v>0</v>
      </c>
      <c r="EV103" s="229"/>
      <c r="EW103" s="147"/>
      <c r="EX103" s="230">
        <f t="shared" si="2242"/>
        <v>0</v>
      </c>
      <c r="EY103" s="231" t="e">
        <f t="shared" si="2243"/>
        <v>#DIV/0!</v>
      </c>
      <c r="EZ103" s="133"/>
      <c r="FA103" s="145">
        <f t="shared" si="2244"/>
        <v>0</v>
      </c>
      <c r="FB103" s="229"/>
      <c r="FC103" s="147"/>
      <c r="FD103" s="230">
        <f t="shared" si="2245"/>
        <v>0</v>
      </c>
      <c r="FE103" s="231" t="e">
        <f t="shared" si="2246"/>
        <v>#DIV/0!</v>
      </c>
      <c r="FF103" s="133"/>
      <c r="FG103" s="145">
        <f t="shared" si="2247"/>
        <v>0</v>
      </c>
      <c r="FH103" s="229"/>
      <c r="FI103" s="147"/>
      <c r="FJ103" s="230">
        <f t="shared" si="2248"/>
        <v>0</v>
      </c>
      <c r="FK103" s="231" t="e">
        <f t="shared" si="2249"/>
        <v>#DIV/0!</v>
      </c>
      <c r="FL103" s="133"/>
      <c r="FM103" s="145">
        <f t="shared" si="2250"/>
        <v>0</v>
      </c>
      <c r="FN103" s="229">
        <f t="shared" si="1426"/>
        <v>0</v>
      </c>
      <c r="FO103" s="147">
        <f t="shared" si="1426"/>
        <v>0</v>
      </c>
      <c r="FP103" s="230">
        <f t="shared" si="1426"/>
        <v>0</v>
      </c>
      <c r="FQ103" s="231" t="e">
        <f t="shared" si="1427"/>
        <v>#DIV/0!</v>
      </c>
      <c r="FR103" s="133">
        <f t="shared" si="1428"/>
        <v>0</v>
      </c>
      <c r="FS103" s="145">
        <f t="shared" si="1428"/>
        <v>0</v>
      </c>
      <c r="FT103" s="229"/>
      <c r="FU103" s="147"/>
      <c r="FV103" s="230">
        <f t="shared" si="2251"/>
        <v>0</v>
      </c>
      <c r="FW103" s="231" t="e">
        <f t="shared" si="2252"/>
        <v>#DIV/0!</v>
      </c>
      <c r="FX103" s="133"/>
      <c r="FY103" s="145">
        <f t="shared" si="2253"/>
        <v>0</v>
      </c>
      <c r="FZ103" s="229"/>
      <c r="GA103" s="147"/>
      <c r="GB103" s="230">
        <f t="shared" si="2254"/>
        <v>0</v>
      </c>
      <c r="GC103" s="231" t="e">
        <f t="shared" si="2255"/>
        <v>#DIV/0!</v>
      </c>
      <c r="GD103" s="133"/>
      <c r="GE103" s="145">
        <f t="shared" si="2256"/>
        <v>0</v>
      </c>
      <c r="GF103" s="229"/>
      <c r="GG103" s="147"/>
      <c r="GH103" s="230">
        <f t="shared" si="2257"/>
        <v>0</v>
      </c>
      <c r="GI103" s="231" t="e">
        <f t="shared" si="2258"/>
        <v>#DIV/0!</v>
      </c>
      <c r="GJ103" s="133"/>
      <c r="GK103" s="145">
        <f t="shared" si="2259"/>
        <v>0</v>
      </c>
      <c r="GL103" s="229">
        <f t="shared" si="1429"/>
        <v>0</v>
      </c>
      <c r="GM103" s="147">
        <f t="shared" si="1429"/>
        <v>0</v>
      </c>
      <c r="GN103" s="230">
        <f t="shared" si="1429"/>
        <v>0</v>
      </c>
      <c r="GO103" s="231" t="e">
        <f t="shared" si="1430"/>
        <v>#DIV/0!</v>
      </c>
      <c r="GP103" s="133">
        <f t="shared" si="1431"/>
        <v>0</v>
      </c>
      <c r="GQ103" s="145">
        <f t="shared" si="1431"/>
        <v>0</v>
      </c>
      <c r="GR103" s="229"/>
      <c r="GS103" s="147"/>
      <c r="GT103" s="230">
        <f t="shared" si="2260"/>
        <v>0</v>
      </c>
      <c r="GU103" s="231" t="e">
        <f t="shared" si="2261"/>
        <v>#DIV/0!</v>
      </c>
      <c r="GV103" s="133"/>
      <c r="GW103" s="145">
        <f t="shared" si="2262"/>
        <v>0</v>
      </c>
      <c r="GX103" s="229"/>
      <c r="GY103" s="147"/>
      <c r="GZ103" s="230">
        <f t="shared" si="2263"/>
        <v>0</v>
      </c>
      <c r="HA103" s="231" t="e">
        <f t="shared" si="2264"/>
        <v>#DIV/0!</v>
      </c>
      <c r="HB103" s="133"/>
      <c r="HC103" s="145">
        <f t="shared" si="2265"/>
        <v>0</v>
      </c>
      <c r="HD103" s="229"/>
      <c r="HE103" s="147"/>
      <c r="HF103" s="230">
        <f t="shared" si="2266"/>
        <v>0</v>
      </c>
      <c r="HG103" s="231" t="e">
        <f t="shared" si="2267"/>
        <v>#DIV/0!</v>
      </c>
      <c r="HH103" s="133"/>
      <c r="HI103" s="145">
        <f t="shared" si="2268"/>
        <v>0</v>
      </c>
      <c r="HJ103" s="229"/>
      <c r="HK103" s="147"/>
      <c r="HL103" s="230">
        <f t="shared" si="2269"/>
        <v>0</v>
      </c>
      <c r="HM103" s="231" t="e">
        <f t="shared" si="2270"/>
        <v>#DIV/0!</v>
      </c>
      <c r="HN103" s="133"/>
      <c r="HO103" s="145">
        <f t="shared" si="2271"/>
        <v>0</v>
      </c>
      <c r="HP103" s="229"/>
      <c r="HQ103" s="147"/>
      <c r="HR103" s="230">
        <f t="shared" si="2272"/>
        <v>0</v>
      </c>
      <c r="HS103" s="231" t="e">
        <f t="shared" si="2273"/>
        <v>#DIV/0!</v>
      </c>
      <c r="HT103" s="133"/>
      <c r="HU103" s="145">
        <f t="shared" si="2274"/>
        <v>0</v>
      </c>
      <c r="HV103" s="229"/>
      <c r="HW103" s="147"/>
      <c r="HX103" s="230">
        <f t="shared" si="2275"/>
        <v>0</v>
      </c>
      <c r="HY103" s="231" t="e">
        <f t="shared" si="2276"/>
        <v>#DIV/0!</v>
      </c>
      <c r="HZ103" s="133"/>
      <c r="IA103" s="145">
        <f t="shared" si="2277"/>
        <v>0</v>
      </c>
      <c r="IB103" s="229">
        <f t="shared" si="1432"/>
        <v>0</v>
      </c>
      <c r="IC103" s="147">
        <f t="shared" si="1432"/>
        <v>0</v>
      </c>
      <c r="ID103" s="230">
        <f t="shared" si="1432"/>
        <v>0</v>
      </c>
      <c r="IE103" s="231" t="e">
        <f t="shared" si="1433"/>
        <v>#DIV/0!</v>
      </c>
      <c r="IF103" s="133">
        <f t="shared" si="1434"/>
        <v>0</v>
      </c>
      <c r="IG103" s="145">
        <f t="shared" si="1434"/>
        <v>0</v>
      </c>
      <c r="IH103" s="229"/>
      <c r="II103" s="147"/>
      <c r="IJ103" s="230">
        <f t="shared" si="2278"/>
        <v>0</v>
      </c>
      <c r="IK103" s="231" t="e">
        <f t="shared" si="2279"/>
        <v>#DIV/0!</v>
      </c>
      <c r="IL103" s="133"/>
      <c r="IM103" s="145">
        <f t="shared" si="2280"/>
        <v>0</v>
      </c>
      <c r="IN103" s="229"/>
      <c r="IO103" s="147"/>
      <c r="IP103" s="230">
        <f t="shared" si="2281"/>
        <v>0</v>
      </c>
      <c r="IQ103" s="231" t="e">
        <f t="shared" si="2282"/>
        <v>#DIV/0!</v>
      </c>
      <c r="IR103" s="133"/>
      <c r="IS103" s="145">
        <f t="shared" si="2283"/>
        <v>0</v>
      </c>
      <c r="IT103" s="229"/>
      <c r="IU103" s="147"/>
      <c r="IV103" s="230">
        <f t="shared" si="2284"/>
        <v>0</v>
      </c>
      <c r="IW103" s="231" t="e">
        <f t="shared" si="2285"/>
        <v>#DIV/0!</v>
      </c>
      <c r="IX103" s="133"/>
      <c r="IY103" s="145">
        <f t="shared" si="2286"/>
        <v>0</v>
      </c>
      <c r="IZ103" s="229">
        <f t="shared" si="1435"/>
        <v>0</v>
      </c>
      <c r="JA103" s="147">
        <f t="shared" si="1435"/>
        <v>0</v>
      </c>
      <c r="JB103" s="230">
        <f t="shared" si="1435"/>
        <v>0</v>
      </c>
      <c r="JC103" s="231" t="e">
        <f t="shared" si="1436"/>
        <v>#DIV/0!</v>
      </c>
      <c r="JD103" s="133">
        <f t="shared" si="1437"/>
        <v>0</v>
      </c>
      <c r="JE103" s="145">
        <f t="shared" si="1437"/>
        <v>0</v>
      </c>
      <c r="JF103" s="229"/>
      <c r="JG103" s="147"/>
      <c r="JH103" s="230">
        <f t="shared" si="2287"/>
        <v>0</v>
      </c>
      <c r="JI103" s="231" t="e">
        <f t="shared" si="2288"/>
        <v>#DIV/0!</v>
      </c>
      <c r="JJ103" s="133"/>
      <c r="JK103" s="145">
        <f t="shared" si="2289"/>
        <v>0</v>
      </c>
      <c r="JL103" s="229"/>
      <c r="JM103" s="147"/>
      <c r="JN103" s="230">
        <f t="shared" si="2290"/>
        <v>0</v>
      </c>
      <c r="JO103" s="231" t="e">
        <f t="shared" si="2291"/>
        <v>#DIV/0!</v>
      </c>
      <c r="JP103" s="133"/>
      <c r="JQ103" s="145">
        <f t="shared" si="2292"/>
        <v>0</v>
      </c>
      <c r="JR103" s="229"/>
      <c r="JS103" s="147"/>
      <c r="JT103" s="230">
        <f t="shared" si="2293"/>
        <v>0</v>
      </c>
      <c r="JU103" s="231" t="e">
        <f t="shared" si="2294"/>
        <v>#DIV/0!</v>
      </c>
      <c r="JV103" s="133"/>
      <c r="JW103" s="145">
        <f t="shared" si="2295"/>
        <v>0</v>
      </c>
      <c r="JX103" s="229"/>
      <c r="JY103" s="147"/>
      <c r="JZ103" s="230">
        <f t="shared" si="2296"/>
        <v>0</v>
      </c>
      <c r="KA103" s="231" t="e">
        <f t="shared" si="2297"/>
        <v>#DIV/0!</v>
      </c>
      <c r="KB103" s="133"/>
      <c r="KC103" s="145">
        <f t="shared" si="2298"/>
        <v>0</v>
      </c>
      <c r="KD103" s="229">
        <f t="shared" si="1438"/>
        <v>0</v>
      </c>
      <c r="KE103" s="147">
        <f t="shared" si="1438"/>
        <v>0</v>
      </c>
      <c r="KF103" s="230">
        <f t="shared" si="1438"/>
        <v>0</v>
      </c>
      <c r="KG103" s="231" t="e">
        <f t="shared" si="1439"/>
        <v>#DIV/0!</v>
      </c>
      <c r="KH103" s="133">
        <f t="shared" si="1440"/>
        <v>0</v>
      </c>
      <c r="KI103" s="145">
        <f t="shared" si="1440"/>
        <v>0</v>
      </c>
      <c r="KJ103" s="229"/>
      <c r="KK103" s="147"/>
      <c r="KL103" s="230">
        <f t="shared" si="2299"/>
        <v>0</v>
      </c>
      <c r="KM103" s="231" t="e">
        <f t="shared" si="2300"/>
        <v>#DIV/0!</v>
      </c>
      <c r="KN103" s="133"/>
      <c r="KO103" s="145">
        <f t="shared" si="2301"/>
        <v>0</v>
      </c>
      <c r="KP103" s="229"/>
      <c r="KQ103" s="147"/>
      <c r="KR103" s="230">
        <f t="shared" si="2302"/>
        <v>0</v>
      </c>
      <c r="KS103" s="231" t="e">
        <f t="shared" si="2303"/>
        <v>#DIV/0!</v>
      </c>
      <c r="KT103" s="133"/>
      <c r="KU103" s="145">
        <f t="shared" si="2304"/>
        <v>0</v>
      </c>
      <c r="KV103" s="229">
        <f t="shared" si="1441"/>
        <v>0</v>
      </c>
      <c r="KW103" s="147">
        <f t="shared" si="1441"/>
        <v>0</v>
      </c>
      <c r="KX103" s="230">
        <f t="shared" si="1441"/>
        <v>0</v>
      </c>
      <c r="KY103" s="231" t="e">
        <f t="shared" si="1442"/>
        <v>#DIV/0!</v>
      </c>
      <c r="KZ103" s="133">
        <f t="shared" si="1443"/>
        <v>0</v>
      </c>
      <c r="LA103" s="145">
        <f t="shared" si="1443"/>
        <v>0</v>
      </c>
      <c r="LB103" s="229"/>
      <c r="LC103" s="147"/>
      <c r="LD103" s="230">
        <f t="shared" si="2305"/>
        <v>0</v>
      </c>
      <c r="LE103" s="231" t="e">
        <f t="shared" si="2306"/>
        <v>#DIV/0!</v>
      </c>
      <c r="LF103" s="133"/>
      <c r="LG103" s="145">
        <f t="shared" si="2307"/>
        <v>0</v>
      </c>
      <c r="LH103" s="229"/>
      <c r="LI103" s="147"/>
      <c r="LJ103" s="230">
        <f t="shared" si="2308"/>
        <v>0</v>
      </c>
      <c r="LK103" s="231" t="e">
        <f t="shared" si="2309"/>
        <v>#DIV/0!</v>
      </c>
      <c r="LL103" s="133"/>
      <c r="LM103" s="145">
        <f t="shared" si="2310"/>
        <v>0</v>
      </c>
      <c r="LN103" s="229">
        <f t="shared" si="1444"/>
        <v>0</v>
      </c>
      <c r="LO103" s="147">
        <f t="shared" si="1444"/>
        <v>0</v>
      </c>
      <c r="LP103" s="230">
        <f t="shared" si="1444"/>
        <v>0</v>
      </c>
      <c r="LQ103" s="231" t="e">
        <f t="shared" si="1445"/>
        <v>#DIV/0!</v>
      </c>
      <c r="LR103" s="133">
        <f t="shared" si="1446"/>
        <v>0</v>
      </c>
      <c r="LS103" s="145">
        <f t="shared" si="1446"/>
        <v>0</v>
      </c>
      <c r="LT103" s="229"/>
      <c r="LU103" s="147"/>
      <c r="LV103" s="230">
        <f t="shared" si="2311"/>
        <v>0</v>
      </c>
      <c r="LW103" s="231" t="e">
        <f t="shared" si="2312"/>
        <v>#DIV/0!</v>
      </c>
      <c r="LX103" s="133"/>
      <c r="LY103" s="145">
        <f t="shared" si="2313"/>
        <v>0</v>
      </c>
      <c r="LZ103" s="229"/>
      <c r="MA103" s="147"/>
      <c r="MB103" s="230">
        <f t="shared" si="2314"/>
        <v>0</v>
      </c>
      <c r="MC103" s="231" t="e">
        <f t="shared" si="2315"/>
        <v>#DIV/0!</v>
      </c>
      <c r="MD103" s="133"/>
      <c r="ME103" s="145">
        <f t="shared" si="2316"/>
        <v>0</v>
      </c>
      <c r="MF103" s="229">
        <f t="shared" si="1447"/>
        <v>0</v>
      </c>
      <c r="MG103" s="147">
        <f t="shared" si="1447"/>
        <v>0</v>
      </c>
      <c r="MH103" s="230">
        <f t="shared" si="1447"/>
        <v>0</v>
      </c>
      <c r="MI103" s="231" t="e">
        <f t="shared" si="1448"/>
        <v>#DIV/0!</v>
      </c>
      <c r="MJ103" s="133">
        <f t="shared" si="1449"/>
        <v>0</v>
      </c>
      <c r="MK103" s="145">
        <f t="shared" si="1449"/>
        <v>0</v>
      </c>
      <c r="ML103" s="229"/>
      <c r="MM103" s="147"/>
      <c r="MN103" s="230">
        <f t="shared" si="2317"/>
        <v>0</v>
      </c>
      <c r="MO103" s="231" t="e">
        <f t="shared" si="2318"/>
        <v>#DIV/0!</v>
      </c>
      <c r="MP103" s="133"/>
      <c r="MQ103" s="145">
        <f t="shared" si="2319"/>
        <v>0</v>
      </c>
      <c r="MR103" s="229"/>
      <c r="MS103" s="147"/>
      <c r="MT103" s="230">
        <f t="shared" si="2320"/>
        <v>0</v>
      </c>
      <c r="MU103" s="231" t="e">
        <f t="shared" si="2321"/>
        <v>#DIV/0!</v>
      </c>
      <c r="MV103" s="133"/>
      <c r="MW103" s="145">
        <f t="shared" si="2322"/>
        <v>0</v>
      </c>
      <c r="MX103" s="229">
        <f t="shared" si="1450"/>
        <v>0</v>
      </c>
      <c r="MY103" s="147">
        <f t="shared" si="1450"/>
        <v>0</v>
      </c>
      <c r="MZ103" s="230">
        <f t="shared" si="1450"/>
        <v>0</v>
      </c>
      <c r="NA103" s="231" t="e">
        <f t="shared" si="1451"/>
        <v>#DIV/0!</v>
      </c>
      <c r="NB103" s="133">
        <f t="shared" si="1452"/>
        <v>0</v>
      </c>
      <c r="NC103" s="145">
        <f t="shared" si="1452"/>
        <v>0</v>
      </c>
      <c r="ND103" s="229"/>
      <c r="NE103" s="147"/>
      <c r="NF103" s="230">
        <f t="shared" si="2323"/>
        <v>0</v>
      </c>
      <c r="NG103" s="231" t="e">
        <f t="shared" si="2324"/>
        <v>#DIV/0!</v>
      </c>
      <c r="NH103" s="133"/>
      <c r="NI103" s="145">
        <f t="shared" si="2325"/>
        <v>0</v>
      </c>
      <c r="NJ103" s="229"/>
      <c r="NK103" s="147"/>
      <c r="NL103" s="230">
        <f t="shared" si="2326"/>
        <v>0</v>
      </c>
      <c r="NM103" s="231" t="e">
        <f t="shared" si="2327"/>
        <v>#DIV/0!</v>
      </c>
      <c r="NN103" s="133"/>
      <c r="NO103" s="145">
        <f t="shared" si="2328"/>
        <v>0</v>
      </c>
      <c r="NP103" s="229">
        <f t="shared" si="1453"/>
        <v>0</v>
      </c>
      <c r="NQ103" s="147">
        <f t="shared" si="1453"/>
        <v>0</v>
      </c>
      <c r="NR103" s="230">
        <f t="shared" si="1453"/>
        <v>0</v>
      </c>
      <c r="NS103" s="231" t="e">
        <f t="shared" si="1454"/>
        <v>#DIV/0!</v>
      </c>
      <c r="NT103" s="133">
        <f t="shared" si="1455"/>
        <v>0</v>
      </c>
      <c r="NU103" s="145">
        <f t="shared" si="1455"/>
        <v>0</v>
      </c>
      <c r="NV103" s="229"/>
      <c r="NW103" s="147"/>
      <c r="NX103" s="230">
        <f t="shared" si="2329"/>
        <v>0</v>
      </c>
      <c r="NY103" s="231" t="e">
        <f t="shared" si="2330"/>
        <v>#DIV/0!</v>
      </c>
      <c r="NZ103" s="133"/>
      <c r="OA103" s="145">
        <f t="shared" si="2331"/>
        <v>0</v>
      </c>
      <c r="OB103" s="229"/>
      <c r="OC103" s="147"/>
      <c r="OD103" s="230">
        <f t="shared" si="2332"/>
        <v>0</v>
      </c>
      <c r="OE103" s="231" t="e">
        <f t="shared" si="2333"/>
        <v>#DIV/0!</v>
      </c>
      <c r="OF103" s="133"/>
      <c r="OG103" s="145">
        <f t="shared" si="2334"/>
        <v>0</v>
      </c>
      <c r="OH103" s="229"/>
      <c r="OI103" s="147"/>
      <c r="OJ103" s="230">
        <f t="shared" si="2335"/>
        <v>0</v>
      </c>
      <c r="OK103" s="231" t="e">
        <f t="shared" si="2336"/>
        <v>#DIV/0!</v>
      </c>
      <c r="OL103" s="133"/>
      <c r="OM103" s="145">
        <f t="shared" si="2337"/>
        <v>0</v>
      </c>
      <c r="ON103" s="229">
        <f t="shared" si="1456"/>
        <v>0</v>
      </c>
      <c r="OO103" s="147">
        <f t="shared" si="1456"/>
        <v>0</v>
      </c>
      <c r="OP103" s="230">
        <f t="shared" si="1456"/>
        <v>0</v>
      </c>
      <c r="OQ103" s="231" t="e">
        <f t="shared" si="1457"/>
        <v>#DIV/0!</v>
      </c>
      <c r="OR103" s="133">
        <f t="shared" si="1458"/>
        <v>0</v>
      </c>
      <c r="OS103" s="145">
        <f t="shared" si="1458"/>
        <v>0</v>
      </c>
      <c r="OT103" s="229"/>
      <c r="OU103" s="147"/>
      <c r="OV103" s="230">
        <f t="shared" si="2338"/>
        <v>0</v>
      </c>
      <c r="OW103" s="231" t="e">
        <f t="shared" si="2339"/>
        <v>#DIV/0!</v>
      </c>
      <c r="OX103" s="133"/>
      <c r="OY103" s="145">
        <f t="shared" si="2340"/>
        <v>0</v>
      </c>
      <c r="OZ103" s="229"/>
      <c r="PA103" s="147"/>
      <c r="PB103" s="230">
        <f t="shared" si="2341"/>
        <v>0</v>
      </c>
      <c r="PC103" s="231" t="e">
        <f t="shared" si="2342"/>
        <v>#DIV/0!</v>
      </c>
      <c r="PD103" s="133"/>
      <c r="PE103" s="145">
        <f t="shared" si="2343"/>
        <v>0</v>
      </c>
      <c r="PF103" s="229">
        <f t="shared" si="1459"/>
        <v>0</v>
      </c>
      <c r="PG103" s="147">
        <f t="shared" si="1459"/>
        <v>0</v>
      </c>
      <c r="PH103" s="230">
        <f t="shared" si="1459"/>
        <v>0</v>
      </c>
      <c r="PI103" s="231" t="e">
        <f t="shared" si="1460"/>
        <v>#DIV/0!</v>
      </c>
      <c r="PJ103" s="133">
        <f t="shared" si="1461"/>
        <v>0</v>
      </c>
      <c r="PK103" s="145">
        <f t="shared" si="1461"/>
        <v>0</v>
      </c>
      <c r="PL103" s="229"/>
      <c r="PM103" s="147"/>
      <c r="PN103" s="230">
        <f t="shared" si="2344"/>
        <v>0</v>
      </c>
      <c r="PO103" s="231" t="e">
        <f t="shared" si="2345"/>
        <v>#DIV/0!</v>
      </c>
      <c r="PP103" s="133"/>
      <c r="PQ103" s="145">
        <f t="shared" si="2346"/>
        <v>0</v>
      </c>
      <c r="PR103" s="229"/>
      <c r="PS103" s="147"/>
      <c r="PT103" s="230">
        <f t="shared" si="2347"/>
        <v>0</v>
      </c>
      <c r="PU103" s="231" t="e">
        <f t="shared" si="2348"/>
        <v>#DIV/0!</v>
      </c>
      <c r="PV103" s="133"/>
      <c r="PW103" s="145">
        <f t="shared" si="2349"/>
        <v>0</v>
      </c>
    </row>
    <row r="104" spans="1:439" s="98" customFormat="1" ht="18.75" customHeight="1">
      <c r="A104" s="150"/>
      <c r="B104" s="217" t="s">
        <v>807</v>
      </c>
      <c r="C104" s="217"/>
      <c r="D104" s="164">
        <f>SUM(D99:D103)</f>
        <v>12329355.919999987</v>
      </c>
      <c r="E104" s="164">
        <f t="shared" ref="E104:J104" si="2350">SUM(E99:E103)</f>
        <v>0</v>
      </c>
      <c r="F104" s="164">
        <f t="shared" si="2350"/>
        <v>12329355.919999987</v>
      </c>
      <c r="G104" s="164">
        <f t="shared" si="2350"/>
        <v>0</v>
      </c>
      <c r="H104" s="164">
        <f t="shared" si="2350"/>
        <v>12329355.919999987</v>
      </c>
      <c r="I104" s="164">
        <f t="shared" si="2350"/>
        <v>4793855.5199999996</v>
      </c>
      <c r="J104" s="164">
        <f t="shared" si="2350"/>
        <v>7535500.3999999864</v>
      </c>
      <c r="K104" s="165">
        <f t="shared" si="1374"/>
        <v>38.881637865800251</v>
      </c>
      <c r="L104" s="164">
        <f t="shared" ref="L104:M104" si="2351">SUM(L99:L103)</f>
        <v>6035639.0300000003</v>
      </c>
      <c r="M104" s="166">
        <f t="shared" si="2351"/>
        <v>1499861.3699999854</v>
      </c>
      <c r="N104" s="167">
        <f t="shared" si="1375"/>
        <v>0</v>
      </c>
      <c r="O104" s="168">
        <f t="shared" si="1375"/>
        <v>0</v>
      </c>
      <c r="P104" s="168">
        <f t="shared" si="1375"/>
        <v>0</v>
      </c>
      <c r="Q104" s="169" t="e">
        <f t="shared" si="1376"/>
        <v>#DIV/0!</v>
      </c>
      <c r="R104" s="168">
        <f t="shared" si="1377"/>
        <v>0</v>
      </c>
      <c r="S104" s="170">
        <f t="shared" si="1377"/>
        <v>0</v>
      </c>
      <c r="T104" s="171">
        <f>SUM(T99:T103)</f>
        <v>12329355.919999987</v>
      </c>
      <c r="U104" s="172">
        <f t="shared" ref="U104:V104" si="2352">SUM(U99:U103)</f>
        <v>4793855.5199999996</v>
      </c>
      <c r="V104" s="172">
        <f t="shared" si="2352"/>
        <v>7535500.3999999864</v>
      </c>
      <c r="W104" s="173">
        <f t="shared" si="1248"/>
        <v>38.881637865800251</v>
      </c>
      <c r="X104" s="172">
        <f t="shared" ref="X104:Y104" si="2353">SUM(X99:X103)</f>
        <v>6035639.0300000003</v>
      </c>
      <c r="Y104" s="174">
        <f t="shared" si="2353"/>
        <v>1499861.3699999854</v>
      </c>
      <c r="Z104" s="175">
        <f>SUM(Z98:Z103)</f>
        <v>0</v>
      </c>
      <c r="AA104" s="164">
        <f t="shared" ref="AA104:CX104" si="2354">SUM(AA98:AA103)</f>
        <v>0</v>
      </c>
      <c r="AB104" s="164">
        <f t="shared" si="2354"/>
        <v>0</v>
      </c>
      <c r="AC104" s="165" t="e">
        <f t="shared" si="2354"/>
        <v>#DIV/0!</v>
      </c>
      <c r="AD104" s="164">
        <f t="shared" si="2354"/>
        <v>0</v>
      </c>
      <c r="AE104" s="176">
        <f t="shared" si="2354"/>
        <v>0</v>
      </c>
      <c r="AF104" s="175">
        <f t="shared" si="2354"/>
        <v>0</v>
      </c>
      <c r="AG104" s="164">
        <f t="shared" si="2354"/>
        <v>0</v>
      </c>
      <c r="AH104" s="164">
        <f t="shared" si="2354"/>
        <v>0</v>
      </c>
      <c r="AI104" s="165" t="e">
        <f t="shared" si="2354"/>
        <v>#DIV/0!</v>
      </c>
      <c r="AJ104" s="164">
        <f t="shared" si="2354"/>
        <v>0</v>
      </c>
      <c r="AK104" s="176">
        <f t="shared" si="2354"/>
        <v>0</v>
      </c>
      <c r="AL104" s="175">
        <f t="shared" si="1378"/>
        <v>-162346.80000001303</v>
      </c>
      <c r="AM104" s="164">
        <f t="shared" si="1378"/>
        <v>0</v>
      </c>
      <c r="AN104" s="164">
        <f t="shared" si="1378"/>
        <v>-162346.80000001303</v>
      </c>
      <c r="AO104" s="165">
        <f t="shared" si="1379"/>
        <v>0</v>
      </c>
      <c r="AP104" s="164">
        <f t="shared" si="1380"/>
        <v>0</v>
      </c>
      <c r="AQ104" s="176">
        <f t="shared" si="1380"/>
        <v>-162346.80000001303</v>
      </c>
      <c r="AR104" s="175">
        <f t="shared" si="2354"/>
        <v>-162346.80000001303</v>
      </c>
      <c r="AS104" s="164">
        <f t="shared" si="2354"/>
        <v>0</v>
      </c>
      <c r="AT104" s="164">
        <f t="shared" si="2354"/>
        <v>-162346.80000001303</v>
      </c>
      <c r="AU104" s="165" t="e">
        <f t="shared" si="2354"/>
        <v>#DIV/0!</v>
      </c>
      <c r="AV104" s="164">
        <f t="shared" si="2354"/>
        <v>0</v>
      </c>
      <c r="AW104" s="176">
        <f t="shared" si="2354"/>
        <v>-162346.80000001303</v>
      </c>
      <c r="AX104" s="175">
        <f t="shared" si="2354"/>
        <v>0</v>
      </c>
      <c r="AY104" s="164">
        <f t="shared" si="2354"/>
        <v>0</v>
      </c>
      <c r="AZ104" s="164">
        <f t="shared" si="2354"/>
        <v>0</v>
      </c>
      <c r="BA104" s="165" t="e">
        <f t="shared" si="2354"/>
        <v>#DIV/0!</v>
      </c>
      <c r="BB104" s="164">
        <f t="shared" si="2354"/>
        <v>0</v>
      </c>
      <c r="BC104" s="176">
        <f t="shared" si="2354"/>
        <v>0</v>
      </c>
      <c r="BD104" s="175">
        <f t="shared" si="2354"/>
        <v>0</v>
      </c>
      <c r="BE104" s="164">
        <f t="shared" si="2354"/>
        <v>0</v>
      </c>
      <c r="BF104" s="164">
        <f t="shared" si="2354"/>
        <v>0</v>
      </c>
      <c r="BG104" s="165" t="e">
        <f t="shared" si="2354"/>
        <v>#DIV/0!</v>
      </c>
      <c r="BH104" s="164">
        <f t="shared" si="2354"/>
        <v>0</v>
      </c>
      <c r="BI104" s="176">
        <f t="shared" si="2354"/>
        <v>0</v>
      </c>
      <c r="BJ104" s="175">
        <f t="shared" si="1390"/>
        <v>1382917.8</v>
      </c>
      <c r="BK104" s="164">
        <f t="shared" si="1390"/>
        <v>0</v>
      </c>
      <c r="BL104" s="164">
        <f t="shared" si="1390"/>
        <v>1382917.8</v>
      </c>
      <c r="BM104" s="165">
        <f t="shared" si="1391"/>
        <v>0</v>
      </c>
      <c r="BN104" s="164">
        <f t="shared" si="1392"/>
        <v>1372618.8</v>
      </c>
      <c r="BO104" s="176">
        <f t="shared" si="1392"/>
        <v>10299</v>
      </c>
      <c r="BP104" s="175">
        <f t="shared" si="2354"/>
        <v>1382917.8</v>
      </c>
      <c r="BQ104" s="164">
        <f t="shared" si="2354"/>
        <v>0</v>
      </c>
      <c r="BR104" s="164">
        <f t="shared" si="2354"/>
        <v>1382917.8</v>
      </c>
      <c r="BS104" s="165" t="e">
        <f t="shared" si="2354"/>
        <v>#DIV/0!</v>
      </c>
      <c r="BT104" s="164">
        <f t="shared" si="2354"/>
        <v>1372618.8</v>
      </c>
      <c r="BU104" s="176">
        <f t="shared" si="2354"/>
        <v>10299</v>
      </c>
      <c r="BV104" s="175">
        <f t="shared" si="2354"/>
        <v>0</v>
      </c>
      <c r="BW104" s="164">
        <f t="shared" si="2354"/>
        <v>0</v>
      </c>
      <c r="BX104" s="164">
        <f t="shared" si="2354"/>
        <v>0</v>
      </c>
      <c r="BY104" s="165" t="e">
        <f t="shared" si="2354"/>
        <v>#DIV/0!</v>
      </c>
      <c r="BZ104" s="164">
        <f t="shared" si="2354"/>
        <v>0</v>
      </c>
      <c r="CA104" s="176">
        <f t="shared" si="2354"/>
        <v>0</v>
      </c>
      <c r="CB104" s="175">
        <f t="shared" si="2354"/>
        <v>0</v>
      </c>
      <c r="CC104" s="164">
        <f t="shared" si="2354"/>
        <v>0</v>
      </c>
      <c r="CD104" s="164">
        <f t="shared" si="2354"/>
        <v>0</v>
      </c>
      <c r="CE104" s="165" t="e">
        <f t="shared" si="2354"/>
        <v>#DIV/0!</v>
      </c>
      <c r="CF104" s="164">
        <f t="shared" si="2354"/>
        <v>0</v>
      </c>
      <c r="CG104" s="176">
        <f t="shared" si="2354"/>
        <v>0</v>
      </c>
      <c r="CH104" s="175">
        <f t="shared" si="1402"/>
        <v>0</v>
      </c>
      <c r="CI104" s="164">
        <f t="shared" si="1402"/>
        <v>0</v>
      </c>
      <c r="CJ104" s="164">
        <f t="shared" si="1402"/>
        <v>0</v>
      </c>
      <c r="CK104" s="165" t="e">
        <f t="shared" si="1403"/>
        <v>#DIV/0!</v>
      </c>
      <c r="CL104" s="164">
        <f t="shared" si="1404"/>
        <v>0</v>
      </c>
      <c r="CM104" s="176">
        <f t="shared" si="1404"/>
        <v>0</v>
      </c>
      <c r="CN104" s="175">
        <f t="shared" si="2354"/>
        <v>0</v>
      </c>
      <c r="CO104" s="164">
        <f t="shared" si="2354"/>
        <v>0</v>
      </c>
      <c r="CP104" s="164">
        <f t="shared" si="2354"/>
        <v>0</v>
      </c>
      <c r="CQ104" s="165" t="e">
        <f t="shared" si="2354"/>
        <v>#DIV/0!</v>
      </c>
      <c r="CR104" s="164">
        <f t="shared" si="2354"/>
        <v>0</v>
      </c>
      <c r="CS104" s="176">
        <f t="shared" si="2354"/>
        <v>0</v>
      </c>
      <c r="CT104" s="175">
        <f t="shared" si="2354"/>
        <v>0</v>
      </c>
      <c r="CU104" s="164">
        <f t="shared" si="2354"/>
        <v>0</v>
      </c>
      <c r="CV104" s="164">
        <f t="shared" si="2354"/>
        <v>0</v>
      </c>
      <c r="CW104" s="165" t="e">
        <f t="shared" si="2354"/>
        <v>#DIV/0!</v>
      </c>
      <c r="CX104" s="164">
        <f t="shared" si="2354"/>
        <v>0</v>
      </c>
      <c r="CY104" s="176">
        <f t="shared" ref="CY104:DW104" si="2355">SUM(CY98:CY103)</f>
        <v>0</v>
      </c>
      <c r="CZ104" s="175">
        <f t="shared" si="2355"/>
        <v>0</v>
      </c>
      <c r="DA104" s="164">
        <f t="shared" si="2355"/>
        <v>0</v>
      </c>
      <c r="DB104" s="164">
        <f t="shared" si="2355"/>
        <v>0</v>
      </c>
      <c r="DC104" s="165" t="e">
        <f t="shared" si="2355"/>
        <v>#DIV/0!</v>
      </c>
      <c r="DD104" s="164">
        <f t="shared" si="2355"/>
        <v>0</v>
      </c>
      <c r="DE104" s="176">
        <f t="shared" si="2355"/>
        <v>0</v>
      </c>
      <c r="DF104" s="175">
        <f t="shared" si="1414"/>
        <v>662998.69999999995</v>
      </c>
      <c r="DG104" s="164">
        <f t="shared" si="1414"/>
        <v>0</v>
      </c>
      <c r="DH104" s="164">
        <f t="shared" si="1414"/>
        <v>662998.69999999995</v>
      </c>
      <c r="DI104" s="165">
        <f t="shared" si="1415"/>
        <v>0</v>
      </c>
      <c r="DJ104" s="164">
        <f t="shared" si="1416"/>
        <v>356135</v>
      </c>
      <c r="DK104" s="176">
        <f t="shared" si="1416"/>
        <v>306863.69999999995</v>
      </c>
      <c r="DL104" s="175">
        <f t="shared" si="2355"/>
        <v>662998.69999999995</v>
      </c>
      <c r="DM104" s="164">
        <f t="shared" si="2355"/>
        <v>0</v>
      </c>
      <c r="DN104" s="164">
        <f t="shared" si="2355"/>
        <v>662998.69999999995</v>
      </c>
      <c r="DO104" s="165" t="e">
        <f t="shared" si="2355"/>
        <v>#DIV/0!</v>
      </c>
      <c r="DP104" s="164">
        <f t="shared" si="2355"/>
        <v>356135</v>
      </c>
      <c r="DQ104" s="176">
        <f t="shared" si="2355"/>
        <v>306863.69999999995</v>
      </c>
      <c r="DR104" s="175">
        <f t="shared" si="2355"/>
        <v>0</v>
      </c>
      <c r="DS104" s="164">
        <f t="shared" si="2355"/>
        <v>0</v>
      </c>
      <c r="DT104" s="164">
        <f t="shared" si="2355"/>
        <v>0</v>
      </c>
      <c r="DU104" s="165" t="e">
        <f t="shared" si="2355"/>
        <v>#DIV/0!</v>
      </c>
      <c r="DV104" s="164">
        <f t="shared" si="2355"/>
        <v>0</v>
      </c>
      <c r="DW104" s="176">
        <f t="shared" si="2355"/>
        <v>0</v>
      </c>
      <c r="DX104" s="175">
        <f>SUM(DX98:DX103)</f>
        <v>0</v>
      </c>
      <c r="DY104" s="164">
        <f t="shared" ref="DY104:EC104" si="2356">SUM(DY98:DY103)</f>
        <v>0</v>
      </c>
      <c r="DZ104" s="164">
        <f t="shared" si="2356"/>
        <v>0</v>
      </c>
      <c r="EA104" s="165" t="e">
        <f t="shared" si="2356"/>
        <v>#DIV/0!</v>
      </c>
      <c r="EB104" s="164">
        <f t="shared" si="2356"/>
        <v>0</v>
      </c>
      <c r="EC104" s="176">
        <f t="shared" si="2356"/>
        <v>0</v>
      </c>
      <c r="ED104" s="175">
        <f t="shared" si="1423"/>
        <v>155999.99999999983</v>
      </c>
      <c r="EE104" s="164">
        <f t="shared" si="1423"/>
        <v>155999.99999999983</v>
      </c>
      <c r="EF104" s="164">
        <f t="shared" si="1423"/>
        <v>0</v>
      </c>
      <c r="EG104" s="165">
        <f t="shared" si="1424"/>
        <v>100</v>
      </c>
      <c r="EH104" s="164">
        <f t="shared" si="1425"/>
        <v>0</v>
      </c>
      <c r="EI104" s="176">
        <f t="shared" si="1425"/>
        <v>0</v>
      </c>
      <c r="EJ104" s="175">
        <f t="shared" ref="EJ104:FM104" si="2357">SUM(EJ98:EJ103)</f>
        <v>93999.999999999942</v>
      </c>
      <c r="EK104" s="164">
        <f t="shared" si="2357"/>
        <v>93999.999999999942</v>
      </c>
      <c r="EL104" s="164">
        <f t="shared" si="2357"/>
        <v>0</v>
      </c>
      <c r="EM104" s="165" t="e">
        <f t="shared" si="2357"/>
        <v>#DIV/0!</v>
      </c>
      <c r="EN104" s="164">
        <f t="shared" si="2357"/>
        <v>0</v>
      </c>
      <c r="EO104" s="176">
        <f t="shared" si="2357"/>
        <v>0</v>
      </c>
      <c r="EP104" s="175">
        <f t="shared" si="2357"/>
        <v>0</v>
      </c>
      <c r="EQ104" s="164">
        <f t="shared" si="2357"/>
        <v>0</v>
      </c>
      <c r="ER104" s="164">
        <f t="shared" si="2357"/>
        <v>0</v>
      </c>
      <c r="ES104" s="165" t="e">
        <f t="shared" si="2357"/>
        <v>#DIV/0!</v>
      </c>
      <c r="ET104" s="164">
        <f t="shared" si="2357"/>
        <v>0</v>
      </c>
      <c r="EU104" s="176">
        <f t="shared" si="2357"/>
        <v>0</v>
      </c>
      <c r="EV104" s="175">
        <f t="shared" si="2357"/>
        <v>61999.999999999884</v>
      </c>
      <c r="EW104" s="164">
        <f t="shared" si="2357"/>
        <v>61999.999999999884</v>
      </c>
      <c r="EX104" s="164">
        <f t="shared" si="2357"/>
        <v>0</v>
      </c>
      <c r="EY104" s="165" t="e">
        <f t="shared" si="2357"/>
        <v>#DIV/0!</v>
      </c>
      <c r="EZ104" s="164">
        <f t="shared" si="2357"/>
        <v>0</v>
      </c>
      <c r="FA104" s="176">
        <f t="shared" si="2357"/>
        <v>0</v>
      </c>
      <c r="FB104" s="175">
        <f t="shared" si="2357"/>
        <v>0</v>
      </c>
      <c r="FC104" s="164">
        <f t="shared" si="2357"/>
        <v>0</v>
      </c>
      <c r="FD104" s="164">
        <f t="shared" si="2357"/>
        <v>0</v>
      </c>
      <c r="FE104" s="165" t="e">
        <f t="shared" si="2357"/>
        <v>#DIV/0!</v>
      </c>
      <c r="FF104" s="164">
        <f t="shared" si="2357"/>
        <v>0</v>
      </c>
      <c r="FG104" s="176">
        <f t="shared" si="2357"/>
        <v>0</v>
      </c>
      <c r="FH104" s="175">
        <f t="shared" si="2357"/>
        <v>0</v>
      </c>
      <c r="FI104" s="164">
        <f t="shared" si="2357"/>
        <v>0</v>
      </c>
      <c r="FJ104" s="164">
        <f t="shared" si="2357"/>
        <v>0</v>
      </c>
      <c r="FK104" s="165" t="e">
        <f t="shared" si="2357"/>
        <v>#DIV/0!</v>
      </c>
      <c r="FL104" s="164">
        <f t="shared" si="2357"/>
        <v>0</v>
      </c>
      <c r="FM104" s="176">
        <f t="shared" si="2357"/>
        <v>0</v>
      </c>
      <c r="FN104" s="175">
        <f t="shared" si="1426"/>
        <v>655592</v>
      </c>
      <c r="FO104" s="164">
        <f t="shared" si="1426"/>
        <v>617606.40000000002</v>
      </c>
      <c r="FP104" s="164">
        <f t="shared" si="1426"/>
        <v>37985.600000000035</v>
      </c>
      <c r="FQ104" s="165">
        <f t="shared" si="1427"/>
        <v>94.205908552880459</v>
      </c>
      <c r="FR104" s="164">
        <f t="shared" si="1428"/>
        <v>292902</v>
      </c>
      <c r="FS104" s="176">
        <f t="shared" si="1428"/>
        <v>-254916.39999999997</v>
      </c>
      <c r="FT104" s="175">
        <f t="shared" ref="FT104:GK104" si="2358">SUM(FT98:FT103)</f>
        <v>624182</v>
      </c>
      <c r="FU104" s="164">
        <f t="shared" si="2358"/>
        <v>586196.4</v>
      </c>
      <c r="FV104" s="164">
        <f t="shared" si="2358"/>
        <v>37985.599999999977</v>
      </c>
      <c r="FW104" s="165" t="e">
        <f t="shared" si="2358"/>
        <v>#DIV/0!</v>
      </c>
      <c r="FX104" s="164">
        <f t="shared" si="2358"/>
        <v>292902</v>
      </c>
      <c r="FY104" s="176">
        <f t="shared" si="2358"/>
        <v>-254916.40000000002</v>
      </c>
      <c r="FZ104" s="175">
        <f t="shared" si="2358"/>
        <v>31410.000000000058</v>
      </c>
      <c r="GA104" s="164">
        <f t="shared" si="2358"/>
        <v>31410</v>
      </c>
      <c r="GB104" s="164">
        <f t="shared" si="2358"/>
        <v>5.8207660913467407E-11</v>
      </c>
      <c r="GC104" s="165" t="e">
        <f t="shared" si="2358"/>
        <v>#DIV/0!</v>
      </c>
      <c r="GD104" s="164">
        <f t="shared" si="2358"/>
        <v>0</v>
      </c>
      <c r="GE104" s="176">
        <f t="shared" si="2358"/>
        <v>5.8207660913467407E-11</v>
      </c>
      <c r="GF104" s="175">
        <f t="shared" si="2358"/>
        <v>0</v>
      </c>
      <c r="GG104" s="164">
        <f t="shared" si="2358"/>
        <v>0</v>
      </c>
      <c r="GH104" s="164">
        <f t="shared" si="2358"/>
        <v>0</v>
      </c>
      <c r="GI104" s="165" t="e">
        <f t="shared" si="2358"/>
        <v>#DIV/0!</v>
      </c>
      <c r="GJ104" s="164">
        <f t="shared" si="2358"/>
        <v>0</v>
      </c>
      <c r="GK104" s="176">
        <f t="shared" si="2358"/>
        <v>0</v>
      </c>
      <c r="GL104" s="175">
        <f t="shared" si="1429"/>
        <v>1225689.55</v>
      </c>
      <c r="GM104" s="164">
        <f t="shared" si="1429"/>
        <v>360500</v>
      </c>
      <c r="GN104" s="164">
        <f t="shared" si="1429"/>
        <v>865189.55</v>
      </c>
      <c r="GO104" s="165">
        <f t="shared" si="1430"/>
        <v>29.412015465090651</v>
      </c>
      <c r="GP104" s="164">
        <f t="shared" si="1431"/>
        <v>313131</v>
      </c>
      <c r="GQ104" s="176">
        <f t="shared" si="1431"/>
        <v>552058.55000000005</v>
      </c>
      <c r="GR104" s="175">
        <f t="shared" ref="GR104:HU104" si="2359">SUM(GR98:GR103)</f>
        <v>1047269.55</v>
      </c>
      <c r="GS104" s="164">
        <f t="shared" si="2359"/>
        <v>360500</v>
      </c>
      <c r="GT104" s="164">
        <f t="shared" si="2359"/>
        <v>686769.55</v>
      </c>
      <c r="GU104" s="165" t="e">
        <f t="shared" si="2359"/>
        <v>#DIV/0!</v>
      </c>
      <c r="GV104" s="164">
        <f t="shared" si="2359"/>
        <v>134711</v>
      </c>
      <c r="GW104" s="176">
        <f t="shared" si="2359"/>
        <v>552058.55000000005</v>
      </c>
      <c r="GX104" s="175">
        <f t="shared" si="2359"/>
        <v>0</v>
      </c>
      <c r="GY104" s="164">
        <f t="shared" si="2359"/>
        <v>0</v>
      </c>
      <c r="GZ104" s="164">
        <f t="shared" si="2359"/>
        <v>0</v>
      </c>
      <c r="HA104" s="165" t="e">
        <f t="shared" si="2359"/>
        <v>#DIV/0!</v>
      </c>
      <c r="HB104" s="164">
        <f t="shared" si="2359"/>
        <v>0</v>
      </c>
      <c r="HC104" s="176">
        <f t="shared" si="2359"/>
        <v>0</v>
      </c>
      <c r="HD104" s="175">
        <f t="shared" si="2359"/>
        <v>0</v>
      </c>
      <c r="HE104" s="164">
        <f t="shared" si="2359"/>
        <v>0</v>
      </c>
      <c r="HF104" s="164">
        <f t="shared" si="2359"/>
        <v>0</v>
      </c>
      <c r="HG104" s="165" t="e">
        <f t="shared" si="2359"/>
        <v>#DIV/0!</v>
      </c>
      <c r="HH104" s="164">
        <f t="shared" si="2359"/>
        <v>0</v>
      </c>
      <c r="HI104" s="176">
        <f t="shared" si="2359"/>
        <v>0</v>
      </c>
      <c r="HJ104" s="175">
        <f t="shared" si="2359"/>
        <v>0</v>
      </c>
      <c r="HK104" s="164">
        <f t="shared" si="2359"/>
        <v>0</v>
      </c>
      <c r="HL104" s="164">
        <f t="shared" si="2359"/>
        <v>0</v>
      </c>
      <c r="HM104" s="165" t="e">
        <f t="shared" si="2359"/>
        <v>#DIV/0!</v>
      </c>
      <c r="HN104" s="164">
        <f t="shared" si="2359"/>
        <v>0</v>
      </c>
      <c r="HO104" s="176">
        <f t="shared" si="2359"/>
        <v>0</v>
      </c>
      <c r="HP104" s="175">
        <f t="shared" si="2359"/>
        <v>5920</v>
      </c>
      <c r="HQ104" s="164">
        <f t="shared" si="2359"/>
        <v>0</v>
      </c>
      <c r="HR104" s="164">
        <f t="shared" si="2359"/>
        <v>5920</v>
      </c>
      <c r="HS104" s="165" t="e">
        <f t="shared" si="2359"/>
        <v>#DIV/0!</v>
      </c>
      <c r="HT104" s="164">
        <f t="shared" si="2359"/>
        <v>5920</v>
      </c>
      <c r="HU104" s="176">
        <f t="shared" si="2359"/>
        <v>0</v>
      </c>
      <c r="HV104" s="175">
        <f>SUM(HV98:HV103)</f>
        <v>172500</v>
      </c>
      <c r="HW104" s="164">
        <f t="shared" ref="HW104:IA104" si="2360">SUM(HW98:HW103)</f>
        <v>0</v>
      </c>
      <c r="HX104" s="164">
        <f t="shared" si="2360"/>
        <v>172500</v>
      </c>
      <c r="HY104" s="165" t="e">
        <f t="shared" si="2360"/>
        <v>#DIV/0!</v>
      </c>
      <c r="HZ104" s="164">
        <f t="shared" si="2360"/>
        <v>172500</v>
      </c>
      <c r="IA104" s="176">
        <f t="shared" si="2360"/>
        <v>0</v>
      </c>
      <c r="IB104" s="175">
        <f t="shared" si="1432"/>
        <v>2323431.5700000003</v>
      </c>
      <c r="IC104" s="164">
        <f t="shared" si="1432"/>
        <v>1401272.0700000003</v>
      </c>
      <c r="ID104" s="164">
        <f t="shared" si="1432"/>
        <v>922159.5</v>
      </c>
      <c r="IE104" s="165">
        <f t="shared" si="1433"/>
        <v>60.310451493090454</v>
      </c>
      <c r="IF104" s="164">
        <f t="shared" si="1434"/>
        <v>1457810</v>
      </c>
      <c r="IG104" s="176">
        <f t="shared" si="1434"/>
        <v>-535650.5</v>
      </c>
      <c r="IH104" s="175">
        <f t="shared" ref="IH104:IY104" si="2361">SUM(IH98:IH103)</f>
        <v>2063993.5700000003</v>
      </c>
      <c r="II104" s="164">
        <f t="shared" si="2361"/>
        <v>1367544.0700000003</v>
      </c>
      <c r="IJ104" s="164">
        <f t="shared" si="2361"/>
        <v>696449.5</v>
      </c>
      <c r="IK104" s="165" t="e">
        <f t="shared" si="2361"/>
        <v>#DIV/0!</v>
      </c>
      <c r="IL104" s="164">
        <f t="shared" si="2361"/>
        <v>1232100</v>
      </c>
      <c r="IM104" s="176">
        <f t="shared" si="2361"/>
        <v>-535650.5</v>
      </c>
      <c r="IN104" s="175">
        <f t="shared" si="2361"/>
        <v>33728</v>
      </c>
      <c r="IO104" s="164">
        <f t="shared" si="2361"/>
        <v>33728</v>
      </c>
      <c r="IP104" s="164">
        <f t="shared" si="2361"/>
        <v>0</v>
      </c>
      <c r="IQ104" s="165" t="e">
        <f t="shared" si="2361"/>
        <v>#DIV/0!</v>
      </c>
      <c r="IR104" s="164">
        <f t="shared" si="2361"/>
        <v>0</v>
      </c>
      <c r="IS104" s="176">
        <f t="shared" si="2361"/>
        <v>0</v>
      </c>
      <c r="IT104" s="175">
        <f t="shared" si="2361"/>
        <v>225710</v>
      </c>
      <c r="IU104" s="164">
        <f t="shared" si="2361"/>
        <v>0</v>
      </c>
      <c r="IV104" s="164">
        <f t="shared" si="2361"/>
        <v>225710</v>
      </c>
      <c r="IW104" s="165" t="e">
        <f t="shared" si="2361"/>
        <v>#DIV/0!</v>
      </c>
      <c r="IX104" s="164">
        <f t="shared" si="2361"/>
        <v>225710</v>
      </c>
      <c r="IY104" s="176">
        <f t="shared" si="2361"/>
        <v>0</v>
      </c>
      <c r="IZ104" s="175">
        <f t="shared" si="1435"/>
        <v>801073.52999999956</v>
      </c>
      <c r="JA104" s="164">
        <f t="shared" si="1435"/>
        <v>656900</v>
      </c>
      <c r="JB104" s="164">
        <f t="shared" si="1435"/>
        <v>144173.52999999956</v>
      </c>
      <c r="JC104" s="165">
        <f t="shared" si="1436"/>
        <v>82.0024598740643</v>
      </c>
      <c r="JD104" s="164">
        <f t="shared" si="1437"/>
        <v>569014.28</v>
      </c>
      <c r="JE104" s="176">
        <f t="shared" si="1437"/>
        <v>-424840.75000000047</v>
      </c>
      <c r="JF104" s="175">
        <f t="shared" ref="JF104:KC104" si="2362">SUM(JF98:JF103)</f>
        <v>801073.52999999956</v>
      </c>
      <c r="JG104" s="164">
        <f t="shared" si="2362"/>
        <v>656900</v>
      </c>
      <c r="JH104" s="232">
        <f t="shared" si="2362"/>
        <v>144173.52999999956</v>
      </c>
      <c r="JI104" s="165" t="e">
        <f t="shared" si="2362"/>
        <v>#DIV/0!</v>
      </c>
      <c r="JJ104" s="164">
        <f t="shared" si="2362"/>
        <v>569014.28</v>
      </c>
      <c r="JK104" s="176">
        <f t="shared" si="2362"/>
        <v>-424840.75000000047</v>
      </c>
      <c r="JL104" s="175">
        <f t="shared" si="2362"/>
        <v>0</v>
      </c>
      <c r="JM104" s="164">
        <f t="shared" si="2362"/>
        <v>0</v>
      </c>
      <c r="JN104" s="164">
        <f t="shared" si="2362"/>
        <v>0</v>
      </c>
      <c r="JO104" s="165" t="e">
        <f t="shared" si="2362"/>
        <v>#DIV/0!</v>
      </c>
      <c r="JP104" s="164">
        <f t="shared" si="2362"/>
        <v>0</v>
      </c>
      <c r="JQ104" s="176">
        <f t="shared" si="2362"/>
        <v>0</v>
      </c>
      <c r="JR104" s="175">
        <f t="shared" si="2362"/>
        <v>0</v>
      </c>
      <c r="JS104" s="164">
        <f t="shared" si="2362"/>
        <v>0</v>
      </c>
      <c r="JT104" s="164">
        <f t="shared" si="2362"/>
        <v>0</v>
      </c>
      <c r="JU104" s="165" t="e">
        <f t="shared" si="2362"/>
        <v>#DIV/0!</v>
      </c>
      <c r="JV104" s="164">
        <f t="shared" si="2362"/>
        <v>0</v>
      </c>
      <c r="JW104" s="176">
        <f t="shared" si="2362"/>
        <v>0</v>
      </c>
      <c r="JX104" s="175">
        <f t="shared" si="2362"/>
        <v>0</v>
      </c>
      <c r="JY104" s="164">
        <f t="shared" si="2362"/>
        <v>0</v>
      </c>
      <c r="JZ104" s="164">
        <f t="shared" si="2362"/>
        <v>0</v>
      </c>
      <c r="KA104" s="165" t="e">
        <f t="shared" si="2362"/>
        <v>#DIV/0!</v>
      </c>
      <c r="KB104" s="164">
        <f t="shared" si="2362"/>
        <v>0</v>
      </c>
      <c r="KC104" s="176">
        <f t="shared" si="2362"/>
        <v>0</v>
      </c>
      <c r="KD104" s="175">
        <f t="shared" si="1438"/>
        <v>0</v>
      </c>
      <c r="KE104" s="164">
        <f t="shared" si="1438"/>
        <v>0</v>
      </c>
      <c r="KF104" s="164">
        <f t="shared" si="1438"/>
        <v>0</v>
      </c>
      <c r="KG104" s="165" t="e">
        <f t="shared" si="1439"/>
        <v>#DIV/0!</v>
      </c>
      <c r="KH104" s="164">
        <f t="shared" si="1440"/>
        <v>0</v>
      </c>
      <c r="KI104" s="176">
        <f t="shared" si="1440"/>
        <v>0</v>
      </c>
      <c r="KJ104" s="175">
        <f t="shared" ref="KJ104:KU104" si="2363">SUM(KJ98:KJ103)</f>
        <v>0</v>
      </c>
      <c r="KK104" s="164">
        <f t="shared" si="2363"/>
        <v>0</v>
      </c>
      <c r="KL104" s="164">
        <f t="shared" si="2363"/>
        <v>0</v>
      </c>
      <c r="KM104" s="165" t="e">
        <f t="shared" si="2363"/>
        <v>#DIV/0!</v>
      </c>
      <c r="KN104" s="164">
        <f t="shared" si="2363"/>
        <v>0</v>
      </c>
      <c r="KO104" s="176">
        <f t="shared" si="2363"/>
        <v>0</v>
      </c>
      <c r="KP104" s="175">
        <f t="shared" si="2363"/>
        <v>0</v>
      </c>
      <c r="KQ104" s="164">
        <f t="shared" si="2363"/>
        <v>0</v>
      </c>
      <c r="KR104" s="164">
        <f t="shared" si="2363"/>
        <v>0</v>
      </c>
      <c r="KS104" s="165" t="e">
        <f t="shared" si="2363"/>
        <v>#DIV/0!</v>
      </c>
      <c r="KT104" s="164">
        <f t="shared" si="2363"/>
        <v>0</v>
      </c>
      <c r="KU104" s="176">
        <f t="shared" si="2363"/>
        <v>0</v>
      </c>
      <c r="KV104" s="175">
        <f t="shared" si="1441"/>
        <v>1111244</v>
      </c>
      <c r="KW104" s="164">
        <f t="shared" si="1441"/>
        <v>660466</v>
      </c>
      <c r="KX104" s="164">
        <f t="shared" si="1441"/>
        <v>450778</v>
      </c>
      <c r="KY104" s="165">
        <f t="shared" si="1442"/>
        <v>59.434831594141336</v>
      </c>
      <c r="KZ104" s="164">
        <f t="shared" si="1443"/>
        <v>431858</v>
      </c>
      <c r="LA104" s="176">
        <f t="shared" si="1443"/>
        <v>18920</v>
      </c>
      <c r="LB104" s="175">
        <f t="shared" ref="LB104:LM104" si="2364">SUM(LB98:LB103)</f>
        <v>1111244</v>
      </c>
      <c r="LC104" s="164">
        <f t="shared" si="2364"/>
        <v>660466</v>
      </c>
      <c r="LD104" s="164">
        <f t="shared" si="2364"/>
        <v>450778</v>
      </c>
      <c r="LE104" s="165" t="e">
        <f t="shared" si="2364"/>
        <v>#DIV/0!</v>
      </c>
      <c r="LF104" s="164">
        <f t="shared" si="2364"/>
        <v>431858</v>
      </c>
      <c r="LG104" s="176">
        <f t="shared" si="2364"/>
        <v>18920</v>
      </c>
      <c r="LH104" s="175">
        <f t="shared" si="2364"/>
        <v>0</v>
      </c>
      <c r="LI104" s="164">
        <f t="shared" si="2364"/>
        <v>0</v>
      </c>
      <c r="LJ104" s="164">
        <f t="shared" si="2364"/>
        <v>0</v>
      </c>
      <c r="LK104" s="165" t="e">
        <f t="shared" si="2364"/>
        <v>#DIV/0!</v>
      </c>
      <c r="LL104" s="164">
        <f t="shared" si="2364"/>
        <v>0</v>
      </c>
      <c r="LM104" s="176">
        <f t="shared" si="2364"/>
        <v>0</v>
      </c>
      <c r="LN104" s="175">
        <f t="shared" si="1444"/>
        <v>651043.79999999981</v>
      </c>
      <c r="LO104" s="164">
        <f t="shared" si="1444"/>
        <v>116821</v>
      </c>
      <c r="LP104" s="164">
        <f t="shared" si="1444"/>
        <v>534222.79999999981</v>
      </c>
      <c r="LQ104" s="165">
        <f t="shared" si="1445"/>
        <v>17.943646802258165</v>
      </c>
      <c r="LR104" s="164">
        <f t="shared" si="1446"/>
        <v>215455</v>
      </c>
      <c r="LS104" s="176">
        <f t="shared" si="1446"/>
        <v>318767.79999999981</v>
      </c>
      <c r="LT104" s="175">
        <f t="shared" ref="LT104:ME104" si="2365">SUM(LT98:LT103)</f>
        <v>422845</v>
      </c>
      <c r="LU104" s="164">
        <f t="shared" si="2365"/>
        <v>116821</v>
      </c>
      <c r="LV104" s="164">
        <f t="shared" si="2365"/>
        <v>306024</v>
      </c>
      <c r="LW104" s="165" t="e">
        <f t="shared" si="2365"/>
        <v>#DIV/0!</v>
      </c>
      <c r="LX104" s="164">
        <f t="shared" si="2365"/>
        <v>215455</v>
      </c>
      <c r="LY104" s="176">
        <f t="shared" si="2365"/>
        <v>90569</v>
      </c>
      <c r="LZ104" s="175">
        <f t="shared" si="2365"/>
        <v>228198.79999999981</v>
      </c>
      <c r="MA104" s="164">
        <f t="shared" si="2365"/>
        <v>0</v>
      </c>
      <c r="MB104" s="164">
        <f t="shared" si="2365"/>
        <v>228198.79999999981</v>
      </c>
      <c r="MC104" s="165" t="e">
        <f t="shared" si="2365"/>
        <v>#DIV/0!</v>
      </c>
      <c r="MD104" s="164">
        <f t="shared" si="2365"/>
        <v>0</v>
      </c>
      <c r="ME104" s="176">
        <f t="shared" si="2365"/>
        <v>228198.79999999981</v>
      </c>
      <c r="MF104" s="175">
        <f t="shared" si="1447"/>
        <v>261885.41999999993</v>
      </c>
      <c r="MG104" s="164">
        <f t="shared" si="1447"/>
        <v>197945.41999999993</v>
      </c>
      <c r="MH104" s="164">
        <f t="shared" si="1447"/>
        <v>63940</v>
      </c>
      <c r="MI104" s="165">
        <f t="shared" si="1448"/>
        <v>75.584742365573447</v>
      </c>
      <c r="MJ104" s="164">
        <f t="shared" si="1449"/>
        <v>63940</v>
      </c>
      <c r="MK104" s="176">
        <f t="shared" si="1449"/>
        <v>0</v>
      </c>
      <c r="ML104" s="175">
        <f>SUM(ML98:ML103)</f>
        <v>68940</v>
      </c>
      <c r="MM104" s="164">
        <f t="shared" ref="MM104:MW104" si="2366">SUM(MM98:MM103)</f>
        <v>5000</v>
      </c>
      <c r="MN104" s="164">
        <f t="shared" si="2366"/>
        <v>63940</v>
      </c>
      <c r="MO104" s="165" t="e">
        <f t="shared" si="2366"/>
        <v>#DIV/0!</v>
      </c>
      <c r="MP104" s="164">
        <f t="shared" si="2366"/>
        <v>63940</v>
      </c>
      <c r="MQ104" s="176">
        <f t="shared" si="2366"/>
        <v>0</v>
      </c>
      <c r="MR104" s="175">
        <f t="shared" si="2366"/>
        <v>192945.41999999993</v>
      </c>
      <c r="MS104" s="164">
        <f t="shared" si="2366"/>
        <v>192945.41999999993</v>
      </c>
      <c r="MT104" s="164">
        <f t="shared" si="2366"/>
        <v>0</v>
      </c>
      <c r="MU104" s="165" t="e">
        <f t="shared" si="2366"/>
        <v>#DIV/0!</v>
      </c>
      <c r="MV104" s="164">
        <f t="shared" si="2366"/>
        <v>0</v>
      </c>
      <c r="MW104" s="176">
        <f t="shared" si="2366"/>
        <v>0</v>
      </c>
      <c r="MX104" s="175">
        <f t="shared" si="1450"/>
        <v>430300</v>
      </c>
      <c r="MY104" s="164">
        <f t="shared" si="1450"/>
        <v>0</v>
      </c>
      <c r="MZ104" s="164">
        <f t="shared" si="1450"/>
        <v>430300</v>
      </c>
      <c r="NA104" s="165">
        <f t="shared" si="1451"/>
        <v>0</v>
      </c>
      <c r="NB104" s="164">
        <f t="shared" si="1452"/>
        <v>31300</v>
      </c>
      <c r="NC104" s="176">
        <f t="shared" si="1452"/>
        <v>399000</v>
      </c>
      <c r="ND104" s="175">
        <f t="shared" ref="ND104:NO104" si="2367">SUM(ND98:ND103)</f>
        <v>399000</v>
      </c>
      <c r="NE104" s="164">
        <f t="shared" si="2367"/>
        <v>0</v>
      </c>
      <c r="NF104" s="164">
        <f t="shared" si="2367"/>
        <v>399000</v>
      </c>
      <c r="NG104" s="165" t="e">
        <f t="shared" si="2367"/>
        <v>#DIV/0!</v>
      </c>
      <c r="NH104" s="164">
        <f t="shared" si="2367"/>
        <v>0</v>
      </c>
      <c r="NI104" s="176">
        <f t="shared" si="2367"/>
        <v>399000</v>
      </c>
      <c r="NJ104" s="175">
        <f t="shared" si="2367"/>
        <v>31300</v>
      </c>
      <c r="NK104" s="164">
        <f t="shared" si="2367"/>
        <v>0</v>
      </c>
      <c r="NL104" s="164">
        <f t="shared" si="2367"/>
        <v>31300</v>
      </c>
      <c r="NM104" s="165" t="e">
        <f t="shared" si="2367"/>
        <v>#DIV/0!</v>
      </c>
      <c r="NN104" s="164">
        <f t="shared" si="2367"/>
        <v>31300</v>
      </c>
      <c r="NO104" s="176">
        <f t="shared" si="2367"/>
        <v>0</v>
      </c>
      <c r="NP104" s="175">
        <f t="shared" si="1453"/>
        <v>470411</v>
      </c>
      <c r="NQ104" s="164">
        <f t="shared" si="1453"/>
        <v>50071</v>
      </c>
      <c r="NR104" s="164">
        <f t="shared" si="1453"/>
        <v>420340</v>
      </c>
      <c r="NS104" s="165">
        <f t="shared" si="1454"/>
        <v>10.644096332781332</v>
      </c>
      <c r="NT104" s="164">
        <f t="shared" si="1455"/>
        <v>420340</v>
      </c>
      <c r="NU104" s="176">
        <f t="shared" si="1455"/>
        <v>0</v>
      </c>
      <c r="NV104" s="175">
        <f t="shared" ref="NV104:OM104" si="2368">SUM(NV98:NV103)</f>
        <v>260000</v>
      </c>
      <c r="NW104" s="164">
        <f t="shared" si="2368"/>
        <v>0</v>
      </c>
      <c r="NX104" s="164">
        <f t="shared" si="2368"/>
        <v>260000</v>
      </c>
      <c r="NY104" s="165" t="e">
        <f t="shared" si="2368"/>
        <v>#DIV/0!</v>
      </c>
      <c r="NZ104" s="164">
        <f t="shared" si="2368"/>
        <v>260000</v>
      </c>
      <c r="OA104" s="176">
        <f t="shared" si="2368"/>
        <v>0</v>
      </c>
      <c r="OB104" s="175">
        <f t="shared" si="2368"/>
        <v>32371</v>
      </c>
      <c r="OC104" s="164">
        <f t="shared" si="2368"/>
        <v>32371</v>
      </c>
      <c r="OD104" s="164">
        <f t="shared" si="2368"/>
        <v>0</v>
      </c>
      <c r="OE104" s="165" t="e">
        <f t="shared" si="2368"/>
        <v>#DIV/0!</v>
      </c>
      <c r="OF104" s="164">
        <f t="shared" si="2368"/>
        <v>0</v>
      </c>
      <c r="OG104" s="176">
        <f t="shared" si="2368"/>
        <v>0</v>
      </c>
      <c r="OH104" s="175">
        <f t="shared" si="2368"/>
        <v>178040</v>
      </c>
      <c r="OI104" s="164">
        <f t="shared" si="2368"/>
        <v>17700</v>
      </c>
      <c r="OJ104" s="164">
        <f t="shared" si="2368"/>
        <v>160340</v>
      </c>
      <c r="OK104" s="165" t="e">
        <f t="shared" si="2368"/>
        <v>#DIV/0!</v>
      </c>
      <c r="OL104" s="164">
        <f t="shared" si="2368"/>
        <v>160340</v>
      </c>
      <c r="OM104" s="176">
        <f t="shared" si="2368"/>
        <v>0</v>
      </c>
      <c r="ON104" s="175">
        <f t="shared" si="1456"/>
        <v>304994.66999999993</v>
      </c>
      <c r="OO104" s="164">
        <f t="shared" si="1456"/>
        <v>31523.629999999888</v>
      </c>
      <c r="OP104" s="164">
        <f t="shared" si="1456"/>
        <v>273471.04000000004</v>
      </c>
      <c r="OQ104" s="165">
        <f t="shared" si="1457"/>
        <v>10.335797015731421</v>
      </c>
      <c r="OR104" s="164">
        <f t="shared" si="1458"/>
        <v>0</v>
      </c>
      <c r="OS104" s="176">
        <f t="shared" si="1458"/>
        <v>273471.04000000004</v>
      </c>
      <c r="OT104" s="175">
        <f t="shared" ref="OT104:PE104" si="2369">SUM(OT98:OT103)</f>
        <v>28700</v>
      </c>
      <c r="OU104" s="164">
        <f t="shared" si="2369"/>
        <v>28700</v>
      </c>
      <c r="OV104" s="164">
        <f t="shared" si="2369"/>
        <v>0</v>
      </c>
      <c r="OW104" s="165" t="e">
        <f t="shared" si="2369"/>
        <v>#DIV/0!</v>
      </c>
      <c r="OX104" s="164">
        <f t="shared" si="2369"/>
        <v>0</v>
      </c>
      <c r="OY104" s="176">
        <f t="shared" si="2369"/>
        <v>0</v>
      </c>
      <c r="OZ104" s="175">
        <f t="shared" si="2369"/>
        <v>276294.66999999993</v>
      </c>
      <c r="PA104" s="164">
        <f t="shared" si="2369"/>
        <v>2823.6299999998882</v>
      </c>
      <c r="PB104" s="164">
        <f t="shared" si="2369"/>
        <v>273471.04000000004</v>
      </c>
      <c r="PC104" s="165" t="e">
        <f t="shared" si="2369"/>
        <v>#DIV/0!</v>
      </c>
      <c r="PD104" s="164">
        <f t="shared" si="2369"/>
        <v>0</v>
      </c>
      <c r="PE104" s="176">
        <f t="shared" si="2369"/>
        <v>273471.04000000004</v>
      </c>
      <c r="PF104" s="175">
        <f t="shared" si="1459"/>
        <v>2054120.6799999997</v>
      </c>
      <c r="PG104" s="164">
        <f t="shared" si="1459"/>
        <v>544750</v>
      </c>
      <c r="PH104" s="164">
        <f t="shared" si="1459"/>
        <v>1509370.6799999997</v>
      </c>
      <c r="PI104" s="165">
        <f t="shared" si="1460"/>
        <v>26.519863477544082</v>
      </c>
      <c r="PJ104" s="164">
        <f t="shared" si="1461"/>
        <v>511134.95</v>
      </c>
      <c r="PK104" s="176">
        <f t="shared" si="1461"/>
        <v>998235.72999999975</v>
      </c>
      <c r="PL104" s="175">
        <f t="shared" ref="PL104:PW104" si="2370">SUM(PL98:PL103)</f>
        <v>1982770.6799999997</v>
      </c>
      <c r="PM104" s="164">
        <f t="shared" si="2370"/>
        <v>473400</v>
      </c>
      <c r="PN104" s="164">
        <f t="shared" si="2370"/>
        <v>1509370.6799999997</v>
      </c>
      <c r="PO104" s="165" t="e">
        <f t="shared" si="2370"/>
        <v>#DIV/0!</v>
      </c>
      <c r="PP104" s="164">
        <f t="shared" si="2370"/>
        <v>511134.95</v>
      </c>
      <c r="PQ104" s="176">
        <f t="shared" si="2370"/>
        <v>998235.72999999975</v>
      </c>
      <c r="PR104" s="175">
        <f t="shared" si="2370"/>
        <v>71350</v>
      </c>
      <c r="PS104" s="164">
        <f t="shared" si="2370"/>
        <v>71350</v>
      </c>
      <c r="PT104" s="164">
        <f t="shared" si="2370"/>
        <v>0</v>
      </c>
      <c r="PU104" s="165" t="e">
        <f t="shared" si="2370"/>
        <v>#DIV/0!</v>
      </c>
      <c r="PV104" s="164">
        <f t="shared" si="2370"/>
        <v>0</v>
      </c>
      <c r="PW104" s="176">
        <f t="shared" si="2370"/>
        <v>0</v>
      </c>
    </row>
    <row r="105" spans="1:439" ht="18.75" customHeight="1">
      <c r="A105" s="108">
        <v>17</v>
      </c>
      <c r="B105" s="196" t="s">
        <v>808</v>
      </c>
      <c r="C105" s="196"/>
      <c r="D105" s="133"/>
      <c r="E105" s="133"/>
      <c r="F105" s="133"/>
      <c r="G105" s="133"/>
      <c r="H105" s="133"/>
      <c r="I105" s="147"/>
      <c r="J105" s="133"/>
      <c r="K105" s="134" t="e">
        <f t="shared" si="1374"/>
        <v>#DIV/0!</v>
      </c>
      <c r="L105" s="133"/>
      <c r="M105" s="135"/>
      <c r="N105" s="136"/>
      <c r="O105" s="148"/>
      <c r="P105" s="137"/>
      <c r="Q105" s="138"/>
      <c r="R105" s="137"/>
      <c r="S105" s="139"/>
      <c r="T105" s="140"/>
      <c r="U105" s="149"/>
      <c r="V105" s="141"/>
      <c r="W105" s="142"/>
      <c r="X105" s="141"/>
      <c r="Y105" s="143"/>
      <c r="Z105" s="144"/>
      <c r="AA105" s="147"/>
      <c r="AB105" s="133"/>
      <c r="AC105" s="134"/>
      <c r="AD105" s="133"/>
      <c r="AE105" s="145"/>
      <c r="AF105" s="144"/>
      <c r="AG105" s="147"/>
      <c r="AH105" s="133"/>
      <c r="AI105" s="134"/>
      <c r="AJ105" s="133"/>
      <c r="AK105" s="145"/>
      <c r="AL105" s="144"/>
      <c r="AM105" s="147"/>
      <c r="AN105" s="133"/>
      <c r="AO105" s="134"/>
      <c r="AP105" s="133"/>
      <c r="AQ105" s="145"/>
      <c r="AR105" s="144"/>
      <c r="AS105" s="147"/>
      <c r="AT105" s="133"/>
      <c r="AU105" s="134"/>
      <c r="AV105" s="133"/>
      <c r="AW105" s="145"/>
      <c r="AX105" s="144"/>
      <c r="AY105" s="147"/>
      <c r="AZ105" s="133"/>
      <c r="BA105" s="134"/>
      <c r="BB105" s="133"/>
      <c r="BC105" s="145"/>
      <c r="BD105" s="144"/>
      <c r="BE105" s="147"/>
      <c r="BF105" s="133"/>
      <c r="BG105" s="134"/>
      <c r="BH105" s="133"/>
      <c r="BI105" s="145"/>
      <c r="BJ105" s="144"/>
      <c r="BK105" s="147"/>
      <c r="BL105" s="133"/>
      <c r="BM105" s="134"/>
      <c r="BN105" s="133"/>
      <c r="BO105" s="145"/>
      <c r="BP105" s="144"/>
      <c r="BQ105" s="147"/>
      <c r="BR105" s="133"/>
      <c r="BS105" s="134"/>
      <c r="BT105" s="133"/>
      <c r="BU105" s="145"/>
      <c r="BV105" s="144"/>
      <c r="BW105" s="147"/>
      <c r="BX105" s="133"/>
      <c r="BY105" s="134"/>
      <c r="BZ105" s="133"/>
      <c r="CA105" s="145"/>
      <c r="CB105" s="144"/>
      <c r="CC105" s="147"/>
      <c r="CD105" s="133"/>
      <c r="CE105" s="134"/>
      <c r="CF105" s="133"/>
      <c r="CG105" s="145"/>
      <c r="CH105" s="144"/>
      <c r="CI105" s="147"/>
      <c r="CJ105" s="133"/>
      <c r="CK105" s="134"/>
      <c r="CL105" s="133"/>
      <c r="CM105" s="145"/>
      <c r="CN105" s="144"/>
      <c r="CO105" s="147"/>
      <c r="CP105" s="133"/>
      <c r="CQ105" s="134"/>
      <c r="CR105" s="133"/>
      <c r="CS105" s="145"/>
      <c r="CT105" s="144"/>
      <c r="CU105" s="147"/>
      <c r="CV105" s="133"/>
      <c r="CW105" s="134"/>
      <c r="CX105" s="133"/>
      <c r="CY105" s="145"/>
      <c r="CZ105" s="144"/>
      <c r="DA105" s="147"/>
      <c r="DB105" s="133"/>
      <c r="DC105" s="134"/>
      <c r="DD105" s="133"/>
      <c r="DE105" s="145"/>
      <c r="DF105" s="144"/>
      <c r="DG105" s="147"/>
      <c r="DH105" s="133"/>
      <c r="DI105" s="134"/>
      <c r="DJ105" s="133"/>
      <c r="DK105" s="145"/>
      <c r="DL105" s="144"/>
      <c r="DM105" s="147"/>
      <c r="DN105" s="133"/>
      <c r="DO105" s="134"/>
      <c r="DP105" s="133"/>
      <c r="DQ105" s="145"/>
      <c r="DR105" s="144"/>
      <c r="DS105" s="147"/>
      <c r="DT105" s="133"/>
      <c r="DU105" s="134"/>
      <c r="DV105" s="133"/>
      <c r="DW105" s="145"/>
      <c r="DX105" s="144"/>
      <c r="DY105" s="147"/>
      <c r="DZ105" s="133"/>
      <c r="EA105" s="134"/>
      <c r="EB105" s="133"/>
      <c r="EC105" s="145"/>
      <c r="ED105" s="144"/>
      <c r="EE105" s="147"/>
      <c r="EF105" s="133"/>
      <c r="EG105" s="134"/>
      <c r="EH105" s="133"/>
      <c r="EI105" s="145"/>
      <c r="EJ105" s="144"/>
      <c r="EK105" s="147"/>
      <c r="EL105" s="133"/>
      <c r="EM105" s="134"/>
      <c r="EN105" s="133"/>
      <c r="EO105" s="145"/>
      <c r="EP105" s="144"/>
      <c r="EQ105" s="147"/>
      <c r="ER105" s="133"/>
      <c r="ES105" s="134"/>
      <c r="ET105" s="133"/>
      <c r="EU105" s="145"/>
      <c r="EV105" s="144"/>
      <c r="EW105" s="147"/>
      <c r="EX105" s="133"/>
      <c r="EY105" s="134"/>
      <c r="EZ105" s="133"/>
      <c r="FA105" s="145"/>
      <c r="FB105" s="144"/>
      <c r="FC105" s="147"/>
      <c r="FD105" s="133"/>
      <c r="FE105" s="134"/>
      <c r="FF105" s="133"/>
      <c r="FG105" s="145"/>
      <c r="FH105" s="144"/>
      <c r="FI105" s="147"/>
      <c r="FJ105" s="133"/>
      <c r="FK105" s="134"/>
      <c r="FL105" s="133"/>
      <c r="FM105" s="145"/>
      <c r="FN105" s="144"/>
      <c r="FO105" s="147"/>
      <c r="FP105" s="133"/>
      <c r="FQ105" s="134"/>
      <c r="FR105" s="133"/>
      <c r="FS105" s="145"/>
      <c r="FT105" s="144"/>
      <c r="FU105" s="147"/>
      <c r="FV105" s="133"/>
      <c r="FW105" s="134"/>
      <c r="FX105" s="133"/>
      <c r="FY105" s="145"/>
      <c r="FZ105" s="144"/>
      <c r="GA105" s="147"/>
      <c r="GB105" s="133"/>
      <c r="GC105" s="134"/>
      <c r="GD105" s="133"/>
      <c r="GE105" s="145"/>
      <c r="GF105" s="144"/>
      <c r="GG105" s="147"/>
      <c r="GH105" s="133"/>
      <c r="GI105" s="134"/>
      <c r="GJ105" s="133"/>
      <c r="GK105" s="145"/>
      <c r="GL105" s="144"/>
      <c r="GM105" s="147"/>
      <c r="GN105" s="133"/>
      <c r="GO105" s="134"/>
      <c r="GP105" s="133"/>
      <c r="GQ105" s="145"/>
      <c r="GR105" s="144"/>
      <c r="GS105" s="147"/>
      <c r="GT105" s="133"/>
      <c r="GU105" s="134"/>
      <c r="GV105" s="133"/>
      <c r="GW105" s="145"/>
      <c r="GX105" s="144"/>
      <c r="GY105" s="147"/>
      <c r="GZ105" s="133"/>
      <c r="HA105" s="134"/>
      <c r="HB105" s="133"/>
      <c r="HC105" s="145"/>
      <c r="HD105" s="144"/>
      <c r="HE105" s="147"/>
      <c r="HF105" s="133"/>
      <c r="HG105" s="134"/>
      <c r="HH105" s="133"/>
      <c r="HI105" s="145"/>
      <c r="HJ105" s="144"/>
      <c r="HK105" s="147"/>
      <c r="HL105" s="133"/>
      <c r="HM105" s="134"/>
      <c r="HN105" s="133"/>
      <c r="HO105" s="145"/>
      <c r="HP105" s="144"/>
      <c r="HQ105" s="147"/>
      <c r="HR105" s="133"/>
      <c r="HS105" s="134"/>
      <c r="HT105" s="133"/>
      <c r="HU105" s="145"/>
      <c r="HV105" s="144"/>
      <c r="HW105" s="147"/>
      <c r="HX105" s="133"/>
      <c r="HY105" s="134"/>
      <c r="HZ105" s="133"/>
      <c r="IA105" s="145"/>
      <c r="IB105" s="144"/>
      <c r="IC105" s="147"/>
      <c r="ID105" s="133"/>
      <c r="IE105" s="134"/>
      <c r="IF105" s="133"/>
      <c r="IG105" s="145"/>
      <c r="IH105" s="144"/>
      <c r="II105" s="147"/>
      <c r="IJ105" s="133"/>
      <c r="IK105" s="134"/>
      <c r="IL105" s="133"/>
      <c r="IM105" s="145"/>
      <c r="IN105" s="144"/>
      <c r="IO105" s="147"/>
      <c r="IP105" s="133"/>
      <c r="IQ105" s="134"/>
      <c r="IR105" s="133"/>
      <c r="IS105" s="145"/>
      <c r="IT105" s="144"/>
      <c r="IU105" s="147"/>
      <c r="IV105" s="133"/>
      <c r="IW105" s="134"/>
      <c r="IX105" s="133"/>
      <c r="IY105" s="145"/>
      <c r="IZ105" s="144"/>
      <c r="JA105" s="147"/>
      <c r="JB105" s="133"/>
      <c r="JC105" s="134"/>
      <c r="JD105" s="133"/>
      <c r="JE105" s="145"/>
      <c r="JF105" s="144"/>
      <c r="JG105" s="147"/>
      <c r="JH105" s="133"/>
      <c r="JI105" s="134"/>
      <c r="JJ105" s="133"/>
      <c r="JK105" s="145"/>
      <c r="JL105" s="144"/>
      <c r="JM105" s="147"/>
      <c r="JN105" s="133"/>
      <c r="JO105" s="134"/>
      <c r="JP105" s="133"/>
      <c r="JQ105" s="145"/>
      <c r="JR105" s="144"/>
      <c r="JS105" s="147"/>
      <c r="JT105" s="133"/>
      <c r="JU105" s="134"/>
      <c r="JV105" s="133"/>
      <c r="JW105" s="145"/>
      <c r="JX105" s="144"/>
      <c r="JY105" s="147"/>
      <c r="JZ105" s="133"/>
      <c r="KA105" s="134"/>
      <c r="KB105" s="133"/>
      <c r="KC105" s="145"/>
      <c r="KD105" s="144"/>
      <c r="KE105" s="147"/>
      <c r="KF105" s="133"/>
      <c r="KG105" s="134"/>
      <c r="KH105" s="133"/>
      <c r="KI105" s="145"/>
      <c r="KJ105" s="144"/>
      <c r="KK105" s="147"/>
      <c r="KL105" s="133"/>
      <c r="KM105" s="134"/>
      <c r="KN105" s="133"/>
      <c r="KO105" s="145"/>
      <c r="KP105" s="144"/>
      <c r="KQ105" s="147"/>
      <c r="KR105" s="133"/>
      <c r="KS105" s="134"/>
      <c r="KT105" s="133"/>
      <c r="KU105" s="145"/>
      <c r="KV105" s="144"/>
      <c r="KW105" s="147"/>
      <c r="KX105" s="133"/>
      <c r="KY105" s="134"/>
      <c r="KZ105" s="133"/>
      <c r="LA105" s="145"/>
      <c r="LB105" s="144"/>
      <c r="LC105" s="147"/>
      <c r="LD105" s="133"/>
      <c r="LE105" s="134"/>
      <c r="LF105" s="133"/>
      <c r="LG105" s="145"/>
      <c r="LH105" s="144"/>
      <c r="LI105" s="147"/>
      <c r="LJ105" s="133"/>
      <c r="LK105" s="134"/>
      <c r="LL105" s="133"/>
      <c r="LM105" s="145"/>
      <c r="LN105" s="144"/>
      <c r="LO105" s="147"/>
      <c r="LP105" s="133"/>
      <c r="LQ105" s="134"/>
      <c r="LR105" s="133"/>
      <c r="LS105" s="145"/>
      <c r="LT105" s="144"/>
      <c r="LU105" s="147"/>
      <c r="LV105" s="133"/>
      <c r="LW105" s="134"/>
      <c r="LX105" s="133"/>
      <c r="LY105" s="145"/>
      <c r="LZ105" s="144"/>
      <c r="MA105" s="147"/>
      <c r="MB105" s="133"/>
      <c r="MC105" s="134"/>
      <c r="MD105" s="133"/>
      <c r="ME105" s="145"/>
      <c r="MF105" s="144"/>
      <c r="MG105" s="147"/>
      <c r="MH105" s="133"/>
      <c r="MI105" s="134"/>
      <c r="MJ105" s="133"/>
      <c r="MK105" s="145"/>
      <c r="ML105" s="144"/>
      <c r="MM105" s="147"/>
      <c r="MN105" s="133"/>
      <c r="MO105" s="134"/>
      <c r="MP105" s="133"/>
      <c r="MQ105" s="145"/>
      <c r="MR105" s="144"/>
      <c r="MS105" s="147"/>
      <c r="MT105" s="133"/>
      <c r="MU105" s="134"/>
      <c r="MV105" s="133"/>
      <c r="MW105" s="145"/>
      <c r="MX105" s="144"/>
      <c r="MY105" s="147"/>
      <c r="MZ105" s="133"/>
      <c r="NA105" s="134"/>
      <c r="NB105" s="133"/>
      <c r="NC105" s="145"/>
      <c r="ND105" s="144"/>
      <c r="NE105" s="147"/>
      <c r="NF105" s="133"/>
      <c r="NG105" s="134"/>
      <c r="NH105" s="133"/>
      <c r="NI105" s="145"/>
      <c r="NJ105" s="144"/>
      <c r="NK105" s="147"/>
      <c r="NL105" s="133"/>
      <c r="NM105" s="134"/>
      <c r="NN105" s="133"/>
      <c r="NO105" s="145"/>
      <c r="NP105" s="144"/>
      <c r="NQ105" s="147"/>
      <c r="NR105" s="133"/>
      <c r="NS105" s="134"/>
      <c r="NT105" s="133"/>
      <c r="NU105" s="145"/>
      <c r="NV105" s="144"/>
      <c r="NW105" s="147"/>
      <c r="NX105" s="133"/>
      <c r="NY105" s="134"/>
      <c r="NZ105" s="133"/>
      <c r="OA105" s="145"/>
      <c r="OB105" s="144"/>
      <c r="OC105" s="147"/>
      <c r="OD105" s="133"/>
      <c r="OE105" s="134"/>
      <c r="OF105" s="133"/>
      <c r="OG105" s="145"/>
      <c r="OH105" s="144"/>
      <c r="OI105" s="147"/>
      <c r="OJ105" s="133"/>
      <c r="OK105" s="134"/>
      <c r="OL105" s="133"/>
      <c r="OM105" s="145"/>
      <c r="ON105" s="144"/>
      <c r="OO105" s="147"/>
      <c r="OP105" s="133"/>
      <c r="OQ105" s="134"/>
      <c r="OR105" s="133"/>
      <c r="OS105" s="145"/>
      <c r="OT105" s="144"/>
      <c r="OU105" s="147"/>
      <c r="OV105" s="133"/>
      <c r="OW105" s="134"/>
      <c r="OX105" s="133"/>
      <c r="OY105" s="145"/>
      <c r="OZ105" s="144"/>
      <c r="PA105" s="147"/>
      <c r="PB105" s="133"/>
      <c r="PC105" s="134"/>
      <c r="PD105" s="133"/>
      <c r="PE105" s="145"/>
      <c r="PF105" s="144"/>
      <c r="PG105" s="147"/>
      <c r="PH105" s="133"/>
      <c r="PI105" s="134"/>
      <c r="PJ105" s="133"/>
      <c r="PK105" s="145"/>
      <c r="PL105" s="144"/>
      <c r="PM105" s="147"/>
      <c r="PN105" s="133"/>
      <c r="PO105" s="134"/>
      <c r="PP105" s="133"/>
      <c r="PQ105" s="145"/>
      <c r="PR105" s="144"/>
      <c r="PS105" s="147"/>
      <c r="PT105" s="133"/>
      <c r="PU105" s="134"/>
      <c r="PV105" s="133"/>
      <c r="PW105" s="145"/>
    </row>
    <row r="106" spans="1:439" s="98" customFormat="1">
      <c r="A106" s="150"/>
      <c r="B106" s="186" t="s">
        <v>809</v>
      </c>
      <c r="C106" s="186" t="s">
        <v>810</v>
      </c>
      <c r="D106" s="152">
        <f>+'[10]ค่าใช้+ประสาน งบโครงการ (P)'!D18</f>
        <v>1179969.96</v>
      </c>
      <c r="E106" s="152">
        <f>+'[10]ค่าใช้+ประสาน งบโครงการ (P)'!E18</f>
        <v>0</v>
      </c>
      <c r="F106" s="152">
        <f t="shared" ref="F106:F146" si="2371">+D106+E106</f>
        <v>1179969.96</v>
      </c>
      <c r="G106" s="152">
        <f>+'[10]ค่าใช้+ประสาน งบโครงการ (P)'!F18</f>
        <v>0</v>
      </c>
      <c r="H106" s="152">
        <f t="shared" ref="H106:H110" si="2372">+F106-G106</f>
        <v>1179969.96</v>
      </c>
      <c r="I106" s="153">
        <f>+'[10]ค่าใช้+ประสาน งบโครงการ (P)'!H18</f>
        <v>313878</v>
      </c>
      <c r="J106" s="152">
        <f t="shared" ref="J106:J146" si="2373">+H106-I106</f>
        <v>866091.96</v>
      </c>
      <c r="K106" s="154">
        <f t="shared" si="1374"/>
        <v>26.600507694280623</v>
      </c>
      <c r="L106" s="152">
        <f>+'[10]ค่าใช้+ประสาน งบโครงการ (P)'!K18</f>
        <v>156400</v>
      </c>
      <c r="M106" s="155">
        <f t="shared" ref="M106:M146" si="2374">+J106-L106</f>
        <v>709691.96</v>
      </c>
      <c r="N106" s="136">
        <f t="shared" si="1375"/>
        <v>0</v>
      </c>
      <c r="O106" s="148">
        <f t="shared" si="1375"/>
        <v>0</v>
      </c>
      <c r="P106" s="137">
        <f t="shared" si="1375"/>
        <v>0</v>
      </c>
      <c r="Q106" s="138" t="e">
        <f t="shared" si="1376"/>
        <v>#DIV/0!</v>
      </c>
      <c r="R106" s="137">
        <f t="shared" si="1377"/>
        <v>0</v>
      </c>
      <c r="S106" s="139">
        <f t="shared" si="1377"/>
        <v>0</v>
      </c>
      <c r="T106" s="140">
        <f t="shared" si="1484"/>
        <v>1179969.9600000002</v>
      </c>
      <c r="U106" s="149">
        <f t="shared" si="1484"/>
        <v>313878</v>
      </c>
      <c r="V106" s="141">
        <f t="shared" ref="V106:V110" si="2375">+T106-U106</f>
        <v>866091.9600000002</v>
      </c>
      <c r="W106" s="142">
        <f t="shared" si="1248"/>
        <v>26.600507694280616</v>
      </c>
      <c r="X106" s="141">
        <f t="shared" si="1486"/>
        <v>156400</v>
      </c>
      <c r="Y106" s="143">
        <f t="shared" ref="Y106:Y110" si="2376">+V106-X106</f>
        <v>709691.9600000002</v>
      </c>
      <c r="Z106" s="144">
        <v>0</v>
      </c>
      <c r="AA106" s="147">
        <v>0</v>
      </c>
      <c r="AB106" s="133">
        <f t="shared" ref="AB106:AB110" si="2377">+Z106-AA106</f>
        <v>0</v>
      </c>
      <c r="AC106" s="134" t="e">
        <f t="shared" ref="AC106:AC110" si="2378">AA106/Z106*100</f>
        <v>#DIV/0!</v>
      </c>
      <c r="AD106" s="133">
        <v>0</v>
      </c>
      <c r="AE106" s="145">
        <f t="shared" ref="AE106:AE110" si="2379">+AB106-AD106</f>
        <v>0</v>
      </c>
      <c r="AF106" s="144">
        <v>0</v>
      </c>
      <c r="AG106" s="147">
        <v>0</v>
      </c>
      <c r="AH106" s="133">
        <f t="shared" ref="AH106:AH110" si="2380">+AF106-AG106</f>
        <v>0</v>
      </c>
      <c r="AI106" s="134" t="e">
        <f t="shared" ref="AI106:AI110" si="2381">AG106/AF106*100</f>
        <v>#DIV/0!</v>
      </c>
      <c r="AJ106" s="133">
        <v>0</v>
      </c>
      <c r="AK106" s="145">
        <f t="shared" ref="AK106:AK110" si="2382">+AH106-AJ106</f>
        <v>0</v>
      </c>
      <c r="AL106" s="144">
        <f t="shared" si="1378"/>
        <v>112959.00000000023</v>
      </c>
      <c r="AM106" s="147">
        <f t="shared" si="1378"/>
        <v>0</v>
      </c>
      <c r="AN106" s="133">
        <f t="shared" si="1378"/>
        <v>112959.00000000023</v>
      </c>
      <c r="AO106" s="134">
        <f t="shared" si="1379"/>
        <v>0</v>
      </c>
      <c r="AP106" s="133">
        <f t="shared" si="1380"/>
        <v>0</v>
      </c>
      <c r="AQ106" s="145">
        <f t="shared" si="1380"/>
        <v>112959.00000000023</v>
      </c>
      <c r="AR106" s="144">
        <f>+'[10]P-RHE00.0-E-(คชจ+วัสดุ)'!$C$48</f>
        <v>112959.00000000023</v>
      </c>
      <c r="AS106" s="147">
        <f>+'[10]P-RHE00.0-E-(คชจ+วัสดุ)'!$D$48</f>
        <v>0</v>
      </c>
      <c r="AT106" s="133">
        <f t="shared" si="1381"/>
        <v>112959.00000000023</v>
      </c>
      <c r="AU106" s="134">
        <f t="shared" si="1382"/>
        <v>0</v>
      </c>
      <c r="AV106" s="133">
        <f>+'[10]P-RHE00.0-E-(คชจ+วัสดุ)'!$E$48</f>
        <v>0</v>
      </c>
      <c r="AW106" s="145">
        <f t="shared" si="1383"/>
        <v>112959.00000000023</v>
      </c>
      <c r="AX106" s="144">
        <v>0</v>
      </c>
      <c r="AY106" s="147">
        <v>0</v>
      </c>
      <c r="AZ106" s="133">
        <f t="shared" si="1384"/>
        <v>0</v>
      </c>
      <c r="BA106" s="134" t="e">
        <f t="shared" si="1385"/>
        <v>#DIV/0!</v>
      </c>
      <c r="BB106" s="133">
        <v>0</v>
      </c>
      <c r="BC106" s="145">
        <f t="shared" si="1386"/>
        <v>0</v>
      </c>
      <c r="BD106" s="144"/>
      <c r="BE106" s="147"/>
      <c r="BF106" s="133">
        <f t="shared" si="1387"/>
        <v>0</v>
      </c>
      <c r="BG106" s="134" t="e">
        <f t="shared" si="1388"/>
        <v>#DIV/0!</v>
      </c>
      <c r="BH106" s="133"/>
      <c r="BI106" s="145">
        <f t="shared" si="1389"/>
        <v>0</v>
      </c>
      <c r="BJ106" s="144">
        <f t="shared" si="1390"/>
        <v>0</v>
      </c>
      <c r="BK106" s="147">
        <f t="shared" si="1390"/>
        <v>0</v>
      </c>
      <c r="BL106" s="133">
        <f t="shared" si="1390"/>
        <v>0</v>
      </c>
      <c r="BM106" s="134" t="e">
        <f t="shared" si="1391"/>
        <v>#DIV/0!</v>
      </c>
      <c r="BN106" s="133">
        <f t="shared" si="1392"/>
        <v>0</v>
      </c>
      <c r="BO106" s="145">
        <f t="shared" si="1392"/>
        <v>0</v>
      </c>
      <c r="BP106" s="144">
        <v>0</v>
      </c>
      <c r="BQ106" s="147">
        <v>0</v>
      </c>
      <c r="BR106" s="133">
        <f t="shared" si="1393"/>
        <v>0</v>
      </c>
      <c r="BS106" s="134" t="e">
        <f t="shared" si="1394"/>
        <v>#DIV/0!</v>
      </c>
      <c r="BT106" s="133">
        <v>0</v>
      </c>
      <c r="BU106" s="145">
        <f t="shared" si="1395"/>
        <v>0</v>
      </c>
      <c r="BV106" s="144">
        <v>0</v>
      </c>
      <c r="BW106" s="147">
        <v>0</v>
      </c>
      <c r="BX106" s="133">
        <f t="shared" si="1396"/>
        <v>0</v>
      </c>
      <c r="BY106" s="134" t="e">
        <f t="shared" si="1397"/>
        <v>#DIV/0!</v>
      </c>
      <c r="BZ106" s="133">
        <v>0</v>
      </c>
      <c r="CA106" s="145">
        <f t="shared" si="1398"/>
        <v>0</v>
      </c>
      <c r="CB106" s="144">
        <v>0</v>
      </c>
      <c r="CC106" s="147">
        <v>0</v>
      </c>
      <c r="CD106" s="133">
        <f t="shared" si="1399"/>
        <v>0</v>
      </c>
      <c r="CE106" s="134" t="e">
        <f t="shared" si="1400"/>
        <v>#DIV/0!</v>
      </c>
      <c r="CF106" s="133">
        <v>0</v>
      </c>
      <c r="CG106" s="145">
        <f t="shared" si="1401"/>
        <v>0</v>
      </c>
      <c r="CH106" s="144">
        <f t="shared" si="1402"/>
        <v>0</v>
      </c>
      <c r="CI106" s="147">
        <f t="shared" si="1402"/>
        <v>0</v>
      </c>
      <c r="CJ106" s="133">
        <f t="shared" si="1402"/>
        <v>0</v>
      </c>
      <c r="CK106" s="134" t="e">
        <f t="shared" si="1403"/>
        <v>#DIV/0!</v>
      </c>
      <c r="CL106" s="133">
        <f t="shared" si="1404"/>
        <v>0</v>
      </c>
      <c r="CM106" s="145">
        <f t="shared" si="1404"/>
        <v>0</v>
      </c>
      <c r="CN106" s="144">
        <v>0</v>
      </c>
      <c r="CO106" s="147">
        <v>0</v>
      </c>
      <c r="CP106" s="133">
        <f t="shared" si="1405"/>
        <v>0</v>
      </c>
      <c r="CQ106" s="134" t="e">
        <f t="shared" si="1406"/>
        <v>#DIV/0!</v>
      </c>
      <c r="CR106" s="133">
        <v>0</v>
      </c>
      <c r="CS106" s="145">
        <f t="shared" si="1407"/>
        <v>0</v>
      </c>
      <c r="CT106" s="144">
        <v>0</v>
      </c>
      <c r="CU106" s="147">
        <v>0</v>
      </c>
      <c r="CV106" s="133">
        <f t="shared" si="1408"/>
        <v>0</v>
      </c>
      <c r="CW106" s="134" t="e">
        <f t="shared" si="1409"/>
        <v>#DIV/0!</v>
      </c>
      <c r="CX106" s="133">
        <v>0</v>
      </c>
      <c r="CY106" s="145">
        <f t="shared" si="1410"/>
        <v>0</v>
      </c>
      <c r="CZ106" s="144">
        <v>0</v>
      </c>
      <c r="DA106" s="147">
        <v>0</v>
      </c>
      <c r="DB106" s="133">
        <f t="shared" si="1411"/>
        <v>0</v>
      </c>
      <c r="DC106" s="134" t="e">
        <f t="shared" si="1412"/>
        <v>#DIV/0!</v>
      </c>
      <c r="DD106" s="133">
        <v>0</v>
      </c>
      <c r="DE106" s="145">
        <f t="shared" si="1413"/>
        <v>0</v>
      </c>
      <c r="DF106" s="144">
        <f t="shared" si="1414"/>
        <v>73101.33</v>
      </c>
      <c r="DG106" s="147">
        <f t="shared" si="1414"/>
        <v>0</v>
      </c>
      <c r="DH106" s="133">
        <f t="shared" si="1414"/>
        <v>73101.33</v>
      </c>
      <c r="DI106" s="134">
        <f t="shared" si="1415"/>
        <v>0</v>
      </c>
      <c r="DJ106" s="133">
        <f t="shared" si="1416"/>
        <v>0</v>
      </c>
      <c r="DK106" s="145">
        <f t="shared" si="1416"/>
        <v>73101.33</v>
      </c>
      <c r="DL106" s="144">
        <f>+'[10]P-RHE00.0-E-(คชจ+วัสดุ)'!C6</f>
        <v>73101.33</v>
      </c>
      <c r="DM106" s="147">
        <f>+'[10]P-RHE00.0-E-(คชจ+วัสดุ)'!D6</f>
        <v>0</v>
      </c>
      <c r="DN106" s="133">
        <f t="shared" si="1417"/>
        <v>73101.33</v>
      </c>
      <c r="DO106" s="134">
        <f t="shared" si="1418"/>
        <v>0</v>
      </c>
      <c r="DP106" s="133">
        <f>+'[10]P-RHE00.0-E-(คชจ+วัสดุ)'!E6</f>
        <v>0</v>
      </c>
      <c r="DQ106" s="145">
        <f t="shared" si="1419"/>
        <v>73101.33</v>
      </c>
      <c r="DR106" s="144">
        <f>+'[10]P-RHE00.0-E-(คชจ+วัสดุ)'!C7</f>
        <v>0</v>
      </c>
      <c r="DS106" s="147">
        <f>+'[10]P-RHE00.0-E-(คชจ+วัสดุ)'!D7</f>
        <v>0</v>
      </c>
      <c r="DT106" s="133">
        <f t="shared" si="1420"/>
        <v>0</v>
      </c>
      <c r="DU106" s="134" t="e">
        <f t="shared" si="1421"/>
        <v>#DIV/0!</v>
      </c>
      <c r="DV106" s="133">
        <f>+'[10]P-RHE00.0-E-(คชจ+วัสดุ)'!E7</f>
        <v>0</v>
      </c>
      <c r="DW106" s="145">
        <f t="shared" si="1422"/>
        <v>0</v>
      </c>
      <c r="DX106" s="144">
        <f>+'[10]P-RHE00.0-E-(คชจ+วัสดุ)'!C8</f>
        <v>0</v>
      </c>
      <c r="DY106" s="147">
        <f>+'[10]P-RHE00.0-E-(คชจ+วัสดุ)'!D8</f>
        <v>0</v>
      </c>
      <c r="DZ106" s="133">
        <f t="shared" ref="DZ106:DZ110" si="2383">+DX106-DY106</f>
        <v>0</v>
      </c>
      <c r="EA106" s="134" t="e">
        <f t="shared" ref="EA106:EA110" si="2384">DY106/DX106*100</f>
        <v>#DIV/0!</v>
      </c>
      <c r="EB106" s="133">
        <f>+'[10]P-RHE00.0-E-(คชจ+วัสดุ)'!E8</f>
        <v>0</v>
      </c>
      <c r="EC106" s="145">
        <f t="shared" ref="EC106:EC110" si="2385">+DZ106-EB106</f>
        <v>0</v>
      </c>
      <c r="ED106" s="144">
        <f t="shared" si="1423"/>
        <v>292.08</v>
      </c>
      <c r="EE106" s="147">
        <f t="shared" si="1423"/>
        <v>0</v>
      </c>
      <c r="EF106" s="133">
        <f t="shared" si="1423"/>
        <v>292.08</v>
      </c>
      <c r="EG106" s="134">
        <f t="shared" si="1424"/>
        <v>0</v>
      </c>
      <c r="EH106" s="133">
        <f t="shared" si="1425"/>
        <v>0</v>
      </c>
      <c r="EI106" s="145">
        <f t="shared" si="1425"/>
        <v>292.08</v>
      </c>
      <c r="EJ106" s="144">
        <f>+'[10]P-RHE00.0-E-(คชจ+วัสดุ)'!C9</f>
        <v>292.08</v>
      </c>
      <c r="EK106" s="147">
        <f>+'[10]P-RHE00.0-E-(คชจ+วัสดุ)'!D9</f>
        <v>0</v>
      </c>
      <c r="EL106" s="133">
        <f t="shared" ref="EL106:EL110" si="2386">+EJ106-EK106</f>
        <v>292.08</v>
      </c>
      <c r="EM106" s="134">
        <f t="shared" ref="EM106:EM110" si="2387">EK106/EJ106*100</f>
        <v>0</v>
      </c>
      <c r="EN106" s="133">
        <f>+'[10]P-RHE00.0-E-(คชจ+วัสดุ)'!E9</f>
        <v>0</v>
      </c>
      <c r="EO106" s="145">
        <f t="shared" ref="EO106:EO110" si="2388">+EL106-EN106</f>
        <v>292.08</v>
      </c>
      <c r="EP106" s="144">
        <f>+'[10]P-RHE00.0-E-(คชจ+วัสดุ)'!C10</f>
        <v>0</v>
      </c>
      <c r="EQ106" s="147">
        <f>+'[10]P-RHE00.0-E-(คชจ+วัสดุ)'!D10</f>
        <v>0</v>
      </c>
      <c r="ER106" s="133">
        <f t="shared" ref="ER106:ER110" si="2389">+EP106-EQ106</f>
        <v>0</v>
      </c>
      <c r="ES106" s="134" t="e">
        <f t="shared" ref="ES106:ES110" si="2390">EQ106/EP106*100</f>
        <v>#DIV/0!</v>
      </c>
      <c r="ET106" s="133">
        <f>+'[10]P-RHE00.0-E-(คชจ+วัสดุ)'!E10</f>
        <v>0</v>
      </c>
      <c r="EU106" s="145">
        <f t="shared" ref="EU106:EU110" si="2391">+ER106-ET106</f>
        <v>0</v>
      </c>
      <c r="EV106" s="144">
        <f>+'[10]P-RHE00.0-E-(คชจ+วัสดุ)'!C11</f>
        <v>0</v>
      </c>
      <c r="EW106" s="147">
        <f>+'[10]P-RHE00.0-E-(คชจ+วัสดุ)'!D11</f>
        <v>0</v>
      </c>
      <c r="EX106" s="133">
        <f t="shared" ref="EX106:EX110" si="2392">+EV106-EW106</f>
        <v>0</v>
      </c>
      <c r="EY106" s="134" t="e">
        <f t="shared" ref="EY106:EY110" si="2393">EW106/EV106*100</f>
        <v>#DIV/0!</v>
      </c>
      <c r="EZ106" s="133">
        <f>+'[10]P-RHE00.0-E-(คชจ+วัสดุ)'!E11</f>
        <v>0</v>
      </c>
      <c r="FA106" s="145">
        <f t="shared" ref="FA106:FA110" si="2394">+EX106-EZ106</f>
        <v>0</v>
      </c>
      <c r="FB106" s="144">
        <f>+'[10]P-RHE00.0-E-(คชจ+วัสดุ)'!C12</f>
        <v>0</v>
      </c>
      <c r="FC106" s="147">
        <f>+'[10]P-RHE00.0-E-(คชจ+วัสดุ)'!D12</f>
        <v>0</v>
      </c>
      <c r="FD106" s="133">
        <f t="shared" ref="FD106:FD110" si="2395">+FB106-FC106</f>
        <v>0</v>
      </c>
      <c r="FE106" s="134" t="e">
        <f t="shared" ref="FE106:FE110" si="2396">FC106/FB106*100</f>
        <v>#DIV/0!</v>
      </c>
      <c r="FF106" s="133">
        <f>+'[10]P-RHE00.0-E-(คชจ+วัสดุ)'!E12</f>
        <v>0</v>
      </c>
      <c r="FG106" s="145">
        <f t="shared" ref="FG106:FG110" si="2397">+FD106-FF106</f>
        <v>0</v>
      </c>
      <c r="FH106" s="144">
        <f>+'[10]P-RHE00.0-E-(คชจ+วัสดุ)'!C13</f>
        <v>0</v>
      </c>
      <c r="FI106" s="147">
        <f>+'[10]P-RHE00.0-E-(คชจ+วัสดุ)'!D13</f>
        <v>0</v>
      </c>
      <c r="FJ106" s="133">
        <f t="shared" ref="FJ106:FJ110" si="2398">+FH106-FI106</f>
        <v>0</v>
      </c>
      <c r="FK106" s="134" t="e">
        <f t="shared" ref="FK106:FK110" si="2399">FI106/FH106*100</f>
        <v>#DIV/0!</v>
      </c>
      <c r="FL106" s="133">
        <f>+'[10]P-RHE00.0-E-(คชจ+วัสดุ)'!E13</f>
        <v>0</v>
      </c>
      <c r="FM106" s="145">
        <f t="shared" ref="FM106:FM110" si="2400">+FJ106-FL106</f>
        <v>0</v>
      </c>
      <c r="FN106" s="144">
        <f t="shared" si="1426"/>
        <v>176789.99999999991</v>
      </c>
      <c r="FO106" s="147">
        <f t="shared" si="1426"/>
        <v>0</v>
      </c>
      <c r="FP106" s="133">
        <f t="shared" si="1426"/>
        <v>176789.99999999991</v>
      </c>
      <c r="FQ106" s="134">
        <f t="shared" si="1427"/>
        <v>0</v>
      </c>
      <c r="FR106" s="133">
        <f t="shared" si="1428"/>
        <v>0</v>
      </c>
      <c r="FS106" s="145">
        <f t="shared" si="1428"/>
        <v>176789.99999999991</v>
      </c>
      <c r="FT106" s="144">
        <f>+'[10]P-RHE00.0-E-(คชจ+วัสดุ)'!C14</f>
        <v>112800</v>
      </c>
      <c r="FU106" s="147">
        <f>+'[10]P-RHE00.0-E-(คชจ+วัสดุ)'!D14</f>
        <v>0</v>
      </c>
      <c r="FV106" s="133">
        <f t="shared" ref="FV106:FV110" si="2401">+FT106-FU106</f>
        <v>112800</v>
      </c>
      <c r="FW106" s="134">
        <f t="shared" ref="FW106:FW110" si="2402">FU106/FT106*100</f>
        <v>0</v>
      </c>
      <c r="FX106" s="133">
        <f>+'[10]P-RHE00.0-E-(คชจ+วัสดุ)'!E14</f>
        <v>0</v>
      </c>
      <c r="FY106" s="145">
        <f t="shared" ref="FY106:FY110" si="2403">+FV106-FX106</f>
        <v>112800</v>
      </c>
      <c r="FZ106" s="144">
        <f>+'[10]P-RHE00.0-E-(คชจ+วัสดุ)'!C15</f>
        <v>63989.999999999913</v>
      </c>
      <c r="GA106" s="147">
        <f>+'[10]P-RHE00.0-E-(คชจ+วัสดุ)'!D15</f>
        <v>0</v>
      </c>
      <c r="GB106" s="133">
        <f t="shared" ref="GB106:GB110" si="2404">+FZ106-GA106</f>
        <v>63989.999999999913</v>
      </c>
      <c r="GC106" s="134">
        <f t="shared" ref="GC106:GC110" si="2405">GA106/FZ106*100</f>
        <v>0</v>
      </c>
      <c r="GD106" s="133">
        <f>+'[10]P-RHE00.0-E-(คชจ+วัสดุ)'!E15</f>
        <v>0</v>
      </c>
      <c r="GE106" s="145">
        <f t="shared" ref="GE106:GE110" si="2406">+GB106-GD106</f>
        <v>63989.999999999913</v>
      </c>
      <c r="GF106" s="144">
        <f>+'[10]P-RHE00.0-E-(คชจ+วัสดุ)'!C16</f>
        <v>0</v>
      </c>
      <c r="GG106" s="147">
        <f>+'[10]P-RHE00.0-E-(คชจ+วัสดุ)'!D16</f>
        <v>0</v>
      </c>
      <c r="GH106" s="133">
        <f t="shared" ref="GH106:GH110" si="2407">+GF106-GG106</f>
        <v>0</v>
      </c>
      <c r="GI106" s="134" t="e">
        <f t="shared" ref="GI106:GI110" si="2408">GG106/GF106*100</f>
        <v>#DIV/0!</v>
      </c>
      <c r="GJ106" s="133">
        <f>+'[10]P-RHE00.0-E-(คชจ+วัสดุ)'!E16</f>
        <v>0</v>
      </c>
      <c r="GK106" s="145">
        <f t="shared" ref="GK106:GK110" si="2409">+GH106-GJ106</f>
        <v>0</v>
      </c>
      <c r="GL106" s="144">
        <f t="shared" si="1429"/>
        <v>257467.25000000009</v>
      </c>
      <c r="GM106" s="147">
        <f t="shared" si="1429"/>
        <v>88600</v>
      </c>
      <c r="GN106" s="133">
        <f t="shared" si="1429"/>
        <v>168867.25000000009</v>
      </c>
      <c r="GO106" s="134">
        <f t="shared" si="1430"/>
        <v>34.412143680409827</v>
      </c>
      <c r="GP106" s="133">
        <f t="shared" si="1431"/>
        <v>29000</v>
      </c>
      <c r="GQ106" s="145">
        <f t="shared" si="1431"/>
        <v>139867.25000000009</v>
      </c>
      <c r="GR106" s="144">
        <f>+'[10]P-RHE00.0-E-(คชจ+วัสดุ)'!C17</f>
        <v>79279.67</v>
      </c>
      <c r="GS106" s="147">
        <f>+'[10]P-RHE00.0-E-(คชจ+วัสดุ)'!D17</f>
        <v>50100</v>
      </c>
      <c r="GT106" s="133">
        <f t="shared" ref="GT106:GT110" si="2410">+GR106-GS106</f>
        <v>29179.67</v>
      </c>
      <c r="GU106" s="134">
        <f t="shared" ref="GU106:GU110" si="2411">GS106/GR106*100</f>
        <v>63.194006735900899</v>
      </c>
      <c r="GV106" s="133">
        <f>+'[10]P-RHE00.0-E-(คชจ+วัสดุ)'!E17</f>
        <v>29000</v>
      </c>
      <c r="GW106" s="145">
        <f t="shared" ref="GW106:GW110" si="2412">+GT106-GV106</f>
        <v>179.66999999999825</v>
      </c>
      <c r="GX106" s="144">
        <f>+'[10]P-RHE00.0-E-(คชจ+วัสดุ)'!C18</f>
        <v>160057.2900000001</v>
      </c>
      <c r="GY106" s="147">
        <f>+'[10]P-RHE00.0-E-(คชจ+วัสดุ)'!D18</f>
        <v>20500</v>
      </c>
      <c r="GZ106" s="133">
        <f t="shared" ref="GZ106:GZ110" si="2413">+GX106-GY106</f>
        <v>139557.2900000001</v>
      </c>
      <c r="HA106" s="134">
        <f t="shared" ref="HA106:HA110" si="2414">GY106/GX106*100</f>
        <v>12.807913966305431</v>
      </c>
      <c r="HB106" s="133">
        <f>+'[10]P-RHE00.0-E-(คชจ+วัสดุ)'!E18</f>
        <v>0</v>
      </c>
      <c r="HC106" s="145">
        <f t="shared" ref="HC106:HC110" si="2415">+GZ106-HB106</f>
        <v>139557.2900000001</v>
      </c>
      <c r="HD106" s="144">
        <f>+'[10]P-RHE00.0-E-(คชจ+วัสดุ)'!C19</f>
        <v>18130.29</v>
      </c>
      <c r="HE106" s="147">
        <f>+'[10]P-RHE00.0-E-(คชจ+วัสดุ)'!D19</f>
        <v>18000</v>
      </c>
      <c r="HF106" s="133">
        <f t="shared" ref="HF106:HF110" si="2416">+HD106-HE106</f>
        <v>130.29000000000087</v>
      </c>
      <c r="HG106" s="134">
        <f t="shared" ref="HG106:HG110" si="2417">HE106/HD106*100</f>
        <v>99.281368362006333</v>
      </c>
      <c r="HH106" s="133">
        <f>+'[10]P-RHE00.0-E-(คชจ+วัสดุ)'!E19</f>
        <v>0</v>
      </c>
      <c r="HI106" s="145">
        <f t="shared" ref="HI106:HI110" si="2418">+HF106-HH106</f>
        <v>130.29000000000087</v>
      </c>
      <c r="HJ106" s="144">
        <f>+'[10]P-RHE00.0-E-(คชจ+วัสดุ)'!C20</f>
        <v>0</v>
      </c>
      <c r="HK106" s="147">
        <f>+'[10]P-RHE00.0-E-(คชจ+วัสดุ)'!D20</f>
        <v>0</v>
      </c>
      <c r="HL106" s="133">
        <f t="shared" ref="HL106:HL110" si="2419">+HJ106-HK106</f>
        <v>0</v>
      </c>
      <c r="HM106" s="134" t="e">
        <f t="shared" ref="HM106:HM110" si="2420">HK106/HJ106*100</f>
        <v>#DIV/0!</v>
      </c>
      <c r="HN106" s="133">
        <f>+'[10]P-RHE00.0-E-(คชจ+วัสดุ)'!E20</f>
        <v>0</v>
      </c>
      <c r="HO106" s="145">
        <f t="shared" ref="HO106:HO110" si="2421">+HL106-HN106</f>
        <v>0</v>
      </c>
      <c r="HP106" s="144">
        <f>+'[10]P-RHE00.0-E-(คชจ+วัสดุ)'!C21</f>
        <v>0</v>
      </c>
      <c r="HQ106" s="147">
        <f>+'[10]P-RHE00.0-E-(คชจ+วัสดุ)'!D21</f>
        <v>0</v>
      </c>
      <c r="HR106" s="133">
        <f t="shared" ref="HR106:HR110" si="2422">+HP106-HQ106</f>
        <v>0</v>
      </c>
      <c r="HS106" s="134" t="e">
        <f t="shared" ref="HS106:HS110" si="2423">HQ106/HP106*100</f>
        <v>#DIV/0!</v>
      </c>
      <c r="HT106" s="133">
        <f>+'[10]P-RHE00.0-E-(คชจ+วัสดุ)'!E21</f>
        <v>0</v>
      </c>
      <c r="HU106" s="145">
        <f t="shared" ref="HU106:HU110" si="2424">+HR106-HT106</f>
        <v>0</v>
      </c>
      <c r="HV106" s="144">
        <f>+'[10]P-RHE00.0-E-(คชจ+วัสดุ)'!C22</f>
        <v>0</v>
      </c>
      <c r="HW106" s="147">
        <f>+'[10]P-RHE00.0-E-(คชจ+วัสดุ)'!D22</f>
        <v>0</v>
      </c>
      <c r="HX106" s="133">
        <f t="shared" ref="HX106:HX110" si="2425">+HV106-HW106</f>
        <v>0</v>
      </c>
      <c r="HY106" s="134" t="e">
        <f t="shared" ref="HY106:HY110" si="2426">HW106/HV106*100</f>
        <v>#DIV/0!</v>
      </c>
      <c r="HZ106" s="133">
        <f>+'[10]P-RHE00.0-E-(คชจ+วัสดุ)'!E22</f>
        <v>0</v>
      </c>
      <c r="IA106" s="145">
        <f t="shared" ref="IA106:IA110" si="2427">+HX106-HZ106</f>
        <v>0</v>
      </c>
      <c r="IB106" s="144">
        <f t="shared" si="1432"/>
        <v>384973.14</v>
      </c>
      <c r="IC106" s="147">
        <f t="shared" si="1432"/>
        <v>185047</v>
      </c>
      <c r="ID106" s="133">
        <f t="shared" si="1432"/>
        <v>199926.13999999998</v>
      </c>
      <c r="IE106" s="134">
        <f t="shared" si="1433"/>
        <v>48.067509333248552</v>
      </c>
      <c r="IF106" s="133">
        <f t="shared" si="1434"/>
        <v>0</v>
      </c>
      <c r="IG106" s="145">
        <f t="shared" si="1434"/>
        <v>199926.13999999998</v>
      </c>
      <c r="IH106" s="144">
        <f>+'[10]P-RHE00.0-E-(คชจ+วัสดุ)'!C23</f>
        <v>215471.15</v>
      </c>
      <c r="II106" s="147">
        <f>+'[10]P-RHE00.0-E-(คชจ+วัสดุ)'!D23</f>
        <v>185047</v>
      </c>
      <c r="IJ106" s="133">
        <f t="shared" ref="IJ106:IJ110" si="2428">+IH106-II106</f>
        <v>30424.149999999994</v>
      </c>
      <c r="IK106" s="134">
        <f t="shared" ref="IK106:IK110" si="2429">II106/IH106*100</f>
        <v>85.880174677677275</v>
      </c>
      <c r="IL106" s="133">
        <f>+'[10]P-RHE00.0-E-(คชจ+วัสดุ)'!E23</f>
        <v>0</v>
      </c>
      <c r="IM106" s="145">
        <f t="shared" ref="IM106:IM110" si="2430">+IJ106-IL106</f>
        <v>30424.149999999994</v>
      </c>
      <c r="IN106" s="144">
        <f>+'[10]P-RHE00.0-E-(คชจ+วัสดุ)'!C24</f>
        <v>169501.99</v>
      </c>
      <c r="IO106" s="147">
        <f>+'[10]P-RHE00.0-E-(คชจ+วัสดุ)'!D24</f>
        <v>0</v>
      </c>
      <c r="IP106" s="133">
        <f t="shared" ref="IP106:IP110" si="2431">+IN106-IO106</f>
        <v>169501.99</v>
      </c>
      <c r="IQ106" s="134">
        <f t="shared" ref="IQ106:IQ110" si="2432">IO106/IN106*100</f>
        <v>0</v>
      </c>
      <c r="IR106" s="133">
        <f>+'[10]P-RHE00.0-E-(คชจ+วัสดุ)'!E24</f>
        <v>0</v>
      </c>
      <c r="IS106" s="145">
        <f t="shared" ref="IS106:IS110" si="2433">+IP106-IR106</f>
        <v>169501.99</v>
      </c>
      <c r="IT106" s="144">
        <f>+'[10]P-RHE00.0-E-(คชจ+วัสดุ)'!C25</f>
        <v>0</v>
      </c>
      <c r="IU106" s="147">
        <f>+'[10]P-RHE00.0-E-(คชจ+วัสดุ)'!D25</f>
        <v>0</v>
      </c>
      <c r="IV106" s="133">
        <f t="shared" ref="IV106:IV110" si="2434">+IT106-IU106</f>
        <v>0</v>
      </c>
      <c r="IW106" s="134" t="e">
        <f t="shared" ref="IW106:IW110" si="2435">IU106/IT106*100</f>
        <v>#DIV/0!</v>
      </c>
      <c r="IX106" s="133">
        <f>+'[10]P-RHE00.0-E-(คชจ+วัสดุ)'!E25</f>
        <v>0</v>
      </c>
      <c r="IY106" s="145">
        <f t="shared" ref="IY106:IY110" si="2436">+IV106-IX106</f>
        <v>0</v>
      </c>
      <c r="IZ106" s="144">
        <f t="shared" si="1435"/>
        <v>52488.31</v>
      </c>
      <c r="JA106" s="147">
        <f t="shared" si="1435"/>
        <v>0</v>
      </c>
      <c r="JB106" s="133">
        <f t="shared" si="1435"/>
        <v>52488.31</v>
      </c>
      <c r="JC106" s="134">
        <f t="shared" si="1436"/>
        <v>0</v>
      </c>
      <c r="JD106" s="133">
        <f t="shared" si="1437"/>
        <v>52400</v>
      </c>
      <c r="JE106" s="145">
        <f t="shared" si="1437"/>
        <v>88.309999999999704</v>
      </c>
      <c r="JF106" s="144">
        <f>+'[10]P-RHE00.0-E-(คชจ+วัสดุ)'!C26</f>
        <v>52463.32</v>
      </c>
      <c r="JG106" s="147">
        <f>+'[10]P-RHE00.0-E-(คชจ+วัสดุ)'!D26</f>
        <v>0</v>
      </c>
      <c r="JH106" s="133">
        <f t="shared" ref="JH106:JH110" si="2437">+JF106-JG106</f>
        <v>52463.32</v>
      </c>
      <c r="JI106" s="134">
        <f t="shared" ref="JI106:JI110" si="2438">JG106/JF106*100</f>
        <v>0</v>
      </c>
      <c r="JJ106" s="133">
        <f>+'[10]P-RHE00.0-E-(คชจ+วัสดุ)'!E26</f>
        <v>52400</v>
      </c>
      <c r="JK106" s="145">
        <f t="shared" ref="JK106:JK110" si="2439">+JH106-JJ106</f>
        <v>63.319999999999709</v>
      </c>
      <c r="JL106" s="144">
        <f>+'[10]P-RHE00.0-E-(คชจ+วัสดุ)'!C27</f>
        <v>0</v>
      </c>
      <c r="JM106" s="147">
        <f>+'[10]P-RHE00.0-E-(คชจ+วัสดุ)'!D27</f>
        <v>0</v>
      </c>
      <c r="JN106" s="133">
        <f t="shared" ref="JN106:JN110" si="2440">+JL106-JM106</f>
        <v>0</v>
      </c>
      <c r="JO106" s="134" t="e">
        <f t="shared" ref="JO106:JO110" si="2441">JM106/JL106*100</f>
        <v>#DIV/0!</v>
      </c>
      <c r="JP106" s="133">
        <f>+'[10]P-RHE00.0-E-(คชจ+วัสดุ)'!E27</f>
        <v>0</v>
      </c>
      <c r="JQ106" s="145">
        <f t="shared" ref="JQ106:JQ110" si="2442">+JN106-JP106</f>
        <v>0</v>
      </c>
      <c r="JR106" s="144">
        <f>+'[10]P-RHE00.0-E-(คชจ+วัสดุ)'!C28</f>
        <v>0</v>
      </c>
      <c r="JS106" s="147">
        <f>+'[10]P-RHE00.0-E-(คชจ+วัสดุ)'!D28</f>
        <v>0</v>
      </c>
      <c r="JT106" s="133">
        <f t="shared" ref="JT106:JT110" si="2443">+JR106-JS106</f>
        <v>0</v>
      </c>
      <c r="JU106" s="134" t="e">
        <f t="shared" ref="JU106:JU110" si="2444">JS106/JR106*100</f>
        <v>#DIV/0!</v>
      </c>
      <c r="JV106" s="133">
        <f>+'[10]P-RHE00.0-E-(คชจ+วัสดุ)'!E28</f>
        <v>0</v>
      </c>
      <c r="JW106" s="145">
        <f t="shared" ref="JW106:JW110" si="2445">+JT106-JV106</f>
        <v>0</v>
      </c>
      <c r="JX106" s="144">
        <f>+'[10]P-RHE00.0-E-(คชจ+วัสดุ)'!C29</f>
        <v>24.99</v>
      </c>
      <c r="JY106" s="147">
        <f>+'[10]P-RHE00.0-E-(คชจ+วัสดุ)'!D29</f>
        <v>0</v>
      </c>
      <c r="JZ106" s="133">
        <f t="shared" ref="JZ106:JZ110" si="2446">+JX106-JY106</f>
        <v>24.99</v>
      </c>
      <c r="KA106" s="134">
        <f t="shared" ref="KA106:KA110" si="2447">JY106/JX106*100</f>
        <v>0</v>
      </c>
      <c r="KB106" s="133">
        <f>+'[10]P-RHE00.0-E-(คชจ+วัสดุ)'!E29</f>
        <v>0</v>
      </c>
      <c r="KC106" s="145">
        <f t="shared" ref="KC106:KC110" si="2448">+JZ106-KB106</f>
        <v>24.99</v>
      </c>
      <c r="KD106" s="144">
        <f t="shared" si="1438"/>
        <v>0</v>
      </c>
      <c r="KE106" s="147">
        <f t="shared" si="1438"/>
        <v>0</v>
      </c>
      <c r="KF106" s="133">
        <f t="shared" si="1438"/>
        <v>0</v>
      </c>
      <c r="KG106" s="134" t="e">
        <f t="shared" si="1439"/>
        <v>#DIV/0!</v>
      </c>
      <c r="KH106" s="133">
        <f t="shared" si="1440"/>
        <v>0</v>
      </c>
      <c r="KI106" s="145">
        <f t="shared" si="1440"/>
        <v>0</v>
      </c>
      <c r="KJ106" s="144">
        <f>+'[10]P-RHE00.0-E-(คชจ+วัสดุ)'!C30</f>
        <v>0</v>
      </c>
      <c r="KK106" s="147">
        <f>+'[10]P-RHE00.0-E-(คชจ+วัสดุ)'!D30</f>
        <v>0</v>
      </c>
      <c r="KL106" s="133">
        <f t="shared" ref="KL106:KL110" si="2449">+KJ106-KK106</f>
        <v>0</v>
      </c>
      <c r="KM106" s="134" t="e">
        <f t="shared" ref="KM106:KM110" si="2450">KK106/KJ106*100</f>
        <v>#DIV/0!</v>
      </c>
      <c r="KN106" s="133">
        <f>+'[10]P-RHE00.0-E-(คชจ+วัสดุ)'!E30</f>
        <v>0</v>
      </c>
      <c r="KO106" s="145">
        <f t="shared" ref="KO106:KO110" si="2451">+KL106-KN106</f>
        <v>0</v>
      </c>
      <c r="KP106" s="144">
        <f>+'[10]P-RHE00.0-E-(คชจ+วัสดุ)'!C31</f>
        <v>0</v>
      </c>
      <c r="KQ106" s="147">
        <f>+'[10]P-RHE00.0-E-(คชจ+วัสดุ)'!D31</f>
        <v>0</v>
      </c>
      <c r="KR106" s="133">
        <f t="shared" ref="KR106:KR110" si="2452">+KP106-KQ106</f>
        <v>0</v>
      </c>
      <c r="KS106" s="134" t="e">
        <f t="shared" ref="KS106:KS110" si="2453">KQ106/KP106*100</f>
        <v>#DIV/0!</v>
      </c>
      <c r="KT106" s="133">
        <f>+'[10]P-RHE00.0-E-(คชจ+วัสดุ)'!E31</f>
        <v>0</v>
      </c>
      <c r="KU106" s="145">
        <f t="shared" ref="KU106:KU110" si="2454">+KR106-KT106</f>
        <v>0</v>
      </c>
      <c r="KV106" s="144">
        <f t="shared" si="1441"/>
        <v>5104.3100000000004</v>
      </c>
      <c r="KW106" s="147">
        <f t="shared" si="1441"/>
        <v>0</v>
      </c>
      <c r="KX106" s="133">
        <f t="shared" si="1441"/>
        <v>5104.3100000000004</v>
      </c>
      <c r="KY106" s="134">
        <f t="shared" si="1442"/>
        <v>0</v>
      </c>
      <c r="KZ106" s="133">
        <f t="shared" si="1443"/>
        <v>0</v>
      </c>
      <c r="LA106" s="145">
        <f t="shared" si="1443"/>
        <v>5104.3100000000004</v>
      </c>
      <c r="LB106" s="144">
        <f>+'[10]P-RHE00.0-E-(คชจ+วัสดุ)'!C32</f>
        <v>0</v>
      </c>
      <c r="LC106" s="147">
        <f>+'[10]P-RHE00.0-E-(คชจ+วัสดุ)'!D32</f>
        <v>0</v>
      </c>
      <c r="LD106" s="133">
        <f t="shared" ref="LD106:LD110" si="2455">+LB106-LC106</f>
        <v>0</v>
      </c>
      <c r="LE106" s="134" t="e">
        <f t="shared" ref="LE106:LE110" si="2456">LC106/LB106*100</f>
        <v>#DIV/0!</v>
      </c>
      <c r="LF106" s="133">
        <f>+'[10]P-RHE00.0-E-(คชจ+วัสดุ)'!E32</f>
        <v>0</v>
      </c>
      <c r="LG106" s="145">
        <f t="shared" ref="LG106:LG110" si="2457">+LD106-LF106</f>
        <v>0</v>
      </c>
      <c r="LH106" s="144">
        <f>+'[10]P-RHE00.0-E-(คชจ+วัสดุ)'!C33</f>
        <v>5104.3100000000004</v>
      </c>
      <c r="LI106" s="147">
        <f>+'[10]P-RHE00.0-E-(คชจ+วัสดุ)'!D33</f>
        <v>0</v>
      </c>
      <c r="LJ106" s="133">
        <f t="shared" ref="LJ106:LJ110" si="2458">+LH106-LI106</f>
        <v>5104.3100000000004</v>
      </c>
      <c r="LK106" s="134">
        <f t="shared" ref="LK106:LK110" si="2459">LI106/LH106*100</f>
        <v>0</v>
      </c>
      <c r="LL106" s="133">
        <f>+'[10]P-RHE00.0-E-(คชจ+วัสดุ)'!E33</f>
        <v>0</v>
      </c>
      <c r="LM106" s="145">
        <f t="shared" ref="LM106:LM110" si="2460">+LJ106-LL106</f>
        <v>5104.3100000000004</v>
      </c>
      <c r="LN106" s="144">
        <f t="shared" si="1444"/>
        <v>41548.97</v>
      </c>
      <c r="LO106" s="147">
        <f t="shared" si="1444"/>
        <v>40231</v>
      </c>
      <c r="LP106" s="133">
        <f t="shared" si="1444"/>
        <v>1317.9700000000012</v>
      </c>
      <c r="LQ106" s="134">
        <f t="shared" si="1445"/>
        <v>96.82791173884695</v>
      </c>
      <c r="LR106" s="133">
        <f t="shared" si="1446"/>
        <v>0</v>
      </c>
      <c r="LS106" s="145">
        <f t="shared" si="1446"/>
        <v>1317.9700000000012</v>
      </c>
      <c r="LT106" s="144">
        <f>+'[10]P-RHE00.0-E-(คชจ+วัสดุ)'!C34</f>
        <v>0</v>
      </c>
      <c r="LU106" s="147">
        <f>+'[10]P-RHE00.0-E-(คชจ+วัสดุ)'!D34</f>
        <v>0</v>
      </c>
      <c r="LV106" s="133">
        <f t="shared" ref="LV106:LV110" si="2461">+LT106-LU106</f>
        <v>0</v>
      </c>
      <c r="LW106" s="134" t="e">
        <f t="shared" ref="LW106:LW110" si="2462">LU106/LT106*100</f>
        <v>#DIV/0!</v>
      </c>
      <c r="LX106" s="133">
        <f>+'[10]P-RHE00.0-E-(คชจ+วัสดุ)'!E34</f>
        <v>0</v>
      </c>
      <c r="LY106" s="145">
        <f t="shared" ref="LY106:LY110" si="2463">+LV106-LX106</f>
        <v>0</v>
      </c>
      <c r="LZ106" s="144">
        <f>+'[10]P-RHE00.0-E-(คชจ+วัสดุ)'!C35</f>
        <v>41548.97</v>
      </c>
      <c r="MA106" s="147">
        <f>+'[10]P-RHE00.0-E-(คชจ+วัสดุ)'!D35</f>
        <v>40231</v>
      </c>
      <c r="MB106" s="133">
        <f t="shared" ref="MB106:MB110" si="2464">+LZ106-MA106</f>
        <v>1317.9700000000012</v>
      </c>
      <c r="MC106" s="134">
        <f t="shared" ref="MC106:MC110" si="2465">MA106/LZ106*100</f>
        <v>96.82791173884695</v>
      </c>
      <c r="MD106" s="133">
        <f>+'[10]P-RHE00.0-E-(คชจ+วัสดุ)'!E35</f>
        <v>0</v>
      </c>
      <c r="ME106" s="145">
        <f t="shared" ref="ME106:ME110" si="2466">+MB106-MD106</f>
        <v>1317.9700000000012</v>
      </c>
      <c r="MF106" s="144">
        <f t="shared" si="1447"/>
        <v>43.43</v>
      </c>
      <c r="MG106" s="147">
        <f t="shared" si="1447"/>
        <v>0</v>
      </c>
      <c r="MH106" s="133">
        <f t="shared" si="1447"/>
        <v>43.43</v>
      </c>
      <c r="MI106" s="134">
        <f t="shared" si="1448"/>
        <v>0</v>
      </c>
      <c r="MJ106" s="133">
        <f t="shared" si="1449"/>
        <v>0</v>
      </c>
      <c r="MK106" s="145">
        <f t="shared" si="1449"/>
        <v>43.43</v>
      </c>
      <c r="ML106" s="144">
        <f>+'[10]P-RHE00.0-E-(คชจ+วัสดุ)'!C36</f>
        <v>43.43</v>
      </c>
      <c r="MM106" s="147">
        <f>+'[10]P-RHE00.0-E-(คชจ+วัสดุ)'!D36</f>
        <v>0</v>
      </c>
      <c r="MN106" s="133">
        <f t="shared" ref="MN106:MN110" si="2467">+ML106-MM106</f>
        <v>43.43</v>
      </c>
      <c r="MO106" s="134">
        <f t="shared" ref="MO106:MO110" si="2468">MM106/ML106*100</f>
        <v>0</v>
      </c>
      <c r="MP106" s="133">
        <f>+'[10]P-RHE00.0-E-(คชจ+วัสดุ)'!E36</f>
        <v>0</v>
      </c>
      <c r="MQ106" s="145">
        <f t="shared" ref="MQ106:MQ110" si="2469">+MN106-MP106</f>
        <v>43.43</v>
      </c>
      <c r="MR106" s="144">
        <f>+'[10]P-RHE00.0-E-(คชจ+วัสดุ)'!C37</f>
        <v>0</v>
      </c>
      <c r="MS106" s="147">
        <f>+'[10]P-RHE00.0-E-(คชจ+วัสดุ)'!D37</f>
        <v>0</v>
      </c>
      <c r="MT106" s="133">
        <f t="shared" ref="MT106:MT110" si="2470">+MR106-MS106</f>
        <v>0</v>
      </c>
      <c r="MU106" s="134" t="e">
        <f t="shared" ref="MU106:MU110" si="2471">MS106/MR106*100</f>
        <v>#DIV/0!</v>
      </c>
      <c r="MV106" s="133">
        <f>+'[10]P-RHE00.0-E-(คชจ+วัสดุ)'!E37</f>
        <v>0</v>
      </c>
      <c r="MW106" s="145">
        <f t="shared" ref="MW106:MW110" si="2472">+MT106-MV106</f>
        <v>0</v>
      </c>
      <c r="MX106" s="144">
        <f t="shared" si="1450"/>
        <v>0</v>
      </c>
      <c r="MY106" s="147">
        <f t="shared" si="1450"/>
        <v>0</v>
      </c>
      <c r="MZ106" s="133">
        <f t="shared" si="1450"/>
        <v>0</v>
      </c>
      <c r="NA106" s="134" t="e">
        <f t="shared" si="1451"/>
        <v>#DIV/0!</v>
      </c>
      <c r="NB106" s="133">
        <f t="shared" si="1452"/>
        <v>0</v>
      </c>
      <c r="NC106" s="145">
        <f t="shared" si="1452"/>
        <v>0</v>
      </c>
      <c r="ND106" s="144">
        <f>+'[10]P-RHE00.0-E-(คชจ+วัสดุ)'!C38</f>
        <v>0</v>
      </c>
      <c r="NE106" s="147">
        <f>+'[10]P-RHE00.0-E-(คชจ+วัสดุ)'!D38</f>
        <v>0</v>
      </c>
      <c r="NF106" s="133">
        <f t="shared" ref="NF106:NF110" si="2473">+ND106-NE106</f>
        <v>0</v>
      </c>
      <c r="NG106" s="134" t="e">
        <f t="shared" ref="NG106:NG110" si="2474">NE106/ND106*100</f>
        <v>#DIV/0!</v>
      </c>
      <c r="NH106" s="133">
        <f>+'[10]P-RHE00.0-E-(คชจ+วัสดุ)'!E38</f>
        <v>0</v>
      </c>
      <c r="NI106" s="145">
        <f t="shared" ref="NI106:NI110" si="2475">+NF106-NH106</f>
        <v>0</v>
      </c>
      <c r="NJ106" s="144">
        <f>+'[10]P-RHE00.0-E-(คชจ+วัสดุ)'!C39</f>
        <v>0</v>
      </c>
      <c r="NK106" s="147">
        <f>+'[10]P-RHE00.0-E-(คชจ+วัสดุ)'!D39</f>
        <v>0</v>
      </c>
      <c r="NL106" s="133">
        <f t="shared" ref="NL106:NL110" si="2476">+NJ106-NK106</f>
        <v>0</v>
      </c>
      <c r="NM106" s="134" t="e">
        <f t="shared" ref="NM106:NM110" si="2477">NK106/NJ106*100</f>
        <v>#DIV/0!</v>
      </c>
      <c r="NN106" s="133">
        <f>+'[10]P-RHE00.0-E-(คชจ+วัสดุ)'!E39</f>
        <v>0</v>
      </c>
      <c r="NO106" s="145">
        <f t="shared" ref="NO106:NO110" si="2478">+NL106-NN106</f>
        <v>0</v>
      </c>
      <c r="NP106" s="144">
        <f t="shared" si="1453"/>
        <v>0</v>
      </c>
      <c r="NQ106" s="147">
        <f t="shared" si="1453"/>
        <v>0</v>
      </c>
      <c r="NR106" s="133">
        <f t="shared" si="1453"/>
        <v>0</v>
      </c>
      <c r="NS106" s="134" t="e">
        <f t="shared" si="1454"/>
        <v>#DIV/0!</v>
      </c>
      <c r="NT106" s="133">
        <f t="shared" si="1455"/>
        <v>0</v>
      </c>
      <c r="NU106" s="145">
        <f t="shared" si="1455"/>
        <v>0</v>
      </c>
      <c r="NV106" s="144">
        <f>+'[10]P-RHE00.0-E-(คชจ+วัสดุ)'!C40</f>
        <v>0</v>
      </c>
      <c r="NW106" s="147">
        <f>+'[10]P-RHE00.0-E-(คชจ+วัสดุ)'!D40</f>
        <v>0</v>
      </c>
      <c r="NX106" s="133">
        <f t="shared" ref="NX106:NX110" si="2479">+NV106-NW106</f>
        <v>0</v>
      </c>
      <c r="NY106" s="134" t="e">
        <f t="shared" ref="NY106:NY110" si="2480">NW106/NV106*100</f>
        <v>#DIV/0!</v>
      </c>
      <c r="NZ106" s="133">
        <f>+'[10]P-RHE00.0-E-(คชจ+วัสดุ)'!E40</f>
        <v>0</v>
      </c>
      <c r="OA106" s="145">
        <f t="shared" ref="OA106:OA110" si="2481">+NX106-NZ106</f>
        <v>0</v>
      </c>
      <c r="OB106" s="144">
        <f>+'[10]P-RHE00.0-E-(คชจ+วัสดุ)'!C41</f>
        <v>0</v>
      </c>
      <c r="OC106" s="147">
        <f>+'[10]P-RHE00.0-E-(คชจ+วัสดุ)'!D41</f>
        <v>0</v>
      </c>
      <c r="OD106" s="133">
        <f t="shared" ref="OD106:OD110" si="2482">+OB106-OC106</f>
        <v>0</v>
      </c>
      <c r="OE106" s="134" t="e">
        <f t="shared" ref="OE106:OE110" si="2483">OC106/OB106*100</f>
        <v>#DIV/0!</v>
      </c>
      <c r="OF106" s="133">
        <f>+'[10]P-RHE00.0-E-(คชจ+วัสดุ)'!E41</f>
        <v>0</v>
      </c>
      <c r="OG106" s="145">
        <f t="shared" ref="OG106:OG110" si="2484">+OD106-OF106</f>
        <v>0</v>
      </c>
      <c r="OH106" s="144">
        <f>+'[10]P-RHE00.0-E-(คชจ+วัสดุ)'!C42</f>
        <v>0</v>
      </c>
      <c r="OI106" s="147">
        <f>+'[10]P-RHE00.0-E-(คชจ+วัสดุ)'!D42</f>
        <v>0</v>
      </c>
      <c r="OJ106" s="133">
        <f t="shared" ref="OJ106:OJ110" si="2485">+OH106-OI106</f>
        <v>0</v>
      </c>
      <c r="OK106" s="134" t="e">
        <f t="shared" ref="OK106:OK110" si="2486">OI106/OH106*100</f>
        <v>#DIV/0!</v>
      </c>
      <c r="OL106" s="133">
        <f>+'[10]P-RHE00.0-E-(คชจ+วัสดุ)'!E42</f>
        <v>0</v>
      </c>
      <c r="OM106" s="145">
        <f t="shared" ref="OM106:OM110" si="2487">+OJ106-OL106</f>
        <v>0</v>
      </c>
      <c r="ON106" s="144">
        <f t="shared" si="1456"/>
        <v>75000</v>
      </c>
      <c r="OO106" s="147">
        <f t="shared" si="1456"/>
        <v>0</v>
      </c>
      <c r="OP106" s="133">
        <f t="shared" si="1456"/>
        <v>75000</v>
      </c>
      <c r="OQ106" s="134">
        <f t="shared" si="1457"/>
        <v>0</v>
      </c>
      <c r="OR106" s="133">
        <f t="shared" si="1458"/>
        <v>75000</v>
      </c>
      <c r="OS106" s="145">
        <f t="shared" si="1458"/>
        <v>0</v>
      </c>
      <c r="OT106" s="144">
        <f>+'[10]P-RHE00.0-E-(คชจ+วัสดุ)'!C43</f>
        <v>75000</v>
      </c>
      <c r="OU106" s="147">
        <f>+'[10]P-RHE00.0-E-(คชจ+วัสดุ)'!D43</f>
        <v>0</v>
      </c>
      <c r="OV106" s="133">
        <f t="shared" ref="OV106:OV110" si="2488">+OT106-OU106</f>
        <v>75000</v>
      </c>
      <c r="OW106" s="134">
        <f t="shared" ref="OW106:OW110" si="2489">OU106/OT106*100</f>
        <v>0</v>
      </c>
      <c r="OX106" s="133">
        <f>+'[10]P-RHE00.0-E-(คชจ+วัสดุ)'!E43</f>
        <v>75000</v>
      </c>
      <c r="OY106" s="145">
        <f t="shared" ref="OY106:OY110" si="2490">+OV106-OX106</f>
        <v>0</v>
      </c>
      <c r="OZ106" s="144">
        <f>+'[10]P-RHE00.0-E-(คชจ+วัสดุ)'!C44</f>
        <v>0</v>
      </c>
      <c r="PA106" s="147">
        <f>+'[10]P-RHE00.0-E-(คชจ+วัสดุ)'!D44</f>
        <v>0</v>
      </c>
      <c r="PB106" s="133">
        <f t="shared" ref="PB106:PB110" si="2491">+OZ106-PA106</f>
        <v>0</v>
      </c>
      <c r="PC106" s="134" t="e">
        <f t="shared" ref="PC106:PC110" si="2492">PA106/OZ106*100</f>
        <v>#DIV/0!</v>
      </c>
      <c r="PD106" s="133">
        <f>+'[10]P-RHE00.0-E-(คชจ+วัสดุ)'!E44</f>
        <v>0</v>
      </c>
      <c r="PE106" s="145">
        <f t="shared" ref="PE106:PE110" si="2493">+PB106-PD106</f>
        <v>0</v>
      </c>
      <c r="PF106" s="144">
        <f t="shared" si="1459"/>
        <v>202.14</v>
      </c>
      <c r="PG106" s="147">
        <f t="shared" si="1459"/>
        <v>0</v>
      </c>
      <c r="PH106" s="133">
        <f t="shared" si="1459"/>
        <v>202.14</v>
      </c>
      <c r="PI106" s="134">
        <f t="shared" si="1460"/>
        <v>0</v>
      </c>
      <c r="PJ106" s="133">
        <f t="shared" si="1461"/>
        <v>0</v>
      </c>
      <c r="PK106" s="145">
        <f t="shared" si="1461"/>
        <v>202.14</v>
      </c>
      <c r="PL106" s="144">
        <f>+'[10]P-RHE00.0-E-(คชจ+วัสดุ)'!C45</f>
        <v>202.14</v>
      </c>
      <c r="PM106" s="147">
        <f>+'[10]P-RHE00.0-E-(คชจ+วัสดุ)'!D45</f>
        <v>0</v>
      </c>
      <c r="PN106" s="133">
        <f t="shared" ref="PN106:PN110" si="2494">+PL106-PM106</f>
        <v>202.14</v>
      </c>
      <c r="PO106" s="134">
        <f t="shared" ref="PO106:PO110" si="2495">PM106/PL106*100</f>
        <v>0</v>
      </c>
      <c r="PP106" s="133">
        <f>+'[10]P-RHE00.0-E-(คชจ+วัสดุ)'!E45</f>
        <v>0</v>
      </c>
      <c r="PQ106" s="145">
        <f t="shared" ref="PQ106:PQ110" si="2496">+PN106-PP106</f>
        <v>202.14</v>
      </c>
      <c r="PR106" s="144">
        <f>+'[10]P-RHE00.0-E-(คชจ+วัสดุ)'!C46</f>
        <v>0</v>
      </c>
      <c r="PS106" s="147">
        <f>+'[10]P-RHE00.0-E-(คชจ+วัสดุ)'!D46</f>
        <v>0</v>
      </c>
      <c r="PT106" s="133">
        <f t="shared" ref="PT106:PT110" si="2497">+PR106-PS106</f>
        <v>0</v>
      </c>
      <c r="PU106" s="134" t="e">
        <f t="shared" ref="PU106:PU110" si="2498">PS106/PR106*100</f>
        <v>#DIV/0!</v>
      </c>
      <c r="PV106" s="133">
        <f>+'[10]P-RHE00.0-E-(คชจ+วัสดุ)'!E46</f>
        <v>0</v>
      </c>
      <c r="PW106" s="145">
        <f t="shared" ref="PW106:PW110" si="2499">+PT106-PV106</f>
        <v>0</v>
      </c>
    </row>
    <row r="107" spans="1:439" s="98" customFormat="1">
      <c r="A107" s="150"/>
      <c r="B107" s="184" t="s">
        <v>811</v>
      </c>
      <c r="C107" s="184" t="s">
        <v>812</v>
      </c>
      <c r="D107" s="133">
        <f>+'[10]ค่าใช้+ประสาน งบโครงการ (P)'!D20</f>
        <v>-75110.31</v>
      </c>
      <c r="E107" s="133">
        <f>+'[10]ค่าใช้+ประสาน งบโครงการ (P)'!E20</f>
        <v>0</v>
      </c>
      <c r="F107" s="133">
        <f t="shared" si="2371"/>
        <v>-75110.31</v>
      </c>
      <c r="G107" s="147">
        <f>+'[10]ค่าใช้+ประสาน งบโครงการ (P)'!F20</f>
        <v>0</v>
      </c>
      <c r="H107" s="133">
        <f t="shared" si="2372"/>
        <v>-75110.31</v>
      </c>
      <c r="I107" s="147">
        <f>+'[10]ค่าใช้+ประสาน งบโครงการ (P)'!H20</f>
        <v>0</v>
      </c>
      <c r="J107" s="133">
        <f t="shared" si="2373"/>
        <v>-75110.31</v>
      </c>
      <c r="K107" s="134">
        <f t="shared" si="1374"/>
        <v>0</v>
      </c>
      <c r="L107" s="133">
        <f>+'[10]ค่าใช้+ประสาน งบโครงการ (P)'!K15</f>
        <v>0</v>
      </c>
      <c r="M107" s="135">
        <f t="shared" si="2374"/>
        <v>-75110.31</v>
      </c>
      <c r="N107" s="136">
        <f t="shared" si="1375"/>
        <v>0</v>
      </c>
      <c r="O107" s="148">
        <f t="shared" si="1375"/>
        <v>0</v>
      </c>
      <c r="P107" s="137">
        <f t="shared" si="1375"/>
        <v>0</v>
      </c>
      <c r="Q107" s="138" t="e">
        <f t="shared" si="1376"/>
        <v>#DIV/0!</v>
      </c>
      <c r="R107" s="137">
        <f t="shared" si="1377"/>
        <v>0</v>
      </c>
      <c r="S107" s="139">
        <f t="shared" si="1377"/>
        <v>0</v>
      </c>
      <c r="T107" s="140">
        <f t="shared" si="1484"/>
        <v>-75110.31</v>
      </c>
      <c r="U107" s="149">
        <f t="shared" si="1484"/>
        <v>0</v>
      </c>
      <c r="V107" s="141">
        <f t="shared" si="2375"/>
        <v>-75110.31</v>
      </c>
      <c r="W107" s="142">
        <f t="shared" si="1248"/>
        <v>0</v>
      </c>
      <c r="X107" s="141">
        <f t="shared" si="1486"/>
        <v>0</v>
      </c>
      <c r="Y107" s="143">
        <f t="shared" si="2376"/>
        <v>-75110.31</v>
      </c>
      <c r="Z107" s="144">
        <v>0</v>
      </c>
      <c r="AA107" s="147">
        <v>0</v>
      </c>
      <c r="AB107" s="133">
        <f t="shared" si="2377"/>
        <v>0</v>
      </c>
      <c r="AC107" s="134" t="e">
        <f t="shared" si="2378"/>
        <v>#DIV/0!</v>
      </c>
      <c r="AD107" s="133">
        <v>0</v>
      </c>
      <c r="AE107" s="145">
        <f t="shared" si="2379"/>
        <v>0</v>
      </c>
      <c r="AF107" s="144">
        <v>0</v>
      </c>
      <c r="AG107" s="147">
        <v>0</v>
      </c>
      <c r="AH107" s="133">
        <f t="shared" si="2380"/>
        <v>0</v>
      </c>
      <c r="AI107" s="134" t="e">
        <f t="shared" si="2381"/>
        <v>#DIV/0!</v>
      </c>
      <c r="AJ107" s="133">
        <v>0</v>
      </c>
      <c r="AK107" s="145">
        <f t="shared" si="2382"/>
        <v>0</v>
      </c>
      <c r="AL107" s="144">
        <f t="shared" si="1378"/>
        <v>-75110.31</v>
      </c>
      <c r="AM107" s="147">
        <f t="shared" si="1378"/>
        <v>0</v>
      </c>
      <c r="AN107" s="133">
        <f t="shared" si="1378"/>
        <v>-75110.31</v>
      </c>
      <c r="AO107" s="134">
        <f t="shared" si="1379"/>
        <v>0</v>
      </c>
      <c r="AP107" s="133">
        <f t="shared" si="1380"/>
        <v>0</v>
      </c>
      <c r="AQ107" s="145">
        <f t="shared" si="1380"/>
        <v>-75110.31</v>
      </c>
      <c r="AR107" s="144">
        <f>+'[10]P-RHE00.0-E-COORD.ZZZZ (ประสาน)'!$E$6</f>
        <v>-75110.31</v>
      </c>
      <c r="AS107" s="147">
        <f>+'[10]P-RHE00.0-E-COORD.ZZZZ (ประสาน)'!$F$6</f>
        <v>0</v>
      </c>
      <c r="AT107" s="133">
        <f t="shared" si="1381"/>
        <v>-75110.31</v>
      </c>
      <c r="AU107" s="134">
        <f t="shared" si="1382"/>
        <v>0</v>
      </c>
      <c r="AV107" s="133">
        <f>+'[10]P-RHE00.0-E-COORD.ZZZZ (ประสาน)'!$G$6</f>
        <v>0</v>
      </c>
      <c r="AW107" s="145">
        <f t="shared" si="1383"/>
        <v>-75110.31</v>
      </c>
      <c r="AX107" s="144">
        <v>0</v>
      </c>
      <c r="AY107" s="147">
        <v>0</v>
      </c>
      <c r="AZ107" s="133">
        <f t="shared" si="1384"/>
        <v>0</v>
      </c>
      <c r="BA107" s="134" t="e">
        <f t="shared" si="1385"/>
        <v>#DIV/0!</v>
      </c>
      <c r="BB107" s="133">
        <v>0</v>
      </c>
      <c r="BC107" s="145">
        <f t="shared" si="1386"/>
        <v>0</v>
      </c>
      <c r="BD107" s="144"/>
      <c r="BE107" s="147"/>
      <c r="BF107" s="133">
        <f t="shared" si="1387"/>
        <v>0</v>
      </c>
      <c r="BG107" s="134" t="e">
        <f t="shared" si="1388"/>
        <v>#DIV/0!</v>
      </c>
      <c r="BH107" s="133"/>
      <c r="BI107" s="145">
        <f t="shared" si="1389"/>
        <v>0</v>
      </c>
      <c r="BJ107" s="144">
        <f t="shared" si="1390"/>
        <v>0</v>
      </c>
      <c r="BK107" s="147">
        <f t="shared" si="1390"/>
        <v>0</v>
      </c>
      <c r="BL107" s="133">
        <f t="shared" si="1390"/>
        <v>0</v>
      </c>
      <c r="BM107" s="134" t="e">
        <f t="shared" si="1391"/>
        <v>#DIV/0!</v>
      </c>
      <c r="BN107" s="133">
        <f t="shared" si="1392"/>
        <v>0</v>
      </c>
      <c r="BO107" s="145">
        <f t="shared" si="1392"/>
        <v>0</v>
      </c>
      <c r="BP107" s="144">
        <v>0</v>
      </c>
      <c r="BQ107" s="147">
        <v>0</v>
      </c>
      <c r="BR107" s="133">
        <f t="shared" si="1393"/>
        <v>0</v>
      </c>
      <c r="BS107" s="134" t="e">
        <f t="shared" si="1394"/>
        <v>#DIV/0!</v>
      </c>
      <c r="BT107" s="133">
        <v>0</v>
      </c>
      <c r="BU107" s="145">
        <f t="shared" si="1395"/>
        <v>0</v>
      </c>
      <c r="BV107" s="144">
        <v>0</v>
      </c>
      <c r="BW107" s="147">
        <v>0</v>
      </c>
      <c r="BX107" s="133">
        <f t="shared" si="1396"/>
        <v>0</v>
      </c>
      <c r="BY107" s="134" t="e">
        <f t="shared" si="1397"/>
        <v>#DIV/0!</v>
      </c>
      <c r="BZ107" s="133">
        <v>0</v>
      </c>
      <c r="CA107" s="145">
        <f t="shared" si="1398"/>
        <v>0</v>
      </c>
      <c r="CB107" s="144">
        <v>0</v>
      </c>
      <c r="CC107" s="147">
        <v>0</v>
      </c>
      <c r="CD107" s="133">
        <f t="shared" si="1399"/>
        <v>0</v>
      </c>
      <c r="CE107" s="134" t="e">
        <f t="shared" si="1400"/>
        <v>#DIV/0!</v>
      </c>
      <c r="CF107" s="133">
        <v>0</v>
      </c>
      <c r="CG107" s="145">
        <f t="shared" si="1401"/>
        <v>0</v>
      </c>
      <c r="CH107" s="144">
        <f t="shared" si="1402"/>
        <v>0</v>
      </c>
      <c r="CI107" s="147">
        <f t="shared" si="1402"/>
        <v>0</v>
      </c>
      <c r="CJ107" s="133">
        <f t="shared" si="1402"/>
        <v>0</v>
      </c>
      <c r="CK107" s="134" t="e">
        <f t="shared" si="1403"/>
        <v>#DIV/0!</v>
      </c>
      <c r="CL107" s="133">
        <f t="shared" si="1404"/>
        <v>0</v>
      </c>
      <c r="CM107" s="145">
        <f t="shared" si="1404"/>
        <v>0</v>
      </c>
      <c r="CN107" s="144">
        <v>0</v>
      </c>
      <c r="CO107" s="147">
        <v>0</v>
      </c>
      <c r="CP107" s="133">
        <f t="shared" si="1405"/>
        <v>0</v>
      </c>
      <c r="CQ107" s="134" t="e">
        <f t="shared" si="1406"/>
        <v>#DIV/0!</v>
      </c>
      <c r="CR107" s="133">
        <v>0</v>
      </c>
      <c r="CS107" s="145">
        <f t="shared" si="1407"/>
        <v>0</v>
      </c>
      <c r="CT107" s="144">
        <v>0</v>
      </c>
      <c r="CU107" s="147">
        <v>0</v>
      </c>
      <c r="CV107" s="133">
        <f t="shared" si="1408"/>
        <v>0</v>
      </c>
      <c r="CW107" s="134" t="e">
        <f t="shared" si="1409"/>
        <v>#DIV/0!</v>
      </c>
      <c r="CX107" s="133">
        <v>0</v>
      </c>
      <c r="CY107" s="145">
        <f t="shared" si="1410"/>
        <v>0</v>
      </c>
      <c r="CZ107" s="144">
        <v>0</v>
      </c>
      <c r="DA107" s="147">
        <v>0</v>
      </c>
      <c r="DB107" s="133">
        <f t="shared" si="1411"/>
        <v>0</v>
      </c>
      <c r="DC107" s="134" t="e">
        <f t="shared" si="1412"/>
        <v>#DIV/0!</v>
      </c>
      <c r="DD107" s="133">
        <v>0</v>
      </c>
      <c r="DE107" s="145">
        <f t="shared" si="1413"/>
        <v>0</v>
      </c>
      <c r="DF107" s="144">
        <f t="shared" si="1414"/>
        <v>0</v>
      </c>
      <c r="DG107" s="147">
        <f t="shared" si="1414"/>
        <v>0</v>
      </c>
      <c r="DH107" s="133">
        <f t="shared" si="1414"/>
        <v>0</v>
      </c>
      <c r="DI107" s="134" t="e">
        <f t="shared" si="1415"/>
        <v>#DIV/0!</v>
      </c>
      <c r="DJ107" s="133">
        <f t="shared" si="1416"/>
        <v>0</v>
      </c>
      <c r="DK107" s="145">
        <f t="shared" si="1416"/>
        <v>0</v>
      </c>
      <c r="DL107" s="144"/>
      <c r="DM107" s="147"/>
      <c r="DN107" s="133">
        <f t="shared" si="1417"/>
        <v>0</v>
      </c>
      <c r="DO107" s="134" t="e">
        <f t="shared" si="1418"/>
        <v>#DIV/0!</v>
      </c>
      <c r="DP107" s="133"/>
      <c r="DQ107" s="145">
        <f t="shared" si="1419"/>
        <v>0</v>
      </c>
      <c r="DR107" s="144"/>
      <c r="DS107" s="147"/>
      <c r="DT107" s="133">
        <f t="shared" si="1420"/>
        <v>0</v>
      </c>
      <c r="DU107" s="134" t="e">
        <f t="shared" si="1421"/>
        <v>#DIV/0!</v>
      </c>
      <c r="DV107" s="133"/>
      <c r="DW107" s="145">
        <f t="shared" si="1422"/>
        <v>0</v>
      </c>
      <c r="DX107" s="144"/>
      <c r="DY107" s="147"/>
      <c r="DZ107" s="133">
        <f t="shared" si="2383"/>
        <v>0</v>
      </c>
      <c r="EA107" s="134" t="e">
        <f t="shared" si="2384"/>
        <v>#DIV/0!</v>
      </c>
      <c r="EB107" s="133"/>
      <c r="EC107" s="145">
        <f t="shared" si="2385"/>
        <v>0</v>
      </c>
      <c r="ED107" s="144">
        <f t="shared" si="1423"/>
        <v>0</v>
      </c>
      <c r="EE107" s="147">
        <f t="shared" si="1423"/>
        <v>0</v>
      </c>
      <c r="EF107" s="133">
        <f t="shared" si="1423"/>
        <v>0</v>
      </c>
      <c r="EG107" s="134" t="e">
        <f t="shared" si="1424"/>
        <v>#DIV/0!</v>
      </c>
      <c r="EH107" s="133">
        <f t="shared" si="1425"/>
        <v>0</v>
      </c>
      <c r="EI107" s="145">
        <f t="shared" si="1425"/>
        <v>0</v>
      </c>
      <c r="EJ107" s="144"/>
      <c r="EK107" s="147"/>
      <c r="EL107" s="133">
        <f t="shared" si="2386"/>
        <v>0</v>
      </c>
      <c r="EM107" s="134" t="e">
        <f t="shared" si="2387"/>
        <v>#DIV/0!</v>
      </c>
      <c r="EN107" s="133"/>
      <c r="EO107" s="145">
        <f t="shared" si="2388"/>
        <v>0</v>
      </c>
      <c r="EP107" s="144"/>
      <c r="EQ107" s="147"/>
      <c r="ER107" s="133">
        <f t="shared" si="2389"/>
        <v>0</v>
      </c>
      <c r="ES107" s="134" t="e">
        <f t="shared" si="2390"/>
        <v>#DIV/0!</v>
      </c>
      <c r="ET107" s="133"/>
      <c r="EU107" s="145">
        <f t="shared" si="2391"/>
        <v>0</v>
      </c>
      <c r="EV107" s="144"/>
      <c r="EW107" s="147"/>
      <c r="EX107" s="133">
        <f t="shared" si="2392"/>
        <v>0</v>
      </c>
      <c r="EY107" s="134" t="e">
        <f t="shared" si="2393"/>
        <v>#DIV/0!</v>
      </c>
      <c r="EZ107" s="133"/>
      <c r="FA107" s="145">
        <f t="shared" si="2394"/>
        <v>0</v>
      </c>
      <c r="FB107" s="144"/>
      <c r="FC107" s="147"/>
      <c r="FD107" s="133">
        <f t="shared" si="2395"/>
        <v>0</v>
      </c>
      <c r="FE107" s="134" t="e">
        <f t="shared" si="2396"/>
        <v>#DIV/0!</v>
      </c>
      <c r="FF107" s="133"/>
      <c r="FG107" s="145">
        <f t="shared" si="2397"/>
        <v>0</v>
      </c>
      <c r="FH107" s="144"/>
      <c r="FI107" s="147"/>
      <c r="FJ107" s="133">
        <f t="shared" si="2398"/>
        <v>0</v>
      </c>
      <c r="FK107" s="134" t="e">
        <f t="shared" si="2399"/>
        <v>#DIV/0!</v>
      </c>
      <c r="FL107" s="133"/>
      <c r="FM107" s="145">
        <f t="shared" si="2400"/>
        <v>0</v>
      </c>
      <c r="FN107" s="144">
        <f t="shared" si="1426"/>
        <v>0</v>
      </c>
      <c r="FO107" s="147">
        <f t="shared" si="1426"/>
        <v>0</v>
      </c>
      <c r="FP107" s="133">
        <f t="shared" si="1426"/>
        <v>0</v>
      </c>
      <c r="FQ107" s="134" t="e">
        <f t="shared" si="1427"/>
        <v>#DIV/0!</v>
      </c>
      <c r="FR107" s="133">
        <f t="shared" si="1428"/>
        <v>0</v>
      </c>
      <c r="FS107" s="145">
        <f t="shared" si="1428"/>
        <v>0</v>
      </c>
      <c r="FT107" s="144"/>
      <c r="FU107" s="147"/>
      <c r="FV107" s="133">
        <f t="shared" si="2401"/>
        <v>0</v>
      </c>
      <c r="FW107" s="134" t="e">
        <f t="shared" si="2402"/>
        <v>#DIV/0!</v>
      </c>
      <c r="FX107" s="133"/>
      <c r="FY107" s="145">
        <f t="shared" si="2403"/>
        <v>0</v>
      </c>
      <c r="FZ107" s="144"/>
      <c r="GA107" s="147"/>
      <c r="GB107" s="133">
        <f t="shared" si="2404"/>
        <v>0</v>
      </c>
      <c r="GC107" s="134" t="e">
        <f t="shared" si="2405"/>
        <v>#DIV/0!</v>
      </c>
      <c r="GD107" s="133"/>
      <c r="GE107" s="145">
        <f t="shared" si="2406"/>
        <v>0</v>
      </c>
      <c r="GF107" s="144"/>
      <c r="GG107" s="147"/>
      <c r="GH107" s="133">
        <f t="shared" si="2407"/>
        <v>0</v>
      </c>
      <c r="GI107" s="134" t="e">
        <f t="shared" si="2408"/>
        <v>#DIV/0!</v>
      </c>
      <c r="GJ107" s="133"/>
      <c r="GK107" s="145">
        <f t="shared" si="2409"/>
        <v>0</v>
      </c>
      <c r="GL107" s="144">
        <f t="shared" si="1429"/>
        <v>0</v>
      </c>
      <c r="GM107" s="147">
        <f t="shared" si="1429"/>
        <v>0</v>
      </c>
      <c r="GN107" s="133">
        <f t="shared" si="1429"/>
        <v>0</v>
      </c>
      <c r="GO107" s="134" t="e">
        <f t="shared" si="1430"/>
        <v>#DIV/0!</v>
      </c>
      <c r="GP107" s="133">
        <f t="shared" si="1431"/>
        <v>0</v>
      </c>
      <c r="GQ107" s="145">
        <f t="shared" si="1431"/>
        <v>0</v>
      </c>
      <c r="GR107" s="144"/>
      <c r="GS107" s="147"/>
      <c r="GT107" s="133">
        <f t="shared" si="2410"/>
        <v>0</v>
      </c>
      <c r="GU107" s="134" t="e">
        <f t="shared" si="2411"/>
        <v>#DIV/0!</v>
      </c>
      <c r="GV107" s="133"/>
      <c r="GW107" s="145">
        <f t="shared" si="2412"/>
        <v>0</v>
      </c>
      <c r="GX107" s="144"/>
      <c r="GY107" s="147"/>
      <c r="GZ107" s="133">
        <f t="shared" si="2413"/>
        <v>0</v>
      </c>
      <c r="HA107" s="134" t="e">
        <f t="shared" si="2414"/>
        <v>#DIV/0!</v>
      </c>
      <c r="HB107" s="133"/>
      <c r="HC107" s="145">
        <f t="shared" si="2415"/>
        <v>0</v>
      </c>
      <c r="HD107" s="144"/>
      <c r="HE107" s="147"/>
      <c r="HF107" s="133">
        <f t="shared" si="2416"/>
        <v>0</v>
      </c>
      <c r="HG107" s="134" t="e">
        <f t="shared" si="2417"/>
        <v>#DIV/0!</v>
      </c>
      <c r="HH107" s="133"/>
      <c r="HI107" s="145">
        <f t="shared" si="2418"/>
        <v>0</v>
      </c>
      <c r="HJ107" s="144"/>
      <c r="HK107" s="147"/>
      <c r="HL107" s="133">
        <f t="shared" si="2419"/>
        <v>0</v>
      </c>
      <c r="HM107" s="134" t="e">
        <f t="shared" si="2420"/>
        <v>#DIV/0!</v>
      </c>
      <c r="HN107" s="133"/>
      <c r="HO107" s="145">
        <f t="shared" si="2421"/>
        <v>0</v>
      </c>
      <c r="HP107" s="144"/>
      <c r="HQ107" s="147"/>
      <c r="HR107" s="133">
        <f t="shared" si="2422"/>
        <v>0</v>
      </c>
      <c r="HS107" s="134" t="e">
        <f t="shared" si="2423"/>
        <v>#DIV/0!</v>
      </c>
      <c r="HT107" s="133"/>
      <c r="HU107" s="145">
        <f t="shared" si="2424"/>
        <v>0</v>
      </c>
      <c r="HV107" s="144"/>
      <c r="HW107" s="147"/>
      <c r="HX107" s="133">
        <f t="shared" si="2425"/>
        <v>0</v>
      </c>
      <c r="HY107" s="134" t="e">
        <f t="shared" si="2426"/>
        <v>#DIV/0!</v>
      </c>
      <c r="HZ107" s="133"/>
      <c r="IA107" s="145">
        <f t="shared" si="2427"/>
        <v>0</v>
      </c>
      <c r="IB107" s="144">
        <f t="shared" si="1432"/>
        <v>0</v>
      </c>
      <c r="IC107" s="147">
        <f t="shared" si="1432"/>
        <v>0</v>
      </c>
      <c r="ID107" s="133">
        <f t="shared" si="1432"/>
        <v>0</v>
      </c>
      <c r="IE107" s="134" t="e">
        <f t="shared" si="1433"/>
        <v>#DIV/0!</v>
      </c>
      <c r="IF107" s="133">
        <f t="shared" si="1434"/>
        <v>0</v>
      </c>
      <c r="IG107" s="145">
        <f t="shared" si="1434"/>
        <v>0</v>
      </c>
      <c r="IH107" s="144"/>
      <c r="II107" s="147"/>
      <c r="IJ107" s="133">
        <f t="shared" si="2428"/>
        <v>0</v>
      </c>
      <c r="IK107" s="134" t="e">
        <f t="shared" si="2429"/>
        <v>#DIV/0!</v>
      </c>
      <c r="IL107" s="133"/>
      <c r="IM107" s="145">
        <f t="shared" si="2430"/>
        <v>0</v>
      </c>
      <c r="IN107" s="144"/>
      <c r="IO107" s="147"/>
      <c r="IP107" s="133">
        <f t="shared" si="2431"/>
        <v>0</v>
      </c>
      <c r="IQ107" s="134" t="e">
        <f t="shared" si="2432"/>
        <v>#DIV/0!</v>
      </c>
      <c r="IR107" s="133"/>
      <c r="IS107" s="145">
        <f t="shared" si="2433"/>
        <v>0</v>
      </c>
      <c r="IT107" s="144"/>
      <c r="IU107" s="147"/>
      <c r="IV107" s="133">
        <f t="shared" si="2434"/>
        <v>0</v>
      </c>
      <c r="IW107" s="134" t="e">
        <f t="shared" si="2435"/>
        <v>#DIV/0!</v>
      </c>
      <c r="IX107" s="133"/>
      <c r="IY107" s="145">
        <f t="shared" si="2436"/>
        <v>0</v>
      </c>
      <c r="IZ107" s="144">
        <f t="shared" si="1435"/>
        <v>0</v>
      </c>
      <c r="JA107" s="147">
        <f t="shared" si="1435"/>
        <v>0</v>
      </c>
      <c r="JB107" s="133">
        <f t="shared" si="1435"/>
        <v>0</v>
      </c>
      <c r="JC107" s="134" t="e">
        <f t="shared" si="1436"/>
        <v>#DIV/0!</v>
      </c>
      <c r="JD107" s="133">
        <f t="shared" si="1437"/>
        <v>0</v>
      </c>
      <c r="JE107" s="145">
        <f t="shared" si="1437"/>
        <v>0</v>
      </c>
      <c r="JF107" s="144"/>
      <c r="JG107" s="147"/>
      <c r="JH107" s="133">
        <f t="shared" si="2437"/>
        <v>0</v>
      </c>
      <c r="JI107" s="134" t="e">
        <f t="shared" si="2438"/>
        <v>#DIV/0!</v>
      </c>
      <c r="JJ107" s="133"/>
      <c r="JK107" s="145">
        <f t="shared" si="2439"/>
        <v>0</v>
      </c>
      <c r="JL107" s="144"/>
      <c r="JM107" s="147"/>
      <c r="JN107" s="133">
        <f t="shared" si="2440"/>
        <v>0</v>
      </c>
      <c r="JO107" s="134" t="e">
        <f t="shared" si="2441"/>
        <v>#DIV/0!</v>
      </c>
      <c r="JP107" s="133"/>
      <c r="JQ107" s="145">
        <f t="shared" si="2442"/>
        <v>0</v>
      </c>
      <c r="JR107" s="144"/>
      <c r="JS107" s="147"/>
      <c r="JT107" s="133">
        <f t="shared" si="2443"/>
        <v>0</v>
      </c>
      <c r="JU107" s="134" t="e">
        <f t="shared" si="2444"/>
        <v>#DIV/0!</v>
      </c>
      <c r="JV107" s="133"/>
      <c r="JW107" s="145">
        <f t="shared" si="2445"/>
        <v>0</v>
      </c>
      <c r="JX107" s="144"/>
      <c r="JY107" s="147"/>
      <c r="JZ107" s="133">
        <f t="shared" si="2446"/>
        <v>0</v>
      </c>
      <c r="KA107" s="134" t="e">
        <f t="shared" si="2447"/>
        <v>#DIV/0!</v>
      </c>
      <c r="KB107" s="133"/>
      <c r="KC107" s="145">
        <f t="shared" si="2448"/>
        <v>0</v>
      </c>
      <c r="KD107" s="144">
        <f t="shared" si="1438"/>
        <v>0</v>
      </c>
      <c r="KE107" s="147">
        <f t="shared" si="1438"/>
        <v>0</v>
      </c>
      <c r="KF107" s="133">
        <f t="shared" si="1438"/>
        <v>0</v>
      </c>
      <c r="KG107" s="134" t="e">
        <f t="shared" si="1439"/>
        <v>#DIV/0!</v>
      </c>
      <c r="KH107" s="133">
        <f t="shared" si="1440"/>
        <v>0</v>
      </c>
      <c r="KI107" s="145">
        <f t="shared" si="1440"/>
        <v>0</v>
      </c>
      <c r="KJ107" s="144"/>
      <c r="KK107" s="147"/>
      <c r="KL107" s="133">
        <f t="shared" si="2449"/>
        <v>0</v>
      </c>
      <c r="KM107" s="134" t="e">
        <f t="shared" si="2450"/>
        <v>#DIV/0!</v>
      </c>
      <c r="KN107" s="133"/>
      <c r="KO107" s="145">
        <f t="shared" si="2451"/>
        <v>0</v>
      </c>
      <c r="KP107" s="144"/>
      <c r="KQ107" s="147"/>
      <c r="KR107" s="133">
        <f t="shared" si="2452"/>
        <v>0</v>
      </c>
      <c r="KS107" s="134" t="e">
        <f t="shared" si="2453"/>
        <v>#DIV/0!</v>
      </c>
      <c r="KT107" s="133"/>
      <c r="KU107" s="145">
        <f t="shared" si="2454"/>
        <v>0</v>
      </c>
      <c r="KV107" s="144">
        <f t="shared" si="1441"/>
        <v>0</v>
      </c>
      <c r="KW107" s="147">
        <f t="shared" si="1441"/>
        <v>0</v>
      </c>
      <c r="KX107" s="133">
        <f t="shared" si="1441"/>
        <v>0</v>
      </c>
      <c r="KY107" s="134" t="e">
        <f t="shared" si="1442"/>
        <v>#DIV/0!</v>
      </c>
      <c r="KZ107" s="133">
        <f t="shared" si="1443"/>
        <v>0</v>
      </c>
      <c r="LA107" s="145">
        <f t="shared" si="1443"/>
        <v>0</v>
      </c>
      <c r="LB107" s="144"/>
      <c r="LC107" s="147"/>
      <c r="LD107" s="133">
        <f t="shared" si="2455"/>
        <v>0</v>
      </c>
      <c r="LE107" s="134" t="e">
        <f t="shared" si="2456"/>
        <v>#DIV/0!</v>
      </c>
      <c r="LF107" s="133"/>
      <c r="LG107" s="145">
        <f t="shared" si="2457"/>
        <v>0</v>
      </c>
      <c r="LH107" s="144"/>
      <c r="LI107" s="147"/>
      <c r="LJ107" s="133">
        <f t="shared" si="2458"/>
        <v>0</v>
      </c>
      <c r="LK107" s="134" t="e">
        <f t="shared" si="2459"/>
        <v>#DIV/0!</v>
      </c>
      <c r="LL107" s="133"/>
      <c r="LM107" s="145">
        <f t="shared" si="2460"/>
        <v>0</v>
      </c>
      <c r="LN107" s="144">
        <f t="shared" si="1444"/>
        <v>0</v>
      </c>
      <c r="LO107" s="147">
        <f t="shared" si="1444"/>
        <v>0</v>
      </c>
      <c r="LP107" s="133">
        <f t="shared" si="1444"/>
        <v>0</v>
      </c>
      <c r="LQ107" s="134" t="e">
        <f t="shared" si="1445"/>
        <v>#DIV/0!</v>
      </c>
      <c r="LR107" s="133">
        <f t="shared" si="1446"/>
        <v>0</v>
      </c>
      <c r="LS107" s="145">
        <f t="shared" si="1446"/>
        <v>0</v>
      </c>
      <c r="LT107" s="144"/>
      <c r="LU107" s="147"/>
      <c r="LV107" s="133">
        <f t="shared" si="2461"/>
        <v>0</v>
      </c>
      <c r="LW107" s="134" t="e">
        <f t="shared" si="2462"/>
        <v>#DIV/0!</v>
      </c>
      <c r="LX107" s="133"/>
      <c r="LY107" s="145">
        <f t="shared" si="2463"/>
        <v>0</v>
      </c>
      <c r="LZ107" s="144"/>
      <c r="MA107" s="147"/>
      <c r="MB107" s="133">
        <f t="shared" si="2464"/>
        <v>0</v>
      </c>
      <c r="MC107" s="134" t="e">
        <f t="shared" si="2465"/>
        <v>#DIV/0!</v>
      </c>
      <c r="MD107" s="133"/>
      <c r="ME107" s="145">
        <f t="shared" si="2466"/>
        <v>0</v>
      </c>
      <c r="MF107" s="144">
        <f t="shared" si="1447"/>
        <v>0</v>
      </c>
      <c r="MG107" s="147">
        <f t="shared" si="1447"/>
        <v>0</v>
      </c>
      <c r="MH107" s="133">
        <f t="shared" si="1447"/>
        <v>0</v>
      </c>
      <c r="MI107" s="134" t="e">
        <f t="shared" si="1448"/>
        <v>#DIV/0!</v>
      </c>
      <c r="MJ107" s="133">
        <f t="shared" si="1449"/>
        <v>0</v>
      </c>
      <c r="MK107" s="145">
        <f t="shared" si="1449"/>
        <v>0</v>
      </c>
      <c r="ML107" s="144"/>
      <c r="MM107" s="147"/>
      <c r="MN107" s="133">
        <f t="shared" si="2467"/>
        <v>0</v>
      </c>
      <c r="MO107" s="134" t="e">
        <f t="shared" si="2468"/>
        <v>#DIV/0!</v>
      </c>
      <c r="MP107" s="133"/>
      <c r="MQ107" s="145">
        <f t="shared" si="2469"/>
        <v>0</v>
      </c>
      <c r="MR107" s="144"/>
      <c r="MS107" s="147"/>
      <c r="MT107" s="133">
        <f t="shared" si="2470"/>
        <v>0</v>
      </c>
      <c r="MU107" s="134" t="e">
        <f t="shared" si="2471"/>
        <v>#DIV/0!</v>
      </c>
      <c r="MV107" s="133"/>
      <c r="MW107" s="145">
        <f t="shared" si="2472"/>
        <v>0</v>
      </c>
      <c r="MX107" s="144">
        <f t="shared" si="1450"/>
        <v>0</v>
      </c>
      <c r="MY107" s="147">
        <f t="shared" si="1450"/>
        <v>0</v>
      </c>
      <c r="MZ107" s="133">
        <f t="shared" si="1450"/>
        <v>0</v>
      </c>
      <c r="NA107" s="134" t="e">
        <f t="shared" si="1451"/>
        <v>#DIV/0!</v>
      </c>
      <c r="NB107" s="133">
        <f t="shared" si="1452"/>
        <v>0</v>
      </c>
      <c r="NC107" s="145">
        <f t="shared" si="1452"/>
        <v>0</v>
      </c>
      <c r="ND107" s="144"/>
      <c r="NE107" s="147"/>
      <c r="NF107" s="133">
        <f t="shared" si="2473"/>
        <v>0</v>
      </c>
      <c r="NG107" s="134" t="e">
        <f t="shared" si="2474"/>
        <v>#DIV/0!</v>
      </c>
      <c r="NH107" s="133"/>
      <c r="NI107" s="145">
        <f t="shared" si="2475"/>
        <v>0</v>
      </c>
      <c r="NJ107" s="144"/>
      <c r="NK107" s="147"/>
      <c r="NL107" s="133">
        <f t="shared" si="2476"/>
        <v>0</v>
      </c>
      <c r="NM107" s="134" t="e">
        <f t="shared" si="2477"/>
        <v>#DIV/0!</v>
      </c>
      <c r="NN107" s="133"/>
      <c r="NO107" s="145">
        <f t="shared" si="2478"/>
        <v>0</v>
      </c>
      <c r="NP107" s="144">
        <f t="shared" si="1453"/>
        <v>0</v>
      </c>
      <c r="NQ107" s="147">
        <f t="shared" si="1453"/>
        <v>0</v>
      </c>
      <c r="NR107" s="133">
        <f t="shared" si="1453"/>
        <v>0</v>
      </c>
      <c r="NS107" s="134" t="e">
        <f t="shared" si="1454"/>
        <v>#DIV/0!</v>
      </c>
      <c r="NT107" s="133">
        <f t="shared" si="1455"/>
        <v>0</v>
      </c>
      <c r="NU107" s="145">
        <f t="shared" si="1455"/>
        <v>0</v>
      </c>
      <c r="NV107" s="144"/>
      <c r="NW107" s="147"/>
      <c r="NX107" s="133">
        <f t="shared" si="2479"/>
        <v>0</v>
      </c>
      <c r="NY107" s="134" t="e">
        <f t="shared" si="2480"/>
        <v>#DIV/0!</v>
      </c>
      <c r="NZ107" s="133"/>
      <c r="OA107" s="145">
        <f t="shared" si="2481"/>
        <v>0</v>
      </c>
      <c r="OB107" s="144"/>
      <c r="OC107" s="147"/>
      <c r="OD107" s="133">
        <f t="shared" si="2482"/>
        <v>0</v>
      </c>
      <c r="OE107" s="134" t="e">
        <f t="shared" si="2483"/>
        <v>#DIV/0!</v>
      </c>
      <c r="OF107" s="133"/>
      <c r="OG107" s="145">
        <f t="shared" si="2484"/>
        <v>0</v>
      </c>
      <c r="OH107" s="144"/>
      <c r="OI107" s="147"/>
      <c r="OJ107" s="133">
        <f t="shared" si="2485"/>
        <v>0</v>
      </c>
      <c r="OK107" s="134" t="e">
        <f t="shared" si="2486"/>
        <v>#DIV/0!</v>
      </c>
      <c r="OL107" s="133"/>
      <c r="OM107" s="145">
        <f t="shared" si="2487"/>
        <v>0</v>
      </c>
      <c r="ON107" s="144">
        <f t="shared" si="1456"/>
        <v>0</v>
      </c>
      <c r="OO107" s="147">
        <f t="shared" si="1456"/>
        <v>0</v>
      </c>
      <c r="OP107" s="133">
        <f t="shared" si="1456"/>
        <v>0</v>
      </c>
      <c r="OQ107" s="134" t="e">
        <f t="shared" si="1457"/>
        <v>#DIV/0!</v>
      </c>
      <c r="OR107" s="133">
        <f t="shared" si="1458"/>
        <v>0</v>
      </c>
      <c r="OS107" s="145">
        <f t="shared" si="1458"/>
        <v>0</v>
      </c>
      <c r="OT107" s="144"/>
      <c r="OU107" s="147"/>
      <c r="OV107" s="133">
        <f t="shared" si="2488"/>
        <v>0</v>
      </c>
      <c r="OW107" s="134" t="e">
        <f t="shared" si="2489"/>
        <v>#DIV/0!</v>
      </c>
      <c r="OX107" s="133"/>
      <c r="OY107" s="145">
        <f t="shared" si="2490"/>
        <v>0</v>
      </c>
      <c r="OZ107" s="144"/>
      <c r="PA107" s="147"/>
      <c r="PB107" s="133">
        <f t="shared" si="2491"/>
        <v>0</v>
      </c>
      <c r="PC107" s="134" t="e">
        <f t="shared" si="2492"/>
        <v>#DIV/0!</v>
      </c>
      <c r="PD107" s="133"/>
      <c r="PE107" s="145">
        <f t="shared" si="2493"/>
        <v>0</v>
      </c>
      <c r="PF107" s="144">
        <f t="shared" si="1459"/>
        <v>0</v>
      </c>
      <c r="PG107" s="147">
        <f t="shared" si="1459"/>
        <v>0</v>
      </c>
      <c r="PH107" s="133">
        <f t="shared" si="1459"/>
        <v>0</v>
      </c>
      <c r="PI107" s="134" t="e">
        <f t="shared" si="1460"/>
        <v>#DIV/0!</v>
      </c>
      <c r="PJ107" s="133">
        <f t="shared" si="1461"/>
        <v>0</v>
      </c>
      <c r="PK107" s="145">
        <f t="shared" si="1461"/>
        <v>0</v>
      </c>
      <c r="PL107" s="144"/>
      <c r="PM107" s="147"/>
      <c r="PN107" s="133">
        <f t="shared" si="2494"/>
        <v>0</v>
      </c>
      <c r="PO107" s="134" t="e">
        <f t="shared" si="2495"/>
        <v>#DIV/0!</v>
      </c>
      <c r="PP107" s="133"/>
      <c r="PQ107" s="145">
        <f t="shared" si="2496"/>
        <v>0</v>
      </c>
      <c r="PR107" s="144"/>
      <c r="PS107" s="147"/>
      <c r="PT107" s="133">
        <f t="shared" si="2497"/>
        <v>0</v>
      </c>
      <c r="PU107" s="134" t="e">
        <f t="shared" si="2498"/>
        <v>#DIV/0!</v>
      </c>
      <c r="PV107" s="133"/>
      <c r="PW107" s="145">
        <f t="shared" si="2499"/>
        <v>0</v>
      </c>
    </row>
    <row r="108" spans="1:439" s="234" customFormat="1" ht="18.75" customHeight="1">
      <c r="A108" s="233"/>
      <c r="B108" s="186" t="s">
        <v>813</v>
      </c>
      <c r="C108" s="186" t="s">
        <v>814</v>
      </c>
      <c r="D108" s="152">
        <f>+'[10]รายงานจัดซื้องบ P '!D19</f>
        <v>7976463.79</v>
      </c>
      <c r="E108" s="152">
        <f>+'[10]รายงานจัดซื้องบ P '!E19</f>
        <v>0</v>
      </c>
      <c r="F108" s="152">
        <f t="shared" si="2371"/>
        <v>7976463.79</v>
      </c>
      <c r="G108" s="153">
        <f>+'[10]รายงานจัดซื้องบ P '!F19</f>
        <v>0</v>
      </c>
      <c r="H108" s="152">
        <f t="shared" si="2372"/>
        <v>7976463.79</v>
      </c>
      <c r="I108" s="153">
        <f>+'[10]รายงานจัดซื้องบ P '!H19+'[10]รายงานจัดซื้องบ P '!K19+'[10]รายงานจัดซื้องบ P '!L19</f>
        <v>2040511.75</v>
      </c>
      <c r="J108" s="152">
        <f t="shared" si="2373"/>
        <v>5935952.04</v>
      </c>
      <c r="K108" s="154">
        <f t="shared" si="1374"/>
        <v>25.581658786668921</v>
      </c>
      <c r="L108" s="152">
        <f>+'[10]รายงานจัดซื้องบ P '!N19</f>
        <v>2152900</v>
      </c>
      <c r="M108" s="155">
        <f t="shared" si="2374"/>
        <v>3783052.04</v>
      </c>
      <c r="N108" s="136">
        <f t="shared" si="1375"/>
        <v>0</v>
      </c>
      <c r="O108" s="148">
        <f t="shared" si="1375"/>
        <v>0</v>
      </c>
      <c r="P108" s="137">
        <f t="shared" si="1375"/>
        <v>0</v>
      </c>
      <c r="Q108" s="138" t="e">
        <f t="shared" si="1376"/>
        <v>#DIV/0!</v>
      </c>
      <c r="R108" s="137">
        <f t="shared" si="1377"/>
        <v>0</v>
      </c>
      <c r="S108" s="139">
        <f t="shared" si="1377"/>
        <v>0</v>
      </c>
      <c r="T108" s="140">
        <f t="shared" si="1484"/>
        <v>7976463.79</v>
      </c>
      <c r="U108" s="149">
        <f t="shared" si="1484"/>
        <v>2040511.75</v>
      </c>
      <c r="V108" s="141">
        <f t="shared" si="2375"/>
        <v>5935952.04</v>
      </c>
      <c r="W108" s="142">
        <f t="shared" si="1248"/>
        <v>25.581658786668921</v>
      </c>
      <c r="X108" s="141">
        <f t="shared" si="1486"/>
        <v>2152900</v>
      </c>
      <c r="Y108" s="143">
        <f t="shared" si="2376"/>
        <v>3783052.04</v>
      </c>
      <c r="Z108" s="144">
        <v>0</v>
      </c>
      <c r="AA108" s="147">
        <v>0</v>
      </c>
      <c r="AB108" s="133">
        <f t="shared" si="2377"/>
        <v>0</v>
      </c>
      <c r="AC108" s="134" t="e">
        <f t="shared" si="2378"/>
        <v>#DIV/0!</v>
      </c>
      <c r="AD108" s="133">
        <v>0</v>
      </c>
      <c r="AE108" s="145">
        <f t="shared" si="2379"/>
        <v>0</v>
      </c>
      <c r="AF108" s="144">
        <v>0</v>
      </c>
      <c r="AG108" s="147">
        <v>0</v>
      </c>
      <c r="AH108" s="133">
        <f t="shared" si="2380"/>
        <v>0</v>
      </c>
      <c r="AI108" s="134" t="e">
        <f t="shared" si="2381"/>
        <v>#DIV/0!</v>
      </c>
      <c r="AJ108" s="133">
        <v>0</v>
      </c>
      <c r="AK108" s="145">
        <f t="shared" si="2382"/>
        <v>0</v>
      </c>
      <c r="AL108" s="144">
        <f t="shared" si="1378"/>
        <v>0</v>
      </c>
      <c r="AM108" s="147">
        <f t="shared" si="1378"/>
        <v>0</v>
      </c>
      <c r="AN108" s="133">
        <f t="shared" si="1378"/>
        <v>0</v>
      </c>
      <c r="AO108" s="134" t="e">
        <f t="shared" si="1379"/>
        <v>#DIV/0!</v>
      </c>
      <c r="AP108" s="133">
        <f t="shared" si="1380"/>
        <v>0</v>
      </c>
      <c r="AQ108" s="145">
        <f t="shared" si="1380"/>
        <v>0</v>
      </c>
      <c r="AR108" s="144"/>
      <c r="AS108" s="147"/>
      <c r="AT108" s="133">
        <f t="shared" si="1381"/>
        <v>0</v>
      </c>
      <c r="AU108" s="134" t="e">
        <f t="shared" si="1382"/>
        <v>#DIV/0!</v>
      </c>
      <c r="AV108" s="133"/>
      <c r="AW108" s="145">
        <f t="shared" si="1383"/>
        <v>0</v>
      </c>
      <c r="AX108" s="144"/>
      <c r="AY108" s="147"/>
      <c r="AZ108" s="133">
        <f t="shared" si="1384"/>
        <v>0</v>
      </c>
      <c r="BA108" s="134" t="e">
        <f t="shared" si="1385"/>
        <v>#DIV/0!</v>
      </c>
      <c r="BB108" s="133"/>
      <c r="BC108" s="145">
        <f t="shared" si="1386"/>
        <v>0</v>
      </c>
      <c r="BD108" s="144"/>
      <c r="BE108" s="147"/>
      <c r="BF108" s="133">
        <f t="shared" si="1387"/>
        <v>0</v>
      </c>
      <c r="BG108" s="134" t="e">
        <f t="shared" si="1388"/>
        <v>#DIV/0!</v>
      </c>
      <c r="BH108" s="133"/>
      <c r="BI108" s="145">
        <f t="shared" si="1389"/>
        <v>0</v>
      </c>
      <c r="BJ108" s="144">
        <f t="shared" si="1390"/>
        <v>0</v>
      </c>
      <c r="BK108" s="147">
        <f t="shared" si="1390"/>
        <v>0</v>
      </c>
      <c r="BL108" s="133">
        <f t="shared" si="1390"/>
        <v>0</v>
      </c>
      <c r="BM108" s="134" t="e">
        <f t="shared" si="1391"/>
        <v>#DIV/0!</v>
      </c>
      <c r="BN108" s="133">
        <f t="shared" si="1392"/>
        <v>0</v>
      </c>
      <c r="BO108" s="145">
        <f t="shared" si="1392"/>
        <v>0</v>
      </c>
      <c r="BP108" s="144">
        <f>+[10]รายละเอียดซื้อP!F74</f>
        <v>0</v>
      </c>
      <c r="BQ108" s="147">
        <f>+[10]รายละเอียดซื้อP!G74+[10]รายละเอียดซื้อP!J74+[10]รายละเอียดซื้อP!K74</f>
        <v>0</v>
      </c>
      <c r="BR108" s="133">
        <f t="shared" si="1393"/>
        <v>0</v>
      </c>
      <c r="BS108" s="134" t="e">
        <f t="shared" si="1394"/>
        <v>#DIV/0!</v>
      </c>
      <c r="BT108" s="133">
        <f>+[10]รายละเอียดซื้อP!N74</f>
        <v>0</v>
      </c>
      <c r="BU108" s="145">
        <f t="shared" si="1395"/>
        <v>0</v>
      </c>
      <c r="BV108" s="144"/>
      <c r="BW108" s="147"/>
      <c r="BX108" s="133">
        <f t="shared" si="1396"/>
        <v>0</v>
      </c>
      <c r="BY108" s="134" t="e">
        <f t="shared" si="1397"/>
        <v>#DIV/0!</v>
      </c>
      <c r="BZ108" s="133"/>
      <c r="CA108" s="145">
        <f t="shared" si="1398"/>
        <v>0</v>
      </c>
      <c r="CB108" s="144"/>
      <c r="CC108" s="147"/>
      <c r="CD108" s="133">
        <f t="shared" si="1399"/>
        <v>0</v>
      </c>
      <c r="CE108" s="134" t="e">
        <f t="shared" si="1400"/>
        <v>#DIV/0!</v>
      </c>
      <c r="CF108" s="133"/>
      <c r="CG108" s="145">
        <f t="shared" si="1401"/>
        <v>0</v>
      </c>
      <c r="CH108" s="144">
        <f t="shared" si="1402"/>
        <v>0</v>
      </c>
      <c r="CI108" s="147">
        <f t="shared" si="1402"/>
        <v>0</v>
      </c>
      <c r="CJ108" s="133">
        <f t="shared" si="1402"/>
        <v>0</v>
      </c>
      <c r="CK108" s="134" t="e">
        <f t="shared" si="1403"/>
        <v>#DIV/0!</v>
      </c>
      <c r="CL108" s="133">
        <f t="shared" si="1404"/>
        <v>0</v>
      </c>
      <c r="CM108" s="145">
        <f t="shared" si="1404"/>
        <v>0</v>
      </c>
      <c r="CN108" s="144"/>
      <c r="CO108" s="147"/>
      <c r="CP108" s="133">
        <f t="shared" si="1405"/>
        <v>0</v>
      </c>
      <c r="CQ108" s="134" t="e">
        <f t="shared" si="1406"/>
        <v>#DIV/0!</v>
      </c>
      <c r="CR108" s="133"/>
      <c r="CS108" s="145">
        <f t="shared" si="1407"/>
        <v>0</v>
      </c>
      <c r="CT108" s="144"/>
      <c r="CU108" s="147"/>
      <c r="CV108" s="133">
        <f t="shared" si="1408"/>
        <v>0</v>
      </c>
      <c r="CW108" s="134" t="e">
        <f t="shared" si="1409"/>
        <v>#DIV/0!</v>
      </c>
      <c r="CX108" s="133"/>
      <c r="CY108" s="145">
        <f t="shared" si="1410"/>
        <v>0</v>
      </c>
      <c r="CZ108" s="144"/>
      <c r="DA108" s="147"/>
      <c r="DB108" s="133">
        <f t="shared" si="1411"/>
        <v>0</v>
      </c>
      <c r="DC108" s="134" t="e">
        <f t="shared" si="1412"/>
        <v>#DIV/0!</v>
      </c>
      <c r="DD108" s="133"/>
      <c r="DE108" s="145">
        <f t="shared" si="1413"/>
        <v>0</v>
      </c>
      <c r="DF108" s="144">
        <f t="shared" si="1414"/>
        <v>1366884.9</v>
      </c>
      <c r="DG108" s="147">
        <f t="shared" si="1414"/>
        <v>923800</v>
      </c>
      <c r="DH108" s="133">
        <f t="shared" si="1414"/>
        <v>443084.89999999991</v>
      </c>
      <c r="DI108" s="134">
        <f t="shared" si="1415"/>
        <v>67.584329887615269</v>
      </c>
      <c r="DJ108" s="133">
        <f t="shared" si="1416"/>
        <v>0</v>
      </c>
      <c r="DK108" s="145">
        <f t="shared" si="1416"/>
        <v>443084.89999999991</v>
      </c>
      <c r="DL108" s="144">
        <f>+[10]รายละเอียดซื้อP!F75</f>
        <v>1366884.9</v>
      </c>
      <c r="DM108" s="147">
        <f>+[10]รายละเอียดซื้อP!G75+[10]รายละเอียดซื้อP!J75+[10]รายละเอียดซื้อP!K75</f>
        <v>923800</v>
      </c>
      <c r="DN108" s="133">
        <f t="shared" si="1417"/>
        <v>443084.89999999991</v>
      </c>
      <c r="DO108" s="134">
        <f t="shared" si="1418"/>
        <v>67.584329887615269</v>
      </c>
      <c r="DP108" s="133">
        <f>+[10]รายละเอียดซื้อP!N75</f>
        <v>0</v>
      </c>
      <c r="DQ108" s="145">
        <f t="shared" si="1419"/>
        <v>443084.89999999991</v>
      </c>
      <c r="DR108" s="144"/>
      <c r="DS108" s="147"/>
      <c r="DT108" s="133">
        <f t="shared" si="1420"/>
        <v>0</v>
      </c>
      <c r="DU108" s="134" t="e">
        <f t="shared" si="1421"/>
        <v>#DIV/0!</v>
      </c>
      <c r="DV108" s="133"/>
      <c r="DW108" s="145">
        <f t="shared" si="1422"/>
        <v>0</v>
      </c>
      <c r="DX108" s="144"/>
      <c r="DY108" s="147"/>
      <c r="DZ108" s="133">
        <f t="shared" si="2383"/>
        <v>0</v>
      </c>
      <c r="EA108" s="134" t="e">
        <f t="shared" si="2384"/>
        <v>#DIV/0!</v>
      </c>
      <c r="EB108" s="133"/>
      <c r="EC108" s="145">
        <f t="shared" si="2385"/>
        <v>0</v>
      </c>
      <c r="ED108" s="144">
        <f t="shared" si="1423"/>
        <v>200000</v>
      </c>
      <c r="EE108" s="147">
        <f t="shared" si="1423"/>
        <v>0</v>
      </c>
      <c r="EF108" s="133">
        <f t="shared" si="1423"/>
        <v>200000</v>
      </c>
      <c r="EG108" s="134">
        <f t="shared" si="1424"/>
        <v>0</v>
      </c>
      <c r="EH108" s="133">
        <f t="shared" si="1425"/>
        <v>0</v>
      </c>
      <c r="EI108" s="145">
        <f t="shared" si="1425"/>
        <v>200000</v>
      </c>
      <c r="EJ108" s="144">
        <f>+[10]รายละเอียดซื้อP!F76</f>
        <v>200000</v>
      </c>
      <c r="EK108" s="147">
        <f>+[10]รายละเอียดซื้อP!G76+[10]รายละเอียดซื้อP!J76+[10]รายละเอียดซื้อP!K76</f>
        <v>0</v>
      </c>
      <c r="EL108" s="133">
        <f t="shared" si="2386"/>
        <v>200000</v>
      </c>
      <c r="EM108" s="134">
        <f t="shared" si="2387"/>
        <v>0</v>
      </c>
      <c r="EN108" s="133">
        <f>+[10]รายละเอียดซื้อP!N76</f>
        <v>0</v>
      </c>
      <c r="EO108" s="145">
        <f t="shared" si="2388"/>
        <v>200000</v>
      </c>
      <c r="EP108" s="144"/>
      <c r="EQ108" s="147"/>
      <c r="ER108" s="133">
        <f t="shared" si="2389"/>
        <v>0</v>
      </c>
      <c r="ES108" s="134" t="e">
        <f t="shared" si="2390"/>
        <v>#DIV/0!</v>
      </c>
      <c r="ET108" s="133"/>
      <c r="EU108" s="145">
        <f t="shared" si="2391"/>
        <v>0</v>
      </c>
      <c r="EV108" s="144"/>
      <c r="EW108" s="147"/>
      <c r="EX108" s="133">
        <f t="shared" si="2392"/>
        <v>0</v>
      </c>
      <c r="EY108" s="134" t="e">
        <f t="shared" si="2393"/>
        <v>#DIV/0!</v>
      </c>
      <c r="EZ108" s="133"/>
      <c r="FA108" s="145">
        <f t="shared" si="2394"/>
        <v>0</v>
      </c>
      <c r="FB108" s="144"/>
      <c r="FC108" s="147"/>
      <c r="FD108" s="133">
        <f t="shared" si="2395"/>
        <v>0</v>
      </c>
      <c r="FE108" s="134" t="e">
        <f t="shared" si="2396"/>
        <v>#DIV/0!</v>
      </c>
      <c r="FF108" s="133"/>
      <c r="FG108" s="145">
        <f t="shared" si="2397"/>
        <v>0</v>
      </c>
      <c r="FH108" s="144"/>
      <c r="FI108" s="147"/>
      <c r="FJ108" s="133">
        <f t="shared" si="2398"/>
        <v>0</v>
      </c>
      <c r="FK108" s="134" t="e">
        <f t="shared" si="2399"/>
        <v>#DIV/0!</v>
      </c>
      <c r="FL108" s="133"/>
      <c r="FM108" s="145">
        <f t="shared" si="2400"/>
        <v>0</v>
      </c>
      <c r="FN108" s="144">
        <f t="shared" si="1426"/>
        <v>500258.75</v>
      </c>
      <c r="FO108" s="147">
        <f t="shared" si="1426"/>
        <v>0</v>
      </c>
      <c r="FP108" s="133">
        <f t="shared" si="1426"/>
        <v>500258.75</v>
      </c>
      <c r="FQ108" s="134">
        <f t="shared" si="1427"/>
        <v>0</v>
      </c>
      <c r="FR108" s="133">
        <f t="shared" si="1428"/>
        <v>206500</v>
      </c>
      <c r="FS108" s="145">
        <f t="shared" si="1428"/>
        <v>293758.75</v>
      </c>
      <c r="FT108" s="144">
        <f>+[10]รายละเอียดซื้อP!F77</f>
        <v>500258.75</v>
      </c>
      <c r="FU108" s="147">
        <f>+[10]รายละเอียดซื้อP!G77+[10]รายละเอียดซื้อP!J77+[10]รายละเอียดซื้อP!K77</f>
        <v>0</v>
      </c>
      <c r="FV108" s="133">
        <f t="shared" si="2401"/>
        <v>500258.75</v>
      </c>
      <c r="FW108" s="134">
        <f t="shared" si="2402"/>
        <v>0</v>
      </c>
      <c r="FX108" s="133">
        <f>+[10]รายละเอียดซื้อP!N77</f>
        <v>206500</v>
      </c>
      <c r="FY108" s="145">
        <f t="shared" si="2403"/>
        <v>293758.75</v>
      </c>
      <c r="FZ108" s="144"/>
      <c r="GA108" s="147"/>
      <c r="GB108" s="133">
        <f t="shared" si="2404"/>
        <v>0</v>
      </c>
      <c r="GC108" s="134" t="e">
        <f t="shared" si="2405"/>
        <v>#DIV/0!</v>
      </c>
      <c r="GD108" s="133"/>
      <c r="GE108" s="145">
        <f t="shared" si="2406"/>
        <v>0</v>
      </c>
      <c r="GF108" s="144"/>
      <c r="GG108" s="147"/>
      <c r="GH108" s="133">
        <f t="shared" si="2407"/>
        <v>0</v>
      </c>
      <c r="GI108" s="134" t="e">
        <f t="shared" si="2408"/>
        <v>#DIV/0!</v>
      </c>
      <c r="GJ108" s="133"/>
      <c r="GK108" s="145">
        <f t="shared" si="2409"/>
        <v>0</v>
      </c>
      <c r="GL108" s="144">
        <f t="shared" si="1429"/>
        <v>1898253.89</v>
      </c>
      <c r="GM108" s="147">
        <f t="shared" si="1429"/>
        <v>280000</v>
      </c>
      <c r="GN108" s="133">
        <f t="shared" si="1429"/>
        <v>1618253.89</v>
      </c>
      <c r="GO108" s="134">
        <f t="shared" si="1430"/>
        <v>14.750397798473628</v>
      </c>
      <c r="GP108" s="133">
        <f t="shared" si="1431"/>
        <v>1227600</v>
      </c>
      <c r="GQ108" s="145">
        <f t="shared" si="1431"/>
        <v>390653.8899999999</v>
      </c>
      <c r="GR108" s="144">
        <f>+[10]รายละเอียดซื้อP!F78</f>
        <v>1898253.89</v>
      </c>
      <c r="GS108" s="147">
        <f>+[10]รายละเอียดซื้อP!G78+[10]รายละเอียดซื้อP!J78+[10]รายละเอียดซื้อP!K78</f>
        <v>280000</v>
      </c>
      <c r="GT108" s="133">
        <f t="shared" si="2410"/>
        <v>1618253.89</v>
      </c>
      <c r="GU108" s="134">
        <f t="shared" si="2411"/>
        <v>14.750397798473628</v>
      </c>
      <c r="GV108" s="133">
        <f>+[10]รายละเอียดซื้อP!N78</f>
        <v>1227600</v>
      </c>
      <c r="GW108" s="145">
        <f t="shared" si="2412"/>
        <v>390653.8899999999</v>
      </c>
      <c r="GX108" s="144"/>
      <c r="GY108" s="147"/>
      <c r="GZ108" s="133">
        <f t="shared" si="2413"/>
        <v>0</v>
      </c>
      <c r="HA108" s="134" t="e">
        <f t="shared" si="2414"/>
        <v>#DIV/0!</v>
      </c>
      <c r="HB108" s="133"/>
      <c r="HC108" s="145">
        <f t="shared" si="2415"/>
        <v>0</v>
      </c>
      <c r="HD108" s="144"/>
      <c r="HE108" s="147"/>
      <c r="HF108" s="133">
        <f t="shared" si="2416"/>
        <v>0</v>
      </c>
      <c r="HG108" s="134" t="e">
        <f t="shared" si="2417"/>
        <v>#DIV/0!</v>
      </c>
      <c r="HH108" s="133"/>
      <c r="HI108" s="145">
        <f t="shared" si="2418"/>
        <v>0</v>
      </c>
      <c r="HJ108" s="144"/>
      <c r="HK108" s="147"/>
      <c r="HL108" s="133">
        <f t="shared" si="2419"/>
        <v>0</v>
      </c>
      <c r="HM108" s="134" t="e">
        <f t="shared" si="2420"/>
        <v>#DIV/0!</v>
      </c>
      <c r="HN108" s="133"/>
      <c r="HO108" s="145">
        <f t="shared" si="2421"/>
        <v>0</v>
      </c>
      <c r="HP108" s="144"/>
      <c r="HQ108" s="147"/>
      <c r="HR108" s="133">
        <f t="shared" si="2422"/>
        <v>0</v>
      </c>
      <c r="HS108" s="134" t="e">
        <f t="shared" si="2423"/>
        <v>#DIV/0!</v>
      </c>
      <c r="HT108" s="133"/>
      <c r="HU108" s="145">
        <f t="shared" si="2424"/>
        <v>0</v>
      </c>
      <c r="HV108" s="144"/>
      <c r="HW108" s="147"/>
      <c r="HX108" s="133">
        <f t="shared" si="2425"/>
        <v>0</v>
      </c>
      <c r="HY108" s="134" t="e">
        <f t="shared" si="2426"/>
        <v>#DIV/0!</v>
      </c>
      <c r="HZ108" s="133"/>
      <c r="IA108" s="145">
        <f t="shared" si="2427"/>
        <v>0</v>
      </c>
      <c r="IB108" s="144">
        <f t="shared" si="1432"/>
        <v>477378</v>
      </c>
      <c r="IC108" s="147">
        <f t="shared" si="1432"/>
        <v>131416</v>
      </c>
      <c r="ID108" s="133">
        <f t="shared" si="1432"/>
        <v>345962</v>
      </c>
      <c r="IE108" s="134">
        <f t="shared" si="1433"/>
        <v>27.528708905730888</v>
      </c>
      <c r="IF108" s="133">
        <f t="shared" si="1434"/>
        <v>0</v>
      </c>
      <c r="IG108" s="145">
        <f t="shared" si="1434"/>
        <v>345962</v>
      </c>
      <c r="IH108" s="144">
        <f>+[10]รายละเอียดซื้อP!F79</f>
        <v>477378</v>
      </c>
      <c r="II108" s="147">
        <f>+[10]รายละเอียดซื้อP!G79+[10]รายละเอียดซื้อP!J79+[10]รายละเอียดซื้อP!K79</f>
        <v>131416</v>
      </c>
      <c r="IJ108" s="133">
        <f t="shared" si="2428"/>
        <v>345962</v>
      </c>
      <c r="IK108" s="134">
        <f t="shared" si="2429"/>
        <v>27.528708905730888</v>
      </c>
      <c r="IL108" s="133">
        <f>+[10]รายละเอียดซื้อP!N79</f>
        <v>0</v>
      </c>
      <c r="IM108" s="145">
        <f t="shared" si="2430"/>
        <v>345962</v>
      </c>
      <c r="IN108" s="144"/>
      <c r="IO108" s="147"/>
      <c r="IP108" s="133">
        <f t="shared" si="2431"/>
        <v>0</v>
      </c>
      <c r="IQ108" s="134" t="e">
        <f t="shared" si="2432"/>
        <v>#DIV/0!</v>
      </c>
      <c r="IR108" s="133"/>
      <c r="IS108" s="145">
        <f t="shared" si="2433"/>
        <v>0</v>
      </c>
      <c r="IT108" s="144"/>
      <c r="IU108" s="147"/>
      <c r="IV108" s="133">
        <f t="shared" si="2434"/>
        <v>0</v>
      </c>
      <c r="IW108" s="134" t="e">
        <f t="shared" si="2435"/>
        <v>#DIV/0!</v>
      </c>
      <c r="IX108" s="133"/>
      <c r="IY108" s="145">
        <f t="shared" si="2436"/>
        <v>0</v>
      </c>
      <c r="IZ108" s="144">
        <f t="shared" si="1435"/>
        <v>430095.75</v>
      </c>
      <c r="JA108" s="147">
        <f t="shared" si="1435"/>
        <v>185295.75</v>
      </c>
      <c r="JB108" s="133">
        <f t="shared" si="1435"/>
        <v>244800</v>
      </c>
      <c r="JC108" s="134">
        <f t="shared" si="1436"/>
        <v>43.082441526102038</v>
      </c>
      <c r="JD108" s="133">
        <f t="shared" si="1437"/>
        <v>244800</v>
      </c>
      <c r="JE108" s="145">
        <f t="shared" si="1437"/>
        <v>0</v>
      </c>
      <c r="JF108" s="144">
        <f>+[10]รายละเอียดซื้อP!F80</f>
        <v>430095.75</v>
      </c>
      <c r="JG108" s="147">
        <f>+[10]รายละเอียดซื้อP!G80+[10]รายละเอียดซื้อP!J80+[10]รายละเอียดซื้อP!K80</f>
        <v>185295.75</v>
      </c>
      <c r="JH108" s="133">
        <f t="shared" si="2437"/>
        <v>244800</v>
      </c>
      <c r="JI108" s="134">
        <f t="shared" si="2438"/>
        <v>43.082441526102038</v>
      </c>
      <c r="JJ108" s="133">
        <f>+[10]รายละเอียดซื้อP!N80</f>
        <v>244800</v>
      </c>
      <c r="JK108" s="145">
        <f t="shared" si="2439"/>
        <v>0</v>
      </c>
      <c r="JL108" s="144"/>
      <c r="JM108" s="147"/>
      <c r="JN108" s="133">
        <f t="shared" si="2440"/>
        <v>0</v>
      </c>
      <c r="JO108" s="134" t="e">
        <f t="shared" si="2441"/>
        <v>#DIV/0!</v>
      </c>
      <c r="JP108" s="133"/>
      <c r="JQ108" s="145">
        <f t="shared" si="2442"/>
        <v>0</v>
      </c>
      <c r="JR108" s="144"/>
      <c r="JS108" s="147"/>
      <c r="JT108" s="133">
        <f t="shared" si="2443"/>
        <v>0</v>
      </c>
      <c r="JU108" s="134" t="e">
        <f t="shared" si="2444"/>
        <v>#DIV/0!</v>
      </c>
      <c r="JV108" s="133"/>
      <c r="JW108" s="145">
        <f t="shared" si="2445"/>
        <v>0</v>
      </c>
      <c r="JX108" s="144"/>
      <c r="JY108" s="147"/>
      <c r="JZ108" s="133">
        <f t="shared" si="2446"/>
        <v>0</v>
      </c>
      <c r="KA108" s="134" t="e">
        <f t="shared" si="2447"/>
        <v>#DIV/0!</v>
      </c>
      <c r="KB108" s="133"/>
      <c r="KC108" s="145">
        <f t="shared" si="2448"/>
        <v>0</v>
      </c>
      <c r="KD108" s="144">
        <f t="shared" si="1438"/>
        <v>502700</v>
      </c>
      <c r="KE108" s="147">
        <f t="shared" si="1438"/>
        <v>0</v>
      </c>
      <c r="KF108" s="133">
        <f t="shared" si="1438"/>
        <v>502700</v>
      </c>
      <c r="KG108" s="134">
        <f t="shared" si="1439"/>
        <v>0</v>
      </c>
      <c r="KH108" s="133">
        <f t="shared" si="1440"/>
        <v>0</v>
      </c>
      <c r="KI108" s="145">
        <f t="shared" si="1440"/>
        <v>502700</v>
      </c>
      <c r="KJ108" s="144">
        <f>+[10]รายละเอียดซื้อP!F81</f>
        <v>502700</v>
      </c>
      <c r="KK108" s="147">
        <f>+[10]รายละเอียดซื้อP!G81+[10]รายละเอียดซื้อP!J81+[10]รายละเอียดซื้อP!K81</f>
        <v>0</v>
      </c>
      <c r="KL108" s="133">
        <f t="shared" si="2449"/>
        <v>502700</v>
      </c>
      <c r="KM108" s="134">
        <f t="shared" si="2450"/>
        <v>0</v>
      </c>
      <c r="KN108" s="133">
        <f>+[10]รายละเอียดซื้อP!N81</f>
        <v>0</v>
      </c>
      <c r="KO108" s="145">
        <f t="shared" si="2451"/>
        <v>502700</v>
      </c>
      <c r="KP108" s="144"/>
      <c r="KQ108" s="147"/>
      <c r="KR108" s="133">
        <f t="shared" si="2452"/>
        <v>0</v>
      </c>
      <c r="KS108" s="134" t="e">
        <f t="shared" si="2453"/>
        <v>#DIV/0!</v>
      </c>
      <c r="KT108" s="133"/>
      <c r="KU108" s="145">
        <f t="shared" si="2454"/>
        <v>0</v>
      </c>
      <c r="KV108" s="144">
        <f t="shared" si="1441"/>
        <v>566475</v>
      </c>
      <c r="KW108" s="147">
        <f t="shared" si="1441"/>
        <v>520000</v>
      </c>
      <c r="KX108" s="133">
        <f t="shared" si="1441"/>
        <v>46475</v>
      </c>
      <c r="KY108" s="134">
        <f t="shared" si="1442"/>
        <v>91.795754446356852</v>
      </c>
      <c r="KZ108" s="133">
        <f t="shared" si="1443"/>
        <v>0</v>
      </c>
      <c r="LA108" s="145">
        <f t="shared" si="1443"/>
        <v>46475</v>
      </c>
      <c r="LB108" s="144">
        <f>+[10]รายละเอียดซื้อP!F82</f>
        <v>566475</v>
      </c>
      <c r="LC108" s="147">
        <f>+[10]รายละเอียดซื้อP!G82+[10]รายละเอียดซื้อP!J82+[10]รายละเอียดซื้อP!K82</f>
        <v>520000</v>
      </c>
      <c r="LD108" s="133">
        <f t="shared" si="2455"/>
        <v>46475</v>
      </c>
      <c r="LE108" s="134">
        <f t="shared" si="2456"/>
        <v>91.795754446356852</v>
      </c>
      <c r="LF108" s="133">
        <f>+[10]รายละเอียดซื้อP!N82</f>
        <v>0</v>
      </c>
      <c r="LG108" s="145">
        <f t="shared" si="2457"/>
        <v>46475</v>
      </c>
      <c r="LH108" s="144"/>
      <c r="LI108" s="147"/>
      <c r="LJ108" s="133">
        <f t="shared" si="2458"/>
        <v>0</v>
      </c>
      <c r="LK108" s="134" t="e">
        <f t="shared" si="2459"/>
        <v>#DIV/0!</v>
      </c>
      <c r="LL108" s="133"/>
      <c r="LM108" s="145">
        <f t="shared" si="2460"/>
        <v>0</v>
      </c>
      <c r="LN108" s="144">
        <f t="shared" si="1444"/>
        <v>390000</v>
      </c>
      <c r="LO108" s="147">
        <f t="shared" si="1444"/>
        <v>0</v>
      </c>
      <c r="LP108" s="133">
        <f t="shared" si="1444"/>
        <v>390000</v>
      </c>
      <c r="LQ108" s="134">
        <f t="shared" si="1445"/>
        <v>0</v>
      </c>
      <c r="LR108" s="133">
        <f t="shared" si="1446"/>
        <v>390000</v>
      </c>
      <c r="LS108" s="145">
        <f t="shared" si="1446"/>
        <v>0</v>
      </c>
      <c r="LT108" s="144">
        <f>+[10]รายละเอียดซื้อP!F83</f>
        <v>390000</v>
      </c>
      <c r="LU108" s="147">
        <f>+[10]รายละเอียดซื้อP!G83+[10]รายละเอียดซื้อP!J83+[10]รายละเอียดซื้อP!K83</f>
        <v>0</v>
      </c>
      <c r="LV108" s="133">
        <f t="shared" si="2461"/>
        <v>390000</v>
      </c>
      <c r="LW108" s="134">
        <f t="shared" si="2462"/>
        <v>0</v>
      </c>
      <c r="LX108" s="133">
        <f>+[10]รายละเอียดซื้อP!N83</f>
        <v>390000</v>
      </c>
      <c r="LY108" s="145">
        <f t="shared" si="2463"/>
        <v>0</v>
      </c>
      <c r="LZ108" s="144"/>
      <c r="MA108" s="147"/>
      <c r="MB108" s="133">
        <f t="shared" si="2464"/>
        <v>0</v>
      </c>
      <c r="MC108" s="134" t="e">
        <f t="shared" si="2465"/>
        <v>#DIV/0!</v>
      </c>
      <c r="MD108" s="133"/>
      <c r="ME108" s="145">
        <f t="shared" si="2466"/>
        <v>0</v>
      </c>
      <c r="MF108" s="144">
        <f t="shared" si="1447"/>
        <v>432820</v>
      </c>
      <c r="MG108" s="147">
        <f t="shared" si="1447"/>
        <v>0</v>
      </c>
      <c r="MH108" s="133">
        <f t="shared" si="1447"/>
        <v>432820</v>
      </c>
      <c r="MI108" s="134">
        <f t="shared" si="1448"/>
        <v>0</v>
      </c>
      <c r="MJ108" s="133">
        <f t="shared" si="1449"/>
        <v>0</v>
      </c>
      <c r="MK108" s="145">
        <f t="shared" si="1449"/>
        <v>432820</v>
      </c>
      <c r="ML108" s="144">
        <f>+[10]รายละเอียดซื้อP!F84</f>
        <v>432820</v>
      </c>
      <c r="MM108" s="147">
        <f>+[10]รายละเอียดซื้อP!G84+[10]รายละเอียดซื้อP!J84+[10]รายละเอียดซื้อP!K84</f>
        <v>0</v>
      </c>
      <c r="MN108" s="133">
        <f t="shared" si="2467"/>
        <v>432820</v>
      </c>
      <c r="MO108" s="134">
        <f t="shared" si="2468"/>
        <v>0</v>
      </c>
      <c r="MP108" s="133">
        <f>+[10]รายละเอียดซื้อP!N84</f>
        <v>0</v>
      </c>
      <c r="MQ108" s="145">
        <f t="shared" si="2469"/>
        <v>432820</v>
      </c>
      <c r="MR108" s="144"/>
      <c r="MS108" s="147"/>
      <c r="MT108" s="133">
        <f t="shared" si="2470"/>
        <v>0</v>
      </c>
      <c r="MU108" s="134" t="e">
        <f t="shared" si="2471"/>
        <v>#DIV/0!</v>
      </c>
      <c r="MV108" s="133"/>
      <c r="MW108" s="145">
        <f t="shared" si="2472"/>
        <v>0</v>
      </c>
      <c r="MX108" s="144">
        <f t="shared" si="1450"/>
        <v>660986.5</v>
      </c>
      <c r="MY108" s="147">
        <f t="shared" si="1450"/>
        <v>0</v>
      </c>
      <c r="MZ108" s="133">
        <f t="shared" si="1450"/>
        <v>660986.5</v>
      </c>
      <c r="NA108" s="134">
        <f t="shared" si="1451"/>
        <v>0</v>
      </c>
      <c r="NB108" s="133">
        <f t="shared" si="1452"/>
        <v>0</v>
      </c>
      <c r="NC108" s="145">
        <f t="shared" si="1452"/>
        <v>660986.5</v>
      </c>
      <c r="ND108" s="144">
        <f>+[10]รายละเอียดซื้อP!F85</f>
        <v>660986.5</v>
      </c>
      <c r="NE108" s="147">
        <f>+[10]รายละเอียดซื้อP!G85+[10]รายละเอียดซื้อP!J85+[10]รายละเอียดซื้อP!K85</f>
        <v>0</v>
      </c>
      <c r="NF108" s="133">
        <f t="shared" si="2473"/>
        <v>660986.5</v>
      </c>
      <c r="NG108" s="134">
        <f t="shared" si="2474"/>
        <v>0</v>
      </c>
      <c r="NH108" s="133">
        <f>+[10]รายละเอียดซื้อP!N85</f>
        <v>0</v>
      </c>
      <c r="NI108" s="145">
        <f t="shared" si="2475"/>
        <v>660986.5</v>
      </c>
      <c r="NJ108" s="144"/>
      <c r="NK108" s="147"/>
      <c r="NL108" s="133">
        <f t="shared" si="2476"/>
        <v>0</v>
      </c>
      <c r="NM108" s="134" t="e">
        <f t="shared" si="2477"/>
        <v>#DIV/0!</v>
      </c>
      <c r="NN108" s="133"/>
      <c r="NO108" s="145">
        <f t="shared" si="2478"/>
        <v>0</v>
      </c>
      <c r="NP108" s="144">
        <f t="shared" si="1453"/>
        <v>11</v>
      </c>
      <c r="NQ108" s="147">
        <f t="shared" si="1453"/>
        <v>0</v>
      </c>
      <c r="NR108" s="133">
        <f t="shared" si="1453"/>
        <v>11</v>
      </c>
      <c r="NS108" s="134">
        <f t="shared" si="1454"/>
        <v>0</v>
      </c>
      <c r="NT108" s="133">
        <f t="shared" si="1455"/>
        <v>0</v>
      </c>
      <c r="NU108" s="145">
        <f t="shared" si="1455"/>
        <v>11</v>
      </c>
      <c r="NV108" s="144">
        <f>+[10]รายละเอียดซื้อP!F86</f>
        <v>11</v>
      </c>
      <c r="NW108" s="147">
        <f>+[10]รายละเอียดซื้อP!G86+[10]รายละเอียดซื้อP!J86+[10]รายละเอียดซื้อP!K86</f>
        <v>0</v>
      </c>
      <c r="NX108" s="133">
        <f t="shared" si="2479"/>
        <v>11</v>
      </c>
      <c r="NY108" s="134">
        <f t="shared" si="2480"/>
        <v>0</v>
      </c>
      <c r="NZ108" s="133">
        <f>+[10]รายละเอียดซื้อP!N86</f>
        <v>0</v>
      </c>
      <c r="OA108" s="145">
        <f t="shared" si="2481"/>
        <v>11</v>
      </c>
      <c r="OB108" s="144"/>
      <c r="OC108" s="147"/>
      <c r="OD108" s="133">
        <f t="shared" si="2482"/>
        <v>0</v>
      </c>
      <c r="OE108" s="134" t="e">
        <f t="shared" si="2483"/>
        <v>#DIV/0!</v>
      </c>
      <c r="OF108" s="133"/>
      <c r="OG108" s="145">
        <f t="shared" si="2484"/>
        <v>0</v>
      </c>
      <c r="OH108" s="144"/>
      <c r="OI108" s="147"/>
      <c r="OJ108" s="133">
        <f t="shared" si="2485"/>
        <v>0</v>
      </c>
      <c r="OK108" s="134" t="e">
        <f t="shared" si="2486"/>
        <v>#DIV/0!</v>
      </c>
      <c r="OL108" s="133"/>
      <c r="OM108" s="145">
        <f t="shared" si="2487"/>
        <v>0</v>
      </c>
      <c r="ON108" s="144">
        <f t="shared" si="1456"/>
        <v>0</v>
      </c>
      <c r="OO108" s="147">
        <f t="shared" si="1456"/>
        <v>0</v>
      </c>
      <c r="OP108" s="133">
        <f t="shared" si="1456"/>
        <v>0</v>
      </c>
      <c r="OQ108" s="134" t="e">
        <f t="shared" si="1457"/>
        <v>#DIV/0!</v>
      </c>
      <c r="OR108" s="133">
        <f t="shared" si="1458"/>
        <v>0</v>
      </c>
      <c r="OS108" s="145">
        <f t="shared" si="1458"/>
        <v>0</v>
      </c>
      <c r="OT108" s="144"/>
      <c r="OU108" s="147"/>
      <c r="OV108" s="133">
        <f t="shared" si="2488"/>
        <v>0</v>
      </c>
      <c r="OW108" s="134" t="e">
        <f t="shared" si="2489"/>
        <v>#DIV/0!</v>
      </c>
      <c r="OX108" s="133"/>
      <c r="OY108" s="145">
        <f t="shared" si="2490"/>
        <v>0</v>
      </c>
      <c r="OZ108" s="144"/>
      <c r="PA108" s="147"/>
      <c r="PB108" s="133">
        <f t="shared" si="2491"/>
        <v>0</v>
      </c>
      <c r="PC108" s="134" t="e">
        <f t="shared" si="2492"/>
        <v>#DIV/0!</v>
      </c>
      <c r="PD108" s="133"/>
      <c r="PE108" s="145">
        <f t="shared" si="2493"/>
        <v>0</v>
      </c>
      <c r="PF108" s="144">
        <f t="shared" si="1459"/>
        <v>550600</v>
      </c>
      <c r="PG108" s="147">
        <f t="shared" si="1459"/>
        <v>0</v>
      </c>
      <c r="PH108" s="133">
        <f t="shared" si="1459"/>
        <v>550600</v>
      </c>
      <c r="PI108" s="134">
        <f t="shared" si="1460"/>
        <v>0</v>
      </c>
      <c r="PJ108" s="133">
        <f t="shared" si="1461"/>
        <v>84000</v>
      </c>
      <c r="PK108" s="145">
        <f t="shared" si="1461"/>
        <v>466600</v>
      </c>
      <c r="PL108" s="144">
        <f>+[10]รายละเอียดซื้อP!F88</f>
        <v>550600</v>
      </c>
      <c r="PM108" s="147">
        <f>+[10]รายละเอียดซื้อP!G88+[10]รายละเอียดซื้อP!J88+[10]รายละเอียดซื้อP!K88</f>
        <v>0</v>
      </c>
      <c r="PN108" s="133">
        <f t="shared" si="2494"/>
        <v>550600</v>
      </c>
      <c r="PO108" s="134">
        <f t="shared" si="2495"/>
        <v>0</v>
      </c>
      <c r="PP108" s="133">
        <f>+[10]รายละเอียดซื้อP!N88</f>
        <v>84000</v>
      </c>
      <c r="PQ108" s="145">
        <f t="shared" si="2496"/>
        <v>466600</v>
      </c>
      <c r="PR108" s="144"/>
      <c r="PS108" s="147"/>
      <c r="PT108" s="133">
        <f t="shared" si="2497"/>
        <v>0</v>
      </c>
      <c r="PU108" s="134" t="e">
        <f t="shared" si="2498"/>
        <v>#DIV/0!</v>
      </c>
      <c r="PV108" s="133"/>
      <c r="PW108" s="145">
        <f t="shared" si="2499"/>
        <v>0</v>
      </c>
    </row>
    <row r="109" spans="1:439" s="236" customFormat="1">
      <c r="A109" s="150"/>
      <c r="B109" s="235" t="s">
        <v>815</v>
      </c>
      <c r="C109" s="235" t="s">
        <v>816</v>
      </c>
      <c r="D109" s="158">
        <f>+'[10]รายงานจัดซื้องบ P '!D20</f>
        <v>83871</v>
      </c>
      <c r="E109" s="158">
        <f>+'[10]รายงานจัดซื้องบ P '!E20</f>
        <v>0</v>
      </c>
      <c r="F109" s="158">
        <f t="shared" si="2371"/>
        <v>83871</v>
      </c>
      <c r="G109" s="159">
        <f>+'[10]รายงานจัดซื้องบ P '!F20</f>
        <v>1151</v>
      </c>
      <c r="H109" s="158">
        <f t="shared" si="2372"/>
        <v>82720</v>
      </c>
      <c r="I109" s="159">
        <f>+'[10]รายงานจัดซื้องบ P '!H20+'[10]รายงานจัดซื้องบ P '!K20+'[10]รายงานจัดซื้องบ P '!L20</f>
        <v>82720</v>
      </c>
      <c r="J109" s="158">
        <f t="shared" si="2373"/>
        <v>0</v>
      </c>
      <c r="K109" s="160">
        <f t="shared" si="1374"/>
        <v>100</v>
      </c>
      <c r="L109" s="158">
        <f>+'[10]รายงานจัดซื้องบ P '!N20</f>
        <v>0</v>
      </c>
      <c r="M109" s="161">
        <f t="shared" si="2374"/>
        <v>0</v>
      </c>
      <c r="N109" s="136">
        <f t="shared" si="1375"/>
        <v>0</v>
      </c>
      <c r="O109" s="148">
        <f t="shared" si="1375"/>
        <v>0</v>
      </c>
      <c r="P109" s="137">
        <f t="shared" si="1375"/>
        <v>0</v>
      </c>
      <c r="Q109" s="138" t="e">
        <f t="shared" si="1376"/>
        <v>#DIV/0!</v>
      </c>
      <c r="R109" s="137">
        <f t="shared" si="1377"/>
        <v>0</v>
      </c>
      <c r="S109" s="139">
        <f t="shared" si="1377"/>
        <v>0</v>
      </c>
      <c r="T109" s="140">
        <f t="shared" si="1484"/>
        <v>82720</v>
      </c>
      <c r="U109" s="149">
        <f t="shared" si="1484"/>
        <v>82720</v>
      </c>
      <c r="V109" s="141">
        <f t="shared" si="2375"/>
        <v>0</v>
      </c>
      <c r="W109" s="142">
        <f t="shared" si="1248"/>
        <v>100</v>
      </c>
      <c r="X109" s="141">
        <f t="shared" si="1486"/>
        <v>0</v>
      </c>
      <c r="Y109" s="143">
        <f t="shared" si="2376"/>
        <v>0</v>
      </c>
      <c r="Z109" s="144">
        <v>0</v>
      </c>
      <c r="AA109" s="147">
        <v>0</v>
      </c>
      <c r="AB109" s="133">
        <f t="shared" si="2377"/>
        <v>0</v>
      </c>
      <c r="AC109" s="134" t="e">
        <f t="shared" si="2378"/>
        <v>#DIV/0!</v>
      </c>
      <c r="AD109" s="133">
        <v>0</v>
      </c>
      <c r="AE109" s="145">
        <f t="shared" si="2379"/>
        <v>0</v>
      </c>
      <c r="AF109" s="144">
        <v>0</v>
      </c>
      <c r="AG109" s="147">
        <v>0</v>
      </c>
      <c r="AH109" s="133">
        <f t="shared" si="2380"/>
        <v>0</v>
      </c>
      <c r="AI109" s="134" t="e">
        <f t="shared" si="2381"/>
        <v>#DIV/0!</v>
      </c>
      <c r="AJ109" s="133">
        <v>0</v>
      </c>
      <c r="AK109" s="145">
        <f t="shared" si="2382"/>
        <v>0</v>
      </c>
      <c r="AL109" s="144">
        <f t="shared" si="1378"/>
        <v>0</v>
      </c>
      <c r="AM109" s="147">
        <f t="shared" si="1378"/>
        <v>0</v>
      </c>
      <c r="AN109" s="133">
        <f t="shared" si="1378"/>
        <v>0</v>
      </c>
      <c r="AO109" s="134" t="e">
        <f t="shared" si="1379"/>
        <v>#DIV/0!</v>
      </c>
      <c r="AP109" s="133">
        <f t="shared" si="1380"/>
        <v>0</v>
      </c>
      <c r="AQ109" s="145">
        <f t="shared" si="1380"/>
        <v>0</v>
      </c>
      <c r="AR109" s="144"/>
      <c r="AS109" s="147"/>
      <c r="AT109" s="133">
        <f t="shared" si="1381"/>
        <v>0</v>
      </c>
      <c r="AU109" s="134" t="e">
        <f t="shared" si="1382"/>
        <v>#DIV/0!</v>
      </c>
      <c r="AV109" s="133"/>
      <c r="AW109" s="145">
        <f t="shared" si="1383"/>
        <v>0</v>
      </c>
      <c r="AX109" s="144"/>
      <c r="AY109" s="147"/>
      <c r="AZ109" s="133">
        <f t="shared" si="1384"/>
        <v>0</v>
      </c>
      <c r="BA109" s="134" t="e">
        <f t="shared" si="1385"/>
        <v>#DIV/0!</v>
      </c>
      <c r="BB109" s="133"/>
      <c r="BC109" s="145">
        <f t="shared" si="1386"/>
        <v>0</v>
      </c>
      <c r="BD109" s="144"/>
      <c r="BE109" s="147"/>
      <c r="BF109" s="133">
        <f t="shared" si="1387"/>
        <v>0</v>
      </c>
      <c r="BG109" s="134" t="e">
        <f t="shared" si="1388"/>
        <v>#DIV/0!</v>
      </c>
      <c r="BH109" s="133"/>
      <c r="BI109" s="145">
        <f t="shared" si="1389"/>
        <v>0</v>
      </c>
      <c r="BJ109" s="144">
        <f t="shared" si="1390"/>
        <v>0</v>
      </c>
      <c r="BK109" s="147">
        <f t="shared" si="1390"/>
        <v>0</v>
      </c>
      <c r="BL109" s="133">
        <f t="shared" si="1390"/>
        <v>0</v>
      </c>
      <c r="BM109" s="134" t="e">
        <f t="shared" si="1391"/>
        <v>#DIV/0!</v>
      </c>
      <c r="BN109" s="133">
        <f t="shared" si="1392"/>
        <v>0</v>
      </c>
      <c r="BO109" s="145">
        <f t="shared" si="1392"/>
        <v>0</v>
      </c>
      <c r="BP109" s="144"/>
      <c r="BQ109" s="147"/>
      <c r="BR109" s="133">
        <f t="shared" si="1393"/>
        <v>0</v>
      </c>
      <c r="BS109" s="134" t="e">
        <f t="shared" si="1394"/>
        <v>#DIV/0!</v>
      </c>
      <c r="BT109" s="133"/>
      <c r="BU109" s="145">
        <f t="shared" si="1395"/>
        <v>0</v>
      </c>
      <c r="BV109" s="144"/>
      <c r="BW109" s="147"/>
      <c r="BX109" s="133">
        <f t="shared" si="1396"/>
        <v>0</v>
      </c>
      <c r="BY109" s="134" t="e">
        <f t="shared" si="1397"/>
        <v>#DIV/0!</v>
      </c>
      <c r="BZ109" s="133"/>
      <c r="CA109" s="145">
        <f t="shared" si="1398"/>
        <v>0</v>
      </c>
      <c r="CB109" s="144"/>
      <c r="CC109" s="147"/>
      <c r="CD109" s="133">
        <f t="shared" si="1399"/>
        <v>0</v>
      </c>
      <c r="CE109" s="134" t="e">
        <f t="shared" si="1400"/>
        <v>#DIV/0!</v>
      </c>
      <c r="CF109" s="133"/>
      <c r="CG109" s="145">
        <f t="shared" si="1401"/>
        <v>0</v>
      </c>
      <c r="CH109" s="144">
        <f t="shared" si="1402"/>
        <v>0</v>
      </c>
      <c r="CI109" s="147">
        <f t="shared" si="1402"/>
        <v>0</v>
      </c>
      <c r="CJ109" s="133">
        <f t="shared" si="1402"/>
        <v>0</v>
      </c>
      <c r="CK109" s="134" t="e">
        <f t="shared" si="1403"/>
        <v>#DIV/0!</v>
      </c>
      <c r="CL109" s="133">
        <f t="shared" si="1404"/>
        <v>0</v>
      </c>
      <c r="CM109" s="145">
        <f t="shared" si="1404"/>
        <v>0</v>
      </c>
      <c r="CN109" s="144"/>
      <c r="CO109" s="147"/>
      <c r="CP109" s="133">
        <f t="shared" si="1405"/>
        <v>0</v>
      </c>
      <c r="CQ109" s="134" t="e">
        <f t="shared" si="1406"/>
        <v>#DIV/0!</v>
      </c>
      <c r="CR109" s="133"/>
      <c r="CS109" s="145">
        <f t="shared" si="1407"/>
        <v>0</v>
      </c>
      <c r="CT109" s="144"/>
      <c r="CU109" s="147"/>
      <c r="CV109" s="133">
        <f t="shared" si="1408"/>
        <v>0</v>
      </c>
      <c r="CW109" s="134" t="e">
        <f t="shared" si="1409"/>
        <v>#DIV/0!</v>
      </c>
      <c r="CX109" s="133"/>
      <c r="CY109" s="145">
        <f t="shared" si="1410"/>
        <v>0</v>
      </c>
      <c r="CZ109" s="144"/>
      <c r="DA109" s="147"/>
      <c r="DB109" s="133">
        <f t="shared" si="1411"/>
        <v>0</v>
      </c>
      <c r="DC109" s="134" t="e">
        <f t="shared" si="1412"/>
        <v>#DIV/0!</v>
      </c>
      <c r="DD109" s="133"/>
      <c r="DE109" s="145">
        <f t="shared" si="1413"/>
        <v>0</v>
      </c>
      <c r="DF109" s="144">
        <f t="shared" si="1414"/>
        <v>0</v>
      </c>
      <c r="DG109" s="147">
        <f t="shared" si="1414"/>
        <v>0</v>
      </c>
      <c r="DH109" s="133">
        <f t="shared" si="1414"/>
        <v>0</v>
      </c>
      <c r="DI109" s="134" t="e">
        <f t="shared" si="1415"/>
        <v>#DIV/0!</v>
      </c>
      <c r="DJ109" s="133">
        <f t="shared" si="1416"/>
        <v>0</v>
      </c>
      <c r="DK109" s="145">
        <f t="shared" si="1416"/>
        <v>0</v>
      </c>
      <c r="DL109" s="144"/>
      <c r="DM109" s="147"/>
      <c r="DN109" s="133">
        <f t="shared" si="1417"/>
        <v>0</v>
      </c>
      <c r="DO109" s="134" t="e">
        <f t="shared" si="1418"/>
        <v>#DIV/0!</v>
      </c>
      <c r="DP109" s="133"/>
      <c r="DQ109" s="145">
        <f t="shared" si="1419"/>
        <v>0</v>
      </c>
      <c r="DR109" s="144"/>
      <c r="DS109" s="147"/>
      <c r="DT109" s="133">
        <f t="shared" si="1420"/>
        <v>0</v>
      </c>
      <c r="DU109" s="134" t="e">
        <f t="shared" si="1421"/>
        <v>#DIV/0!</v>
      </c>
      <c r="DV109" s="133"/>
      <c r="DW109" s="145">
        <f t="shared" si="1422"/>
        <v>0</v>
      </c>
      <c r="DX109" s="144"/>
      <c r="DY109" s="147"/>
      <c r="DZ109" s="133">
        <f t="shared" si="2383"/>
        <v>0</v>
      </c>
      <c r="EA109" s="134" t="e">
        <f t="shared" si="2384"/>
        <v>#DIV/0!</v>
      </c>
      <c r="EB109" s="133"/>
      <c r="EC109" s="145">
        <f t="shared" si="2385"/>
        <v>0</v>
      </c>
      <c r="ED109" s="144">
        <f t="shared" si="1423"/>
        <v>0</v>
      </c>
      <c r="EE109" s="147">
        <f t="shared" si="1423"/>
        <v>0</v>
      </c>
      <c r="EF109" s="133">
        <f t="shared" si="1423"/>
        <v>0</v>
      </c>
      <c r="EG109" s="134" t="e">
        <f t="shared" si="1424"/>
        <v>#DIV/0!</v>
      </c>
      <c r="EH109" s="133">
        <f t="shared" si="1425"/>
        <v>0</v>
      </c>
      <c r="EI109" s="145">
        <f t="shared" si="1425"/>
        <v>0</v>
      </c>
      <c r="EJ109" s="144"/>
      <c r="EK109" s="147"/>
      <c r="EL109" s="133">
        <f t="shared" si="2386"/>
        <v>0</v>
      </c>
      <c r="EM109" s="134" t="e">
        <f t="shared" si="2387"/>
        <v>#DIV/0!</v>
      </c>
      <c r="EN109" s="133"/>
      <c r="EO109" s="145">
        <f t="shared" si="2388"/>
        <v>0</v>
      </c>
      <c r="EP109" s="144"/>
      <c r="EQ109" s="147"/>
      <c r="ER109" s="133">
        <f t="shared" si="2389"/>
        <v>0</v>
      </c>
      <c r="ES109" s="134" t="e">
        <f t="shared" si="2390"/>
        <v>#DIV/0!</v>
      </c>
      <c r="ET109" s="133"/>
      <c r="EU109" s="145">
        <f t="shared" si="2391"/>
        <v>0</v>
      </c>
      <c r="EV109" s="144"/>
      <c r="EW109" s="147"/>
      <c r="EX109" s="133">
        <f t="shared" si="2392"/>
        <v>0</v>
      </c>
      <c r="EY109" s="134" t="e">
        <f t="shared" si="2393"/>
        <v>#DIV/0!</v>
      </c>
      <c r="EZ109" s="133"/>
      <c r="FA109" s="145">
        <f t="shared" si="2394"/>
        <v>0</v>
      </c>
      <c r="FB109" s="144"/>
      <c r="FC109" s="147"/>
      <c r="FD109" s="133">
        <f t="shared" si="2395"/>
        <v>0</v>
      </c>
      <c r="FE109" s="134" t="e">
        <f t="shared" si="2396"/>
        <v>#DIV/0!</v>
      </c>
      <c r="FF109" s="133"/>
      <c r="FG109" s="145">
        <f t="shared" si="2397"/>
        <v>0</v>
      </c>
      <c r="FH109" s="144"/>
      <c r="FI109" s="147"/>
      <c r="FJ109" s="133">
        <f t="shared" si="2398"/>
        <v>0</v>
      </c>
      <c r="FK109" s="134" t="e">
        <f t="shared" si="2399"/>
        <v>#DIV/0!</v>
      </c>
      <c r="FL109" s="133"/>
      <c r="FM109" s="145">
        <f t="shared" si="2400"/>
        <v>0</v>
      </c>
      <c r="FN109" s="144">
        <f t="shared" si="1426"/>
        <v>0</v>
      </c>
      <c r="FO109" s="147">
        <f t="shared" si="1426"/>
        <v>0</v>
      </c>
      <c r="FP109" s="133">
        <f t="shared" si="1426"/>
        <v>0</v>
      </c>
      <c r="FQ109" s="134" t="e">
        <f t="shared" si="1427"/>
        <v>#DIV/0!</v>
      </c>
      <c r="FR109" s="133">
        <f t="shared" si="1428"/>
        <v>0</v>
      </c>
      <c r="FS109" s="145">
        <f t="shared" si="1428"/>
        <v>0</v>
      </c>
      <c r="FT109" s="144"/>
      <c r="FU109" s="147"/>
      <c r="FV109" s="133">
        <f t="shared" si="2401"/>
        <v>0</v>
      </c>
      <c r="FW109" s="134" t="e">
        <f t="shared" si="2402"/>
        <v>#DIV/0!</v>
      </c>
      <c r="FX109" s="133"/>
      <c r="FY109" s="145">
        <f t="shared" si="2403"/>
        <v>0</v>
      </c>
      <c r="FZ109" s="144"/>
      <c r="GA109" s="147"/>
      <c r="GB109" s="133">
        <f t="shared" si="2404"/>
        <v>0</v>
      </c>
      <c r="GC109" s="134" t="e">
        <f t="shared" si="2405"/>
        <v>#DIV/0!</v>
      </c>
      <c r="GD109" s="133"/>
      <c r="GE109" s="145">
        <f t="shared" si="2406"/>
        <v>0</v>
      </c>
      <c r="GF109" s="144"/>
      <c r="GG109" s="147"/>
      <c r="GH109" s="133">
        <f t="shared" si="2407"/>
        <v>0</v>
      </c>
      <c r="GI109" s="134" t="e">
        <f t="shared" si="2408"/>
        <v>#DIV/0!</v>
      </c>
      <c r="GJ109" s="133"/>
      <c r="GK109" s="145">
        <f t="shared" si="2409"/>
        <v>0</v>
      </c>
      <c r="GL109" s="144">
        <f t="shared" si="1429"/>
        <v>0</v>
      </c>
      <c r="GM109" s="147">
        <f t="shared" si="1429"/>
        <v>0</v>
      </c>
      <c r="GN109" s="133">
        <f t="shared" si="1429"/>
        <v>0</v>
      </c>
      <c r="GO109" s="134" t="e">
        <f t="shared" si="1430"/>
        <v>#DIV/0!</v>
      </c>
      <c r="GP109" s="133">
        <f t="shared" si="1431"/>
        <v>0</v>
      </c>
      <c r="GQ109" s="145">
        <f t="shared" si="1431"/>
        <v>0</v>
      </c>
      <c r="GR109" s="144"/>
      <c r="GS109" s="147"/>
      <c r="GT109" s="133">
        <f t="shared" si="2410"/>
        <v>0</v>
      </c>
      <c r="GU109" s="134" t="e">
        <f t="shared" si="2411"/>
        <v>#DIV/0!</v>
      </c>
      <c r="GV109" s="133"/>
      <c r="GW109" s="145">
        <f t="shared" si="2412"/>
        <v>0</v>
      </c>
      <c r="GX109" s="144"/>
      <c r="GY109" s="147"/>
      <c r="GZ109" s="133">
        <f t="shared" si="2413"/>
        <v>0</v>
      </c>
      <c r="HA109" s="134" t="e">
        <f t="shared" si="2414"/>
        <v>#DIV/0!</v>
      </c>
      <c r="HB109" s="133"/>
      <c r="HC109" s="145">
        <f t="shared" si="2415"/>
        <v>0</v>
      </c>
      <c r="HD109" s="144"/>
      <c r="HE109" s="147"/>
      <c r="HF109" s="133">
        <f t="shared" si="2416"/>
        <v>0</v>
      </c>
      <c r="HG109" s="134" t="e">
        <f t="shared" si="2417"/>
        <v>#DIV/0!</v>
      </c>
      <c r="HH109" s="133"/>
      <c r="HI109" s="145">
        <f t="shared" si="2418"/>
        <v>0</v>
      </c>
      <c r="HJ109" s="144"/>
      <c r="HK109" s="147"/>
      <c r="HL109" s="133">
        <f t="shared" si="2419"/>
        <v>0</v>
      </c>
      <c r="HM109" s="134" t="e">
        <f t="shared" si="2420"/>
        <v>#DIV/0!</v>
      </c>
      <c r="HN109" s="133"/>
      <c r="HO109" s="145">
        <f t="shared" si="2421"/>
        <v>0</v>
      </c>
      <c r="HP109" s="144"/>
      <c r="HQ109" s="147"/>
      <c r="HR109" s="133">
        <f t="shared" si="2422"/>
        <v>0</v>
      </c>
      <c r="HS109" s="134" t="e">
        <f t="shared" si="2423"/>
        <v>#DIV/0!</v>
      </c>
      <c r="HT109" s="133"/>
      <c r="HU109" s="145">
        <f t="shared" si="2424"/>
        <v>0</v>
      </c>
      <c r="HV109" s="144"/>
      <c r="HW109" s="147"/>
      <c r="HX109" s="133">
        <f t="shared" si="2425"/>
        <v>0</v>
      </c>
      <c r="HY109" s="134" t="e">
        <f t="shared" si="2426"/>
        <v>#DIV/0!</v>
      </c>
      <c r="HZ109" s="133"/>
      <c r="IA109" s="145">
        <f t="shared" si="2427"/>
        <v>0</v>
      </c>
      <c r="IB109" s="144">
        <f t="shared" si="1432"/>
        <v>82720</v>
      </c>
      <c r="IC109" s="147">
        <f t="shared" si="1432"/>
        <v>82720</v>
      </c>
      <c r="ID109" s="133">
        <f t="shared" si="1432"/>
        <v>0</v>
      </c>
      <c r="IE109" s="134">
        <f t="shared" si="1433"/>
        <v>100</v>
      </c>
      <c r="IF109" s="133">
        <f t="shared" si="1434"/>
        <v>0</v>
      </c>
      <c r="IG109" s="145">
        <f t="shared" si="1434"/>
        <v>0</v>
      </c>
      <c r="IH109" s="144">
        <f>+[10]รายละเอียดซื้อP!F93</f>
        <v>82720</v>
      </c>
      <c r="II109" s="147">
        <f>+[10]รายละเอียดซื้อP!G93+[10]รายละเอียดซื้อP!J93+[10]รายละเอียดซื้อP!K93</f>
        <v>82720</v>
      </c>
      <c r="IJ109" s="133">
        <f t="shared" si="2428"/>
        <v>0</v>
      </c>
      <c r="IK109" s="134">
        <f t="shared" si="2429"/>
        <v>100</v>
      </c>
      <c r="IL109" s="133">
        <f>+[10]รายละเอียดซื้อP!N93</f>
        <v>0</v>
      </c>
      <c r="IM109" s="145">
        <f t="shared" si="2430"/>
        <v>0</v>
      </c>
      <c r="IN109" s="144"/>
      <c r="IO109" s="147"/>
      <c r="IP109" s="133">
        <f t="shared" si="2431"/>
        <v>0</v>
      </c>
      <c r="IQ109" s="134" t="e">
        <f t="shared" si="2432"/>
        <v>#DIV/0!</v>
      </c>
      <c r="IR109" s="133"/>
      <c r="IS109" s="145">
        <f t="shared" si="2433"/>
        <v>0</v>
      </c>
      <c r="IT109" s="144"/>
      <c r="IU109" s="147"/>
      <c r="IV109" s="133">
        <f t="shared" si="2434"/>
        <v>0</v>
      </c>
      <c r="IW109" s="134" t="e">
        <f t="shared" si="2435"/>
        <v>#DIV/0!</v>
      </c>
      <c r="IX109" s="133"/>
      <c r="IY109" s="145">
        <f t="shared" si="2436"/>
        <v>0</v>
      </c>
      <c r="IZ109" s="144">
        <f t="shared" si="1435"/>
        <v>0</v>
      </c>
      <c r="JA109" s="147">
        <f t="shared" si="1435"/>
        <v>0</v>
      </c>
      <c r="JB109" s="133">
        <f t="shared" si="1435"/>
        <v>0</v>
      </c>
      <c r="JC109" s="134" t="e">
        <f t="shared" si="1436"/>
        <v>#DIV/0!</v>
      </c>
      <c r="JD109" s="133">
        <f t="shared" si="1437"/>
        <v>0</v>
      </c>
      <c r="JE109" s="145">
        <f t="shared" si="1437"/>
        <v>0</v>
      </c>
      <c r="JF109" s="144"/>
      <c r="JG109" s="147"/>
      <c r="JH109" s="133">
        <f t="shared" si="2437"/>
        <v>0</v>
      </c>
      <c r="JI109" s="134" t="e">
        <f t="shared" si="2438"/>
        <v>#DIV/0!</v>
      </c>
      <c r="JJ109" s="133"/>
      <c r="JK109" s="145">
        <f t="shared" si="2439"/>
        <v>0</v>
      </c>
      <c r="JL109" s="144"/>
      <c r="JM109" s="147"/>
      <c r="JN109" s="133">
        <f t="shared" si="2440"/>
        <v>0</v>
      </c>
      <c r="JO109" s="134" t="e">
        <f t="shared" si="2441"/>
        <v>#DIV/0!</v>
      </c>
      <c r="JP109" s="133"/>
      <c r="JQ109" s="145">
        <f t="shared" si="2442"/>
        <v>0</v>
      </c>
      <c r="JR109" s="144"/>
      <c r="JS109" s="147"/>
      <c r="JT109" s="133">
        <f t="shared" si="2443"/>
        <v>0</v>
      </c>
      <c r="JU109" s="134" t="e">
        <f t="shared" si="2444"/>
        <v>#DIV/0!</v>
      </c>
      <c r="JV109" s="133"/>
      <c r="JW109" s="145">
        <f t="shared" si="2445"/>
        <v>0</v>
      </c>
      <c r="JX109" s="144"/>
      <c r="JY109" s="147"/>
      <c r="JZ109" s="133">
        <f t="shared" si="2446"/>
        <v>0</v>
      </c>
      <c r="KA109" s="134" t="e">
        <f t="shared" si="2447"/>
        <v>#DIV/0!</v>
      </c>
      <c r="KB109" s="133"/>
      <c r="KC109" s="145">
        <f t="shared" si="2448"/>
        <v>0</v>
      </c>
      <c r="KD109" s="144">
        <f t="shared" si="1438"/>
        <v>0</v>
      </c>
      <c r="KE109" s="147">
        <f t="shared" si="1438"/>
        <v>0</v>
      </c>
      <c r="KF109" s="133">
        <f t="shared" si="1438"/>
        <v>0</v>
      </c>
      <c r="KG109" s="134" t="e">
        <f t="shared" si="1439"/>
        <v>#DIV/0!</v>
      </c>
      <c r="KH109" s="133">
        <f t="shared" si="1440"/>
        <v>0</v>
      </c>
      <c r="KI109" s="145">
        <f t="shared" si="1440"/>
        <v>0</v>
      </c>
      <c r="KJ109" s="144"/>
      <c r="KK109" s="147"/>
      <c r="KL109" s="133">
        <f t="shared" si="2449"/>
        <v>0</v>
      </c>
      <c r="KM109" s="134" t="e">
        <f t="shared" si="2450"/>
        <v>#DIV/0!</v>
      </c>
      <c r="KN109" s="133"/>
      <c r="KO109" s="145">
        <f t="shared" si="2451"/>
        <v>0</v>
      </c>
      <c r="KP109" s="144"/>
      <c r="KQ109" s="147"/>
      <c r="KR109" s="133">
        <f t="shared" si="2452"/>
        <v>0</v>
      </c>
      <c r="KS109" s="134" t="e">
        <f t="shared" si="2453"/>
        <v>#DIV/0!</v>
      </c>
      <c r="KT109" s="133"/>
      <c r="KU109" s="145">
        <f t="shared" si="2454"/>
        <v>0</v>
      </c>
      <c r="KV109" s="144">
        <f t="shared" si="1441"/>
        <v>0</v>
      </c>
      <c r="KW109" s="147">
        <f t="shared" si="1441"/>
        <v>0</v>
      </c>
      <c r="KX109" s="133">
        <f t="shared" si="1441"/>
        <v>0</v>
      </c>
      <c r="KY109" s="134" t="e">
        <f t="shared" si="1442"/>
        <v>#DIV/0!</v>
      </c>
      <c r="KZ109" s="133">
        <f t="shared" si="1443"/>
        <v>0</v>
      </c>
      <c r="LA109" s="145">
        <f t="shared" si="1443"/>
        <v>0</v>
      </c>
      <c r="LB109" s="144"/>
      <c r="LC109" s="147"/>
      <c r="LD109" s="133">
        <f t="shared" si="2455"/>
        <v>0</v>
      </c>
      <c r="LE109" s="134" t="e">
        <f t="shared" si="2456"/>
        <v>#DIV/0!</v>
      </c>
      <c r="LF109" s="133"/>
      <c r="LG109" s="145">
        <f t="shared" si="2457"/>
        <v>0</v>
      </c>
      <c r="LH109" s="144"/>
      <c r="LI109" s="147"/>
      <c r="LJ109" s="133">
        <f t="shared" si="2458"/>
        <v>0</v>
      </c>
      <c r="LK109" s="134" t="e">
        <f t="shared" si="2459"/>
        <v>#DIV/0!</v>
      </c>
      <c r="LL109" s="133"/>
      <c r="LM109" s="145">
        <f t="shared" si="2460"/>
        <v>0</v>
      </c>
      <c r="LN109" s="144">
        <f t="shared" si="1444"/>
        <v>0</v>
      </c>
      <c r="LO109" s="147">
        <f t="shared" si="1444"/>
        <v>0</v>
      </c>
      <c r="LP109" s="133">
        <f t="shared" si="1444"/>
        <v>0</v>
      </c>
      <c r="LQ109" s="134" t="e">
        <f t="shared" si="1445"/>
        <v>#DIV/0!</v>
      </c>
      <c r="LR109" s="133">
        <f t="shared" si="1446"/>
        <v>0</v>
      </c>
      <c r="LS109" s="145">
        <f t="shared" si="1446"/>
        <v>0</v>
      </c>
      <c r="LT109" s="144"/>
      <c r="LU109" s="147"/>
      <c r="LV109" s="133">
        <f t="shared" si="2461"/>
        <v>0</v>
      </c>
      <c r="LW109" s="134" t="e">
        <f t="shared" si="2462"/>
        <v>#DIV/0!</v>
      </c>
      <c r="LX109" s="133"/>
      <c r="LY109" s="145">
        <f t="shared" si="2463"/>
        <v>0</v>
      </c>
      <c r="LZ109" s="144"/>
      <c r="MA109" s="147"/>
      <c r="MB109" s="133">
        <f t="shared" si="2464"/>
        <v>0</v>
      </c>
      <c r="MC109" s="134" t="e">
        <f t="shared" si="2465"/>
        <v>#DIV/0!</v>
      </c>
      <c r="MD109" s="133"/>
      <c r="ME109" s="145">
        <f t="shared" si="2466"/>
        <v>0</v>
      </c>
      <c r="MF109" s="144">
        <f t="shared" si="1447"/>
        <v>0</v>
      </c>
      <c r="MG109" s="147">
        <f t="shared" si="1447"/>
        <v>0</v>
      </c>
      <c r="MH109" s="133">
        <f t="shared" si="1447"/>
        <v>0</v>
      </c>
      <c r="MI109" s="134" t="e">
        <f t="shared" si="1448"/>
        <v>#DIV/0!</v>
      </c>
      <c r="MJ109" s="133">
        <f t="shared" si="1449"/>
        <v>0</v>
      </c>
      <c r="MK109" s="145">
        <f t="shared" si="1449"/>
        <v>0</v>
      </c>
      <c r="ML109" s="144"/>
      <c r="MM109" s="147"/>
      <c r="MN109" s="133">
        <f t="shared" si="2467"/>
        <v>0</v>
      </c>
      <c r="MO109" s="134" t="e">
        <f t="shared" si="2468"/>
        <v>#DIV/0!</v>
      </c>
      <c r="MP109" s="133"/>
      <c r="MQ109" s="145">
        <f t="shared" si="2469"/>
        <v>0</v>
      </c>
      <c r="MR109" s="144"/>
      <c r="MS109" s="147"/>
      <c r="MT109" s="133">
        <f t="shared" si="2470"/>
        <v>0</v>
      </c>
      <c r="MU109" s="134" t="e">
        <f t="shared" si="2471"/>
        <v>#DIV/0!</v>
      </c>
      <c r="MV109" s="133"/>
      <c r="MW109" s="145">
        <f t="shared" si="2472"/>
        <v>0</v>
      </c>
      <c r="MX109" s="144">
        <f t="shared" si="1450"/>
        <v>0</v>
      </c>
      <c r="MY109" s="147">
        <f t="shared" si="1450"/>
        <v>0</v>
      </c>
      <c r="MZ109" s="133">
        <f t="shared" si="1450"/>
        <v>0</v>
      </c>
      <c r="NA109" s="134" t="e">
        <f t="shared" si="1451"/>
        <v>#DIV/0!</v>
      </c>
      <c r="NB109" s="133">
        <f t="shared" si="1452"/>
        <v>0</v>
      </c>
      <c r="NC109" s="145">
        <f t="shared" si="1452"/>
        <v>0</v>
      </c>
      <c r="ND109" s="144"/>
      <c r="NE109" s="147"/>
      <c r="NF109" s="133">
        <f t="shared" si="2473"/>
        <v>0</v>
      </c>
      <c r="NG109" s="134" t="e">
        <f t="shared" si="2474"/>
        <v>#DIV/0!</v>
      </c>
      <c r="NH109" s="133"/>
      <c r="NI109" s="145">
        <f t="shared" si="2475"/>
        <v>0</v>
      </c>
      <c r="NJ109" s="144"/>
      <c r="NK109" s="147"/>
      <c r="NL109" s="133">
        <f t="shared" si="2476"/>
        <v>0</v>
      </c>
      <c r="NM109" s="134" t="e">
        <f t="shared" si="2477"/>
        <v>#DIV/0!</v>
      </c>
      <c r="NN109" s="133"/>
      <c r="NO109" s="145">
        <f t="shared" si="2478"/>
        <v>0</v>
      </c>
      <c r="NP109" s="144">
        <f t="shared" si="1453"/>
        <v>0</v>
      </c>
      <c r="NQ109" s="147">
        <f t="shared" si="1453"/>
        <v>0</v>
      </c>
      <c r="NR109" s="133">
        <f t="shared" si="1453"/>
        <v>0</v>
      </c>
      <c r="NS109" s="134" t="e">
        <f t="shared" si="1454"/>
        <v>#DIV/0!</v>
      </c>
      <c r="NT109" s="133">
        <f t="shared" si="1455"/>
        <v>0</v>
      </c>
      <c r="NU109" s="145">
        <f t="shared" si="1455"/>
        <v>0</v>
      </c>
      <c r="NV109" s="144"/>
      <c r="NW109" s="147"/>
      <c r="NX109" s="133">
        <f t="shared" si="2479"/>
        <v>0</v>
      </c>
      <c r="NY109" s="134" t="e">
        <f t="shared" si="2480"/>
        <v>#DIV/0!</v>
      </c>
      <c r="NZ109" s="133"/>
      <c r="OA109" s="145">
        <f t="shared" si="2481"/>
        <v>0</v>
      </c>
      <c r="OB109" s="144"/>
      <c r="OC109" s="147"/>
      <c r="OD109" s="133">
        <f t="shared" si="2482"/>
        <v>0</v>
      </c>
      <c r="OE109" s="134" t="e">
        <f t="shared" si="2483"/>
        <v>#DIV/0!</v>
      </c>
      <c r="OF109" s="133"/>
      <c r="OG109" s="145">
        <f t="shared" si="2484"/>
        <v>0</v>
      </c>
      <c r="OH109" s="144"/>
      <c r="OI109" s="147"/>
      <c r="OJ109" s="133">
        <f t="shared" si="2485"/>
        <v>0</v>
      </c>
      <c r="OK109" s="134" t="e">
        <f t="shared" si="2486"/>
        <v>#DIV/0!</v>
      </c>
      <c r="OL109" s="133"/>
      <c r="OM109" s="145">
        <f t="shared" si="2487"/>
        <v>0</v>
      </c>
      <c r="ON109" s="144">
        <f t="shared" si="1456"/>
        <v>0</v>
      </c>
      <c r="OO109" s="147">
        <f t="shared" si="1456"/>
        <v>0</v>
      </c>
      <c r="OP109" s="133">
        <f t="shared" si="1456"/>
        <v>0</v>
      </c>
      <c r="OQ109" s="134" t="e">
        <f t="shared" si="1457"/>
        <v>#DIV/0!</v>
      </c>
      <c r="OR109" s="133">
        <f t="shared" si="1458"/>
        <v>0</v>
      </c>
      <c r="OS109" s="145">
        <f t="shared" si="1458"/>
        <v>0</v>
      </c>
      <c r="OT109" s="144"/>
      <c r="OU109" s="147"/>
      <c r="OV109" s="133">
        <f t="shared" si="2488"/>
        <v>0</v>
      </c>
      <c r="OW109" s="134" t="e">
        <f t="shared" si="2489"/>
        <v>#DIV/0!</v>
      </c>
      <c r="OX109" s="133"/>
      <c r="OY109" s="145">
        <f t="shared" si="2490"/>
        <v>0</v>
      </c>
      <c r="OZ109" s="144"/>
      <c r="PA109" s="147"/>
      <c r="PB109" s="133">
        <f t="shared" si="2491"/>
        <v>0</v>
      </c>
      <c r="PC109" s="134" t="e">
        <f t="shared" si="2492"/>
        <v>#DIV/0!</v>
      </c>
      <c r="PD109" s="133"/>
      <c r="PE109" s="145">
        <f t="shared" si="2493"/>
        <v>0</v>
      </c>
      <c r="PF109" s="144">
        <f t="shared" si="1459"/>
        <v>0</v>
      </c>
      <c r="PG109" s="147">
        <f t="shared" si="1459"/>
        <v>0</v>
      </c>
      <c r="PH109" s="133">
        <f t="shared" si="1459"/>
        <v>0</v>
      </c>
      <c r="PI109" s="134" t="e">
        <f t="shared" si="1460"/>
        <v>#DIV/0!</v>
      </c>
      <c r="PJ109" s="133">
        <f t="shared" si="1461"/>
        <v>0</v>
      </c>
      <c r="PK109" s="145">
        <f t="shared" si="1461"/>
        <v>0</v>
      </c>
      <c r="PL109" s="144"/>
      <c r="PM109" s="147"/>
      <c r="PN109" s="133">
        <f t="shared" si="2494"/>
        <v>0</v>
      </c>
      <c r="PO109" s="134" t="e">
        <f t="shared" si="2495"/>
        <v>#DIV/0!</v>
      </c>
      <c r="PP109" s="133"/>
      <c r="PQ109" s="145">
        <f t="shared" si="2496"/>
        <v>0</v>
      </c>
      <c r="PR109" s="144"/>
      <c r="PS109" s="147"/>
      <c r="PT109" s="133">
        <f t="shared" si="2497"/>
        <v>0</v>
      </c>
      <c r="PU109" s="134" t="e">
        <f t="shared" si="2498"/>
        <v>#DIV/0!</v>
      </c>
      <c r="PV109" s="133"/>
      <c r="PW109" s="145">
        <f t="shared" si="2499"/>
        <v>0</v>
      </c>
    </row>
    <row r="110" spans="1:439" s="98" customFormat="1">
      <c r="A110" s="150"/>
      <c r="B110" s="186" t="s">
        <v>817</v>
      </c>
      <c r="C110" s="186" t="s">
        <v>818</v>
      </c>
      <c r="D110" s="152">
        <f>+'[10]รายงานจัดซื้องบ P '!D21</f>
        <v>458999.4</v>
      </c>
      <c r="E110" s="152">
        <f>+'[10]รายงานจัดซื้องบ P '!E21</f>
        <v>0</v>
      </c>
      <c r="F110" s="152">
        <f t="shared" si="2371"/>
        <v>458999.4</v>
      </c>
      <c r="G110" s="153">
        <f>+'[10]รายงานจัดซื้องบ P '!F21</f>
        <v>0</v>
      </c>
      <c r="H110" s="152">
        <f t="shared" si="2372"/>
        <v>458999.4</v>
      </c>
      <c r="I110" s="153">
        <f>+'[10]รายงานจัดซื้องบ P '!H21+'[10]รายงานจัดซื้องบ P '!K21+'[10]รายงานจัดซื้องบ P '!L21</f>
        <v>0</v>
      </c>
      <c r="J110" s="237">
        <f t="shared" si="2373"/>
        <v>458999.4</v>
      </c>
      <c r="K110" s="154">
        <f t="shared" si="1374"/>
        <v>0</v>
      </c>
      <c r="L110" s="152">
        <f>+'[10]รายงานจัดซื้องบ P '!N21</f>
        <v>458999.4</v>
      </c>
      <c r="M110" s="238">
        <f t="shared" si="2374"/>
        <v>0</v>
      </c>
      <c r="N110" s="136">
        <f t="shared" si="1375"/>
        <v>0</v>
      </c>
      <c r="O110" s="148">
        <f t="shared" si="1375"/>
        <v>0</v>
      </c>
      <c r="P110" s="239">
        <f t="shared" si="1375"/>
        <v>0</v>
      </c>
      <c r="Q110" s="138" t="e">
        <f t="shared" si="1376"/>
        <v>#DIV/0!</v>
      </c>
      <c r="R110" s="137">
        <f t="shared" si="1377"/>
        <v>0</v>
      </c>
      <c r="S110" s="139">
        <f t="shared" si="1377"/>
        <v>0</v>
      </c>
      <c r="T110" s="140">
        <f t="shared" si="1484"/>
        <v>458999.4</v>
      </c>
      <c r="U110" s="149">
        <f t="shared" si="1484"/>
        <v>0</v>
      </c>
      <c r="V110" s="240">
        <f t="shared" si="2375"/>
        <v>458999.4</v>
      </c>
      <c r="W110" s="142">
        <f t="shared" si="1248"/>
        <v>0</v>
      </c>
      <c r="X110" s="141">
        <f t="shared" si="1486"/>
        <v>458999.4</v>
      </c>
      <c r="Y110" s="143">
        <f t="shared" si="2376"/>
        <v>0</v>
      </c>
      <c r="Z110" s="144">
        <v>0</v>
      </c>
      <c r="AA110" s="147">
        <v>0</v>
      </c>
      <c r="AB110" s="241">
        <f t="shared" si="2377"/>
        <v>0</v>
      </c>
      <c r="AC110" s="134" t="e">
        <f t="shared" si="2378"/>
        <v>#DIV/0!</v>
      </c>
      <c r="AD110" s="133">
        <v>0</v>
      </c>
      <c r="AE110" s="145">
        <f t="shared" si="2379"/>
        <v>0</v>
      </c>
      <c r="AF110" s="144">
        <v>0</v>
      </c>
      <c r="AG110" s="147">
        <v>0</v>
      </c>
      <c r="AH110" s="241">
        <f t="shared" si="2380"/>
        <v>0</v>
      </c>
      <c r="AI110" s="134" t="e">
        <f t="shared" si="2381"/>
        <v>#DIV/0!</v>
      </c>
      <c r="AJ110" s="133">
        <v>0</v>
      </c>
      <c r="AK110" s="145">
        <f t="shared" si="2382"/>
        <v>0</v>
      </c>
      <c r="AL110" s="144">
        <f t="shared" si="1378"/>
        <v>0</v>
      </c>
      <c r="AM110" s="147">
        <f t="shared" si="1378"/>
        <v>0</v>
      </c>
      <c r="AN110" s="241">
        <f t="shared" si="1378"/>
        <v>0</v>
      </c>
      <c r="AO110" s="134" t="e">
        <f t="shared" si="1379"/>
        <v>#DIV/0!</v>
      </c>
      <c r="AP110" s="133">
        <f t="shared" si="1380"/>
        <v>0</v>
      </c>
      <c r="AQ110" s="145">
        <f t="shared" si="1380"/>
        <v>0</v>
      </c>
      <c r="AR110" s="144"/>
      <c r="AS110" s="147"/>
      <c r="AT110" s="241">
        <f t="shared" si="1381"/>
        <v>0</v>
      </c>
      <c r="AU110" s="134" t="e">
        <f t="shared" si="1382"/>
        <v>#DIV/0!</v>
      </c>
      <c r="AV110" s="133"/>
      <c r="AW110" s="145">
        <f t="shared" si="1383"/>
        <v>0</v>
      </c>
      <c r="AX110" s="144"/>
      <c r="AY110" s="147"/>
      <c r="AZ110" s="241">
        <f t="shared" si="1384"/>
        <v>0</v>
      </c>
      <c r="BA110" s="134" t="e">
        <f t="shared" si="1385"/>
        <v>#DIV/0!</v>
      </c>
      <c r="BB110" s="133"/>
      <c r="BC110" s="145">
        <f t="shared" si="1386"/>
        <v>0</v>
      </c>
      <c r="BD110" s="144"/>
      <c r="BE110" s="147"/>
      <c r="BF110" s="241">
        <f t="shared" si="1387"/>
        <v>0</v>
      </c>
      <c r="BG110" s="134" t="e">
        <f t="shared" si="1388"/>
        <v>#DIV/0!</v>
      </c>
      <c r="BH110" s="133"/>
      <c r="BI110" s="145">
        <f t="shared" si="1389"/>
        <v>0</v>
      </c>
      <c r="BJ110" s="144">
        <f t="shared" si="1390"/>
        <v>458999.4</v>
      </c>
      <c r="BK110" s="147">
        <f t="shared" si="1390"/>
        <v>0</v>
      </c>
      <c r="BL110" s="241">
        <f t="shared" si="1390"/>
        <v>458999.4</v>
      </c>
      <c r="BM110" s="134">
        <f t="shared" si="1391"/>
        <v>0</v>
      </c>
      <c r="BN110" s="133">
        <f t="shared" si="1392"/>
        <v>458999.4</v>
      </c>
      <c r="BO110" s="145">
        <f t="shared" si="1392"/>
        <v>0</v>
      </c>
      <c r="BP110" s="144">
        <f>+[10]รายละเอียดซื้อP!F102</f>
        <v>458999.4</v>
      </c>
      <c r="BQ110" s="147">
        <f>+[10]รายละเอียดซื้อP!G102+[10]รายละเอียดซื้อP!J102+[10]รายละเอียดซื้อP!K102</f>
        <v>0</v>
      </c>
      <c r="BR110" s="241">
        <f t="shared" si="1393"/>
        <v>458999.4</v>
      </c>
      <c r="BS110" s="134">
        <f t="shared" si="1394"/>
        <v>0</v>
      </c>
      <c r="BT110" s="133">
        <f>+[10]รายละเอียดซื้อP!N102</f>
        <v>458999.4</v>
      </c>
      <c r="BU110" s="145">
        <f t="shared" si="1395"/>
        <v>0</v>
      </c>
      <c r="BV110" s="144"/>
      <c r="BW110" s="147"/>
      <c r="BX110" s="241">
        <f t="shared" si="1396"/>
        <v>0</v>
      </c>
      <c r="BY110" s="134" t="e">
        <f t="shared" si="1397"/>
        <v>#DIV/0!</v>
      </c>
      <c r="BZ110" s="133"/>
      <c r="CA110" s="145">
        <f t="shared" si="1398"/>
        <v>0</v>
      </c>
      <c r="CB110" s="144"/>
      <c r="CC110" s="147"/>
      <c r="CD110" s="241">
        <f t="shared" si="1399"/>
        <v>0</v>
      </c>
      <c r="CE110" s="134" t="e">
        <f t="shared" si="1400"/>
        <v>#DIV/0!</v>
      </c>
      <c r="CF110" s="133"/>
      <c r="CG110" s="145">
        <f t="shared" si="1401"/>
        <v>0</v>
      </c>
      <c r="CH110" s="144">
        <f t="shared" si="1402"/>
        <v>0</v>
      </c>
      <c r="CI110" s="147">
        <f t="shared" si="1402"/>
        <v>0</v>
      </c>
      <c r="CJ110" s="241">
        <f t="shared" si="1402"/>
        <v>0</v>
      </c>
      <c r="CK110" s="134" t="e">
        <f t="shared" si="1403"/>
        <v>#DIV/0!</v>
      </c>
      <c r="CL110" s="133">
        <f t="shared" si="1404"/>
        <v>0</v>
      </c>
      <c r="CM110" s="145">
        <f t="shared" si="1404"/>
        <v>0</v>
      </c>
      <c r="CN110" s="144"/>
      <c r="CO110" s="147"/>
      <c r="CP110" s="241">
        <f t="shared" si="1405"/>
        <v>0</v>
      </c>
      <c r="CQ110" s="134" t="e">
        <f t="shared" si="1406"/>
        <v>#DIV/0!</v>
      </c>
      <c r="CR110" s="133"/>
      <c r="CS110" s="145">
        <f t="shared" si="1407"/>
        <v>0</v>
      </c>
      <c r="CT110" s="144"/>
      <c r="CU110" s="147"/>
      <c r="CV110" s="241">
        <f t="shared" si="1408"/>
        <v>0</v>
      </c>
      <c r="CW110" s="134" t="e">
        <f t="shared" si="1409"/>
        <v>#DIV/0!</v>
      </c>
      <c r="CX110" s="133"/>
      <c r="CY110" s="145">
        <f t="shared" si="1410"/>
        <v>0</v>
      </c>
      <c r="CZ110" s="144"/>
      <c r="DA110" s="147"/>
      <c r="DB110" s="241">
        <f t="shared" si="1411"/>
        <v>0</v>
      </c>
      <c r="DC110" s="134" t="e">
        <f t="shared" si="1412"/>
        <v>#DIV/0!</v>
      </c>
      <c r="DD110" s="133"/>
      <c r="DE110" s="145">
        <f t="shared" si="1413"/>
        <v>0</v>
      </c>
      <c r="DF110" s="144">
        <f t="shared" si="1414"/>
        <v>0</v>
      </c>
      <c r="DG110" s="147">
        <f t="shared" si="1414"/>
        <v>0</v>
      </c>
      <c r="DH110" s="241">
        <f t="shared" si="1414"/>
        <v>0</v>
      </c>
      <c r="DI110" s="134" t="e">
        <f t="shared" si="1415"/>
        <v>#DIV/0!</v>
      </c>
      <c r="DJ110" s="133">
        <f t="shared" si="1416"/>
        <v>0</v>
      </c>
      <c r="DK110" s="145">
        <f t="shared" si="1416"/>
        <v>0</v>
      </c>
      <c r="DL110" s="144"/>
      <c r="DM110" s="147"/>
      <c r="DN110" s="241">
        <f t="shared" si="1417"/>
        <v>0</v>
      </c>
      <c r="DO110" s="134" t="e">
        <f t="shared" si="1418"/>
        <v>#DIV/0!</v>
      </c>
      <c r="DP110" s="133"/>
      <c r="DQ110" s="145">
        <f t="shared" si="1419"/>
        <v>0</v>
      </c>
      <c r="DR110" s="144"/>
      <c r="DS110" s="147"/>
      <c r="DT110" s="241">
        <f t="shared" si="1420"/>
        <v>0</v>
      </c>
      <c r="DU110" s="134" t="e">
        <f t="shared" si="1421"/>
        <v>#DIV/0!</v>
      </c>
      <c r="DV110" s="133"/>
      <c r="DW110" s="145">
        <f t="shared" si="1422"/>
        <v>0</v>
      </c>
      <c r="DX110" s="144"/>
      <c r="DY110" s="147"/>
      <c r="DZ110" s="241">
        <f t="shared" si="2383"/>
        <v>0</v>
      </c>
      <c r="EA110" s="134" t="e">
        <f t="shared" si="2384"/>
        <v>#DIV/0!</v>
      </c>
      <c r="EB110" s="133"/>
      <c r="EC110" s="145">
        <f t="shared" si="2385"/>
        <v>0</v>
      </c>
      <c r="ED110" s="144">
        <f t="shared" si="1423"/>
        <v>0</v>
      </c>
      <c r="EE110" s="147">
        <f t="shared" si="1423"/>
        <v>0</v>
      </c>
      <c r="EF110" s="241">
        <f t="shared" si="1423"/>
        <v>0</v>
      </c>
      <c r="EG110" s="134" t="e">
        <f t="shared" si="1424"/>
        <v>#DIV/0!</v>
      </c>
      <c r="EH110" s="133">
        <f t="shared" si="1425"/>
        <v>0</v>
      </c>
      <c r="EI110" s="145">
        <f t="shared" si="1425"/>
        <v>0</v>
      </c>
      <c r="EJ110" s="144"/>
      <c r="EK110" s="147"/>
      <c r="EL110" s="241">
        <f t="shared" si="2386"/>
        <v>0</v>
      </c>
      <c r="EM110" s="134" t="e">
        <f t="shared" si="2387"/>
        <v>#DIV/0!</v>
      </c>
      <c r="EN110" s="133"/>
      <c r="EO110" s="145">
        <f t="shared" si="2388"/>
        <v>0</v>
      </c>
      <c r="EP110" s="144"/>
      <c r="EQ110" s="147"/>
      <c r="ER110" s="241">
        <f t="shared" si="2389"/>
        <v>0</v>
      </c>
      <c r="ES110" s="134" t="e">
        <f t="shared" si="2390"/>
        <v>#DIV/0!</v>
      </c>
      <c r="ET110" s="133"/>
      <c r="EU110" s="145">
        <f t="shared" si="2391"/>
        <v>0</v>
      </c>
      <c r="EV110" s="144"/>
      <c r="EW110" s="147"/>
      <c r="EX110" s="241">
        <f t="shared" si="2392"/>
        <v>0</v>
      </c>
      <c r="EY110" s="134" t="e">
        <f t="shared" si="2393"/>
        <v>#DIV/0!</v>
      </c>
      <c r="EZ110" s="133"/>
      <c r="FA110" s="145">
        <f t="shared" si="2394"/>
        <v>0</v>
      </c>
      <c r="FB110" s="144"/>
      <c r="FC110" s="147"/>
      <c r="FD110" s="241">
        <f t="shared" si="2395"/>
        <v>0</v>
      </c>
      <c r="FE110" s="134" t="e">
        <f t="shared" si="2396"/>
        <v>#DIV/0!</v>
      </c>
      <c r="FF110" s="133"/>
      <c r="FG110" s="145">
        <f t="shared" si="2397"/>
        <v>0</v>
      </c>
      <c r="FH110" s="144"/>
      <c r="FI110" s="147"/>
      <c r="FJ110" s="241">
        <f t="shared" si="2398"/>
        <v>0</v>
      </c>
      <c r="FK110" s="134" t="e">
        <f t="shared" si="2399"/>
        <v>#DIV/0!</v>
      </c>
      <c r="FL110" s="133"/>
      <c r="FM110" s="145">
        <f t="shared" si="2400"/>
        <v>0</v>
      </c>
      <c r="FN110" s="144">
        <f t="shared" si="1426"/>
        <v>0</v>
      </c>
      <c r="FO110" s="147">
        <f t="shared" si="1426"/>
        <v>0</v>
      </c>
      <c r="FP110" s="241">
        <f t="shared" si="1426"/>
        <v>0</v>
      </c>
      <c r="FQ110" s="134" t="e">
        <f t="shared" si="1427"/>
        <v>#DIV/0!</v>
      </c>
      <c r="FR110" s="133">
        <f t="shared" si="1428"/>
        <v>0</v>
      </c>
      <c r="FS110" s="145">
        <f t="shared" si="1428"/>
        <v>0</v>
      </c>
      <c r="FT110" s="144"/>
      <c r="FU110" s="147"/>
      <c r="FV110" s="241">
        <f t="shared" si="2401"/>
        <v>0</v>
      </c>
      <c r="FW110" s="134" t="e">
        <f t="shared" si="2402"/>
        <v>#DIV/0!</v>
      </c>
      <c r="FX110" s="133"/>
      <c r="FY110" s="145">
        <f t="shared" si="2403"/>
        <v>0</v>
      </c>
      <c r="FZ110" s="144"/>
      <c r="GA110" s="147"/>
      <c r="GB110" s="241">
        <f t="shared" si="2404"/>
        <v>0</v>
      </c>
      <c r="GC110" s="134" t="e">
        <f t="shared" si="2405"/>
        <v>#DIV/0!</v>
      </c>
      <c r="GD110" s="133"/>
      <c r="GE110" s="145">
        <f t="shared" si="2406"/>
        <v>0</v>
      </c>
      <c r="GF110" s="144"/>
      <c r="GG110" s="147"/>
      <c r="GH110" s="241">
        <f t="shared" si="2407"/>
        <v>0</v>
      </c>
      <c r="GI110" s="134" t="e">
        <f t="shared" si="2408"/>
        <v>#DIV/0!</v>
      </c>
      <c r="GJ110" s="133"/>
      <c r="GK110" s="145">
        <f t="shared" si="2409"/>
        <v>0</v>
      </c>
      <c r="GL110" s="144">
        <f t="shared" si="1429"/>
        <v>0</v>
      </c>
      <c r="GM110" s="147">
        <f t="shared" si="1429"/>
        <v>0</v>
      </c>
      <c r="GN110" s="241">
        <f t="shared" si="1429"/>
        <v>0</v>
      </c>
      <c r="GO110" s="134" t="e">
        <f t="shared" si="1430"/>
        <v>#DIV/0!</v>
      </c>
      <c r="GP110" s="133">
        <f t="shared" si="1431"/>
        <v>0</v>
      </c>
      <c r="GQ110" s="145">
        <f t="shared" si="1431"/>
        <v>0</v>
      </c>
      <c r="GR110" s="144"/>
      <c r="GS110" s="147"/>
      <c r="GT110" s="241">
        <f t="shared" si="2410"/>
        <v>0</v>
      </c>
      <c r="GU110" s="134" t="e">
        <f t="shared" si="2411"/>
        <v>#DIV/0!</v>
      </c>
      <c r="GV110" s="133"/>
      <c r="GW110" s="145">
        <f t="shared" si="2412"/>
        <v>0</v>
      </c>
      <c r="GX110" s="144"/>
      <c r="GY110" s="147"/>
      <c r="GZ110" s="241">
        <f t="shared" si="2413"/>
        <v>0</v>
      </c>
      <c r="HA110" s="134" t="e">
        <f t="shared" si="2414"/>
        <v>#DIV/0!</v>
      </c>
      <c r="HB110" s="133"/>
      <c r="HC110" s="145">
        <f t="shared" si="2415"/>
        <v>0</v>
      </c>
      <c r="HD110" s="144"/>
      <c r="HE110" s="147"/>
      <c r="HF110" s="241">
        <f t="shared" si="2416"/>
        <v>0</v>
      </c>
      <c r="HG110" s="134" t="e">
        <f t="shared" si="2417"/>
        <v>#DIV/0!</v>
      </c>
      <c r="HH110" s="133"/>
      <c r="HI110" s="145">
        <f t="shared" si="2418"/>
        <v>0</v>
      </c>
      <c r="HJ110" s="144"/>
      <c r="HK110" s="147"/>
      <c r="HL110" s="241">
        <f t="shared" si="2419"/>
        <v>0</v>
      </c>
      <c r="HM110" s="134" t="e">
        <f t="shared" si="2420"/>
        <v>#DIV/0!</v>
      </c>
      <c r="HN110" s="133"/>
      <c r="HO110" s="145">
        <f t="shared" si="2421"/>
        <v>0</v>
      </c>
      <c r="HP110" s="144"/>
      <c r="HQ110" s="147"/>
      <c r="HR110" s="241">
        <f t="shared" si="2422"/>
        <v>0</v>
      </c>
      <c r="HS110" s="134" t="e">
        <f t="shared" si="2423"/>
        <v>#DIV/0!</v>
      </c>
      <c r="HT110" s="133"/>
      <c r="HU110" s="145">
        <f t="shared" si="2424"/>
        <v>0</v>
      </c>
      <c r="HV110" s="144"/>
      <c r="HW110" s="147"/>
      <c r="HX110" s="241">
        <f t="shared" si="2425"/>
        <v>0</v>
      </c>
      <c r="HY110" s="134" t="e">
        <f t="shared" si="2426"/>
        <v>#DIV/0!</v>
      </c>
      <c r="HZ110" s="133"/>
      <c r="IA110" s="145">
        <f t="shared" si="2427"/>
        <v>0</v>
      </c>
      <c r="IB110" s="144">
        <f t="shared" si="1432"/>
        <v>0</v>
      </c>
      <c r="IC110" s="147">
        <f t="shared" si="1432"/>
        <v>0</v>
      </c>
      <c r="ID110" s="241">
        <f t="shared" si="1432"/>
        <v>0</v>
      </c>
      <c r="IE110" s="134" t="e">
        <f t="shared" si="1433"/>
        <v>#DIV/0!</v>
      </c>
      <c r="IF110" s="133">
        <f t="shared" si="1434"/>
        <v>0</v>
      </c>
      <c r="IG110" s="145">
        <f t="shared" si="1434"/>
        <v>0</v>
      </c>
      <c r="IH110" s="144"/>
      <c r="II110" s="147"/>
      <c r="IJ110" s="241">
        <f t="shared" si="2428"/>
        <v>0</v>
      </c>
      <c r="IK110" s="134" t="e">
        <f t="shared" si="2429"/>
        <v>#DIV/0!</v>
      </c>
      <c r="IL110" s="133"/>
      <c r="IM110" s="145">
        <f t="shared" si="2430"/>
        <v>0</v>
      </c>
      <c r="IN110" s="144"/>
      <c r="IO110" s="147"/>
      <c r="IP110" s="241">
        <f t="shared" si="2431"/>
        <v>0</v>
      </c>
      <c r="IQ110" s="134" t="e">
        <f t="shared" si="2432"/>
        <v>#DIV/0!</v>
      </c>
      <c r="IR110" s="133"/>
      <c r="IS110" s="145">
        <f t="shared" si="2433"/>
        <v>0</v>
      </c>
      <c r="IT110" s="144"/>
      <c r="IU110" s="147"/>
      <c r="IV110" s="241">
        <f t="shared" si="2434"/>
        <v>0</v>
      </c>
      <c r="IW110" s="134" t="e">
        <f t="shared" si="2435"/>
        <v>#DIV/0!</v>
      </c>
      <c r="IX110" s="133"/>
      <c r="IY110" s="145">
        <f t="shared" si="2436"/>
        <v>0</v>
      </c>
      <c r="IZ110" s="144">
        <f t="shared" si="1435"/>
        <v>0</v>
      </c>
      <c r="JA110" s="147">
        <f t="shared" si="1435"/>
        <v>0</v>
      </c>
      <c r="JB110" s="241">
        <f t="shared" si="1435"/>
        <v>0</v>
      </c>
      <c r="JC110" s="134" t="e">
        <f t="shared" si="1436"/>
        <v>#DIV/0!</v>
      </c>
      <c r="JD110" s="133">
        <f t="shared" si="1437"/>
        <v>0</v>
      </c>
      <c r="JE110" s="145">
        <f t="shared" si="1437"/>
        <v>0</v>
      </c>
      <c r="JF110" s="144"/>
      <c r="JG110" s="147"/>
      <c r="JH110" s="241">
        <f t="shared" si="2437"/>
        <v>0</v>
      </c>
      <c r="JI110" s="134" t="e">
        <f t="shared" si="2438"/>
        <v>#DIV/0!</v>
      </c>
      <c r="JJ110" s="133"/>
      <c r="JK110" s="145">
        <f t="shared" si="2439"/>
        <v>0</v>
      </c>
      <c r="JL110" s="144"/>
      <c r="JM110" s="147"/>
      <c r="JN110" s="241">
        <f t="shared" si="2440"/>
        <v>0</v>
      </c>
      <c r="JO110" s="134" t="e">
        <f t="shared" si="2441"/>
        <v>#DIV/0!</v>
      </c>
      <c r="JP110" s="133"/>
      <c r="JQ110" s="145">
        <f t="shared" si="2442"/>
        <v>0</v>
      </c>
      <c r="JR110" s="144"/>
      <c r="JS110" s="147"/>
      <c r="JT110" s="241">
        <f t="shared" si="2443"/>
        <v>0</v>
      </c>
      <c r="JU110" s="134" t="e">
        <f t="shared" si="2444"/>
        <v>#DIV/0!</v>
      </c>
      <c r="JV110" s="133"/>
      <c r="JW110" s="145">
        <f t="shared" si="2445"/>
        <v>0</v>
      </c>
      <c r="JX110" s="144"/>
      <c r="JY110" s="147"/>
      <c r="JZ110" s="241">
        <f t="shared" si="2446"/>
        <v>0</v>
      </c>
      <c r="KA110" s="134" t="e">
        <f t="shared" si="2447"/>
        <v>#DIV/0!</v>
      </c>
      <c r="KB110" s="133"/>
      <c r="KC110" s="145">
        <f t="shared" si="2448"/>
        <v>0</v>
      </c>
      <c r="KD110" s="144">
        <f t="shared" si="1438"/>
        <v>0</v>
      </c>
      <c r="KE110" s="147">
        <f t="shared" si="1438"/>
        <v>0</v>
      </c>
      <c r="KF110" s="241">
        <f t="shared" si="1438"/>
        <v>0</v>
      </c>
      <c r="KG110" s="134" t="e">
        <f t="shared" si="1439"/>
        <v>#DIV/0!</v>
      </c>
      <c r="KH110" s="133">
        <f t="shared" si="1440"/>
        <v>0</v>
      </c>
      <c r="KI110" s="145">
        <f t="shared" si="1440"/>
        <v>0</v>
      </c>
      <c r="KJ110" s="144"/>
      <c r="KK110" s="147"/>
      <c r="KL110" s="241">
        <f t="shared" si="2449"/>
        <v>0</v>
      </c>
      <c r="KM110" s="134" t="e">
        <f t="shared" si="2450"/>
        <v>#DIV/0!</v>
      </c>
      <c r="KN110" s="133"/>
      <c r="KO110" s="145">
        <f t="shared" si="2451"/>
        <v>0</v>
      </c>
      <c r="KP110" s="144"/>
      <c r="KQ110" s="147"/>
      <c r="KR110" s="241">
        <f t="shared" si="2452"/>
        <v>0</v>
      </c>
      <c r="KS110" s="134" t="e">
        <f t="shared" si="2453"/>
        <v>#DIV/0!</v>
      </c>
      <c r="KT110" s="133"/>
      <c r="KU110" s="145">
        <f t="shared" si="2454"/>
        <v>0</v>
      </c>
      <c r="KV110" s="144">
        <f t="shared" si="1441"/>
        <v>0</v>
      </c>
      <c r="KW110" s="147">
        <f t="shared" si="1441"/>
        <v>0</v>
      </c>
      <c r="KX110" s="241">
        <f t="shared" si="1441"/>
        <v>0</v>
      </c>
      <c r="KY110" s="134" t="e">
        <f t="shared" si="1442"/>
        <v>#DIV/0!</v>
      </c>
      <c r="KZ110" s="133">
        <f t="shared" si="1443"/>
        <v>0</v>
      </c>
      <c r="LA110" s="145">
        <f t="shared" si="1443"/>
        <v>0</v>
      </c>
      <c r="LB110" s="144"/>
      <c r="LC110" s="147"/>
      <c r="LD110" s="241">
        <f t="shared" si="2455"/>
        <v>0</v>
      </c>
      <c r="LE110" s="134" t="e">
        <f t="shared" si="2456"/>
        <v>#DIV/0!</v>
      </c>
      <c r="LF110" s="133"/>
      <c r="LG110" s="145">
        <f t="shared" si="2457"/>
        <v>0</v>
      </c>
      <c r="LH110" s="144"/>
      <c r="LI110" s="147"/>
      <c r="LJ110" s="241">
        <f t="shared" si="2458"/>
        <v>0</v>
      </c>
      <c r="LK110" s="134" t="e">
        <f t="shared" si="2459"/>
        <v>#DIV/0!</v>
      </c>
      <c r="LL110" s="133"/>
      <c r="LM110" s="145">
        <f t="shared" si="2460"/>
        <v>0</v>
      </c>
      <c r="LN110" s="144">
        <f t="shared" si="1444"/>
        <v>0</v>
      </c>
      <c r="LO110" s="147">
        <f t="shared" si="1444"/>
        <v>0</v>
      </c>
      <c r="LP110" s="241">
        <f t="shared" si="1444"/>
        <v>0</v>
      </c>
      <c r="LQ110" s="134" t="e">
        <f t="shared" si="1445"/>
        <v>#DIV/0!</v>
      </c>
      <c r="LR110" s="133">
        <f t="shared" si="1446"/>
        <v>0</v>
      </c>
      <c r="LS110" s="145">
        <f t="shared" si="1446"/>
        <v>0</v>
      </c>
      <c r="LT110" s="144"/>
      <c r="LU110" s="147"/>
      <c r="LV110" s="241">
        <f t="shared" si="2461"/>
        <v>0</v>
      </c>
      <c r="LW110" s="134" t="e">
        <f t="shared" si="2462"/>
        <v>#DIV/0!</v>
      </c>
      <c r="LX110" s="133"/>
      <c r="LY110" s="145">
        <f t="shared" si="2463"/>
        <v>0</v>
      </c>
      <c r="LZ110" s="144"/>
      <c r="MA110" s="147"/>
      <c r="MB110" s="241">
        <f t="shared" si="2464"/>
        <v>0</v>
      </c>
      <c r="MC110" s="134" t="e">
        <f t="shared" si="2465"/>
        <v>#DIV/0!</v>
      </c>
      <c r="MD110" s="133"/>
      <c r="ME110" s="145">
        <f t="shared" si="2466"/>
        <v>0</v>
      </c>
      <c r="MF110" s="144">
        <f t="shared" si="1447"/>
        <v>0</v>
      </c>
      <c r="MG110" s="147">
        <f t="shared" si="1447"/>
        <v>0</v>
      </c>
      <c r="MH110" s="241">
        <f t="shared" si="1447"/>
        <v>0</v>
      </c>
      <c r="MI110" s="134" t="e">
        <f t="shared" si="1448"/>
        <v>#DIV/0!</v>
      </c>
      <c r="MJ110" s="133">
        <f t="shared" si="1449"/>
        <v>0</v>
      </c>
      <c r="MK110" s="145">
        <f t="shared" si="1449"/>
        <v>0</v>
      </c>
      <c r="ML110" s="144"/>
      <c r="MM110" s="147"/>
      <c r="MN110" s="241">
        <f t="shared" si="2467"/>
        <v>0</v>
      </c>
      <c r="MO110" s="134" t="e">
        <f t="shared" si="2468"/>
        <v>#DIV/0!</v>
      </c>
      <c r="MP110" s="133"/>
      <c r="MQ110" s="145">
        <f t="shared" si="2469"/>
        <v>0</v>
      </c>
      <c r="MR110" s="144"/>
      <c r="MS110" s="147"/>
      <c r="MT110" s="241">
        <f t="shared" si="2470"/>
        <v>0</v>
      </c>
      <c r="MU110" s="134" t="e">
        <f t="shared" si="2471"/>
        <v>#DIV/0!</v>
      </c>
      <c r="MV110" s="133"/>
      <c r="MW110" s="145">
        <f t="shared" si="2472"/>
        <v>0</v>
      </c>
      <c r="MX110" s="144">
        <f t="shared" si="1450"/>
        <v>0</v>
      </c>
      <c r="MY110" s="147">
        <f t="shared" si="1450"/>
        <v>0</v>
      </c>
      <c r="MZ110" s="241">
        <f t="shared" si="1450"/>
        <v>0</v>
      </c>
      <c r="NA110" s="134" t="e">
        <f t="shared" si="1451"/>
        <v>#DIV/0!</v>
      </c>
      <c r="NB110" s="133">
        <f t="shared" si="1452"/>
        <v>0</v>
      </c>
      <c r="NC110" s="145">
        <f t="shared" si="1452"/>
        <v>0</v>
      </c>
      <c r="ND110" s="144"/>
      <c r="NE110" s="147"/>
      <c r="NF110" s="241">
        <f t="shared" si="2473"/>
        <v>0</v>
      </c>
      <c r="NG110" s="134" t="e">
        <f t="shared" si="2474"/>
        <v>#DIV/0!</v>
      </c>
      <c r="NH110" s="133"/>
      <c r="NI110" s="145">
        <f t="shared" si="2475"/>
        <v>0</v>
      </c>
      <c r="NJ110" s="144"/>
      <c r="NK110" s="147"/>
      <c r="NL110" s="241">
        <f t="shared" si="2476"/>
        <v>0</v>
      </c>
      <c r="NM110" s="134" t="e">
        <f t="shared" si="2477"/>
        <v>#DIV/0!</v>
      </c>
      <c r="NN110" s="133"/>
      <c r="NO110" s="145">
        <f t="shared" si="2478"/>
        <v>0</v>
      </c>
      <c r="NP110" s="144">
        <f t="shared" si="1453"/>
        <v>0</v>
      </c>
      <c r="NQ110" s="147">
        <f t="shared" si="1453"/>
        <v>0</v>
      </c>
      <c r="NR110" s="241">
        <f t="shared" si="1453"/>
        <v>0</v>
      </c>
      <c r="NS110" s="134" t="e">
        <f t="shared" si="1454"/>
        <v>#DIV/0!</v>
      </c>
      <c r="NT110" s="133">
        <f t="shared" si="1455"/>
        <v>0</v>
      </c>
      <c r="NU110" s="145">
        <f t="shared" si="1455"/>
        <v>0</v>
      </c>
      <c r="NV110" s="144"/>
      <c r="NW110" s="147"/>
      <c r="NX110" s="241">
        <f t="shared" si="2479"/>
        <v>0</v>
      </c>
      <c r="NY110" s="134" t="e">
        <f t="shared" si="2480"/>
        <v>#DIV/0!</v>
      </c>
      <c r="NZ110" s="133"/>
      <c r="OA110" s="145">
        <f t="shared" si="2481"/>
        <v>0</v>
      </c>
      <c r="OB110" s="144"/>
      <c r="OC110" s="147"/>
      <c r="OD110" s="241">
        <f t="shared" si="2482"/>
        <v>0</v>
      </c>
      <c r="OE110" s="134" t="e">
        <f t="shared" si="2483"/>
        <v>#DIV/0!</v>
      </c>
      <c r="OF110" s="133"/>
      <c r="OG110" s="145">
        <f t="shared" si="2484"/>
        <v>0</v>
      </c>
      <c r="OH110" s="144"/>
      <c r="OI110" s="147"/>
      <c r="OJ110" s="241">
        <f t="shared" si="2485"/>
        <v>0</v>
      </c>
      <c r="OK110" s="134" t="e">
        <f t="shared" si="2486"/>
        <v>#DIV/0!</v>
      </c>
      <c r="OL110" s="133"/>
      <c r="OM110" s="145">
        <f t="shared" si="2487"/>
        <v>0</v>
      </c>
      <c r="ON110" s="144">
        <f t="shared" si="1456"/>
        <v>0</v>
      </c>
      <c r="OO110" s="147">
        <f t="shared" si="1456"/>
        <v>0</v>
      </c>
      <c r="OP110" s="241">
        <f t="shared" si="1456"/>
        <v>0</v>
      </c>
      <c r="OQ110" s="134" t="e">
        <f t="shared" si="1457"/>
        <v>#DIV/0!</v>
      </c>
      <c r="OR110" s="133">
        <f t="shared" si="1458"/>
        <v>0</v>
      </c>
      <c r="OS110" s="145">
        <f t="shared" si="1458"/>
        <v>0</v>
      </c>
      <c r="OT110" s="144"/>
      <c r="OU110" s="147"/>
      <c r="OV110" s="241">
        <f t="shared" si="2488"/>
        <v>0</v>
      </c>
      <c r="OW110" s="134" t="e">
        <f t="shared" si="2489"/>
        <v>#DIV/0!</v>
      </c>
      <c r="OX110" s="133"/>
      <c r="OY110" s="145">
        <f t="shared" si="2490"/>
        <v>0</v>
      </c>
      <c r="OZ110" s="144"/>
      <c r="PA110" s="147"/>
      <c r="PB110" s="241">
        <f t="shared" si="2491"/>
        <v>0</v>
      </c>
      <c r="PC110" s="134" t="e">
        <f t="shared" si="2492"/>
        <v>#DIV/0!</v>
      </c>
      <c r="PD110" s="133"/>
      <c r="PE110" s="145">
        <f t="shared" si="2493"/>
        <v>0</v>
      </c>
      <c r="PF110" s="144">
        <f t="shared" si="1459"/>
        <v>0</v>
      </c>
      <c r="PG110" s="147">
        <f t="shared" si="1459"/>
        <v>0</v>
      </c>
      <c r="PH110" s="241">
        <f t="shared" si="1459"/>
        <v>0</v>
      </c>
      <c r="PI110" s="134" t="e">
        <f t="shared" si="1460"/>
        <v>#DIV/0!</v>
      </c>
      <c r="PJ110" s="133">
        <f t="shared" si="1461"/>
        <v>0</v>
      </c>
      <c r="PK110" s="145">
        <f t="shared" si="1461"/>
        <v>0</v>
      </c>
      <c r="PL110" s="144"/>
      <c r="PM110" s="147"/>
      <c r="PN110" s="241">
        <f t="shared" si="2494"/>
        <v>0</v>
      </c>
      <c r="PO110" s="134" t="e">
        <f t="shared" si="2495"/>
        <v>#DIV/0!</v>
      </c>
      <c r="PP110" s="133"/>
      <c r="PQ110" s="145">
        <f t="shared" si="2496"/>
        <v>0</v>
      </c>
      <c r="PR110" s="144"/>
      <c r="PS110" s="147"/>
      <c r="PT110" s="241">
        <f t="shared" si="2497"/>
        <v>0</v>
      </c>
      <c r="PU110" s="134" t="e">
        <f t="shared" si="2498"/>
        <v>#DIV/0!</v>
      </c>
      <c r="PV110" s="133"/>
      <c r="PW110" s="145">
        <f t="shared" si="2499"/>
        <v>0</v>
      </c>
    </row>
    <row r="111" spans="1:439" s="98" customFormat="1">
      <c r="A111" s="150"/>
      <c r="B111" s="217" t="s">
        <v>819</v>
      </c>
      <c r="C111" s="217"/>
      <c r="D111" s="164">
        <f>SUM(D106:D110)</f>
        <v>9624193.8399999999</v>
      </c>
      <c r="E111" s="164">
        <f t="shared" ref="E111:J111" si="2500">SUM(E106:E110)</f>
        <v>0</v>
      </c>
      <c r="F111" s="164">
        <f t="shared" si="2500"/>
        <v>9624193.8399999999</v>
      </c>
      <c r="G111" s="164">
        <f t="shared" si="2500"/>
        <v>1151</v>
      </c>
      <c r="H111" s="164">
        <f t="shared" si="2500"/>
        <v>9623042.8399999999</v>
      </c>
      <c r="I111" s="164">
        <f t="shared" si="2500"/>
        <v>2437109.75</v>
      </c>
      <c r="J111" s="164">
        <f t="shared" si="2500"/>
        <v>7185933.0899999999</v>
      </c>
      <c r="K111" s="165">
        <f t="shared" si="1374"/>
        <v>25.3257705542959</v>
      </c>
      <c r="L111" s="164">
        <f t="shared" ref="L111:M111" si="2501">SUM(L106:L110)</f>
        <v>2768299.4</v>
      </c>
      <c r="M111" s="166">
        <f t="shared" si="2501"/>
        <v>4417633.6899999995</v>
      </c>
      <c r="N111" s="167">
        <f t="shared" si="1375"/>
        <v>0</v>
      </c>
      <c r="O111" s="168">
        <f t="shared" si="1375"/>
        <v>0</v>
      </c>
      <c r="P111" s="168">
        <f t="shared" si="1375"/>
        <v>0</v>
      </c>
      <c r="Q111" s="169" t="e">
        <f t="shared" si="1376"/>
        <v>#DIV/0!</v>
      </c>
      <c r="R111" s="168">
        <f t="shared" si="1377"/>
        <v>0</v>
      </c>
      <c r="S111" s="170">
        <f t="shared" si="1377"/>
        <v>0</v>
      </c>
      <c r="T111" s="171">
        <f>SUM(T106:T110)</f>
        <v>9623042.8399999999</v>
      </c>
      <c r="U111" s="172">
        <f t="shared" ref="U111:V111" si="2502">SUM(U106:U110)</f>
        <v>2437109.75</v>
      </c>
      <c r="V111" s="172">
        <f t="shared" si="2502"/>
        <v>7185933.0900000008</v>
      </c>
      <c r="W111" s="173">
        <f t="shared" si="1248"/>
        <v>25.3257705542959</v>
      </c>
      <c r="X111" s="172">
        <f t="shared" ref="X111:Y111" si="2503">SUM(X106:X110)</f>
        <v>2768299.4</v>
      </c>
      <c r="Y111" s="174">
        <f t="shared" si="2503"/>
        <v>4417633.6900000004</v>
      </c>
      <c r="Z111" s="175">
        <f t="shared" ref="Z111:CW111" si="2504">SUM(Z105:Z110)</f>
        <v>0</v>
      </c>
      <c r="AA111" s="164">
        <f t="shared" si="2504"/>
        <v>0</v>
      </c>
      <c r="AB111" s="164">
        <f t="shared" si="2504"/>
        <v>0</v>
      </c>
      <c r="AC111" s="165" t="e">
        <f t="shared" si="2504"/>
        <v>#DIV/0!</v>
      </c>
      <c r="AD111" s="164">
        <f t="shared" si="2504"/>
        <v>0</v>
      </c>
      <c r="AE111" s="176">
        <f t="shared" si="2504"/>
        <v>0</v>
      </c>
      <c r="AF111" s="175">
        <f t="shared" si="2504"/>
        <v>0</v>
      </c>
      <c r="AG111" s="164">
        <f t="shared" si="2504"/>
        <v>0</v>
      </c>
      <c r="AH111" s="164">
        <f t="shared" si="2504"/>
        <v>0</v>
      </c>
      <c r="AI111" s="165" t="e">
        <f t="shared" si="2504"/>
        <v>#DIV/0!</v>
      </c>
      <c r="AJ111" s="164">
        <f t="shared" si="2504"/>
        <v>0</v>
      </c>
      <c r="AK111" s="176">
        <f t="shared" si="2504"/>
        <v>0</v>
      </c>
      <c r="AL111" s="175">
        <f t="shared" si="1378"/>
        <v>37848.690000000235</v>
      </c>
      <c r="AM111" s="164">
        <f t="shared" si="1378"/>
        <v>0</v>
      </c>
      <c r="AN111" s="164">
        <f t="shared" si="1378"/>
        <v>37848.690000000235</v>
      </c>
      <c r="AO111" s="165">
        <f t="shared" si="1379"/>
        <v>0</v>
      </c>
      <c r="AP111" s="164">
        <f t="shared" si="1380"/>
        <v>0</v>
      </c>
      <c r="AQ111" s="176">
        <f t="shared" si="1380"/>
        <v>37848.690000000235</v>
      </c>
      <c r="AR111" s="175">
        <f t="shared" si="2504"/>
        <v>37848.690000000235</v>
      </c>
      <c r="AS111" s="164">
        <f t="shared" si="2504"/>
        <v>0</v>
      </c>
      <c r="AT111" s="164">
        <f t="shared" si="2504"/>
        <v>37848.690000000235</v>
      </c>
      <c r="AU111" s="165" t="e">
        <f t="shared" si="2504"/>
        <v>#DIV/0!</v>
      </c>
      <c r="AV111" s="164">
        <f t="shared" si="2504"/>
        <v>0</v>
      </c>
      <c r="AW111" s="176">
        <f t="shared" si="2504"/>
        <v>37848.690000000235</v>
      </c>
      <c r="AX111" s="175">
        <f t="shared" si="2504"/>
        <v>0</v>
      </c>
      <c r="AY111" s="164">
        <f t="shared" si="2504"/>
        <v>0</v>
      </c>
      <c r="AZ111" s="164">
        <f t="shared" si="2504"/>
        <v>0</v>
      </c>
      <c r="BA111" s="165" t="e">
        <f t="shared" si="2504"/>
        <v>#DIV/0!</v>
      </c>
      <c r="BB111" s="164">
        <f t="shared" si="2504"/>
        <v>0</v>
      </c>
      <c r="BC111" s="176">
        <f t="shared" si="2504"/>
        <v>0</v>
      </c>
      <c r="BD111" s="175">
        <f t="shared" si="2504"/>
        <v>0</v>
      </c>
      <c r="BE111" s="164">
        <f t="shared" si="2504"/>
        <v>0</v>
      </c>
      <c r="BF111" s="164">
        <f t="shared" si="2504"/>
        <v>0</v>
      </c>
      <c r="BG111" s="165" t="e">
        <f t="shared" si="2504"/>
        <v>#DIV/0!</v>
      </c>
      <c r="BH111" s="164">
        <f t="shared" si="2504"/>
        <v>0</v>
      </c>
      <c r="BI111" s="176">
        <f t="shared" si="2504"/>
        <v>0</v>
      </c>
      <c r="BJ111" s="175">
        <f t="shared" si="1390"/>
        <v>458999.4</v>
      </c>
      <c r="BK111" s="164">
        <f t="shared" si="1390"/>
        <v>0</v>
      </c>
      <c r="BL111" s="164">
        <f t="shared" si="1390"/>
        <v>458999.4</v>
      </c>
      <c r="BM111" s="165">
        <f t="shared" si="1391"/>
        <v>0</v>
      </c>
      <c r="BN111" s="164">
        <f t="shared" si="1392"/>
        <v>458999.4</v>
      </c>
      <c r="BO111" s="176">
        <f t="shared" si="1392"/>
        <v>0</v>
      </c>
      <c r="BP111" s="175">
        <f t="shared" si="2504"/>
        <v>458999.4</v>
      </c>
      <c r="BQ111" s="164">
        <f t="shared" si="2504"/>
        <v>0</v>
      </c>
      <c r="BR111" s="164">
        <f t="shared" si="2504"/>
        <v>458999.4</v>
      </c>
      <c r="BS111" s="165" t="e">
        <f t="shared" si="2504"/>
        <v>#DIV/0!</v>
      </c>
      <c r="BT111" s="164">
        <f t="shared" si="2504"/>
        <v>458999.4</v>
      </c>
      <c r="BU111" s="176">
        <f t="shared" si="2504"/>
        <v>0</v>
      </c>
      <c r="BV111" s="175">
        <f t="shared" si="2504"/>
        <v>0</v>
      </c>
      <c r="BW111" s="164">
        <f t="shared" si="2504"/>
        <v>0</v>
      </c>
      <c r="BX111" s="164">
        <f t="shared" si="2504"/>
        <v>0</v>
      </c>
      <c r="BY111" s="165" t="e">
        <f t="shared" si="2504"/>
        <v>#DIV/0!</v>
      </c>
      <c r="BZ111" s="164">
        <f t="shared" si="2504"/>
        <v>0</v>
      </c>
      <c r="CA111" s="176">
        <f t="shared" si="2504"/>
        <v>0</v>
      </c>
      <c r="CB111" s="175">
        <f t="shared" si="2504"/>
        <v>0</v>
      </c>
      <c r="CC111" s="164">
        <f t="shared" si="2504"/>
        <v>0</v>
      </c>
      <c r="CD111" s="164">
        <f t="shared" si="2504"/>
        <v>0</v>
      </c>
      <c r="CE111" s="165" t="e">
        <f t="shared" si="2504"/>
        <v>#DIV/0!</v>
      </c>
      <c r="CF111" s="164">
        <f t="shared" si="2504"/>
        <v>0</v>
      </c>
      <c r="CG111" s="176">
        <f t="shared" si="2504"/>
        <v>0</v>
      </c>
      <c r="CH111" s="175">
        <f t="shared" si="1402"/>
        <v>0</v>
      </c>
      <c r="CI111" s="164">
        <f t="shared" si="1402"/>
        <v>0</v>
      </c>
      <c r="CJ111" s="164">
        <f t="shared" si="1402"/>
        <v>0</v>
      </c>
      <c r="CK111" s="165" t="e">
        <f t="shared" si="1403"/>
        <v>#DIV/0!</v>
      </c>
      <c r="CL111" s="164">
        <f t="shared" si="1404"/>
        <v>0</v>
      </c>
      <c r="CM111" s="176">
        <f t="shared" si="1404"/>
        <v>0</v>
      </c>
      <c r="CN111" s="175">
        <f t="shared" si="2504"/>
        <v>0</v>
      </c>
      <c r="CO111" s="164">
        <f t="shared" si="2504"/>
        <v>0</v>
      </c>
      <c r="CP111" s="164">
        <f t="shared" si="2504"/>
        <v>0</v>
      </c>
      <c r="CQ111" s="165" t="e">
        <f t="shared" si="2504"/>
        <v>#DIV/0!</v>
      </c>
      <c r="CR111" s="164">
        <f t="shared" si="2504"/>
        <v>0</v>
      </c>
      <c r="CS111" s="176">
        <f t="shared" si="2504"/>
        <v>0</v>
      </c>
      <c r="CT111" s="175">
        <f t="shared" si="2504"/>
        <v>0</v>
      </c>
      <c r="CU111" s="164">
        <f t="shared" si="2504"/>
        <v>0</v>
      </c>
      <c r="CV111" s="164">
        <f t="shared" si="2504"/>
        <v>0</v>
      </c>
      <c r="CW111" s="165" t="e">
        <f t="shared" si="2504"/>
        <v>#DIV/0!</v>
      </c>
      <c r="CX111" s="164">
        <f t="shared" ref="CX111:DV111" si="2505">SUM(CX105:CX110)</f>
        <v>0</v>
      </c>
      <c r="CY111" s="176">
        <f t="shared" si="2505"/>
        <v>0</v>
      </c>
      <c r="CZ111" s="175">
        <f t="shared" si="2505"/>
        <v>0</v>
      </c>
      <c r="DA111" s="164">
        <f t="shared" si="2505"/>
        <v>0</v>
      </c>
      <c r="DB111" s="164">
        <f t="shared" si="2505"/>
        <v>0</v>
      </c>
      <c r="DC111" s="165" t="e">
        <f t="shared" si="2505"/>
        <v>#DIV/0!</v>
      </c>
      <c r="DD111" s="164">
        <f t="shared" si="2505"/>
        <v>0</v>
      </c>
      <c r="DE111" s="176">
        <f t="shared" si="2505"/>
        <v>0</v>
      </c>
      <c r="DF111" s="175">
        <f t="shared" si="1414"/>
        <v>1439986.23</v>
      </c>
      <c r="DG111" s="164">
        <f t="shared" si="1414"/>
        <v>923800</v>
      </c>
      <c r="DH111" s="164">
        <f t="shared" si="1414"/>
        <v>516186.22999999992</v>
      </c>
      <c r="DI111" s="165">
        <f t="shared" si="1415"/>
        <v>64.153391244581556</v>
      </c>
      <c r="DJ111" s="164">
        <f t="shared" si="1416"/>
        <v>0</v>
      </c>
      <c r="DK111" s="176">
        <f t="shared" si="1416"/>
        <v>516186.22999999992</v>
      </c>
      <c r="DL111" s="175">
        <f t="shared" si="2505"/>
        <v>1439986.23</v>
      </c>
      <c r="DM111" s="164">
        <f t="shared" si="2505"/>
        <v>923800</v>
      </c>
      <c r="DN111" s="164">
        <f t="shared" si="2505"/>
        <v>516186.22999999992</v>
      </c>
      <c r="DO111" s="165" t="e">
        <f t="shared" si="2505"/>
        <v>#DIV/0!</v>
      </c>
      <c r="DP111" s="164">
        <f t="shared" si="2505"/>
        <v>0</v>
      </c>
      <c r="DQ111" s="176">
        <f t="shared" si="2505"/>
        <v>516186.22999999992</v>
      </c>
      <c r="DR111" s="175">
        <f t="shared" si="2505"/>
        <v>0</v>
      </c>
      <c r="DS111" s="164">
        <f t="shared" si="2505"/>
        <v>0</v>
      </c>
      <c r="DT111" s="164">
        <f t="shared" si="2505"/>
        <v>0</v>
      </c>
      <c r="DU111" s="165" t="e">
        <f t="shared" si="2505"/>
        <v>#DIV/0!</v>
      </c>
      <c r="DV111" s="164">
        <f t="shared" si="2505"/>
        <v>0</v>
      </c>
      <c r="DW111" s="176">
        <f>SUM(DW105:DW110)</f>
        <v>0</v>
      </c>
      <c r="DX111" s="175">
        <f t="shared" ref="DX111:EC111" si="2506">SUM(DX105:DX110)</f>
        <v>0</v>
      </c>
      <c r="DY111" s="164">
        <f t="shared" si="2506"/>
        <v>0</v>
      </c>
      <c r="DZ111" s="164">
        <f t="shared" si="2506"/>
        <v>0</v>
      </c>
      <c r="EA111" s="165" t="e">
        <f t="shared" si="2506"/>
        <v>#DIV/0!</v>
      </c>
      <c r="EB111" s="164">
        <f t="shared" si="2506"/>
        <v>0</v>
      </c>
      <c r="EC111" s="176">
        <f t="shared" si="2506"/>
        <v>0</v>
      </c>
      <c r="ED111" s="175">
        <f t="shared" si="1423"/>
        <v>200292.08</v>
      </c>
      <c r="EE111" s="164">
        <f t="shared" si="1423"/>
        <v>0</v>
      </c>
      <c r="EF111" s="164">
        <f t="shared" si="1423"/>
        <v>200292.08</v>
      </c>
      <c r="EG111" s="165">
        <f t="shared" si="1424"/>
        <v>0</v>
      </c>
      <c r="EH111" s="164">
        <f t="shared" si="1425"/>
        <v>0</v>
      </c>
      <c r="EI111" s="176">
        <f t="shared" si="1425"/>
        <v>200292.08</v>
      </c>
      <c r="EJ111" s="175">
        <f t="shared" ref="EJ111:FM111" si="2507">SUM(EJ105:EJ110)</f>
        <v>200292.08</v>
      </c>
      <c r="EK111" s="164">
        <f t="shared" si="2507"/>
        <v>0</v>
      </c>
      <c r="EL111" s="164">
        <f t="shared" si="2507"/>
        <v>200292.08</v>
      </c>
      <c r="EM111" s="165" t="e">
        <f t="shared" si="2507"/>
        <v>#DIV/0!</v>
      </c>
      <c r="EN111" s="164">
        <f t="shared" si="2507"/>
        <v>0</v>
      </c>
      <c r="EO111" s="176">
        <f t="shared" si="2507"/>
        <v>200292.08</v>
      </c>
      <c r="EP111" s="175">
        <f t="shared" si="2507"/>
        <v>0</v>
      </c>
      <c r="EQ111" s="164">
        <f t="shared" si="2507"/>
        <v>0</v>
      </c>
      <c r="ER111" s="164">
        <f t="shared" si="2507"/>
        <v>0</v>
      </c>
      <c r="ES111" s="165" t="e">
        <f t="shared" si="2507"/>
        <v>#DIV/0!</v>
      </c>
      <c r="ET111" s="164">
        <f t="shared" si="2507"/>
        <v>0</v>
      </c>
      <c r="EU111" s="176">
        <f t="shared" si="2507"/>
        <v>0</v>
      </c>
      <c r="EV111" s="175">
        <f t="shared" si="2507"/>
        <v>0</v>
      </c>
      <c r="EW111" s="164">
        <f t="shared" si="2507"/>
        <v>0</v>
      </c>
      <c r="EX111" s="164">
        <f t="shared" si="2507"/>
        <v>0</v>
      </c>
      <c r="EY111" s="165" t="e">
        <f t="shared" si="2507"/>
        <v>#DIV/0!</v>
      </c>
      <c r="EZ111" s="164">
        <f t="shared" si="2507"/>
        <v>0</v>
      </c>
      <c r="FA111" s="176">
        <f t="shared" si="2507"/>
        <v>0</v>
      </c>
      <c r="FB111" s="175">
        <f t="shared" si="2507"/>
        <v>0</v>
      </c>
      <c r="FC111" s="164">
        <f t="shared" si="2507"/>
        <v>0</v>
      </c>
      <c r="FD111" s="164">
        <f t="shared" si="2507"/>
        <v>0</v>
      </c>
      <c r="FE111" s="165" t="e">
        <f t="shared" si="2507"/>
        <v>#DIV/0!</v>
      </c>
      <c r="FF111" s="164">
        <f t="shared" si="2507"/>
        <v>0</v>
      </c>
      <c r="FG111" s="176">
        <f t="shared" si="2507"/>
        <v>0</v>
      </c>
      <c r="FH111" s="175">
        <f t="shared" si="2507"/>
        <v>0</v>
      </c>
      <c r="FI111" s="164">
        <f t="shared" si="2507"/>
        <v>0</v>
      </c>
      <c r="FJ111" s="164">
        <f t="shared" si="2507"/>
        <v>0</v>
      </c>
      <c r="FK111" s="165" t="e">
        <f t="shared" si="2507"/>
        <v>#DIV/0!</v>
      </c>
      <c r="FL111" s="164">
        <f t="shared" si="2507"/>
        <v>0</v>
      </c>
      <c r="FM111" s="176">
        <f t="shared" si="2507"/>
        <v>0</v>
      </c>
      <c r="FN111" s="175">
        <f t="shared" si="1426"/>
        <v>677048.74999999988</v>
      </c>
      <c r="FO111" s="164">
        <f t="shared" si="1426"/>
        <v>0</v>
      </c>
      <c r="FP111" s="164">
        <f t="shared" si="1426"/>
        <v>677048.74999999988</v>
      </c>
      <c r="FQ111" s="165">
        <f t="shared" si="1427"/>
        <v>0</v>
      </c>
      <c r="FR111" s="164">
        <f t="shared" si="1428"/>
        <v>206500</v>
      </c>
      <c r="FS111" s="176">
        <f t="shared" si="1428"/>
        <v>470548.74999999988</v>
      </c>
      <c r="FT111" s="175">
        <f t="shared" ref="FT111:GK111" si="2508">SUM(FT105:FT110)</f>
        <v>613058.75</v>
      </c>
      <c r="FU111" s="164">
        <f t="shared" si="2508"/>
        <v>0</v>
      </c>
      <c r="FV111" s="164">
        <f t="shared" si="2508"/>
        <v>613058.75</v>
      </c>
      <c r="FW111" s="165" t="e">
        <f t="shared" si="2508"/>
        <v>#DIV/0!</v>
      </c>
      <c r="FX111" s="164">
        <f t="shared" si="2508"/>
        <v>206500</v>
      </c>
      <c r="FY111" s="176">
        <f t="shared" si="2508"/>
        <v>406558.75</v>
      </c>
      <c r="FZ111" s="175">
        <f t="shared" si="2508"/>
        <v>63989.999999999913</v>
      </c>
      <c r="GA111" s="164">
        <f t="shared" si="2508"/>
        <v>0</v>
      </c>
      <c r="GB111" s="164">
        <f t="shared" si="2508"/>
        <v>63989.999999999913</v>
      </c>
      <c r="GC111" s="165" t="e">
        <f t="shared" si="2508"/>
        <v>#DIV/0!</v>
      </c>
      <c r="GD111" s="164">
        <f t="shared" si="2508"/>
        <v>0</v>
      </c>
      <c r="GE111" s="176">
        <f t="shared" si="2508"/>
        <v>63989.999999999913</v>
      </c>
      <c r="GF111" s="175">
        <f t="shared" si="2508"/>
        <v>0</v>
      </c>
      <c r="GG111" s="164">
        <f t="shared" si="2508"/>
        <v>0</v>
      </c>
      <c r="GH111" s="164">
        <f t="shared" si="2508"/>
        <v>0</v>
      </c>
      <c r="GI111" s="165" t="e">
        <f t="shared" si="2508"/>
        <v>#DIV/0!</v>
      </c>
      <c r="GJ111" s="164">
        <f t="shared" si="2508"/>
        <v>0</v>
      </c>
      <c r="GK111" s="176">
        <f t="shared" si="2508"/>
        <v>0</v>
      </c>
      <c r="GL111" s="175">
        <f t="shared" si="1429"/>
        <v>2155721.14</v>
      </c>
      <c r="GM111" s="164">
        <f t="shared" si="1429"/>
        <v>368600</v>
      </c>
      <c r="GN111" s="164">
        <f t="shared" si="1429"/>
        <v>1787121.14</v>
      </c>
      <c r="GO111" s="165">
        <f t="shared" si="1430"/>
        <v>17.098686521207469</v>
      </c>
      <c r="GP111" s="164">
        <f t="shared" si="1431"/>
        <v>1256600</v>
      </c>
      <c r="GQ111" s="176">
        <f t="shared" si="1431"/>
        <v>530521.14</v>
      </c>
      <c r="GR111" s="175">
        <f t="shared" ref="GR111:HT111" si="2509">SUM(GR105:GR110)</f>
        <v>1977533.5599999998</v>
      </c>
      <c r="GS111" s="164">
        <f t="shared" si="2509"/>
        <v>330100</v>
      </c>
      <c r="GT111" s="164">
        <f t="shared" si="2509"/>
        <v>1647433.5599999998</v>
      </c>
      <c r="GU111" s="165" t="e">
        <f t="shared" si="2509"/>
        <v>#DIV/0!</v>
      </c>
      <c r="GV111" s="164">
        <f t="shared" si="2509"/>
        <v>1256600</v>
      </c>
      <c r="GW111" s="176">
        <f t="shared" si="2509"/>
        <v>390833.55999999988</v>
      </c>
      <c r="GX111" s="175">
        <f t="shared" si="2509"/>
        <v>160057.2900000001</v>
      </c>
      <c r="GY111" s="164">
        <f t="shared" si="2509"/>
        <v>20500</v>
      </c>
      <c r="GZ111" s="164">
        <f t="shared" si="2509"/>
        <v>139557.2900000001</v>
      </c>
      <c r="HA111" s="165" t="e">
        <f t="shared" si="2509"/>
        <v>#DIV/0!</v>
      </c>
      <c r="HB111" s="164">
        <f t="shared" si="2509"/>
        <v>0</v>
      </c>
      <c r="HC111" s="176">
        <f t="shared" si="2509"/>
        <v>139557.2900000001</v>
      </c>
      <c r="HD111" s="175">
        <f t="shared" si="2509"/>
        <v>18130.29</v>
      </c>
      <c r="HE111" s="164">
        <f t="shared" si="2509"/>
        <v>18000</v>
      </c>
      <c r="HF111" s="164">
        <f t="shared" si="2509"/>
        <v>130.29000000000087</v>
      </c>
      <c r="HG111" s="165" t="e">
        <f t="shared" si="2509"/>
        <v>#DIV/0!</v>
      </c>
      <c r="HH111" s="164">
        <f t="shared" si="2509"/>
        <v>0</v>
      </c>
      <c r="HI111" s="176">
        <f t="shared" si="2509"/>
        <v>130.29000000000087</v>
      </c>
      <c r="HJ111" s="175">
        <f t="shared" si="2509"/>
        <v>0</v>
      </c>
      <c r="HK111" s="164">
        <f t="shared" si="2509"/>
        <v>0</v>
      </c>
      <c r="HL111" s="164">
        <f t="shared" si="2509"/>
        <v>0</v>
      </c>
      <c r="HM111" s="165" t="e">
        <f t="shared" si="2509"/>
        <v>#DIV/0!</v>
      </c>
      <c r="HN111" s="164">
        <f t="shared" si="2509"/>
        <v>0</v>
      </c>
      <c r="HO111" s="176">
        <f t="shared" si="2509"/>
        <v>0</v>
      </c>
      <c r="HP111" s="175">
        <f t="shared" si="2509"/>
        <v>0</v>
      </c>
      <c r="HQ111" s="164">
        <f t="shared" si="2509"/>
        <v>0</v>
      </c>
      <c r="HR111" s="164">
        <f t="shared" si="2509"/>
        <v>0</v>
      </c>
      <c r="HS111" s="165" t="e">
        <f t="shared" si="2509"/>
        <v>#DIV/0!</v>
      </c>
      <c r="HT111" s="164">
        <f t="shared" si="2509"/>
        <v>0</v>
      </c>
      <c r="HU111" s="176">
        <f>SUM(HU105:HU110)</f>
        <v>0</v>
      </c>
      <c r="HV111" s="175">
        <f t="shared" ref="HV111:IA111" si="2510">SUM(HV105:HV110)</f>
        <v>0</v>
      </c>
      <c r="HW111" s="164">
        <f t="shared" si="2510"/>
        <v>0</v>
      </c>
      <c r="HX111" s="164">
        <f t="shared" si="2510"/>
        <v>0</v>
      </c>
      <c r="HY111" s="165" t="e">
        <f t="shared" si="2510"/>
        <v>#DIV/0!</v>
      </c>
      <c r="HZ111" s="164">
        <f t="shared" si="2510"/>
        <v>0</v>
      </c>
      <c r="IA111" s="176">
        <f t="shared" si="2510"/>
        <v>0</v>
      </c>
      <c r="IB111" s="175">
        <f t="shared" si="1432"/>
        <v>945071.14</v>
      </c>
      <c r="IC111" s="164">
        <f t="shared" si="1432"/>
        <v>399183</v>
      </c>
      <c r="ID111" s="164">
        <f t="shared" si="1432"/>
        <v>545888.14</v>
      </c>
      <c r="IE111" s="165">
        <f t="shared" si="1433"/>
        <v>42.238407576386258</v>
      </c>
      <c r="IF111" s="164">
        <f t="shared" si="1434"/>
        <v>0</v>
      </c>
      <c r="IG111" s="176">
        <f t="shared" si="1434"/>
        <v>545888.14</v>
      </c>
      <c r="IH111" s="175">
        <f t="shared" ref="IH111:IY111" si="2511">SUM(IH105:IH110)</f>
        <v>775569.15</v>
      </c>
      <c r="II111" s="164">
        <f t="shared" si="2511"/>
        <v>399183</v>
      </c>
      <c r="IJ111" s="164">
        <f t="shared" si="2511"/>
        <v>376386.15</v>
      </c>
      <c r="IK111" s="165" t="e">
        <f t="shared" si="2511"/>
        <v>#DIV/0!</v>
      </c>
      <c r="IL111" s="164">
        <f t="shared" si="2511"/>
        <v>0</v>
      </c>
      <c r="IM111" s="176">
        <f t="shared" si="2511"/>
        <v>376386.15</v>
      </c>
      <c r="IN111" s="175">
        <f t="shared" si="2511"/>
        <v>169501.99</v>
      </c>
      <c r="IO111" s="164">
        <f t="shared" si="2511"/>
        <v>0</v>
      </c>
      <c r="IP111" s="164">
        <f t="shared" si="2511"/>
        <v>169501.99</v>
      </c>
      <c r="IQ111" s="165" t="e">
        <f t="shared" si="2511"/>
        <v>#DIV/0!</v>
      </c>
      <c r="IR111" s="164">
        <f t="shared" si="2511"/>
        <v>0</v>
      </c>
      <c r="IS111" s="176">
        <f t="shared" si="2511"/>
        <v>169501.99</v>
      </c>
      <c r="IT111" s="175">
        <f t="shared" si="2511"/>
        <v>0</v>
      </c>
      <c r="IU111" s="164">
        <f t="shared" si="2511"/>
        <v>0</v>
      </c>
      <c r="IV111" s="164">
        <f t="shared" si="2511"/>
        <v>0</v>
      </c>
      <c r="IW111" s="165" t="e">
        <f t="shared" si="2511"/>
        <v>#DIV/0!</v>
      </c>
      <c r="IX111" s="164">
        <f t="shared" si="2511"/>
        <v>0</v>
      </c>
      <c r="IY111" s="176">
        <f t="shared" si="2511"/>
        <v>0</v>
      </c>
      <c r="IZ111" s="175">
        <f t="shared" si="1435"/>
        <v>482584.06</v>
      </c>
      <c r="JA111" s="164">
        <f t="shared" si="1435"/>
        <v>185295.75</v>
      </c>
      <c r="JB111" s="164">
        <f t="shared" si="1435"/>
        <v>297288.31</v>
      </c>
      <c r="JC111" s="165">
        <f t="shared" si="1436"/>
        <v>38.396574888942666</v>
      </c>
      <c r="JD111" s="164">
        <f t="shared" si="1437"/>
        <v>297200</v>
      </c>
      <c r="JE111" s="176">
        <f t="shared" si="1437"/>
        <v>88.309999999999704</v>
      </c>
      <c r="JF111" s="175">
        <f t="shared" ref="JF111:KC111" si="2512">SUM(JF105:JF110)</f>
        <v>482559.07</v>
      </c>
      <c r="JG111" s="164">
        <f t="shared" si="2512"/>
        <v>185295.75</v>
      </c>
      <c r="JH111" s="164">
        <f t="shared" si="2512"/>
        <v>297263.32</v>
      </c>
      <c r="JI111" s="165" t="e">
        <f t="shared" si="2512"/>
        <v>#DIV/0!</v>
      </c>
      <c r="JJ111" s="164">
        <f t="shared" si="2512"/>
        <v>297200</v>
      </c>
      <c r="JK111" s="176">
        <f t="shared" si="2512"/>
        <v>63.319999999999709</v>
      </c>
      <c r="JL111" s="175">
        <f t="shared" si="2512"/>
        <v>0</v>
      </c>
      <c r="JM111" s="164">
        <f t="shared" si="2512"/>
        <v>0</v>
      </c>
      <c r="JN111" s="164">
        <f t="shared" si="2512"/>
        <v>0</v>
      </c>
      <c r="JO111" s="165" t="e">
        <f t="shared" si="2512"/>
        <v>#DIV/0!</v>
      </c>
      <c r="JP111" s="164">
        <f t="shared" si="2512"/>
        <v>0</v>
      </c>
      <c r="JQ111" s="176">
        <f t="shared" si="2512"/>
        <v>0</v>
      </c>
      <c r="JR111" s="175">
        <f t="shared" si="2512"/>
        <v>0</v>
      </c>
      <c r="JS111" s="164">
        <f t="shared" si="2512"/>
        <v>0</v>
      </c>
      <c r="JT111" s="164">
        <f t="shared" si="2512"/>
        <v>0</v>
      </c>
      <c r="JU111" s="165" t="e">
        <f t="shared" si="2512"/>
        <v>#DIV/0!</v>
      </c>
      <c r="JV111" s="164">
        <f t="shared" si="2512"/>
        <v>0</v>
      </c>
      <c r="JW111" s="176">
        <f t="shared" si="2512"/>
        <v>0</v>
      </c>
      <c r="JX111" s="175">
        <f t="shared" si="2512"/>
        <v>24.99</v>
      </c>
      <c r="JY111" s="164">
        <f t="shared" si="2512"/>
        <v>0</v>
      </c>
      <c r="JZ111" s="164">
        <f t="shared" si="2512"/>
        <v>24.99</v>
      </c>
      <c r="KA111" s="165" t="e">
        <f t="shared" si="2512"/>
        <v>#DIV/0!</v>
      </c>
      <c r="KB111" s="164">
        <f t="shared" si="2512"/>
        <v>0</v>
      </c>
      <c r="KC111" s="176">
        <f t="shared" si="2512"/>
        <v>24.99</v>
      </c>
      <c r="KD111" s="175">
        <f t="shared" si="1438"/>
        <v>502700</v>
      </c>
      <c r="KE111" s="164">
        <f t="shared" si="1438"/>
        <v>0</v>
      </c>
      <c r="KF111" s="164">
        <f t="shared" si="1438"/>
        <v>502700</v>
      </c>
      <c r="KG111" s="165">
        <f t="shared" si="1439"/>
        <v>0</v>
      </c>
      <c r="KH111" s="164">
        <f t="shared" si="1440"/>
        <v>0</v>
      </c>
      <c r="KI111" s="176">
        <f t="shared" si="1440"/>
        <v>502700</v>
      </c>
      <c r="KJ111" s="175">
        <f t="shared" ref="KJ111:KU111" si="2513">SUM(KJ105:KJ110)</f>
        <v>502700</v>
      </c>
      <c r="KK111" s="164">
        <f t="shared" si="2513"/>
        <v>0</v>
      </c>
      <c r="KL111" s="164">
        <f t="shared" si="2513"/>
        <v>502700</v>
      </c>
      <c r="KM111" s="165" t="e">
        <f t="shared" si="2513"/>
        <v>#DIV/0!</v>
      </c>
      <c r="KN111" s="164">
        <f t="shared" si="2513"/>
        <v>0</v>
      </c>
      <c r="KO111" s="176">
        <f t="shared" si="2513"/>
        <v>502700</v>
      </c>
      <c r="KP111" s="175">
        <f t="shared" si="2513"/>
        <v>0</v>
      </c>
      <c r="KQ111" s="164">
        <f t="shared" si="2513"/>
        <v>0</v>
      </c>
      <c r="KR111" s="164">
        <f t="shared" si="2513"/>
        <v>0</v>
      </c>
      <c r="KS111" s="165" t="e">
        <f t="shared" si="2513"/>
        <v>#DIV/0!</v>
      </c>
      <c r="KT111" s="164">
        <f t="shared" si="2513"/>
        <v>0</v>
      </c>
      <c r="KU111" s="176">
        <f t="shared" si="2513"/>
        <v>0</v>
      </c>
      <c r="KV111" s="175">
        <f t="shared" si="1441"/>
        <v>571579.31000000006</v>
      </c>
      <c r="KW111" s="164">
        <f t="shared" si="1441"/>
        <v>520000</v>
      </c>
      <c r="KX111" s="164">
        <f t="shared" si="1441"/>
        <v>51579.31</v>
      </c>
      <c r="KY111" s="165">
        <f t="shared" si="1442"/>
        <v>90.97600121319995</v>
      </c>
      <c r="KZ111" s="164">
        <f t="shared" si="1443"/>
        <v>0</v>
      </c>
      <c r="LA111" s="176">
        <f t="shared" si="1443"/>
        <v>51579.31</v>
      </c>
      <c r="LB111" s="175">
        <f t="shared" ref="LB111:LM111" si="2514">SUM(LB105:LB110)</f>
        <v>566475</v>
      </c>
      <c r="LC111" s="164">
        <f t="shared" si="2514"/>
        <v>520000</v>
      </c>
      <c r="LD111" s="164">
        <f t="shared" si="2514"/>
        <v>46475</v>
      </c>
      <c r="LE111" s="165" t="e">
        <f t="shared" si="2514"/>
        <v>#DIV/0!</v>
      </c>
      <c r="LF111" s="164">
        <f t="shared" si="2514"/>
        <v>0</v>
      </c>
      <c r="LG111" s="176">
        <f t="shared" si="2514"/>
        <v>46475</v>
      </c>
      <c r="LH111" s="175">
        <f t="shared" si="2514"/>
        <v>5104.3100000000004</v>
      </c>
      <c r="LI111" s="164">
        <f t="shared" si="2514"/>
        <v>0</v>
      </c>
      <c r="LJ111" s="164">
        <f t="shared" si="2514"/>
        <v>5104.3100000000004</v>
      </c>
      <c r="LK111" s="165" t="e">
        <f t="shared" si="2514"/>
        <v>#DIV/0!</v>
      </c>
      <c r="LL111" s="164">
        <f t="shared" si="2514"/>
        <v>0</v>
      </c>
      <c r="LM111" s="176">
        <f t="shared" si="2514"/>
        <v>5104.3100000000004</v>
      </c>
      <c r="LN111" s="175">
        <f t="shared" si="1444"/>
        <v>431548.97</v>
      </c>
      <c r="LO111" s="164">
        <f t="shared" si="1444"/>
        <v>40231</v>
      </c>
      <c r="LP111" s="164">
        <f t="shared" si="1444"/>
        <v>391317.97</v>
      </c>
      <c r="LQ111" s="165">
        <f t="shared" si="1445"/>
        <v>9.3224646092887227</v>
      </c>
      <c r="LR111" s="164">
        <f t="shared" si="1446"/>
        <v>390000</v>
      </c>
      <c r="LS111" s="176">
        <f t="shared" si="1446"/>
        <v>1317.9700000000012</v>
      </c>
      <c r="LT111" s="175">
        <f t="shared" ref="LT111:MD111" si="2515">SUM(LT105:LT110)</f>
        <v>390000</v>
      </c>
      <c r="LU111" s="164">
        <f t="shared" si="2515"/>
        <v>0</v>
      </c>
      <c r="LV111" s="164">
        <f t="shared" si="2515"/>
        <v>390000</v>
      </c>
      <c r="LW111" s="165" t="e">
        <f t="shared" si="2515"/>
        <v>#DIV/0!</v>
      </c>
      <c r="LX111" s="164">
        <f t="shared" si="2515"/>
        <v>390000</v>
      </c>
      <c r="LY111" s="176">
        <f t="shared" si="2515"/>
        <v>0</v>
      </c>
      <c r="LZ111" s="175">
        <f t="shared" si="2515"/>
        <v>41548.97</v>
      </c>
      <c r="MA111" s="164">
        <f t="shared" si="2515"/>
        <v>40231</v>
      </c>
      <c r="MB111" s="164">
        <f t="shared" si="2515"/>
        <v>1317.9700000000012</v>
      </c>
      <c r="MC111" s="165" t="e">
        <f t="shared" si="2515"/>
        <v>#DIV/0!</v>
      </c>
      <c r="MD111" s="164">
        <f t="shared" si="2515"/>
        <v>0</v>
      </c>
      <c r="ME111" s="176">
        <f>SUM(ME105:ME110)</f>
        <v>1317.9700000000012</v>
      </c>
      <c r="MF111" s="175">
        <f t="shared" si="1447"/>
        <v>432863.43</v>
      </c>
      <c r="MG111" s="164">
        <f t="shared" si="1447"/>
        <v>0</v>
      </c>
      <c r="MH111" s="164">
        <f t="shared" si="1447"/>
        <v>432863.43</v>
      </c>
      <c r="MI111" s="165">
        <f t="shared" si="1448"/>
        <v>0</v>
      </c>
      <c r="MJ111" s="164">
        <f t="shared" si="1449"/>
        <v>0</v>
      </c>
      <c r="MK111" s="176">
        <f t="shared" si="1449"/>
        <v>432863.43</v>
      </c>
      <c r="ML111" s="175">
        <f t="shared" ref="ML111:MW111" si="2516">SUM(ML105:ML110)</f>
        <v>432863.43</v>
      </c>
      <c r="MM111" s="164">
        <f t="shared" si="2516"/>
        <v>0</v>
      </c>
      <c r="MN111" s="164">
        <f t="shared" si="2516"/>
        <v>432863.43</v>
      </c>
      <c r="MO111" s="165" t="e">
        <f t="shared" si="2516"/>
        <v>#DIV/0!</v>
      </c>
      <c r="MP111" s="164">
        <f t="shared" si="2516"/>
        <v>0</v>
      </c>
      <c r="MQ111" s="176">
        <f t="shared" si="2516"/>
        <v>432863.43</v>
      </c>
      <c r="MR111" s="175">
        <f t="shared" si="2516"/>
        <v>0</v>
      </c>
      <c r="MS111" s="164">
        <f t="shared" si="2516"/>
        <v>0</v>
      </c>
      <c r="MT111" s="164">
        <f t="shared" si="2516"/>
        <v>0</v>
      </c>
      <c r="MU111" s="165" t="e">
        <f t="shared" si="2516"/>
        <v>#DIV/0!</v>
      </c>
      <c r="MV111" s="164">
        <f t="shared" si="2516"/>
        <v>0</v>
      </c>
      <c r="MW111" s="176">
        <f t="shared" si="2516"/>
        <v>0</v>
      </c>
      <c r="MX111" s="175">
        <f t="shared" si="1450"/>
        <v>660986.5</v>
      </c>
      <c r="MY111" s="164">
        <f t="shared" si="1450"/>
        <v>0</v>
      </c>
      <c r="MZ111" s="164">
        <f t="shared" si="1450"/>
        <v>660986.5</v>
      </c>
      <c r="NA111" s="165">
        <f t="shared" si="1451"/>
        <v>0</v>
      </c>
      <c r="NB111" s="164">
        <f t="shared" si="1452"/>
        <v>0</v>
      </c>
      <c r="NC111" s="176">
        <f t="shared" si="1452"/>
        <v>660986.5</v>
      </c>
      <c r="ND111" s="175">
        <f t="shared" ref="ND111:NO111" si="2517">SUM(ND105:ND110)</f>
        <v>660986.5</v>
      </c>
      <c r="NE111" s="164">
        <f t="shared" si="2517"/>
        <v>0</v>
      </c>
      <c r="NF111" s="164">
        <f t="shared" si="2517"/>
        <v>660986.5</v>
      </c>
      <c r="NG111" s="165" t="e">
        <f t="shared" si="2517"/>
        <v>#DIV/0!</v>
      </c>
      <c r="NH111" s="164">
        <f t="shared" si="2517"/>
        <v>0</v>
      </c>
      <c r="NI111" s="176">
        <f t="shared" si="2517"/>
        <v>660986.5</v>
      </c>
      <c r="NJ111" s="175">
        <f t="shared" si="2517"/>
        <v>0</v>
      </c>
      <c r="NK111" s="164">
        <f t="shared" si="2517"/>
        <v>0</v>
      </c>
      <c r="NL111" s="164">
        <f t="shared" si="2517"/>
        <v>0</v>
      </c>
      <c r="NM111" s="165" t="e">
        <f t="shared" si="2517"/>
        <v>#DIV/0!</v>
      </c>
      <c r="NN111" s="164">
        <f t="shared" si="2517"/>
        <v>0</v>
      </c>
      <c r="NO111" s="176">
        <f t="shared" si="2517"/>
        <v>0</v>
      </c>
      <c r="NP111" s="175">
        <f t="shared" si="1453"/>
        <v>11</v>
      </c>
      <c r="NQ111" s="164">
        <f t="shared" si="1453"/>
        <v>0</v>
      </c>
      <c r="NR111" s="164">
        <f t="shared" si="1453"/>
        <v>11</v>
      </c>
      <c r="NS111" s="165">
        <f t="shared" si="1454"/>
        <v>0</v>
      </c>
      <c r="NT111" s="164">
        <f t="shared" si="1455"/>
        <v>0</v>
      </c>
      <c r="NU111" s="176">
        <f t="shared" si="1455"/>
        <v>11</v>
      </c>
      <c r="NV111" s="175">
        <f t="shared" ref="NV111:OM111" si="2518">SUM(NV105:NV110)</f>
        <v>11</v>
      </c>
      <c r="NW111" s="164">
        <f t="shared" si="2518"/>
        <v>0</v>
      </c>
      <c r="NX111" s="164">
        <f t="shared" si="2518"/>
        <v>11</v>
      </c>
      <c r="NY111" s="165" t="e">
        <f t="shared" si="2518"/>
        <v>#DIV/0!</v>
      </c>
      <c r="NZ111" s="164">
        <f t="shared" si="2518"/>
        <v>0</v>
      </c>
      <c r="OA111" s="176">
        <f t="shared" si="2518"/>
        <v>11</v>
      </c>
      <c r="OB111" s="175">
        <f t="shared" si="2518"/>
        <v>0</v>
      </c>
      <c r="OC111" s="164">
        <f t="shared" si="2518"/>
        <v>0</v>
      </c>
      <c r="OD111" s="164">
        <f t="shared" si="2518"/>
        <v>0</v>
      </c>
      <c r="OE111" s="165" t="e">
        <f t="shared" si="2518"/>
        <v>#DIV/0!</v>
      </c>
      <c r="OF111" s="164">
        <f t="shared" si="2518"/>
        <v>0</v>
      </c>
      <c r="OG111" s="176">
        <f t="shared" si="2518"/>
        <v>0</v>
      </c>
      <c r="OH111" s="175">
        <f t="shared" si="2518"/>
        <v>0</v>
      </c>
      <c r="OI111" s="164">
        <f t="shared" si="2518"/>
        <v>0</v>
      </c>
      <c r="OJ111" s="164">
        <f t="shared" si="2518"/>
        <v>0</v>
      </c>
      <c r="OK111" s="165" t="e">
        <f t="shared" si="2518"/>
        <v>#DIV/0!</v>
      </c>
      <c r="OL111" s="164">
        <f t="shared" si="2518"/>
        <v>0</v>
      </c>
      <c r="OM111" s="176">
        <f t="shared" si="2518"/>
        <v>0</v>
      </c>
      <c r="ON111" s="175">
        <f t="shared" si="1456"/>
        <v>75000</v>
      </c>
      <c r="OO111" s="164">
        <f t="shared" si="1456"/>
        <v>0</v>
      </c>
      <c r="OP111" s="164">
        <f t="shared" si="1456"/>
        <v>75000</v>
      </c>
      <c r="OQ111" s="165">
        <f t="shared" si="1457"/>
        <v>0</v>
      </c>
      <c r="OR111" s="164">
        <f t="shared" si="1458"/>
        <v>75000</v>
      </c>
      <c r="OS111" s="176">
        <f t="shared" si="1458"/>
        <v>0</v>
      </c>
      <c r="OT111" s="175">
        <f t="shared" ref="OT111:PE111" si="2519">SUM(OT105:OT110)</f>
        <v>75000</v>
      </c>
      <c r="OU111" s="164">
        <f t="shared" si="2519"/>
        <v>0</v>
      </c>
      <c r="OV111" s="164">
        <f t="shared" si="2519"/>
        <v>75000</v>
      </c>
      <c r="OW111" s="165" t="e">
        <f t="shared" si="2519"/>
        <v>#DIV/0!</v>
      </c>
      <c r="OX111" s="164">
        <f t="shared" si="2519"/>
        <v>75000</v>
      </c>
      <c r="OY111" s="176">
        <f t="shared" si="2519"/>
        <v>0</v>
      </c>
      <c r="OZ111" s="175">
        <f t="shared" si="2519"/>
        <v>0</v>
      </c>
      <c r="PA111" s="164">
        <f t="shared" si="2519"/>
        <v>0</v>
      </c>
      <c r="PB111" s="164">
        <f t="shared" si="2519"/>
        <v>0</v>
      </c>
      <c r="PC111" s="165" t="e">
        <f t="shared" si="2519"/>
        <v>#DIV/0!</v>
      </c>
      <c r="PD111" s="164">
        <f t="shared" si="2519"/>
        <v>0</v>
      </c>
      <c r="PE111" s="176">
        <f t="shared" si="2519"/>
        <v>0</v>
      </c>
      <c r="PF111" s="175">
        <f t="shared" si="1459"/>
        <v>550802.14</v>
      </c>
      <c r="PG111" s="164">
        <f t="shared" si="1459"/>
        <v>0</v>
      </c>
      <c r="PH111" s="164">
        <f t="shared" si="1459"/>
        <v>550802.14</v>
      </c>
      <c r="PI111" s="165">
        <f t="shared" si="1460"/>
        <v>0</v>
      </c>
      <c r="PJ111" s="164">
        <f t="shared" si="1461"/>
        <v>84000</v>
      </c>
      <c r="PK111" s="176">
        <f t="shared" si="1461"/>
        <v>466802.14</v>
      </c>
      <c r="PL111" s="175">
        <f t="shared" ref="PL111:PW111" si="2520">SUM(PL105:PL110)</f>
        <v>550802.14</v>
      </c>
      <c r="PM111" s="164">
        <f t="shared" si="2520"/>
        <v>0</v>
      </c>
      <c r="PN111" s="164">
        <f t="shared" si="2520"/>
        <v>550802.14</v>
      </c>
      <c r="PO111" s="165" t="e">
        <f t="shared" si="2520"/>
        <v>#DIV/0!</v>
      </c>
      <c r="PP111" s="164">
        <f t="shared" si="2520"/>
        <v>84000</v>
      </c>
      <c r="PQ111" s="176">
        <f t="shared" si="2520"/>
        <v>466802.14</v>
      </c>
      <c r="PR111" s="175">
        <f t="shared" si="2520"/>
        <v>0</v>
      </c>
      <c r="PS111" s="164">
        <f t="shared" si="2520"/>
        <v>0</v>
      </c>
      <c r="PT111" s="164">
        <f t="shared" si="2520"/>
        <v>0</v>
      </c>
      <c r="PU111" s="165" t="e">
        <f t="shared" si="2520"/>
        <v>#DIV/0!</v>
      </c>
      <c r="PV111" s="164">
        <f t="shared" si="2520"/>
        <v>0</v>
      </c>
      <c r="PW111" s="176">
        <f t="shared" si="2520"/>
        <v>0</v>
      </c>
    </row>
    <row r="112" spans="1:439" ht="18.75" customHeight="1">
      <c r="A112" s="108">
        <v>18</v>
      </c>
      <c r="B112" s="196" t="s">
        <v>820</v>
      </c>
      <c r="C112" s="196"/>
      <c r="D112" s="133"/>
      <c r="E112" s="133"/>
      <c r="F112" s="133"/>
      <c r="G112" s="133"/>
      <c r="H112" s="133"/>
      <c r="I112" s="147"/>
      <c r="J112" s="133"/>
      <c r="K112" s="134" t="e">
        <f t="shared" si="1374"/>
        <v>#DIV/0!</v>
      </c>
      <c r="L112" s="133"/>
      <c r="M112" s="135"/>
      <c r="N112" s="136"/>
      <c r="O112" s="148"/>
      <c r="P112" s="137"/>
      <c r="Q112" s="138"/>
      <c r="R112" s="137"/>
      <c r="S112" s="139"/>
      <c r="T112" s="140"/>
      <c r="U112" s="149"/>
      <c r="V112" s="141"/>
      <c r="W112" s="142"/>
      <c r="X112" s="141"/>
      <c r="Y112" s="143"/>
      <c r="Z112" s="144"/>
      <c r="AA112" s="147"/>
      <c r="AB112" s="133"/>
      <c r="AC112" s="134"/>
      <c r="AD112" s="133"/>
      <c r="AE112" s="145"/>
      <c r="AF112" s="144"/>
      <c r="AG112" s="147"/>
      <c r="AH112" s="133"/>
      <c r="AI112" s="134"/>
      <c r="AJ112" s="133"/>
      <c r="AK112" s="145"/>
      <c r="AL112" s="144"/>
      <c r="AM112" s="147"/>
      <c r="AN112" s="133"/>
      <c r="AO112" s="134"/>
      <c r="AP112" s="133"/>
      <c r="AQ112" s="145"/>
      <c r="AR112" s="144"/>
      <c r="AS112" s="147"/>
      <c r="AT112" s="133"/>
      <c r="AU112" s="134"/>
      <c r="AV112" s="133"/>
      <c r="AW112" s="145"/>
      <c r="AX112" s="144"/>
      <c r="AY112" s="147"/>
      <c r="AZ112" s="133"/>
      <c r="BA112" s="134"/>
      <c r="BB112" s="133"/>
      <c r="BC112" s="145"/>
      <c r="BD112" s="144"/>
      <c r="BE112" s="147"/>
      <c r="BF112" s="133"/>
      <c r="BG112" s="134"/>
      <c r="BH112" s="133"/>
      <c r="BI112" s="145"/>
      <c r="BJ112" s="144"/>
      <c r="BK112" s="147"/>
      <c r="BL112" s="133"/>
      <c r="BM112" s="134"/>
      <c r="BN112" s="133"/>
      <c r="BO112" s="145"/>
      <c r="BP112" s="144"/>
      <c r="BQ112" s="147"/>
      <c r="BR112" s="133"/>
      <c r="BS112" s="134"/>
      <c r="BT112" s="133"/>
      <c r="BU112" s="145"/>
      <c r="BV112" s="144"/>
      <c r="BW112" s="147"/>
      <c r="BX112" s="133"/>
      <c r="BY112" s="134"/>
      <c r="BZ112" s="133"/>
      <c r="CA112" s="145"/>
      <c r="CB112" s="144"/>
      <c r="CC112" s="147"/>
      <c r="CD112" s="133"/>
      <c r="CE112" s="134"/>
      <c r="CF112" s="133"/>
      <c r="CG112" s="145"/>
      <c r="CH112" s="144"/>
      <c r="CI112" s="147"/>
      <c r="CJ112" s="133"/>
      <c r="CK112" s="134"/>
      <c r="CL112" s="133"/>
      <c r="CM112" s="145"/>
      <c r="CN112" s="144"/>
      <c r="CO112" s="147"/>
      <c r="CP112" s="133"/>
      <c r="CQ112" s="134"/>
      <c r="CR112" s="133"/>
      <c r="CS112" s="145"/>
      <c r="CT112" s="144"/>
      <c r="CU112" s="147"/>
      <c r="CV112" s="133"/>
      <c r="CW112" s="134"/>
      <c r="CX112" s="133"/>
      <c r="CY112" s="145"/>
      <c r="CZ112" s="144"/>
      <c r="DA112" s="147"/>
      <c r="DB112" s="133"/>
      <c r="DC112" s="134"/>
      <c r="DD112" s="133"/>
      <c r="DE112" s="145"/>
      <c r="DF112" s="144"/>
      <c r="DG112" s="147"/>
      <c r="DH112" s="133"/>
      <c r="DI112" s="134"/>
      <c r="DJ112" s="133"/>
      <c r="DK112" s="145"/>
      <c r="DL112" s="144"/>
      <c r="DM112" s="147"/>
      <c r="DN112" s="133"/>
      <c r="DO112" s="134"/>
      <c r="DP112" s="133"/>
      <c r="DQ112" s="145"/>
      <c r="DR112" s="144"/>
      <c r="DS112" s="147"/>
      <c r="DT112" s="133"/>
      <c r="DU112" s="134"/>
      <c r="DV112" s="133"/>
      <c r="DW112" s="145"/>
      <c r="DX112" s="144"/>
      <c r="DY112" s="147"/>
      <c r="DZ112" s="133"/>
      <c r="EA112" s="134"/>
      <c r="EB112" s="133"/>
      <c r="EC112" s="145"/>
      <c r="ED112" s="144"/>
      <c r="EE112" s="147"/>
      <c r="EF112" s="133"/>
      <c r="EG112" s="134"/>
      <c r="EH112" s="133"/>
      <c r="EI112" s="145"/>
      <c r="EJ112" s="144"/>
      <c r="EK112" s="147"/>
      <c r="EL112" s="133"/>
      <c r="EM112" s="134"/>
      <c r="EN112" s="133"/>
      <c r="EO112" s="145"/>
      <c r="EP112" s="144"/>
      <c r="EQ112" s="147"/>
      <c r="ER112" s="133"/>
      <c r="ES112" s="134"/>
      <c r="ET112" s="133"/>
      <c r="EU112" s="145"/>
      <c r="EV112" s="144"/>
      <c r="EW112" s="147"/>
      <c r="EX112" s="133"/>
      <c r="EY112" s="134"/>
      <c r="EZ112" s="133"/>
      <c r="FA112" s="145"/>
      <c r="FB112" s="144"/>
      <c r="FC112" s="147"/>
      <c r="FD112" s="133"/>
      <c r="FE112" s="134"/>
      <c r="FF112" s="133"/>
      <c r="FG112" s="145"/>
      <c r="FH112" s="144"/>
      <c r="FI112" s="147"/>
      <c r="FJ112" s="133"/>
      <c r="FK112" s="134"/>
      <c r="FL112" s="133"/>
      <c r="FM112" s="145"/>
      <c r="FN112" s="144"/>
      <c r="FO112" s="147"/>
      <c r="FP112" s="133"/>
      <c r="FQ112" s="134"/>
      <c r="FR112" s="133"/>
      <c r="FS112" s="145"/>
      <c r="FT112" s="144"/>
      <c r="FU112" s="147"/>
      <c r="FV112" s="133"/>
      <c r="FW112" s="134"/>
      <c r="FX112" s="133"/>
      <c r="FY112" s="145"/>
      <c r="FZ112" s="144"/>
      <c r="GA112" s="147"/>
      <c r="GB112" s="133"/>
      <c r="GC112" s="134"/>
      <c r="GD112" s="133"/>
      <c r="GE112" s="145"/>
      <c r="GF112" s="144"/>
      <c r="GG112" s="147"/>
      <c r="GH112" s="133"/>
      <c r="GI112" s="134"/>
      <c r="GJ112" s="133"/>
      <c r="GK112" s="145"/>
      <c r="GL112" s="144"/>
      <c r="GM112" s="147"/>
      <c r="GN112" s="133"/>
      <c r="GO112" s="134"/>
      <c r="GP112" s="133"/>
      <c r="GQ112" s="145"/>
      <c r="GR112" s="144"/>
      <c r="GS112" s="147"/>
      <c r="GT112" s="133"/>
      <c r="GU112" s="134"/>
      <c r="GV112" s="133"/>
      <c r="GW112" s="145"/>
      <c r="GX112" s="144"/>
      <c r="GY112" s="147"/>
      <c r="GZ112" s="133"/>
      <c r="HA112" s="134"/>
      <c r="HB112" s="133"/>
      <c r="HC112" s="145"/>
      <c r="HD112" s="144"/>
      <c r="HE112" s="147"/>
      <c r="HF112" s="133"/>
      <c r="HG112" s="134"/>
      <c r="HH112" s="133"/>
      <c r="HI112" s="145"/>
      <c r="HJ112" s="144"/>
      <c r="HK112" s="147"/>
      <c r="HL112" s="133"/>
      <c r="HM112" s="134"/>
      <c r="HN112" s="133"/>
      <c r="HO112" s="145"/>
      <c r="HP112" s="144"/>
      <c r="HQ112" s="147"/>
      <c r="HR112" s="133"/>
      <c r="HS112" s="134"/>
      <c r="HT112" s="133"/>
      <c r="HU112" s="145"/>
      <c r="HV112" s="144"/>
      <c r="HW112" s="147"/>
      <c r="HX112" s="133"/>
      <c r="HY112" s="134"/>
      <c r="HZ112" s="133"/>
      <c r="IA112" s="145"/>
      <c r="IB112" s="144"/>
      <c r="IC112" s="147"/>
      <c r="ID112" s="133"/>
      <c r="IE112" s="134"/>
      <c r="IF112" s="133"/>
      <c r="IG112" s="145"/>
      <c r="IH112" s="144"/>
      <c r="II112" s="147"/>
      <c r="IJ112" s="133"/>
      <c r="IK112" s="134"/>
      <c r="IL112" s="133"/>
      <c r="IM112" s="145"/>
      <c r="IN112" s="144"/>
      <c r="IO112" s="147"/>
      <c r="IP112" s="133"/>
      <c r="IQ112" s="134"/>
      <c r="IR112" s="133"/>
      <c r="IS112" s="145"/>
      <c r="IT112" s="144"/>
      <c r="IU112" s="147"/>
      <c r="IV112" s="133"/>
      <c r="IW112" s="134"/>
      <c r="IX112" s="133"/>
      <c r="IY112" s="145"/>
      <c r="IZ112" s="144"/>
      <c r="JA112" s="147"/>
      <c r="JB112" s="133"/>
      <c r="JC112" s="134"/>
      <c r="JD112" s="133"/>
      <c r="JE112" s="145"/>
      <c r="JF112" s="144"/>
      <c r="JG112" s="147"/>
      <c r="JH112" s="133"/>
      <c r="JI112" s="134"/>
      <c r="JJ112" s="133"/>
      <c r="JK112" s="145"/>
      <c r="JL112" s="144"/>
      <c r="JM112" s="147"/>
      <c r="JN112" s="133"/>
      <c r="JO112" s="134"/>
      <c r="JP112" s="133"/>
      <c r="JQ112" s="145"/>
      <c r="JR112" s="144"/>
      <c r="JS112" s="147"/>
      <c r="JT112" s="133"/>
      <c r="JU112" s="134"/>
      <c r="JV112" s="133"/>
      <c r="JW112" s="145"/>
      <c r="JX112" s="144"/>
      <c r="JY112" s="147"/>
      <c r="JZ112" s="133"/>
      <c r="KA112" s="134"/>
      <c r="KB112" s="133"/>
      <c r="KC112" s="145"/>
      <c r="KD112" s="144"/>
      <c r="KE112" s="147"/>
      <c r="KF112" s="133"/>
      <c r="KG112" s="134"/>
      <c r="KH112" s="133"/>
      <c r="KI112" s="145"/>
      <c r="KJ112" s="144"/>
      <c r="KK112" s="147"/>
      <c r="KL112" s="133"/>
      <c r="KM112" s="134"/>
      <c r="KN112" s="133"/>
      <c r="KO112" s="145"/>
      <c r="KP112" s="144"/>
      <c r="KQ112" s="147"/>
      <c r="KR112" s="133"/>
      <c r="KS112" s="134"/>
      <c r="KT112" s="133"/>
      <c r="KU112" s="145"/>
      <c r="KV112" s="144"/>
      <c r="KW112" s="147"/>
      <c r="KX112" s="133"/>
      <c r="KY112" s="134"/>
      <c r="KZ112" s="133"/>
      <c r="LA112" s="145"/>
      <c r="LB112" s="144"/>
      <c r="LC112" s="147"/>
      <c r="LD112" s="133"/>
      <c r="LE112" s="134"/>
      <c r="LF112" s="133"/>
      <c r="LG112" s="145"/>
      <c r="LH112" s="144"/>
      <c r="LI112" s="147"/>
      <c r="LJ112" s="133"/>
      <c r="LK112" s="134"/>
      <c r="LL112" s="133"/>
      <c r="LM112" s="145"/>
      <c r="LN112" s="144"/>
      <c r="LO112" s="147"/>
      <c r="LP112" s="133"/>
      <c r="LQ112" s="134"/>
      <c r="LR112" s="133"/>
      <c r="LS112" s="145"/>
      <c r="LT112" s="144"/>
      <c r="LU112" s="147"/>
      <c r="LV112" s="133"/>
      <c r="LW112" s="134"/>
      <c r="LX112" s="133"/>
      <c r="LY112" s="145"/>
      <c r="LZ112" s="144"/>
      <c r="MA112" s="147"/>
      <c r="MB112" s="133"/>
      <c r="MC112" s="134"/>
      <c r="MD112" s="133"/>
      <c r="ME112" s="145"/>
      <c r="MF112" s="144"/>
      <c r="MG112" s="147"/>
      <c r="MH112" s="133"/>
      <c r="MI112" s="134"/>
      <c r="MJ112" s="133"/>
      <c r="MK112" s="145"/>
      <c r="ML112" s="144"/>
      <c r="MM112" s="147"/>
      <c r="MN112" s="133"/>
      <c r="MO112" s="134"/>
      <c r="MP112" s="133"/>
      <c r="MQ112" s="145"/>
      <c r="MR112" s="144"/>
      <c r="MS112" s="147"/>
      <c r="MT112" s="133"/>
      <c r="MU112" s="134"/>
      <c r="MV112" s="133"/>
      <c r="MW112" s="145"/>
      <c r="MX112" s="144"/>
      <c r="MY112" s="147"/>
      <c r="MZ112" s="133"/>
      <c r="NA112" s="134"/>
      <c r="NB112" s="133"/>
      <c r="NC112" s="145"/>
      <c r="ND112" s="144"/>
      <c r="NE112" s="147"/>
      <c r="NF112" s="133"/>
      <c r="NG112" s="134"/>
      <c r="NH112" s="133"/>
      <c r="NI112" s="145"/>
      <c r="NJ112" s="144"/>
      <c r="NK112" s="147"/>
      <c r="NL112" s="133"/>
      <c r="NM112" s="134"/>
      <c r="NN112" s="133"/>
      <c r="NO112" s="145"/>
      <c r="NP112" s="144"/>
      <c r="NQ112" s="147"/>
      <c r="NR112" s="133"/>
      <c r="NS112" s="134"/>
      <c r="NT112" s="133"/>
      <c r="NU112" s="145"/>
      <c r="NV112" s="144"/>
      <c r="NW112" s="147"/>
      <c r="NX112" s="133"/>
      <c r="NY112" s="134"/>
      <c r="NZ112" s="133"/>
      <c r="OA112" s="145"/>
      <c r="OB112" s="144"/>
      <c r="OC112" s="147"/>
      <c r="OD112" s="133"/>
      <c r="OE112" s="134"/>
      <c r="OF112" s="133"/>
      <c r="OG112" s="145"/>
      <c r="OH112" s="144"/>
      <c r="OI112" s="147"/>
      <c r="OJ112" s="133"/>
      <c r="OK112" s="134"/>
      <c r="OL112" s="133"/>
      <c r="OM112" s="145"/>
      <c r="ON112" s="144"/>
      <c r="OO112" s="147"/>
      <c r="OP112" s="133"/>
      <c r="OQ112" s="134"/>
      <c r="OR112" s="133"/>
      <c r="OS112" s="145"/>
      <c r="OT112" s="144"/>
      <c r="OU112" s="147"/>
      <c r="OV112" s="133"/>
      <c r="OW112" s="134"/>
      <c r="OX112" s="133"/>
      <c r="OY112" s="145"/>
      <c r="OZ112" s="144"/>
      <c r="PA112" s="147"/>
      <c r="PB112" s="133"/>
      <c r="PC112" s="134"/>
      <c r="PD112" s="133"/>
      <c r="PE112" s="145"/>
      <c r="PF112" s="144"/>
      <c r="PG112" s="147"/>
      <c r="PH112" s="133"/>
      <c r="PI112" s="134"/>
      <c r="PJ112" s="133"/>
      <c r="PK112" s="145"/>
      <c r="PL112" s="144"/>
      <c r="PM112" s="147"/>
      <c r="PN112" s="133"/>
      <c r="PO112" s="134"/>
      <c r="PP112" s="133"/>
      <c r="PQ112" s="145"/>
      <c r="PR112" s="144"/>
      <c r="PS112" s="147"/>
      <c r="PT112" s="133"/>
      <c r="PU112" s="134"/>
      <c r="PV112" s="133"/>
      <c r="PW112" s="145"/>
    </row>
    <row r="113" spans="1:439" s="98" customFormat="1">
      <c r="A113" s="150"/>
      <c r="B113" s="186" t="s">
        <v>821</v>
      </c>
      <c r="C113" s="186" t="s">
        <v>822</v>
      </c>
      <c r="D113" s="152">
        <f>+'[10]ค่าใช้+ประสาน งบโครงการ (P)'!D28</f>
        <v>38778268.82</v>
      </c>
      <c r="E113" s="152">
        <f>+'[10]ค่าใช้+ประสาน งบโครงการ (P)'!E28</f>
        <v>0</v>
      </c>
      <c r="F113" s="152">
        <f t="shared" si="2371"/>
        <v>38778268.82</v>
      </c>
      <c r="G113" s="152">
        <f>+'[10]ค่าใช้+ประสาน งบโครงการ (P)'!F28</f>
        <v>0</v>
      </c>
      <c r="H113" s="152">
        <f t="shared" ref="H113:H117" si="2521">+F113-G113</f>
        <v>38778268.82</v>
      </c>
      <c r="I113" s="153">
        <f>+'[10]ค่าใช้+ประสาน งบโครงการ (P)'!H28</f>
        <v>202112.36</v>
      </c>
      <c r="J113" s="152">
        <f t="shared" si="2373"/>
        <v>38576156.460000001</v>
      </c>
      <c r="K113" s="154">
        <f t="shared" si="1374"/>
        <v>0.52120005907989364</v>
      </c>
      <c r="L113" s="152">
        <f>+'[10]ค่าใช้+ประสาน งบโครงการ (P)'!K28</f>
        <v>479300</v>
      </c>
      <c r="M113" s="155">
        <f t="shared" si="2374"/>
        <v>38096856.460000001</v>
      </c>
      <c r="N113" s="136">
        <f t="shared" si="1375"/>
        <v>0</v>
      </c>
      <c r="O113" s="148">
        <f t="shared" si="1375"/>
        <v>0</v>
      </c>
      <c r="P113" s="137">
        <f t="shared" si="1375"/>
        <v>0</v>
      </c>
      <c r="Q113" s="138" t="e">
        <f t="shared" si="1376"/>
        <v>#DIV/0!</v>
      </c>
      <c r="R113" s="137">
        <f t="shared" si="1377"/>
        <v>0</v>
      </c>
      <c r="S113" s="139">
        <f t="shared" si="1377"/>
        <v>0</v>
      </c>
      <c r="T113" s="140">
        <f t="shared" si="1484"/>
        <v>38778268.819999993</v>
      </c>
      <c r="U113" s="149">
        <f t="shared" si="1484"/>
        <v>202112.36</v>
      </c>
      <c r="V113" s="141">
        <f t="shared" ref="V113:V117" si="2522">+T113-U113</f>
        <v>38576156.459999993</v>
      </c>
      <c r="W113" s="142">
        <f t="shared" si="1248"/>
        <v>0.52120005907989375</v>
      </c>
      <c r="X113" s="141">
        <f t="shared" si="1486"/>
        <v>479300</v>
      </c>
      <c r="Y113" s="143">
        <f t="shared" ref="Y113:Y117" si="2523">+V113-X113</f>
        <v>38096856.459999993</v>
      </c>
      <c r="Z113" s="144">
        <v>0</v>
      </c>
      <c r="AA113" s="147">
        <v>0</v>
      </c>
      <c r="AB113" s="133">
        <f t="shared" ref="AB113:AB117" si="2524">+Z113-AA113</f>
        <v>0</v>
      </c>
      <c r="AC113" s="134" t="e">
        <f t="shared" ref="AC113:AC117" si="2525">AA113/Z113*100</f>
        <v>#DIV/0!</v>
      </c>
      <c r="AD113" s="133">
        <v>0</v>
      </c>
      <c r="AE113" s="145">
        <f t="shared" ref="AE113:AE117" si="2526">+AB113-AD113</f>
        <v>0</v>
      </c>
      <c r="AF113" s="144">
        <v>0</v>
      </c>
      <c r="AG113" s="147">
        <v>0</v>
      </c>
      <c r="AH113" s="133">
        <f t="shared" ref="AH113:AH117" si="2527">+AF113-AG113</f>
        <v>0</v>
      </c>
      <c r="AI113" s="134" t="e">
        <f t="shared" ref="AI113:AI117" si="2528">AG113/AF113*100</f>
        <v>#DIV/0!</v>
      </c>
      <c r="AJ113" s="133">
        <v>0</v>
      </c>
      <c r="AK113" s="145">
        <f t="shared" ref="AK113:AK117" si="2529">+AH113-AJ113</f>
        <v>0</v>
      </c>
      <c r="AL113" s="144">
        <f t="shared" si="1378"/>
        <v>29252597.640000001</v>
      </c>
      <c r="AM113" s="147">
        <f t="shared" si="1378"/>
        <v>0</v>
      </c>
      <c r="AN113" s="133">
        <f t="shared" si="1378"/>
        <v>29252597.640000001</v>
      </c>
      <c r="AO113" s="134">
        <f t="shared" si="1379"/>
        <v>0</v>
      </c>
      <c r="AP113" s="133">
        <f t="shared" si="1380"/>
        <v>0</v>
      </c>
      <c r="AQ113" s="145">
        <f t="shared" si="1380"/>
        <v>29252597.640000001</v>
      </c>
      <c r="AR113" s="144">
        <v>0</v>
      </c>
      <c r="AS113" s="147">
        <v>0</v>
      </c>
      <c r="AT113" s="133">
        <f t="shared" si="1381"/>
        <v>0</v>
      </c>
      <c r="AU113" s="134" t="e">
        <f t="shared" si="1382"/>
        <v>#DIV/0!</v>
      </c>
      <c r="AV113" s="133">
        <v>0</v>
      </c>
      <c r="AW113" s="145">
        <f t="shared" si="1383"/>
        <v>0</v>
      </c>
      <c r="AX113" s="144">
        <v>0</v>
      </c>
      <c r="AY113" s="147">
        <v>0</v>
      </c>
      <c r="AZ113" s="133">
        <f t="shared" si="1384"/>
        <v>0</v>
      </c>
      <c r="BA113" s="134" t="e">
        <f t="shared" si="1385"/>
        <v>#DIV/0!</v>
      </c>
      <c r="BB113" s="133">
        <v>0</v>
      </c>
      <c r="BC113" s="145">
        <f t="shared" si="1386"/>
        <v>0</v>
      </c>
      <c r="BD113" s="144">
        <f>+'[10]P-AEP02.0-E'!G47</f>
        <v>29252597.640000001</v>
      </c>
      <c r="BE113" s="147">
        <f>+'[10]P-AEP02.0-E'!H47</f>
        <v>0</v>
      </c>
      <c r="BF113" s="133">
        <f t="shared" si="1387"/>
        <v>29252597.640000001</v>
      </c>
      <c r="BG113" s="134">
        <f t="shared" si="1388"/>
        <v>0</v>
      </c>
      <c r="BH113" s="133">
        <f>+'[10]P-AEP02.0-E'!I47</f>
        <v>0</v>
      </c>
      <c r="BI113" s="145">
        <f t="shared" si="1389"/>
        <v>29252597.640000001</v>
      </c>
      <c r="BJ113" s="144">
        <f t="shared" si="1390"/>
        <v>0</v>
      </c>
      <c r="BK113" s="147">
        <f t="shared" si="1390"/>
        <v>0</v>
      </c>
      <c r="BL113" s="133">
        <f t="shared" si="1390"/>
        <v>0</v>
      </c>
      <c r="BM113" s="134" t="e">
        <f t="shared" si="1391"/>
        <v>#DIV/0!</v>
      </c>
      <c r="BN113" s="133">
        <f t="shared" si="1392"/>
        <v>0</v>
      </c>
      <c r="BO113" s="145">
        <f t="shared" si="1392"/>
        <v>0</v>
      </c>
      <c r="BP113" s="144">
        <v>0</v>
      </c>
      <c r="BQ113" s="147">
        <v>0</v>
      </c>
      <c r="BR113" s="133">
        <f t="shared" si="1393"/>
        <v>0</v>
      </c>
      <c r="BS113" s="134" t="e">
        <f t="shared" si="1394"/>
        <v>#DIV/0!</v>
      </c>
      <c r="BT113" s="133">
        <v>0</v>
      </c>
      <c r="BU113" s="145">
        <f t="shared" si="1395"/>
        <v>0</v>
      </c>
      <c r="BV113" s="144">
        <v>0</v>
      </c>
      <c r="BW113" s="147">
        <v>0</v>
      </c>
      <c r="BX113" s="133">
        <f t="shared" si="1396"/>
        <v>0</v>
      </c>
      <c r="BY113" s="134" t="e">
        <f t="shared" si="1397"/>
        <v>#DIV/0!</v>
      </c>
      <c r="BZ113" s="133">
        <v>0</v>
      </c>
      <c r="CA113" s="145">
        <f t="shared" si="1398"/>
        <v>0</v>
      </c>
      <c r="CB113" s="144">
        <v>0</v>
      </c>
      <c r="CC113" s="147">
        <v>0</v>
      </c>
      <c r="CD113" s="133">
        <f t="shared" si="1399"/>
        <v>0</v>
      </c>
      <c r="CE113" s="134" t="e">
        <f t="shared" si="1400"/>
        <v>#DIV/0!</v>
      </c>
      <c r="CF113" s="133">
        <v>0</v>
      </c>
      <c r="CG113" s="145">
        <f t="shared" si="1401"/>
        <v>0</v>
      </c>
      <c r="CH113" s="144">
        <f t="shared" si="1402"/>
        <v>0</v>
      </c>
      <c r="CI113" s="147">
        <f t="shared" si="1402"/>
        <v>0</v>
      </c>
      <c r="CJ113" s="133">
        <f t="shared" si="1402"/>
        <v>0</v>
      </c>
      <c r="CK113" s="134" t="e">
        <f t="shared" si="1403"/>
        <v>#DIV/0!</v>
      </c>
      <c r="CL113" s="133">
        <f t="shared" si="1404"/>
        <v>0</v>
      </c>
      <c r="CM113" s="145">
        <f t="shared" si="1404"/>
        <v>0</v>
      </c>
      <c r="CN113" s="144">
        <v>0</v>
      </c>
      <c r="CO113" s="147">
        <v>0</v>
      </c>
      <c r="CP113" s="133">
        <f t="shared" si="1405"/>
        <v>0</v>
      </c>
      <c r="CQ113" s="134" t="e">
        <f t="shared" si="1406"/>
        <v>#DIV/0!</v>
      </c>
      <c r="CR113" s="133">
        <v>0</v>
      </c>
      <c r="CS113" s="145">
        <f t="shared" si="1407"/>
        <v>0</v>
      </c>
      <c r="CT113" s="144">
        <v>0</v>
      </c>
      <c r="CU113" s="147">
        <v>0</v>
      </c>
      <c r="CV113" s="133">
        <f t="shared" si="1408"/>
        <v>0</v>
      </c>
      <c r="CW113" s="134" t="e">
        <f t="shared" si="1409"/>
        <v>#DIV/0!</v>
      </c>
      <c r="CX113" s="133">
        <v>0</v>
      </c>
      <c r="CY113" s="145">
        <f t="shared" si="1410"/>
        <v>0</v>
      </c>
      <c r="CZ113" s="144">
        <v>0</v>
      </c>
      <c r="DA113" s="147">
        <v>0</v>
      </c>
      <c r="DB113" s="133">
        <f t="shared" si="1411"/>
        <v>0</v>
      </c>
      <c r="DC113" s="134" t="e">
        <f t="shared" si="1412"/>
        <v>#DIV/0!</v>
      </c>
      <c r="DD113" s="133">
        <v>0</v>
      </c>
      <c r="DE113" s="145">
        <f t="shared" si="1413"/>
        <v>0</v>
      </c>
      <c r="DF113" s="144">
        <f>+DL113+DR113+DX113</f>
        <v>922254.42</v>
      </c>
      <c r="DG113" s="147">
        <f>+DM113+DS113+DY113</f>
        <v>36000</v>
      </c>
      <c r="DH113" s="133">
        <f t="shared" si="1414"/>
        <v>886254.42</v>
      </c>
      <c r="DI113" s="134">
        <f t="shared" si="1415"/>
        <v>3.9034781747101843</v>
      </c>
      <c r="DJ113" s="133">
        <f t="shared" si="1416"/>
        <v>0</v>
      </c>
      <c r="DK113" s="145">
        <f t="shared" si="1416"/>
        <v>886254.42</v>
      </c>
      <c r="DL113" s="144">
        <f>+'[10]P-AEP02.0-E'!G5</f>
        <v>36250.42</v>
      </c>
      <c r="DM113" s="147">
        <f>+'[10]P-AEP02.0-E'!H5</f>
        <v>36000</v>
      </c>
      <c r="DN113" s="133">
        <f>+DL113-DM113</f>
        <v>250.41999999999825</v>
      </c>
      <c r="DO113" s="134">
        <f>DM113/DL113*100</f>
        <v>99.309194210715361</v>
      </c>
      <c r="DP113" s="133">
        <f>+'[10]P-AEP02.0-E'!I5</f>
        <v>0</v>
      </c>
      <c r="DQ113" s="145">
        <f t="shared" si="1419"/>
        <v>250.41999999999825</v>
      </c>
      <c r="DR113" s="144">
        <f>+'[10]P-AEP02.0-E'!G6</f>
        <v>886004</v>
      </c>
      <c r="DS113" s="147">
        <f>+'[10]P-AEP02.0-E'!H6</f>
        <v>0</v>
      </c>
      <c r="DT113" s="133">
        <f t="shared" si="1420"/>
        <v>886004</v>
      </c>
      <c r="DU113" s="134">
        <f t="shared" si="1421"/>
        <v>0</v>
      </c>
      <c r="DV113" s="133">
        <f>+'[10]P-AEP02.0-E'!I6</f>
        <v>0</v>
      </c>
      <c r="DW113" s="145">
        <f t="shared" si="1422"/>
        <v>886004</v>
      </c>
      <c r="DX113" s="144">
        <f>+'[10]P-AEP02.0-E'!G7</f>
        <v>0</v>
      </c>
      <c r="DY113" s="147">
        <f>+'[10]P-AEP02.0-E'!H7</f>
        <v>0</v>
      </c>
      <c r="DZ113" s="133">
        <f t="shared" ref="DZ113:DZ117" si="2530">+DX113-DY113</f>
        <v>0</v>
      </c>
      <c r="EA113" s="134" t="e">
        <f t="shared" ref="EA113:EA117" si="2531">DY113/DX113*100</f>
        <v>#DIV/0!</v>
      </c>
      <c r="EB113" s="133">
        <f>+'[10]P-AEP02.0-E'!I7</f>
        <v>0</v>
      </c>
      <c r="EC113" s="145">
        <f t="shared" ref="EC113:EC117" si="2532">+DZ113-EB113</f>
        <v>0</v>
      </c>
      <c r="ED113" s="144">
        <f t="shared" si="1423"/>
        <v>246443.02000000002</v>
      </c>
      <c r="EE113" s="147">
        <f t="shared" si="1423"/>
        <v>6200</v>
      </c>
      <c r="EF113" s="133">
        <f t="shared" si="1423"/>
        <v>240243.02000000002</v>
      </c>
      <c r="EG113" s="134">
        <f t="shared" si="1424"/>
        <v>2.5157945232127084</v>
      </c>
      <c r="EH113" s="133">
        <f t="shared" si="1425"/>
        <v>0</v>
      </c>
      <c r="EI113" s="145">
        <f t="shared" si="1425"/>
        <v>240243.02000000002</v>
      </c>
      <c r="EJ113" s="144">
        <f>+'[10]P-AEP02.0-E'!G8</f>
        <v>0</v>
      </c>
      <c r="EK113" s="147">
        <f>+'[10]P-AEP02.0-E'!H8</f>
        <v>0</v>
      </c>
      <c r="EL113" s="133">
        <f t="shared" ref="EL113:EL117" si="2533">+EJ113-EK113</f>
        <v>0</v>
      </c>
      <c r="EM113" s="134" t="e">
        <f t="shared" ref="EM113:EM117" si="2534">EK113/EJ113*100</f>
        <v>#DIV/0!</v>
      </c>
      <c r="EN113" s="133">
        <f>+'[10]P-AEP02.0-E'!I8</f>
        <v>0</v>
      </c>
      <c r="EO113" s="145">
        <f t="shared" ref="EO113:EO117" si="2535">+EL113-EN113</f>
        <v>0</v>
      </c>
      <c r="EP113" s="144">
        <f>+'[10]P-AEP02.0-E'!G9</f>
        <v>0</v>
      </c>
      <c r="EQ113" s="147">
        <f>+'[10]P-AEP02.0-E'!H9</f>
        <v>0</v>
      </c>
      <c r="ER113" s="133">
        <f t="shared" ref="ER113:ER117" si="2536">+EP113-EQ113</f>
        <v>0</v>
      </c>
      <c r="ES113" s="134" t="e">
        <f t="shared" ref="ES113:ES117" si="2537">EQ113/EP113*100</f>
        <v>#DIV/0!</v>
      </c>
      <c r="ET113" s="133">
        <f>+'[10]P-AEP02.0-E'!I9</f>
        <v>0</v>
      </c>
      <c r="EU113" s="145">
        <f t="shared" ref="EU113:EU117" si="2538">+ER113-ET113</f>
        <v>0</v>
      </c>
      <c r="EV113" s="144">
        <f>+'[10]P-AEP02.0-E'!G10</f>
        <v>89713.02</v>
      </c>
      <c r="EW113" s="147">
        <f>+'[10]P-AEP02.0-E'!H10</f>
        <v>6200</v>
      </c>
      <c r="EX113" s="133">
        <f t="shared" ref="EX113:EX117" si="2539">+EV113-EW113</f>
        <v>83513.02</v>
      </c>
      <c r="EY113" s="134">
        <f t="shared" ref="EY113:EY117" si="2540">EW113/EV113*100</f>
        <v>6.9109255267518588</v>
      </c>
      <c r="EZ113" s="133">
        <f>+'[10]P-AEP02.0-E'!I10</f>
        <v>0</v>
      </c>
      <c r="FA113" s="145">
        <f t="shared" ref="FA113:FA117" si="2541">+EX113-EZ113</f>
        <v>83513.02</v>
      </c>
      <c r="FB113" s="144">
        <f>+'[10]P-AEP02.0-E'!G11</f>
        <v>156730</v>
      </c>
      <c r="FC113" s="147">
        <f>+'[10]P-AEP02.0-E'!H11</f>
        <v>0</v>
      </c>
      <c r="FD113" s="133">
        <f t="shared" ref="FD113:FD117" si="2542">+FB113-FC113</f>
        <v>156730</v>
      </c>
      <c r="FE113" s="134">
        <f t="shared" ref="FE113:FE117" si="2543">FC113/FB113*100</f>
        <v>0</v>
      </c>
      <c r="FF113" s="133">
        <f>+'[10]P-AEP02.0-E'!I11</f>
        <v>0</v>
      </c>
      <c r="FG113" s="145">
        <f t="shared" ref="FG113:FG117" si="2544">+FD113-FF113</f>
        <v>156730</v>
      </c>
      <c r="FH113" s="144">
        <f>+'[10]P-AEP02.0-E'!G12</f>
        <v>0</v>
      </c>
      <c r="FI113" s="147">
        <f>+'[10]P-AEP02.0-E'!H12</f>
        <v>0</v>
      </c>
      <c r="FJ113" s="133">
        <f t="shared" ref="FJ113:FJ117" si="2545">+FH113-FI113</f>
        <v>0</v>
      </c>
      <c r="FK113" s="134" t="e">
        <f t="shared" ref="FK113:FK117" si="2546">FI113/FH113*100</f>
        <v>#DIV/0!</v>
      </c>
      <c r="FL113" s="133">
        <f>+'[10]P-AEP02.0-E'!I12</f>
        <v>0</v>
      </c>
      <c r="FM113" s="145">
        <f t="shared" ref="FM113:FM117" si="2547">+FJ113-FL113</f>
        <v>0</v>
      </c>
      <c r="FN113" s="144">
        <f t="shared" si="1426"/>
        <v>756205.46000000008</v>
      </c>
      <c r="FO113" s="147">
        <f t="shared" si="1426"/>
        <v>15400</v>
      </c>
      <c r="FP113" s="133">
        <f t="shared" si="1426"/>
        <v>740805.46000000008</v>
      </c>
      <c r="FQ113" s="134">
        <f t="shared" si="1427"/>
        <v>2.03648357683109</v>
      </c>
      <c r="FR113" s="133">
        <f t="shared" si="1428"/>
        <v>413000</v>
      </c>
      <c r="FS113" s="145">
        <f t="shared" si="1428"/>
        <v>327805.46000000008</v>
      </c>
      <c r="FT113" s="144">
        <f>+'[10]P-AEP02.0-E'!G13</f>
        <v>732625.81</v>
      </c>
      <c r="FU113" s="147">
        <f>+'[10]P-AEP02.0-E'!H13</f>
        <v>15400</v>
      </c>
      <c r="FV113" s="133">
        <f t="shared" ref="FV113:FV117" si="2548">+FT113-FU113</f>
        <v>717225.81</v>
      </c>
      <c r="FW113" s="134">
        <f t="shared" ref="FW113:FW117" si="2549">FU113/FT113*100</f>
        <v>2.1020280462136598</v>
      </c>
      <c r="FX113" s="133">
        <f>+'[10]P-AEP02.0-E'!I13</f>
        <v>413000</v>
      </c>
      <c r="FY113" s="145">
        <f t="shared" ref="FY113:FY117" si="2550">+FV113-FX113</f>
        <v>304225.81000000006</v>
      </c>
      <c r="FZ113" s="144">
        <f>+'[10]P-AEP02.0-E'!G15</f>
        <v>0</v>
      </c>
      <c r="GA113" s="147">
        <f>+'[10]P-AEP02.0-E'!H15</f>
        <v>0</v>
      </c>
      <c r="GB113" s="133">
        <f t="shared" ref="GB113:GB117" si="2551">+FZ113-GA113</f>
        <v>0</v>
      </c>
      <c r="GC113" s="134" t="e">
        <f t="shared" ref="GC113:GC117" si="2552">GA113/FZ113*100</f>
        <v>#DIV/0!</v>
      </c>
      <c r="GD113" s="133">
        <f>+'[10]P-AEP02.0-E'!I15</f>
        <v>0</v>
      </c>
      <c r="GE113" s="145">
        <f t="shared" ref="GE113:GE117" si="2553">+GB113-GD113</f>
        <v>0</v>
      </c>
      <c r="GF113" s="144">
        <f>+'[10]P-AEP02.0-E'!G14</f>
        <v>23579.65</v>
      </c>
      <c r="GG113" s="147">
        <f>+'[10]P-AEP02.0-E'!H14</f>
        <v>0</v>
      </c>
      <c r="GH113" s="133">
        <f t="shared" ref="GH113:GH117" si="2554">+GF113-GG113</f>
        <v>23579.65</v>
      </c>
      <c r="GI113" s="134">
        <f t="shared" ref="GI113:GI117" si="2555">GG113/GF113*100</f>
        <v>0</v>
      </c>
      <c r="GJ113" s="133">
        <f>+'[10]P-AEP02.0-E'!I14</f>
        <v>0</v>
      </c>
      <c r="GK113" s="145">
        <f t="shared" ref="GK113:GK117" si="2556">+GH113-GJ113</f>
        <v>23579.65</v>
      </c>
      <c r="GL113" s="144">
        <f t="shared" si="1429"/>
        <v>155586.65</v>
      </c>
      <c r="GM113" s="147">
        <f t="shared" si="1429"/>
        <v>0</v>
      </c>
      <c r="GN113" s="133">
        <f t="shared" si="1429"/>
        <v>155586.65</v>
      </c>
      <c r="GO113" s="134">
        <f t="shared" si="1430"/>
        <v>0</v>
      </c>
      <c r="GP113" s="133">
        <f t="shared" si="1431"/>
        <v>0</v>
      </c>
      <c r="GQ113" s="145">
        <f t="shared" si="1431"/>
        <v>155586.65</v>
      </c>
      <c r="GR113" s="144">
        <f>+'[10]P-AEP02.0-E'!G16</f>
        <v>69083</v>
      </c>
      <c r="GS113" s="147">
        <f>+'[10]P-AEP02.0-E'!H16</f>
        <v>0</v>
      </c>
      <c r="GT113" s="133">
        <f t="shared" ref="GT113:GT117" si="2557">+GR113-GS113</f>
        <v>69083</v>
      </c>
      <c r="GU113" s="134">
        <f t="shared" ref="GU113:GU117" si="2558">GS113/GR113*100</f>
        <v>0</v>
      </c>
      <c r="GV113" s="133">
        <f>+'[10]P-AEP02.0-E'!I16</f>
        <v>0</v>
      </c>
      <c r="GW113" s="145">
        <f t="shared" ref="GW113:GW117" si="2559">+GT113-GV113</f>
        <v>69083</v>
      </c>
      <c r="GX113" s="144">
        <f>+'[10]P-AEP02.0-E'!G17</f>
        <v>0</v>
      </c>
      <c r="GY113" s="147">
        <f>+'[10]P-AEP02.0-E'!H17</f>
        <v>0</v>
      </c>
      <c r="GZ113" s="133">
        <f t="shared" ref="GZ113:GZ117" si="2560">+GX113-GY113</f>
        <v>0</v>
      </c>
      <c r="HA113" s="134" t="e">
        <f t="shared" ref="HA113:HA117" si="2561">GY113/GX113*100</f>
        <v>#DIV/0!</v>
      </c>
      <c r="HB113" s="133">
        <f>+'[10]P-AEP02.0-E'!I17</f>
        <v>0</v>
      </c>
      <c r="HC113" s="145">
        <f t="shared" ref="HC113:HC117" si="2562">+GZ113-HB113</f>
        <v>0</v>
      </c>
      <c r="HD113" s="144">
        <f>+'[10]P-AEP02.0-E'!G18</f>
        <v>0</v>
      </c>
      <c r="HE113" s="147">
        <f>+'[10]P-AEP02.0-E'!H18</f>
        <v>0</v>
      </c>
      <c r="HF113" s="133">
        <f t="shared" ref="HF113:HF117" si="2563">+HD113-HE113</f>
        <v>0</v>
      </c>
      <c r="HG113" s="134" t="e">
        <f t="shared" ref="HG113:HG117" si="2564">HE113/HD113*100</f>
        <v>#DIV/0!</v>
      </c>
      <c r="HH113" s="133">
        <f>+'[10]P-AEP02.0-E'!I18</f>
        <v>0</v>
      </c>
      <c r="HI113" s="145">
        <f t="shared" ref="HI113:HI117" si="2565">+HF113-HH113</f>
        <v>0</v>
      </c>
      <c r="HJ113" s="144">
        <f>+'[10]P-AEP02.0-E'!G19</f>
        <v>86503.65</v>
      </c>
      <c r="HK113" s="147">
        <f>+'[10]P-AEP02.0-E'!H19</f>
        <v>0</v>
      </c>
      <c r="HL113" s="133">
        <f t="shared" ref="HL113:HL117" si="2566">+HJ113-HK113</f>
        <v>86503.65</v>
      </c>
      <c r="HM113" s="134">
        <f t="shared" ref="HM113:HM117" si="2567">HK113/HJ113*100</f>
        <v>0</v>
      </c>
      <c r="HN113" s="133">
        <f>+'[10]P-AEP02.0-E'!I19</f>
        <v>0</v>
      </c>
      <c r="HO113" s="145">
        <f t="shared" ref="HO113:HO117" si="2568">+HL113-HN113</f>
        <v>86503.65</v>
      </c>
      <c r="HP113" s="144">
        <f>+'[10]P-AEP02.0-E'!G21</f>
        <v>0</v>
      </c>
      <c r="HQ113" s="147">
        <f>+'[10]P-AEP02.0-E'!H21</f>
        <v>0</v>
      </c>
      <c r="HR113" s="133">
        <f t="shared" ref="HR113:HR117" si="2569">+HP113-HQ113</f>
        <v>0</v>
      </c>
      <c r="HS113" s="134" t="e">
        <f t="shared" ref="HS113:HS117" si="2570">HQ113/HP113*100</f>
        <v>#DIV/0!</v>
      </c>
      <c r="HT113" s="133">
        <f>+'[10]P-AEP02.0-E'!I21</f>
        <v>0</v>
      </c>
      <c r="HU113" s="145">
        <f t="shared" ref="HU113:HU117" si="2571">+HR113-HT113</f>
        <v>0</v>
      </c>
      <c r="HV113" s="144">
        <f>+'[10]P-AEP02.0-E'!G20</f>
        <v>0</v>
      </c>
      <c r="HW113" s="147">
        <f>+'[10]P-AEP02.0-E'!H20</f>
        <v>0</v>
      </c>
      <c r="HX113" s="133">
        <f t="shared" ref="HX113:HX117" si="2572">+HV113-HW113</f>
        <v>0</v>
      </c>
      <c r="HY113" s="134" t="e">
        <f t="shared" ref="HY113:HY117" si="2573">HW113/HV113*100</f>
        <v>#DIV/0!</v>
      </c>
      <c r="HZ113" s="133">
        <f>+'[10]P-AEP02.0-E'!I20</f>
        <v>0</v>
      </c>
      <c r="IA113" s="145">
        <f t="shared" ref="IA113:IA117" si="2574">+HX113-HZ113</f>
        <v>0</v>
      </c>
      <c r="IB113" s="144">
        <f t="shared" si="1432"/>
        <v>258700.13</v>
      </c>
      <c r="IC113" s="147">
        <f t="shared" si="1432"/>
        <v>16000</v>
      </c>
      <c r="ID113" s="133">
        <f t="shared" si="1432"/>
        <v>242700.13</v>
      </c>
      <c r="IE113" s="134">
        <f t="shared" si="1433"/>
        <v>6.1847668959424178</v>
      </c>
      <c r="IF113" s="133">
        <f t="shared" si="1434"/>
        <v>0</v>
      </c>
      <c r="IG113" s="145">
        <f t="shared" si="1434"/>
        <v>242700.13</v>
      </c>
      <c r="IH113" s="144">
        <f>+'[10]P-AEP02.0-E'!G22</f>
        <v>151000</v>
      </c>
      <c r="II113" s="147">
        <f>+'[10]P-AEP02.0-E'!H22</f>
        <v>0</v>
      </c>
      <c r="IJ113" s="133">
        <f t="shared" ref="IJ113:IJ117" si="2575">+IH113-II113</f>
        <v>151000</v>
      </c>
      <c r="IK113" s="134">
        <f t="shared" ref="IK113:IK117" si="2576">II113/IH113*100</f>
        <v>0</v>
      </c>
      <c r="IL113" s="133">
        <f>+'[10]P-AEP02.0-E'!I22</f>
        <v>0</v>
      </c>
      <c r="IM113" s="145">
        <f t="shared" ref="IM113:IM117" si="2577">+IJ113-IL113</f>
        <v>151000</v>
      </c>
      <c r="IN113" s="144">
        <f>+'[10]P-AEP02.0-E'!G23</f>
        <v>91700</v>
      </c>
      <c r="IO113" s="147">
        <f>+'[10]P-AEP02.0-E'!H23</f>
        <v>0</v>
      </c>
      <c r="IP113" s="133">
        <f t="shared" ref="IP113:IP117" si="2578">+IN113-IO113</f>
        <v>91700</v>
      </c>
      <c r="IQ113" s="134">
        <f t="shared" ref="IQ113:IQ117" si="2579">IO113/IN113*100</f>
        <v>0</v>
      </c>
      <c r="IR113" s="133">
        <f>+'[10]P-AEP02.0-E'!I23</f>
        <v>0</v>
      </c>
      <c r="IS113" s="145">
        <f t="shared" ref="IS113:IS117" si="2580">+IP113-IR113</f>
        <v>91700</v>
      </c>
      <c r="IT113" s="144">
        <f>+'[10]P-AEP02.0-E'!G24</f>
        <v>16000.13</v>
      </c>
      <c r="IU113" s="147">
        <f>+'[10]P-AEP02.0-E'!H24</f>
        <v>16000</v>
      </c>
      <c r="IV113" s="133">
        <f t="shared" ref="IV113:IV117" si="2581">+IT113-IU113</f>
        <v>0.12999999999919964</v>
      </c>
      <c r="IW113" s="134">
        <f t="shared" ref="IW113:IW117" si="2582">IU113/IT113*100</f>
        <v>99.999187506601515</v>
      </c>
      <c r="IX113" s="133">
        <f>+'[10]P-AEP02.0-E'!I24</f>
        <v>0</v>
      </c>
      <c r="IY113" s="145">
        <f t="shared" ref="IY113:IY117" si="2583">+IV113-IX113</f>
        <v>0.12999999999919964</v>
      </c>
      <c r="IZ113" s="144">
        <f t="shared" si="1435"/>
        <v>531875.97</v>
      </c>
      <c r="JA113" s="147">
        <f t="shared" si="1435"/>
        <v>86020</v>
      </c>
      <c r="JB113" s="133">
        <f t="shared" si="1435"/>
        <v>445855.97</v>
      </c>
      <c r="JC113" s="134">
        <f t="shared" si="1436"/>
        <v>16.172943477781107</v>
      </c>
      <c r="JD113" s="133">
        <f t="shared" si="1437"/>
        <v>66300</v>
      </c>
      <c r="JE113" s="145">
        <f t="shared" si="1437"/>
        <v>379555.97</v>
      </c>
      <c r="JF113" s="144">
        <f>+'[10]P-AEP02.0-E'!G25</f>
        <v>3.3</v>
      </c>
      <c r="JG113" s="147">
        <f>+'[10]P-AEP02.0-E'!H25</f>
        <v>0</v>
      </c>
      <c r="JH113" s="133">
        <f t="shared" ref="JH113:JH117" si="2584">+JF113-JG113</f>
        <v>3.3</v>
      </c>
      <c r="JI113" s="134">
        <f t="shared" ref="JI113:JI117" si="2585">JG113/JF113*100</f>
        <v>0</v>
      </c>
      <c r="JJ113" s="133">
        <f>+'[10]P-AEP02.0-E'!I25</f>
        <v>0</v>
      </c>
      <c r="JK113" s="145">
        <f t="shared" ref="JK113:JK117" si="2586">+JH113-JJ113</f>
        <v>3.3</v>
      </c>
      <c r="JL113" s="144">
        <f>+'[10]P-AEP02.0-E'!G26</f>
        <v>11520.75</v>
      </c>
      <c r="JM113" s="147">
        <f>+'[10]P-AEP02.0-E'!H26</f>
        <v>11520</v>
      </c>
      <c r="JN113" s="133">
        <f t="shared" ref="JN113:JN117" si="2587">+JL113-JM113</f>
        <v>0.75</v>
      </c>
      <c r="JO113" s="134">
        <f t="shared" ref="JO113:JO117" si="2588">JM113/JL113*100</f>
        <v>99.993490007160986</v>
      </c>
      <c r="JP113" s="133">
        <f>+'[10]P-AEP02.0-E'!I26</f>
        <v>0</v>
      </c>
      <c r="JQ113" s="145">
        <f t="shared" ref="JQ113:JQ117" si="2589">+JN113-JP113</f>
        <v>0.75</v>
      </c>
      <c r="JR113" s="144">
        <f>+'[10]P-AEP02.0-E'!G27</f>
        <v>450857.92</v>
      </c>
      <c r="JS113" s="147">
        <f>+'[10]P-AEP02.0-E'!H27</f>
        <v>74500</v>
      </c>
      <c r="JT113" s="133">
        <f t="shared" ref="JT113:JT117" si="2590">+JR113-JS113</f>
        <v>376357.92</v>
      </c>
      <c r="JU113" s="134">
        <f t="shared" ref="JU113:JU117" si="2591">JS113/JR113*100</f>
        <v>16.524052632811685</v>
      </c>
      <c r="JV113" s="133">
        <f>+'[10]P-AEP02.0-E'!I27</f>
        <v>66300</v>
      </c>
      <c r="JW113" s="145">
        <f t="shared" ref="JW113:JW117" si="2592">+JT113-JV113</f>
        <v>310057.92</v>
      </c>
      <c r="JX113" s="144">
        <f>+'[10]P-AEP02.0-E'!G28</f>
        <v>69494</v>
      </c>
      <c r="JY113" s="147">
        <f>+'[10]P-AEP02.0-E'!H28</f>
        <v>0</v>
      </c>
      <c r="JZ113" s="133">
        <f t="shared" ref="JZ113:JZ117" si="2593">+JX113-JY113</f>
        <v>69494</v>
      </c>
      <c r="KA113" s="134">
        <f t="shared" ref="KA113:KA117" si="2594">JY113/JX113*100</f>
        <v>0</v>
      </c>
      <c r="KB113" s="133">
        <f>+'[10]P-AEP02.0-E'!I28</f>
        <v>0</v>
      </c>
      <c r="KC113" s="145">
        <f t="shared" ref="KC113:KC117" si="2595">+JZ113-KB113</f>
        <v>69494</v>
      </c>
      <c r="KD113" s="144">
        <f t="shared" si="1438"/>
        <v>0</v>
      </c>
      <c r="KE113" s="147">
        <f t="shared" si="1438"/>
        <v>0</v>
      </c>
      <c r="KF113" s="133">
        <f t="shared" si="1438"/>
        <v>0</v>
      </c>
      <c r="KG113" s="134" t="e">
        <f t="shared" si="1439"/>
        <v>#DIV/0!</v>
      </c>
      <c r="KH113" s="133">
        <f t="shared" si="1440"/>
        <v>0</v>
      </c>
      <c r="KI113" s="145">
        <f t="shared" si="1440"/>
        <v>0</v>
      </c>
      <c r="KJ113" s="144">
        <f>+'[10]P-AEP02.0-E'!G29</f>
        <v>0</v>
      </c>
      <c r="KK113" s="147">
        <f>+'[10]P-AEP02.0-E'!H29</f>
        <v>0</v>
      </c>
      <c r="KL113" s="133">
        <f t="shared" ref="KL113:KL117" si="2596">+KJ113-KK113</f>
        <v>0</v>
      </c>
      <c r="KM113" s="134" t="e">
        <f t="shared" ref="KM113:KM117" si="2597">KK113/KJ113*100</f>
        <v>#DIV/0!</v>
      </c>
      <c r="KN113" s="133">
        <f>+'[10]P-AEP02.0-E'!I29</f>
        <v>0</v>
      </c>
      <c r="KO113" s="145">
        <f t="shared" ref="KO113:KO117" si="2598">+KL113-KN113</f>
        <v>0</v>
      </c>
      <c r="KP113" s="144">
        <f>+'[10]P-AEP02.0-E'!G30</f>
        <v>0</v>
      </c>
      <c r="KQ113" s="147">
        <f>+'[10]P-AEP02.0-E'!H30</f>
        <v>0</v>
      </c>
      <c r="KR113" s="133">
        <f t="shared" ref="KR113:KR117" si="2599">+KP113-KQ113</f>
        <v>0</v>
      </c>
      <c r="KS113" s="134" t="e">
        <f t="shared" ref="KS113:KS117" si="2600">KQ113/KP113*100</f>
        <v>#DIV/0!</v>
      </c>
      <c r="KT113" s="133">
        <f>+'[10]P-AEP02.0-E'!I30</f>
        <v>0</v>
      </c>
      <c r="KU113" s="145">
        <f t="shared" ref="KU113:KU117" si="2601">+KR113-KT113</f>
        <v>0</v>
      </c>
      <c r="KV113" s="144">
        <f t="shared" si="1441"/>
        <v>0</v>
      </c>
      <c r="KW113" s="147">
        <f t="shared" si="1441"/>
        <v>0</v>
      </c>
      <c r="KX113" s="133">
        <f t="shared" si="1441"/>
        <v>0</v>
      </c>
      <c r="KY113" s="134" t="e">
        <f t="shared" si="1442"/>
        <v>#DIV/0!</v>
      </c>
      <c r="KZ113" s="133">
        <f t="shared" si="1443"/>
        <v>0</v>
      </c>
      <c r="LA113" s="145">
        <f t="shared" si="1443"/>
        <v>0</v>
      </c>
      <c r="LB113" s="144">
        <f>+'[10]P-AEP02.0-E'!G31</f>
        <v>0</v>
      </c>
      <c r="LC113" s="147">
        <f>+'[10]P-AEP02.0-E'!H31</f>
        <v>0</v>
      </c>
      <c r="LD113" s="133">
        <f t="shared" ref="LD113:LD117" si="2602">+LB113-LC113</f>
        <v>0</v>
      </c>
      <c r="LE113" s="134" t="e">
        <f t="shared" ref="LE113:LE117" si="2603">LC113/LB113*100</f>
        <v>#DIV/0!</v>
      </c>
      <c r="LF113" s="133">
        <f>+'[10]P-AEP02.0-E'!I31</f>
        <v>0</v>
      </c>
      <c r="LG113" s="145">
        <f t="shared" ref="LG113:LG117" si="2604">+LD113-LF113</f>
        <v>0</v>
      </c>
      <c r="LH113" s="144">
        <f>+'[10]P-AEP02.0-E'!G32</f>
        <v>0</v>
      </c>
      <c r="LI113" s="147">
        <f>+'[10]P-AEP02.0-E'!H32</f>
        <v>0</v>
      </c>
      <c r="LJ113" s="133">
        <f t="shared" ref="LJ113:LJ117" si="2605">+LH113-LI113</f>
        <v>0</v>
      </c>
      <c r="LK113" s="134" t="e">
        <f t="shared" ref="LK113:LK117" si="2606">LI113/LH113*100</f>
        <v>#DIV/0!</v>
      </c>
      <c r="LL113" s="133">
        <f>+'[10]P-AEP02.0-E'!I32</f>
        <v>0</v>
      </c>
      <c r="LM113" s="145">
        <f t="shared" ref="LM113:LM117" si="2607">+LJ113-LL113</f>
        <v>0</v>
      </c>
      <c r="LN113" s="144">
        <f t="shared" si="1444"/>
        <v>1038440.7699999999</v>
      </c>
      <c r="LO113" s="147">
        <f t="shared" si="1444"/>
        <v>0</v>
      </c>
      <c r="LP113" s="133">
        <f t="shared" si="1444"/>
        <v>1038440.7699999999</v>
      </c>
      <c r="LQ113" s="134">
        <f t="shared" si="1445"/>
        <v>0</v>
      </c>
      <c r="LR113" s="133">
        <f t="shared" si="1446"/>
        <v>0</v>
      </c>
      <c r="LS113" s="145">
        <f t="shared" si="1446"/>
        <v>1038440.7699999999</v>
      </c>
      <c r="LT113" s="144">
        <f>+'[10]P-AEP02.0-E'!G33</f>
        <v>802925.7699999999</v>
      </c>
      <c r="LU113" s="147">
        <f>+'[10]P-AEP02.0-E'!H33</f>
        <v>0</v>
      </c>
      <c r="LV113" s="133">
        <f t="shared" ref="LV113:LV117" si="2608">+LT113-LU113</f>
        <v>802925.7699999999</v>
      </c>
      <c r="LW113" s="134">
        <f t="shared" ref="LW113:LW117" si="2609">LU113/LT113*100</f>
        <v>0</v>
      </c>
      <c r="LX113" s="133">
        <f>+'[10]P-AEP02.0-E'!I33</f>
        <v>0</v>
      </c>
      <c r="LY113" s="145">
        <f t="shared" ref="LY113:LY117" si="2610">+LV113-LX113</f>
        <v>802925.7699999999</v>
      </c>
      <c r="LZ113" s="144">
        <f>+'[10]P-AEP02.0-E'!G34</f>
        <v>235515</v>
      </c>
      <c r="MA113" s="147">
        <f>+'[10]P-AEP02.0-E'!H34</f>
        <v>0</v>
      </c>
      <c r="MB113" s="133">
        <f t="shared" ref="MB113:MB117" si="2611">+LZ113-MA113</f>
        <v>235515</v>
      </c>
      <c r="MC113" s="134">
        <f t="shared" ref="MC113:MC117" si="2612">MA113/LZ113*100</f>
        <v>0</v>
      </c>
      <c r="MD113" s="133">
        <f>+'[10]P-AEP02.0-E'!I34</f>
        <v>0</v>
      </c>
      <c r="ME113" s="145">
        <f t="shared" ref="ME113:ME117" si="2613">+MB113-MD113</f>
        <v>235515</v>
      </c>
      <c r="MF113" s="144">
        <f t="shared" si="1447"/>
        <v>702682.77</v>
      </c>
      <c r="MG113" s="147">
        <f t="shared" si="1447"/>
        <v>42492.36</v>
      </c>
      <c r="MH113" s="133">
        <f t="shared" si="1447"/>
        <v>660190.41</v>
      </c>
      <c r="MI113" s="134">
        <f t="shared" si="1448"/>
        <v>6.0471612246874935</v>
      </c>
      <c r="MJ113" s="133">
        <f t="shared" si="1449"/>
        <v>0</v>
      </c>
      <c r="MK113" s="145">
        <f t="shared" si="1449"/>
        <v>660190.41</v>
      </c>
      <c r="ML113" s="144">
        <f>+'[10]P-AEP02.0-E'!G35</f>
        <v>602626.77</v>
      </c>
      <c r="MM113" s="147">
        <f>+'[10]P-AEP02.0-E'!H35</f>
        <v>42492.36</v>
      </c>
      <c r="MN113" s="133">
        <f t="shared" ref="MN113:MN117" si="2614">+ML113-MM113</f>
        <v>560134.41</v>
      </c>
      <c r="MO113" s="134">
        <f t="shared" ref="MO113:MO117" si="2615">MM113/ML113*100</f>
        <v>7.0511902416814305</v>
      </c>
      <c r="MP113" s="133">
        <f>+'[10]P-AEP02.0-E'!I35</f>
        <v>0</v>
      </c>
      <c r="MQ113" s="145">
        <f t="shared" ref="MQ113:MQ117" si="2616">+MN113-MP113</f>
        <v>560134.41</v>
      </c>
      <c r="MR113" s="144">
        <f>+'[10]P-AEP02.0-E'!G36</f>
        <v>100056</v>
      </c>
      <c r="MS113" s="147">
        <f>+'[10]P-AEP02.0-E'!H36</f>
        <v>0</v>
      </c>
      <c r="MT113" s="133">
        <f t="shared" ref="MT113:MT117" si="2617">+MR113-MS113</f>
        <v>100056</v>
      </c>
      <c r="MU113" s="134">
        <f t="shared" ref="MU113:MU117" si="2618">MS113/MR113*100</f>
        <v>0</v>
      </c>
      <c r="MV113" s="133">
        <f>+'[10]P-AEP02.0-E'!I36</f>
        <v>0</v>
      </c>
      <c r="MW113" s="145">
        <f t="shared" ref="MW113:MW117" si="2619">+MT113-MV113</f>
        <v>100056</v>
      </c>
      <c r="MX113" s="144">
        <f t="shared" si="1450"/>
        <v>1971746.05</v>
      </c>
      <c r="MY113" s="147">
        <f t="shared" si="1450"/>
        <v>0</v>
      </c>
      <c r="MZ113" s="133">
        <f t="shared" si="1450"/>
        <v>1971746.05</v>
      </c>
      <c r="NA113" s="134">
        <f t="shared" si="1451"/>
        <v>0</v>
      </c>
      <c r="NB113" s="133">
        <f t="shared" si="1452"/>
        <v>0</v>
      </c>
      <c r="NC113" s="145">
        <f t="shared" si="1452"/>
        <v>1971746.05</v>
      </c>
      <c r="ND113" s="144">
        <f>+'[10]P-AEP02.0-E'!G37</f>
        <v>1918439</v>
      </c>
      <c r="NE113" s="147">
        <f>+'[10]P-AEP02.0-E'!H37</f>
        <v>0</v>
      </c>
      <c r="NF113" s="133">
        <f t="shared" ref="NF113:NF117" si="2620">+ND113-NE113</f>
        <v>1918439</v>
      </c>
      <c r="NG113" s="134">
        <f t="shared" ref="NG113:NG117" si="2621">NE113/ND113*100</f>
        <v>0</v>
      </c>
      <c r="NH113" s="133">
        <f>+'[10]P-AEP02.0-E'!I37</f>
        <v>0</v>
      </c>
      <c r="NI113" s="145">
        <f t="shared" ref="NI113:NI117" si="2622">+NF113-NH113</f>
        <v>1918439</v>
      </c>
      <c r="NJ113" s="144">
        <f>+'[10]P-AEP02.0-E'!G38</f>
        <v>53307.05</v>
      </c>
      <c r="NK113" s="147">
        <f>+'[10]P-AEP02.0-E'!H38</f>
        <v>0</v>
      </c>
      <c r="NL113" s="133">
        <f t="shared" ref="NL113:NL117" si="2623">+NJ113-NK113</f>
        <v>53307.05</v>
      </c>
      <c r="NM113" s="134">
        <f t="shared" ref="NM113:NM117" si="2624">NK113/NJ113*100</f>
        <v>0</v>
      </c>
      <c r="NN113" s="133">
        <f>+'[10]P-AEP02.0-E'!I38</f>
        <v>0</v>
      </c>
      <c r="NO113" s="145">
        <f t="shared" ref="NO113:NO117" si="2625">+NL113-NN113</f>
        <v>53307.05</v>
      </c>
      <c r="NP113" s="144">
        <f t="shared" si="1453"/>
        <v>2941735</v>
      </c>
      <c r="NQ113" s="147">
        <f t="shared" si="1453"/>
        <v>0</v>
      </c>
      <c r="NR113" s="133">
        <f t="shared" si="1453"/>
        <v>2941735</v>
      </c>
      <c r="NS113" s="134">
        <f t="shared" si="1454"/>
        <v>0</v>
      </c>
      <c r="NT113" s="133">
        <f t="shared" si="1455"/>
        <v>0</v>
      </c>
      <c r="NU113" s="145">
        <f t="shared" si="1455"/>
        <v>2941735</v>
      </c>
      <c r="NV113" s="144">
        <f>+'[10]P-AEP02.0-E'!G39</f>
        <v>2409650</v>
      </c>
      <c r="NW113" s="147">
        <f>+'[10]P-AEP02.0-E'!H39</f>
        <v>0</v>
      </c>
      <c r="NX113" s="133">
        <f t="shared" ref="NX113:NX117" si="2626">+NV113-NW113</f>
        <v>2409650</v>
      </c>
      <c r="NY113" s="134">
        <f t="shared" ref="NY113:NY117" si="2627">NW113/NV113*100</f>
        <v>0</v>
      </c>
      <c r="NZ113" s="133">
        <f>+'[10]P-AEP02.0-E'!I39</f>
        <v>0</v>
      </c>
      <c r="OA113" s="145">
        <f t="shared" ref="OA113:OA117" si="2628">+NX113-NZ113</f>
        <v>2409650</v>
      </c>
      <c r="OB113" s="144">
        <f>+'[10]P-AEP02.0-E'!G40</f>
        <v>532085</v>
      </c>
      <c r="OC113" s="147">
        <f>+'[10]P-AEP02.0-E'!H40</f>
        <v>0</v>
      </c>
      <c r="OD113" s="133">
        <f t="shared" ref="OD113:OD117" si="2629">+OB113-OC113</f>
        <v>532085</v>
      </c>
      <c r="OE113" s="134">
        <f t="shared" ref="OE113:OE117" si="2630">OC113/OB113*100</f>
        <v>0</v>
      </c>
      <c r="OF113" s="133">
        <f>+'[10]P-AEP02.0-E'!I40</f>
        <v>0</v>
      </c>
      <c r="OG113" s="145">
        <f t="shared" ref="OG113:OG117" si="2631">+OD113-OF113</f>
        <v>532085</v>
      </c>
      <c r="OH113" s="144">
        <f>+'[10]P-AEP02.0-E'!G41</f>
        <v>0</v>
      </c>
      <c r="OI113" s="147">
        <f>+'[10]P-AEP02.0-E'!H41</f>
        <v>0</v>
      </c>
      <c r="OJ113" s="133">
        <f t="shared" ref="OJ113:OJ117" si="2632">+OH113-OI113</f>
        <v>0</v>
      </c>
      <c r="OK113" s="134" t="e">
        <f t="shared" ref="OK113:OK117" si="2633">OI113/OH113*100</f>
        <v>#DIV/0!</v>
      </c>
      <c r="OL113" s="133">
        <f>+'[10]P-AEP02.0-E'!I41</f>
        <v>0</v>
      </c>
      <c r="OM113" s="145">
        <f t="shared" ref="OM113:OM117" si="2634">+OJ113-OL113</f>
        <v>0</v>
      </c>
      <c r="ON113" s="144">
        <f t="shared" si="1456"/>
        <v>0.94</v>
      </c>
      <c r="OO113" s="147">
        <f t="shared" si="1456"/>
        <v>0</v>
      </c>
      <c r="OP113" s="133">
        <f t="shared" si="1456"/>
        <v>0.94</v>
      </c>
      <c r="OQ113" s="134">
        <f t="shared" si="1457"/>
        <v>0</v>
      </c>
      <c r="OR113" s="133">
        <f t="shared" si="1458"/>
        <v>0</v>
      </c>
      <c r="OS113" s="145">
        <f t="shared" si="1458"/>
        <v>0.94</v>
      </c>
      <c r="OT113" s="144">
        <f>+'[10]P-AEP02.0-E'!G42</f>
        <v>0.94</v>
      </c>
      <c r="OU113" s="147">
        <f>+'[10]P-AEP02.0-E'!H42</f>
        <v>0</v>
      </c>
      <c r="OV113" s="133">
        <f t="shared" ref="OV113:OV117" si="2635">+OT113-OU113</f>
        <v>0.94</v>
      </c>
      <c r="OW113" s="134">
        <f t="shared" ref="OW113:OW117" si="2636">OU113/OT113*100</f>
        <v>0</v>
      </c>
      <c r="OX113" s="133">
        <f>+'[10]P-AEP02.0-E'!I42</f>
        <v>0</v>
      </c>
      <c r="OY113" s="145">
        <f t="shared" ref="OY113:OY117" si="2637">+OV113-OX113</f>
        <v>0.94</v>
      </c>
      <c r="OZ113" s="144">
        <f>+'[10]P-AEP02.0-E'!G43</f>
        <v>0</v>
      </c>
      <c r="PA113" s="147">
        <f>+'[10]P-AEP02.0-E'!H43</f>
        <v>0</v>
      </c>
      <c r="PB113" s="133">
        <f t="shared" ref="PB113:PB117" si="2638">+OZ113-PA113</f>
        <v>0</v>
      </c>
      <c r="PC113" s="134" t="e">
        <f t="shared" ref="PC113:PC117" si="2639">PA113/OZ113*100</f>
        <v>#DIV/0!</v>
      </c>
      <c r="PD113" s="133">
        <f>+'[10]P-AEP02.0-E'!I43</f>
        <v>0</v>
      </c>
      <c r="PE113" s="145">
        <f t="shared" ref="PE113:PE117" si="2640">+PB113-PD113</f>
        <v>0</v>
      </c>
      <c r="PF113" s="144">
        <f t="shared" si="1459"/>
        <v>0</v>
      </c>
      <c r="PG113" s="147">
        <f t="shared" si="1459"/>
        <v>0</v>
      </c>
      <c r="PH113" s="133">
        <f t="shared" si="1459"/>
        <v>0</v>
      </c>
      <c r="PI113" s="134" t="e">
        <f t="shared" si="1460"/>
        <v>#DIV/0!</v>
      </c>
      <c r="PJ113" s="133">
        <f t="shared" si="1461"/>
        <v>0</v>
      </c>
      <c r="PK113" s="145">
        <f t="shared" si="1461"/>
        <v>0</v>
      </c>
      <c r="PL113" s="144">
        <f>+'[10]P-AEP02.0-E'!G44</f>
        <v>0</v>
      </c>
      <c r="PM113" s="147">
        <f>+'[10]P-AEP02.0-E'!H44</f>
        <v>0</v>
      </c>
      <c r="PN113" s="133">
        <f t="shared" ref="PN113:PN117" si="2641">+PL113-PM113</f>
        <v>0</v>
      </c>
      <c r="PO113" s="134" t="e">
        <f t="shared" ref="PO113:PO117" si="2642">PM113/PL113*100</f>
        <v>#DIV/0!</v>
      </c>
      <c r="PP113" s="133">
        <f>+'[10]P-AEP02.0-E'!I44</f>
        <v>0</v>
      </c>
      <c r="PQ113" s="145">
        <f t="shared" ref="PQ113:PQ117" si="2643">+PN113-PP113</f>
        <v>0</v>
      </c>
      <c r="PR113" s="144">
        <f>+'[10]P-AEP02.0-E'!G45</f>
        <v>0</v>
      </c>
      <c r="PS113" s="147">
        <f>+'[10]P-AEP02.0-E'!H45</f>
        <v>0</v>
      </c>
      <c r="PT113" s="133">
        <f t="shared" ref="PT113:PT117" si="2644">+PR113-PS113</f>
        <v>0</v>
      </c>
      <c r="PU113" s="134" t="e">
        <f t="shared" ref="PU113:PU117" si="2645">PS113/PR113*100</f>
        <v>#DIV/0!</v>
      </c>
      <c r="PV113" s="133">
        <f>+'[10]P-AEP02.0-E'!I45</f>
        <v>0</v>
      </c>
      <c r="PW113" s="145">
        <f t="shared" ref="PW113:PW117" si="2646">+PT113-PV113</f>
        <v>0</v>
      </c>
    </row>
    <row r="114" spans="1:439" s="98" customFormat="1">
      <c r="A114" s="150"/>
      <c r="B114" s="184" t="s">
        <v>823</v>
      </c>
      <c r="C114" s="184" t="s">
        <v>824</v>
      </c>
      <c r="D114" s="133">
        <f>+'[10]ค่าใช้+ประสาน งบโครงการ (P)'!D30</f>
        <v>328288.55</v>
      </c>
      <c r="E114" s="133">
        <f>+'[10]ค่าใช้+ประสาน งบโครงการ (P)'!E30</f>
        <v>0</v>
      </c>
      <c r="F114" s="133">
        <f t="shared" si="2371"/>
        <v>328288.55</v>
      </c>
      <c r="G114" s="147">
        <f>+'[10]ค่าใช้+ประสาน งบโครงการ (P)'!F30</f>
        <v>0</v>
      </c>
      <c r="H114" s="133">
        <f t="shared" si="2521"/>
        <v>328288.55</v>
      </c>
      <c r="I114" s="147">
        <f>+'[10]ค่าใช้+ประสาน งบโครงการ (P)'!H30</f>
        <v>22229.4</v>
      </c>
      <c r="J114" s="133">
        <f t="shared" si="2373"/>
        <v>306059.14999999997</v>
      </c>
      <c r="K114" s="134">
        <f t="shared" si="1374"/>
        <v>6.7712992122326536</v>
      </c>
      <c r="L114" s="133">
        <f>+'[10]ค่าใช้+ประสาน งบโครงการ (P)'!K30</f>
        <v>0</v>
      </c>
      <c r="M114" s="135">
        <f t="shared" si="2374"/>
        <v>306059.14999999997</v>
      </c>
      <c r="N114" s="136">
        <f t="shared" si="1375"/>
        <v>0</v>
      </c>
      <c r="O114" s="148">
        <f t="shared" si="1375"/>
        <v>0</v>
      </c>
      <c r="P114" s="137">
        <f t="shared" si="1375"/>
        <v>0</v>
      </c>
      <c r="Q114" s="138" t="e">
        <f t="shared" si="1376"/>
        <v>#DIV/0!</v>
      </c>
      <c r="R114" s="137">
        <f t="shared" si="1377"/>
        <v>0</v>
      </c>
      <c r="S114" s="139">
        <f t="shared" si="1377"/>
        <v>0</v>
      </c>
      <c r="T114" s="140">
        <f t="shared" si="1484"/>
        <v>328288.55</v>
      </c>
      <c r="U114" s="149">
        <f t="shared" si="1484"/>
        <v>22229.4</v>
      </c>
      <c r="V114" s="141">
        <f t="shared" si="2522"/>
        <v>306059.14999999997</v>
      </c>
      <c r="W114" s="142">
        <f t="shared" si="1248"/>
        <v>6.7712992122326536</v>
      </c>
      <c r="X114" s="141">
        <f t="shared" si="1486"/>
        <v>0</v>
      </c>
      <c r="Y114" s="143">
        <f t="shared" si="2523"/>
        <v>306059.14999999997</v>
      </c>
      <c r="Z114" s="144">
        <v>0</v>
      </c>
      <c r="AA114" s="147">
        <v>0</v>
      </c>
      <c r="AB114" s="133">
        <f t="shared" si="2524"/>
        <v>0</v>
      </c>
      <c r="AC114" s="134" t="e">
        <f t="shared" si="2525"/>
        <v>#DIV/0!</v>
      </c>
      <c r="AD114" s="133">
        <v>0</v>
      </c>
      <c r="AE114" s="145">
        <f t="shared" si="2526"/>
        <v>0</v>
      </c>
      <c r="AF114" s="144">
        <v>0</v>
      </c>
      <c r="AG114" s="147">
        <v>0</v>
      </c>
      <c r="AH114" s="133">
        <f t="shared" si="2527"/>
        <v>0</v>
      </c>
      <c r="AI114" s="134" t="e">
        <f t="shared" si="2528"/>
        <v>#DIV/0!</v>
      </c>
      <c r="AJ114" s="133">
        <v>0</v>
      </c>
      <c r="AK114" s="145">
        <f t="shared" si="2529"/>
        <v>0</v>
      </c>
      <c r="AL114" s="144">
        <f t="shared" si="1378"/>
        <v>328288.55</v>
      </c>
      <c r="AM114" s="147">
        <f t="shared" si="1378"/>
        <v>22229.4</v>
      </c>
      <c r="AN114" s="133">
        <f t="shared" si="1378"/>
        <v>306059.14999999997</v>
      </c>
      <c r="AO114" s="134">
        <f t="shared" si="1379"/>
        <v>6.7712992122326536</v>
      </c>
      <c r="AP114" s="133">
        <f t="shared" si="1380"/>
        <v>0</v>
      </c>
      <c r="AQ114" s="145">
        <f t="shared" si="1380"/>
        <v>306059.14999999997</v>
      </c>
      <c r="AR114" s="144"/>
      <c r="AS114" s="147"/>
      <c r="AT114" s="133">
        <f t="shared" si="1381"/>
        <v>0</v>
      </c>
      <c r="AU114" s="134" t="e">
        <f t="shared" si="1382"/>
        <v>#DIV/0!</v>
      </c>
      <c r="AV114" s="133"/>
      <c r="AW114" s="145">
        <f t="shared" si="1383"/>
        <v>0</v>
      </c>
      <c r="AX114" s="144"/>
      <c r="AY114" s="147"/>
      <c r="AZ114" s="133">
        <f t="shared" si="1384"/>
        <v>0</v>
      </c>
      <c r="BA114" s="134" t="e">
        <f t="shared" si="1385"/>
        <v>#DIV/0!</v>
      </c>
      <c r="BB114" s="133"/>
      <c r="BC114" s="145">
        <f t="shared" si="1386"/>
        <v>0</v>
      </c>
      <c r="BD114" s="144">
        <f>+'[10]P-AEP02.0-E-COORD.ZZZZ'!C6</f>
        <v>328288.55</v>
      </c>
      <c r="BE114" s="147">
        <f>+'[10]P-AEP02.0-E-COORD.ZZZZ'!D6</f>
        <v>22229.4</v>
      </c>
      <c r="BF114" s="133">
        <f t="shared" si="1387"/>
        <v>306059.14999999997</v>
      </c>
      <c r="BG114" s="134">
        <f t="shared" si="1388"/>
        <v>6.7712992122326536</v>
      </c>
      <c r="BH114" s="133">
        <f>+'[10]P-AEP02.0-E-COORD.ZZZZ'!E6</f>
        <v>0</v>
      </c>
      <c r="BI114" s="145">
        <f t="shared" si="1389"/>
        <v>306059.14999999997</v>
      </c>
      <c r="BJ114" s="144">
        <f t="shared" si="1390"/>
        <v>0</v>
      </c>
      <c r="BK114" s="147">
        <f t="shared" si="1390"/>
        <v>0</v>
      </c>
      <c r="BL114" s="133">
        <f t="shared" si="1390"/>
        <v>0</v>
      </c>
      <c r="BM114" s="134" t="e">
        <f t="shared" si="1391"/>
        <v>#DIV/0!</v>
      </c>
      <c r="BN114" s="133">
        <f t="shared" si="1392"/>
        <v>0</v>
      </c>
      <c r="BO114" s="145">
        <f t="shared" si="1392"/>
        <v>0</v>
      </c>
      <c r="BP114" s="144"/>
      <c r="BQ114" s="147"/>
      <c r="BR114" s="133">
        <f t="shared" si="1393"/>
        <v>0</v>
      </c>
      <c r="BS114" s="134" t="e">
        <f t="shared" si="1394"/>
        <v>#DIV/0!</v>
      </c>
      <c r="BT114" s="133"/>
      <c r="BU114" s="145">
        <f t="shared" si="1395"/>
        <v>0</v>
      </c>
      <c r="BV114" s="144"/>
      <c r="BW114" s="147"/>
      <c r="BX114" s="133">
        <f t="shared" si="1396"/>
        <v>0</v>
      </c>
      <c r="BY114" s="134" t="e">
        <f t="shared" si="1397"/>
        <v>#DIV/0!</v>
      </c>
      <c r="BZ114" s="133"/>
      <c r="CA114" s="145">
        <f t="shared" si="1398"/>
        <v>0</v>
      </c>
      <c r="CB114" s="144"/>
      <c r="CC114" s="147"/>
      <c r="CD114" s="133">
        <f t="shared" si="1399"/>
        <v>0</v>
      </c>
      <c r="CE114" s="134" t="e">
        <f t="shared" si="1400"/>
        <v>#DIV/0!</v>
      </c>
      <c r="CF114" s="133"/>
      <c r="CG114" s="145">
        <f t="shared" si="1401"/>
        <v>0</v>
      </c>
      <c r="CH114" s="144">
        <f t="shared" si="1402"/>
        <v>0</v>
      </c>
      <c r="CI114" s="147">
        <f t="shared" si="1402"/>
        <v>0</v>
      </c>
      <c r="CJ114" s="133">
        <f t="shared" si="1402"/>
        <v>0</v>
      </c>
      <c r="CK114" s="134" t="e">
        <f t="shared" si="1403"/>
        <v>#DIV/0!</v>
      </c>
      <c r="CL114" s="133">
        <f t="shared" si="1404"/>
        <v>0</v>
      </c>
      <c r="CM114" s="145">
        <f t="shared" si="1404"/>
        <v>0</v>
      </c>
      <c r="CN114" s="144"/>
      <c r="CO114" s="147"/>
      <c r="CP114" s="133">
        <f t="shared" si="1405"/>
        <v>0</v>
      </c>
      <c r="CQ114" s="134" t="e">
        <f t="shared" si="1406"/>
        <v>#DIV/0!</v>
      </c>
      <c r="CR114" s="133"/>
      <c r="CS114" s="145">
        <f t="shared" si="1407"/>
        <v>0</v>
      </c>
      <c r="CT114" s="144"/>
      <c r="CU114" s="147"/>
      <c r="CV114" s="133">
        <f t="shared" si="1408"/>
        <v>0</v>
      </c>
      <c r="CW114" s="134" t="e">
        <f t="shared" si="1409"/>
        <v>#DIV/0!</v>
      </c>
      <c r="CX114" s="133"/>
      <c r="CY114" s="145">
        <f t="shared" si="1410"/>
        <v>0</v>
      </c>
      <c r="CZ114" s="144"/>
      <c r="DA114" s="147"/>
      <c r="DB114" s="133">
        <f t="shared" si="1411"/>
        <v>0</v>
      </c>
      <c r="DC114" s="134" t="e">
        <f t="shared" si="1412"/>
        <v>#DIV/0!</v>
      </c>
      <c r="DD114" s="133"/>
      <c r="DE114" s="145">
        <f t="shared" si="1413"/>
        <v>0</v>
      </c>
      <c r="DF114" s="144">
        <f t="shared" si="1414"/>
        <v>0</v>
      </c>
      <c r="DG114" s="147">
        <f t="shared" si="1414"/>
        <v>0</v>
      </c>
      <c r="DH114" s="133">
        <f t="shared" si="1414"/>
        <v>0</v>
      </c>
      <c r="DI114" s="134" t="e">
        <f t="shared" si="1415"/>
        <v>#DIV/0!</v>
      </c>
      <c r="DJ114" s="133">
        <f t="shared" si="1416"/>
        <v>0</v>
      </c>
      <c r="DK114" s="145">
        <f t="shared" si="1416"/>
        <v>0</v>
      </c>
      <c r="DL114" s="144"/>
      <c r="DM114" s="147"/>
      <c r="DN114" s="133">
        <f t="shared" si="1417"/>
        <v>0</v>
      </c>
      <c r="DO114" s="134" t="e">
        <f t="shared" si="1418"/>
        <v>#DIV/0!</v>
      </c>
      <c r="DP114" s="133"/>
      <c r="DQ114" s="145">
        <f t="shared" si="1419"/>
        <v>0</v>
      </c>
      <c r="DR114" s="144"/>
      <c r="DS114" s="147"/>
      <c r="DT114" s="133">
        <f t="shared" si="1420"/>
        <v>0</v>
      </c>
      <c r="DU114" s="134" t="e">
        <f t="shared" si="1421"/>
        <v>#DIV/0!</v>
      </c>
      <c r="DV114" s="133"/>
      <c r="DW114" s="145">
        <f t="shared" si="1422"/>
        <v>0</v>
      </c>
      <c r="DX114" s="144"/>
      <c r="DY114" s="147"/>
      <c r="DZ114" s="133">
        <f t="shared" si="2530"/>
        <v>0</v>
      </c>
      <c r="EA114" s="134" t="e">
        <f t="shared" si="2531"/>
        <v>#DIV/0!</v>
      </c>
      <c r="EB114" s="133"/>
      <c r="EC114" s="145">
        <f t="shared" si="2532"/>
        <v>0</v>
      </c>
      <c r="ED114" s="144">
        <f t="shared" si="1423"/>
        <v>0</v>
      </c>
      <c r="EE114" s="147">
        <f t="shared" si="1423"/>
        <v>0</v>
      </c>
      <c r="EF114" s="133">
        <f t="shared" si="1423"/>
        <v>0</v>
      </c>
      <c r="EG114" s="134" t="e">
        <f t="shared" si="1424"/>
        <v>#DIV/0!</v>
      </c>
      <c r="EH114" s="133">
        <f t="shared" si="1425"/>
        <v>0</v>
      </c>
      <c r="EI114" s="145">
        <f t="shared" si="1425"/>
        <v>0</v>
      </c>
      <c r="EJ114" s="144"/>
      <c r="EK114" s="147"/>
      <c r="EL114" s="133">
        <f t="shared" si="2533"/>
        <v>0</v>
      </c>
      <c r="EM114" s="134" t="e">
        <f t="shared" si="2534"/>
        <v>#DIV/0!</v>
      </c>
      <c r="EN114" s="133"/>
      <c r="EO114" s="145">
        <f t="shared" si="2535"/>
        <v>0</v>
      </c>
      <c r="EP114" s="144"/>
      <c r="EQ114" s="147"/>
      <c r="ER114" s="133">
        <f t="shared" si="2536"/>
        <v>0</v>
      </c>
      <c r="ES114" s="134" t="e">
        <f t="shared" si="2537"/>
        <v>#DIV/0!</v>
      </c>
      <c r="ET114" s="133"/>
      <c r="EU114" s="145">
        <f t="shared" si="2538"/>
        <v>0</v>
      </c>
      <c r="EV114" s="144"/>
      <c r="EW114" s="147"/>
      <c r="EX114" s="133">
        <f t="shared" si="2539"/>
        <v>0</v>
      </c>
      <c r="EY114" s="134" t="e">
        <f t="shared" si="2540"/>
        <v>#DIV/0!</v>
      </c>
      <c r="EZ114" s="133"/>
      <c r="FA114" s="145">
        <f t="shared" si="2541"/>
        <v>0</v>
      </c>
      <c r="FB114" s="144"/>
      <c r="FC114" s="147"/>
      <c r="FD114" s="133">
        <f t="shared" si="2542"/>
        <v>0</v>
      </c>
      <c r="FE114" s="134" t="e">
        <f t="shared" si="2543"/>
        <v>#DIV/0!</v>
      </c>
      <c r="FF114" s="133"/>
      <c r="FG114" s="145">
        <f t="shared" si="2544"/>
        <v>0</v>
      </c>
      <c r="FH114" s="144"/>
      <c r="FI114" s="147"/>
      <c r="FJ114" s="133">
        <f t="shared" si="2545"/>
        <v>0</v>
      </c>
      <c r="FK114" s="134" t="e">
        <f t="shared" si="2546"/>
        <v>#DIV/0!</v>
      </c>
      <c r="FL114" s="133"/>
      <c r="FM114" s="145">
        <f t="shared" si="2547"/>
        <v>0</v>
      </c>
      <c r="FN114" s="144">
        <f t="shared" si="1426"/>
        <v>0</v>
      </c>
      <c r="FO114" s="147">
        <f t="shared" si="1426"/>
        <v>0</v>
      </c>
      <c r="FP114" s="133">
        <f t="shared" si="1426"/>
        <v>0</v>
      </c>
      <c r="FQ114" s="134" t="e">
        <f t="shared" si="1427"/>
        <v>#DIV/0!</v>
      </c>
      <c r="FR114" s="133">
        <f t="shared" si="1428"/>
        <v>0</v>
      </c>
      <c r="FS114" s="145">
        <f t="shared" si="1428"/>
        <v>0</v>
      </c>
      <c r="FT114" s="144"/>
      <c r="FU114" s="147"/>
      <c r="FV114" s="133">
        <f t="shared" si="2548"/>
        <v>0</v>
      </c>
      <c r="FW114" s="134" t="e">
        <f t="shared" si="2549"/>
        <v>#DIV/0!</v>
      </c>
      <c r="FX114" s="133"/>
      <c r="FY114" s="145">
        <f t="shared" si="2550"/>
        <v>0</v>
      </c>
      <c r="FZ114" s="144"/>
      <c r="GA114" s="147"/>
      <c r="GB114" s="133">
        <f t="shared" si="2551"/>
        <v>0</v>
      </c>
      <c r="GC114" s="134" t="e">
        <f t="shared" si="2552"/>
        <v>#DIV/0!</v>
      </c>
      <c r="GD114" s="133"/>
      <c r="GE114" s="145">
        <f t="shared" si="2553"/>
        <v>0</v>
      </c>
      <c r="GF114" s="144"/>
      <c r="GG114" s="147"/>
      <c r="GH114" s="133">
        <f t="shared" si="2554"/>
        <v>0</v>
      </c>
      <c r="GI114" s="134" t="e">
        <f t="shared" si="2555"/>
        <v>#DIV/0!</v>
      </c>
      <c r="GJ114" s="133"/>
      <c r="GK114" s="145">
        <f t="shared" si="2556"/>
        <v>0</v>
      </c>
      <c r="GL114" s="144">
        <f t="shared" si="1429"/>
        <v>0</v>
      </c>
      <c r="GM114" s="147">
        <f t="shared" si="1429"/>
        <v>0</v>
      </c>
      <c r="GN114" s="133">
        <f t="shared" si="1429"/>
        <v>0</v>
      </c>
      <c r="GO114" s="134" t="e">
        <f t="shared" si="1430"/>
        <v>#DIV/0!</v>
      </c>
      <c r="GP114" s="133">
        <f t="shared" si="1431"/>
        <v>0</v>
      </c>
      <c r="GQ114" s="145">
        <f t="shared" si="1431"/>
        <v>0</v>
      </c>
      <c r="GR114" s="144"/>
      <c r="GS114" s="147"/>
      <c r="GT114" s="133">
        <f t="shared" si="2557"/>
        <v>0</v>
      </c>
      <c r="GU114" s="134" t="e">
        <f t="shared" si="2558"/>
        <v>#DIV/0!</v>
      </c>
      <c r="GV114" s="133"/>
      <c r="GW114" s="145">
        <f t="shared" si="2559"/>
        <v>0</v>
      </c>
      <c r="GX114" s="144"/>
      <c r="GY114" s="147"/>
      <c r="GZ114" s="133">
        <f t="shared" si="2560"/>
        <v>0</v>
      </c>
      <c r="HA114" s="134" t="e">
        <f t="shared" si="2561"/>
        <v>#DIV/0!</v>
      </c>
      <c r="HB114" s="133"/>
      <c r="HC114" s="145">
        <f t="shared" si="2562"/>
        <v>0</v>
      </c>
      <c r="HD114" s="144"/>
      <c r="HE114" s="147"/>
      <c r="HF114" s="133">
        <f t="shared" si="2563"/>
        <v>0</v>
      </c>
      <c r="HG114" s="134" t="e">
        <f t="shared" si="2564"/>
        <v>#DIV/0!</v>
      </c>
      <c r="HH114" s="133"/>
      <c r="HI114" s="145">
        <f t="shared" si="2565"/>
        <v>0</v>
      </c>
      <c r="HJ114" s="144"/>
      <c r="HK114" s="147"/>
      <c r="HL114" s="133">
        <f t="shared" si="2566"/>
        <v>0</v>
      </c>
      <c r="HM114" s="134" t="e">
        <f t="shared" si="2567"/>
        <v>#DIV/0!</v>
      </c>
      <c r="HN114" s="133"/>
      <c r="HO114" s="145">
        <f t="shared" si="2568"/>
        <v>0</v>
      </c>
      <c r="HP114" s="144"/>
      <c r="HQ114" s="147"/>
      <c r="HR114" s="133">
        <f t="shared" si="2569"/>
        <v>0</v>
      </c>
      <c r="HS114" s="134" t="e">
        <f t="shared" si="2570"/>
        <v>#DIV/0!</v>
      </c>
      <c r="HT114" s="133"/>
      <c r="HU114" s="145">
        <f t="shared" si="2571"/>
        <v>0</v>
      </c>
      <c r="HV114" s="144"/>
      <c r="HW114" s="147"/>
      <c r="HX114" s="133">
        <f t="shared" si="2572"/>
        <v>0</v>
      </c>
      <c r="HY114" s="134" t="e">
        <f t="shared" si="2573"/>
        <v>#DIV/0!</v>
      </c>
      <c r="HZ114" s="133"/>
      <c r="IA114" s="145">
        <f t="shared" si="2574"/>
        <v>0</v>
      </c>
      <c r="IB114" s="144">
        <f t="shared" si="1432"/>
        <v>0</v>
      </c>
      <c r="IC114" s="147">
        <f t="shared" si="1432"/>
        <v>0</v>
      </c>
      <c r="ID114" s="133">
        <f t="shared" si="1432"/>
        <v>0</v>
      </c>
      <c r="IE114" s="134" t="e">
        <f t="shared" si="1433"/>
        <v>#DIV/0!</v>
      </c>
      <c r="IF114" s="133">
        <f t="shared" si="1434"/>
        <v>0</v>
      </c>
      <c r="IG114" s="145">
        <f t="shared" si="1434"/>
        <v>0</v>
      </c>
      <c r="IH114" s="144"/>
      <c r="II114" s="147"/>
      <c r="IJ114" s="133">
        <f t="shared" si="2575"/>
        <v>0</v>
      </c>
      <c r="IK114" s="134" t="e">
        <f t="shared" si="2576"/>
        <v>#DIV/0!</v>
      </c>
      <c r="IL114" s="133"/>
      <c r="IM114" s="145">
        <f t="shared" si="2577"/>
        <v>0</v>
      </c>
      <c r="IN114" s="144"/>
      <c r="IO114" s="147"/>
      <c r="IP114" s="133">
        <f t="shared" si="2578"/>
        <v>0</v>
      </c>
      <c r="IQ114" s="134" t="e">
        <f t="shared" si="2579"/>
        <v>#DIV/0!</v>
      </c>
      <c r="IR114" s="133"/>
      <c r="IS114" s="145">
        <f t="shared" si="2580"/>
        <v>0</v>
      </c>
      <c r="IT114" s="144"/>
      <c r="IU114" s="147"/>
      <c r="IV114" s="133">
        <f t="shared" si="2581"/>
        <v>0</v>
      </c>
      <c r="IW114" s="134" t="e">
        <f t="shared" si="2582"/>
        <v>#DIV/0!</v>
      </c>
      <c r="IX114" s="133"/>
      <c r="IY114" s="145">
        <f t="shared" si="2583"/>
        <v>0</v>
      </c>
      <c r="IZ114" s="144">
        <f t="shared" si="1435"/>
        <v>0</v>
      </c>
      <c r="JA114" s="147">
        <f t="shared" si="1435"/>
        <v>0</v>
      </c>
      <c r="JB114" s="133">
        <f t="shared" si="1435"/>
        <v>0</v>
      </c>
      <c r="JC114" s="134" t="e">
        <f t="shared" si="1436"/>
        <v>#DIV/0!</v>
      </c>
      <c r="JD114" s="133">
        <f t="shared" si="1437"/>
        <v>0</v>
      </c>
      <c r="JE114" s="145">
        <f t="shared" si="1437"/>
        <v>0</v>
      </c>
      <c r="JF114" s="144"/>
      <c r="JG114" s="147"/>
      <c r="JH114" s="133">
        <f t="shared" si="2584"/>
        <v>0</v>
      </c>
      <c r="JI114" s="134" t="e">
        <f t="shared" si="2585"/>
        <v>#DIV/0!</v>
      </c>
      <c r="JJ114" s="133"/>
      <c r="JK114" s="145">
        <f t="shared" si="2586"/>
        <v>0</v>
      </c>
      <c r="JL114" s="144"/>
      <c r="JM114" s="147"/>
      <c r="JN114" s="133">
        <f t="shared" si="2587"/>
        <v>0</v>
      </c>
      <c r="JO114" s="134" t="e">
        <f t="shared" si="2588"/>
        <v>#DIV/0!</v>
      </c>
      <c r="JP114" s="133"/>
      <c r="JQ114" s="145">
        <f t="shared" si="2589"/>
        <v>0</v>
      </c>
      <c r="JR114" s="144"/>
      <c r="JS114" s="147"/>
      <c r="JT114" s="133">
        <f t="shared" si="2590"/>
        <v>0</v>
      </c>
      <c r="JU114" s="134" t="e">
        <f t="shared" si="2591"/>
        <v>#DIV/0!</v>
      </c>
      <c r="JV114" s="133"/>
      <c r="JW114" s="145">
        <f t="shared" si="2592"/>
        <v>0</v>
      </c>
      <c r="JX114" s="144"/>
      <c r="JY114" s="147"/>
      <c r="JZ114" s="133">
        <f t="shared" si="2593"/>
        <v>0</v>
      </c>
      <c r="KA114" s="134" t="e">
        <f t="shared" si="2594"/>
        <v>#DIV/0!</v>
      </c>
      <c r="KB114" s="133"/>
      <c r="KC114" s="145">
        <f t="shared" si="2595"/>
        <v>0</v>
      </c>
      <c r="KD114" s="144">
        <f t="shared" si="1438"/>
        <v>0</v>
      </c>
      <c r="KE114" s="147">
        <f t="shared" si="1438"/>
        <v>0</v>
      </c>
      <c r="KF114" s="133">
        <f t="shared" si="1438"/>
        <v>0</v>
      </c>
      <c r="KG114" s="134" t="e">
        <f t="shared" si="1439"/>
        <v>#DIV/0!</v>
      </c>
      <c r="KH114" s="133">
        <f t="shared" si="1440"/>
        <v>0</v>
      </c>
      <c r="KI114" s="145">
        <f t="shared" si="1440"/>
        <v>0</v>
      </c>
      <c r="KJ114" s="144"/>
      <c r="KK114" s="147"/>
      <c r="KL114" s="133">
        <f t="shared" si="2596"/>
        <v>0</v>
      </c>
      <c r="KM114" s="134" t="e">
        <f t="shared" si="2597"/>
        <v>#DIV/0!</v>
      </c>
      <c r="KN114" s="133"/>
      <c r="KO114" s="145">
        <f t="shared" si="2598"/>
        <v>0</v>
      </c>
      <c r="KP114" s="144"/>
      <c r="KQ114" s="147"/>
      <c r="KR114" s="133">
        <f t="shared" si="2599"/>
        <v>0</v>
      </c>
      <c r="KS114" s="134" t="e">
        <f t="shared" si="2600"/>
        <v>#DIV/0!</v>
      </c>
      <c r="KT114" s="133"/>
      <c r="KU114" s="145">
        <f t="shared" si="2601"/>
        <v>0</v>
      </c>
      <c r="KV114" s="144">
        <f t="shared" si="1441"/>
        <v>0</v>
      </c>
      <c r="KW114" s="147">
        <f t="shared" si="1441"/>
        <v>0</v>
      </c>
      <c r="KX114" s="133">
        <f t="shared" si="1441"/>
        <v>0</v>
      </c>
      <c r="KY114" s="134" t="e">
        <f t="shared" si="1442"/>
        <v>#DIV/0!</v>
      </c>
      <c r="KZ114" s="133">
        <f t="shared" si="1443"/>
        <v>0</v>
      </c>
      <c r="LA114" s="145">
        <f t="shared" si="1443"/>
        <v>0</v>
      </c>
      <c r="LB114" s="144"/>
      <c r="LC114" s="147"/>
      <c r="LD114" s="133">
        <f t="shared" si="2602"/>
        <v>0</v>
      </c>
      <c r="LE114" s="134" t="e">
        <f t="shared" si="2603"/>
        <v>#DIV/0!</v>
      </c>
      <c r="LF114" s="133"/>
      <c r="LG114" s="145">
        <f t="shared" si="2604"/>
        <v>0</v>
      </c>
      <c r="LH114" s="144"/>
      <c r="LI114" s="147"/>
      <c r="LJ114" s="133">
        <f t="shared" si="2605"/>
        <v>0</v>
      </c>
      <c r="LK114" s="134" t="e">
        <f t="shared" si="2606"/>
        <v>#DIV/0!</v>
      </c>
      <c r="LL114" s="133"/>
      <c r="LM114" s="145">
        <f t="shared" si="2607"/>
        <v>0</v>
      </c>
      <c r="LN114" s="144">
        <f t="shared" si="1444"/>
        <v>0</v>
      </c>
      <c r="LO114" s="147">
        <f t="shared" si="1444"/>
        <v>0</v>
      </c>
      <c r="LP114" s="133">
        <f t="shared" si="1444"/>
        <v>0</v>
      </c>
      <c r="LQ114" s="134" t="e">
        <f t="shared" si="1445"/>
        <v>#DIV/0!</v>
      </c>
      <c r="LR114" s="133">
        <f t="shared" si="1446"/>
        <v>0</v>
      </c>
      <c r="LS114" s="145">
        <f t="shared" si="1446"/>
        <v>0</v>
      </c>
      <c r="LT114" s="144"/>
      <c r="LU114" s="147"/>
      <c r="LV114" s="133">
        <f t="shared" si="2608"/>
        <v>0</v>
      </c>
      <c r="LW114" s="134" t="e">
        <f t="shared" si="2609"/>
        <v>#DIV/0!</v>
      </c>
      <c r="LX114" s="133"/>
      <c r="LY114" s="145">
        <f t="shared" si="2610"/>
        <v>0</v>
      </c>
      <c r="LZ114" s="144"/>
      <c r="MA114" s="147"/>
      <c r="MB114" s="133">
        <f t="shared" si="2611"/>
        <v>0</v>
      </c>
      <c r="MC114" s="134" t="e">
        <f t="shared" si="2612"/>
        <v>#DIV/0!</v>
      </c>
      <c r="MD114" s="133"/>
      <c r="ME114" s="145">
        <f t="shared" si="2613"/>
        <v>0</v>
      </c>
      <c r="MF114" s="144">
        <f t="shared" si="1447"/>
        <v>0</v>
      </c>
      <c r="MG114" s="147">
        <f t="shared" si="1447"/>
        <v>0</v>
      </c>
      <c r="MH114" s="133">
        <f t="shared" si="1447"/>
        <v>0</v>
      </c>
      <c r="MI114" s="134" t="e">
        <f t="shared" si="1448"/>
        <v>#DIV/0!</v>
      </c>
      <c r="MJ114" s="133">
        <f t="shared" si="1449"/>
        <v>0</v>
      </c>
      <c r="MK114" s="145">
        <f t="shared" si="1449"/>
        <v>0</v>
      </c>
      <c r="ML114" s="144"/>
      <c r="MM114" s="147"/>
      <c r="MN114" s="133">
        <f t="shared" si="2614"/>
        <v>0</v>
      </c>
      <c r="MO114" s="134" t="e">
        <f t="shared" si="2615"/>
        <v>#DIV/0!</v>
      </c>
      <c r="MP114" s="133"/>
      <c r="MQ114" s="145">
        <f t="shared" si="2616"/>
        <v>0</v>
      </c>
      <c r="MR114" s="144"/>
      <c r="MS114" s="147"/>
      <c r="MT114" s="133">
        <f t="shared" si="2617"/>
        <v>0</v>
      </c>
      <c r="MU114" s="134" t="e">
        <f t="shared" si="2618"/>
        <v>#DIV/0!</v>
      </c>
      <c r="MV114" s="133"/>
      <c r="MW114" s="145">
        <f t="shared" si="2619"/>
        <v>0</v>
      </c>
      <c r="MX114" s="144">
        <f t="shared" si="1450"/>
        <v>0</v>
      </c>
      <c r="MY114" s="147">
        <f t="shared" si="1450"/>
        <v>0</v>
      </c>
      <c r="MZ114" s="133">
        <f t="shared" si="1450"/>
        <v>0</v>
      </c>
      <c r="NA114" s="134" t="e">
        <f t="shared" si="1451"/>
        <v>#DIV/0!</v>
      </c>
      <c r="NB114" s="133">
        <f t="shared" si="1452"/>
        <v>0</v>
      </c>
      <c r="NC114" s="145">
        <f t="shared" si="1452"/>
        <v>0</v>
      </c>
      <c r="ND114" s="144"/>
      <c r="NE114" s="147"/>
      <c r="NF114" s="133">
        <f t="shared" si="2620"/>
        <v>0</v>
      </c>
      <c r="NG114" s="134" t="e">
        <f t="shared" si="2621"/>
        <v>#DIV/0!</v>
      </c>
      <c r="NH114" s="133"/>
      <c r="NI114" s="145">
        <f t="shared" si="2622"/>
        <v>0</v>
      </c>
      <c r="NJ114" s="144"/>
      <c r="NK114" s="147"/>
      <c r="NL114" s="133">
        <f t="shared" si="2623"/>
        <v>0</v>
      </c>
      <c r="NM114" s="134" t="e">
        <f t="shared" si="2624"/>
        <v>#DIV/0!</v>
      </c>
      <c r="NN114" s="133"/>
      <c r="NO114" s="145">
        <f t="shared" si="2625"/>
        <v>0</v>
      </c>
      <c r="NP114" s="144">
        <f t="shared" si="1453"/>
        <v>0</v>
      </c>
      <c r="NQ114" s="147">
        <f t="shared" si="1453"/>
        <v>0</v>
      </c>
      <c r="NR114" s="133">
        <f t="shared" si="1453"/>
        <v>0</v>
      </c>
      <c r="NS114" s="134" t="e">
        <f t="shared" si="1454"/>
        <v>#DIV/0!</v>
      </c>
      <c r="NT114" s="133">
        <f t="shared" si="1455"/>
        <v>0</v>
      </c>
      <c r="NU114" s="145">
        <f t="shared" si="1455"/>
        <v>0</v>
      </c>
      <c r="NV114" s="144"/>
      <c r="NW114" s="147"/>
      <c r="NX114" s="133">
        <f t="shared" si="2626"/>
        <v>0</v>
      </c>
      <c r="NY114" s="134" t="e">
        <f t="shared" si="2627"/>
        <v>#DIV/0!</v>
      </c>
      <c r="NZ114" s="133"/>
      <c r="OA114" s="145">
        <f t="shared" si="2628"/>
        <v>0</v>
      </c>
      <c r="OB114" s="144"/>
      <c r="OC114" s="147"/>
      <c r="OD114" s="133">
        <f t="shared" si="2629"/>
        <v>0</v>
      </c>
      <c r="OE114" s="134" t="e">
        <f t="shared" si="2630"/>
        <v>#DIV/0!</v>
      </c>
      <c r="OF114" s="133"/>
      <c r="OG114" s="145">
        <f t="shared" si="2631"/>
        <v>0</v>
      </c>
      <c r="OH114" s="144"/>
      <c r="OI114" s="147"/>
      <c r="OJ114" s="133">
        <f t="shared" si="2632"/>
        <v>0</v>
      </c>
      <c r="OK114" s="134" t="e">
        <f t="shared" si="2633"/>
        <v>#DIV/0!</v>
      </c>
      <c r="OL114" s="133"/>
      <c r="OM114" s="145">
        <f t="shared" si="2634"/>
        <v>0</v>
      </c>
      <c r="ON114" s="144">
        <f t="shared" si="1456"/>
        <v>0</v>
      </c>
      <c r="OO114" s="147">
        <f t="shared" si="1456"/>
        <v>0</v>
      </c>
      <c r="OP114" s="133">
        <f t="shared" si="1456"/>
        <v>0</v>
      </c>
      <c r="OQ114" s="134" t="e">
        <f t="shared" si="1457"/>
        <v>#DIV/0!</v>
      </c>
      <c r="OR114" s="133">
        <f t="shared" si="1458"/>
        <v>0</v>
      </c>
      <c r="OS114" s="145">
        <f t="shared" si="1458"/>
        <v>0</v>
      </c>
      <c r="OT114" s="144"/>
      <c r="OU114" s="147"/>
      <c r="OV114" s="133">
        <f t="shared" si="2635"/>
        <v>0</v>
      </c>
      <c r="OW114" s="134" t="e">
        <f t="shared" si="2636"/>
        <v>#DIV/0!</v>
      </c>
      <c r="OX114" s="133"/>
      <c r="OY114" s="145">
        <f t="shared" si="2637"/>
        <v>0</v>
      </c>
      <c r="OZ114" s="144"/>
      <c r="PA114" s="147"/>
      <c r="PB114" s="133">
        <f t="shared" si="2638"/>
        <v>0</v>
      </c>
      <c r="PC114" s="134" t="e">
        <f t="shared" si="2639"/>
        <v>#DIV/0!</v>
      </c>
      <c r="PD114" s="133"/>
      <c r="PE114" s="145">
        <f t="shared" si="2640"/>
        <v>0</v>
      </c>
      <c r="PF114" s="144">
        <f t="shared" si="1459"/>
        <v>0</v>
      </c>
      <c r="PG114" s="147">
        <f t="shared" si="1459"/>
        <v>0</v>
      </c>
      <c r="PH114" s="133">
        <f t="shared" si="1459"/>
        <v>0</v>
      </c>
      <c r="PI114" s="134" t="e">
        <f t="shared" si="1460"/>
        <v>#DIV/0!</v>
      </c>
      <c r="PJ114" s="133">
        <f t="shared" si="1461"/>
        <v>0</v>
      </c>
      <c r="PK114" s="145">
        <f t="shared" si="1461"/>
        <v>0</v>
      </c>
      <c r="PL114" s="144"/>
      <c r="PM114" s="147"/>
      <c r="PN114" s="133">
        <f t="shared" si="2641"/>
        <v>0</v>
      </c>
      <c r="PO114" s="134" t="e">
        <f t="shared" si="2642"/>
        <v>#DIV/0!</v>
      </c>
      <c r="PP114" s="133"/>
      <c r="PQ114" s="145">
        <f t="shared" si="2643"/>
        <v>0</v>
      </c>
      <c r="PR114" s="144"/>
      <c r="PS114" s="147"/>
      <c r="PT114" s="133">
        <f t="shared" si="2644"/>
        <v>0</v>
      </c>
      <c r="PU114" s="134" t="e">
        <f t="shared" si="2645"/>
        <v>#DIV/0!</v>
      </c>
      <c r="PV114" s="133"/>
      <c r="PW114" s="145">
        <f t="shared" si="2646"/>
        <v>0</v>
      </c>
    </row>
    <row r="115" spans="1:439" s="234" customFormat="1" ht="18.75" customHeight="1">
      <c r="A115" s="233"/>
      <c r="B115" s="186" t="s">
        <v>825</v>
      </c>
      <c r="C115" s="186" t="s">
        <v>826</v>
      </c>
      <c r="D115" s="152">
        <f>+'[10]รายงานจัดซื้องบ P '!D24</f>
        <v>28763735</v>
      </c>
      <c r="E115" s="152">
        <f>+'[10]รายงานจัดซื้องบ P '!E24</f>
        <v>0</v>
      </c>
      <c r="F115" s="152">
        <f t="shared" si="2371"/>
        <v>28763735</v>
      </c>
      <c r="G115" s="153">
        <f>+'[10]รายงานจัดซื้องบ P '!F24</f>
        <v>0</v>
      </c>
      <c r="H115" s="152">
        <f t="shared" si="2521"/>
        <v>28763735</v>
      </c>
      <c r="I115" s="153">
        <f>+'[10]รายงานจัดซื้องบ P '!H24+'[10]รายงานจัดซื้องบ P '!K24+'[10]รายงานจัดซื้องบ P '!L24</f>
        <v>2224007</v>
      </c>
      <c r="J115" s="152">
        <f t="shared" si="2373"/>
        <v>26539728</v>
      </c>
      <c r="K115" s="154">
        <f t="shared" si="1374"/>
        <v>7.7319826510708705</v>
      </c>
      <c r="L115" s="152">
        <f>+'[10]รายงานจัดซื้องบ P '!N24</f>
        <v>3918911</v>
      </c>
      <c r="M115" s="155">
        <f t="shared" si="2374"/>
        <v>22620817</v>
      </c>
      <c r="N115" s="136">
        <f t="shared" si="1375"/>
        <v>0</v>
      </c>
      <c r="O115" s="148">
        <f t="shared" si="1375"/>
        <v>0</v>
      </c>
      <c r="P115" s="137">
        <f t="shared" si="1375"/>
        <v>0</v>
      </c>
      <c r="Q115" s="138" t="e">
        <f t="shared" si="1376"/>
        <v>#DIV/0!</v>
      </c>
      <c r="R115" s="137">
        <f t="shared" si="1377"/>
        <v>0</v>
      </c>
      <c r="S115" s="139">
        <f t="shared" si="1377"/>
        <v>0</v>
      </c>
      <c r="T115" s="140">
        <f t="shared" si="1484"/>
        <v>28763735</v>
      </c>
      <c r="U115" s="149">
        <f t="shared" si="1484"/>
        <v>2224007</v>
      </c>
      <c r="V115" s="141">
        <f t="shared" si="2522"/>
        <v>26539728</v>
      </c>
      <c r="W115" s="142">
        <f t="shared" si="1248"/>
        <v>7.7319826510708705</v>
      </c>
      <c r="X115" s="141">
        <f t="shared" si="1486"/>
        <v>3918911</v>
      </c>
      <c r="Y115" s="143">
        <f t="shared" si="2523"/>
        <v>22620817</v>
      </c>
      <c r="Z115" s="144">
        <v>0</v>
      </c>
      <c r="AA115" s="147">
        <v>0</v>
      </c>
      <c r="AB115" s="133">
        <f t="shared" si="2524"/>
        <v>0</v>
      </c>
      <c r="AC115" s="134" t="e">
        <f t="shared" si="2525"/>
        <v>#DIV/0!</v>
      </c>
      <c r="AD115" s="133">
        <v>0</v>
      </c>
      <c r="AE115" s="145">
        <f t="shared" si="2526"/>
        <v>0</v>
      </c>
      <c r="AF115" s="144">
        <v>0</v>
      </c>
      <c r="AG115" s="147">
        <v>0</v>
      </c>
      <c r="AH115" s="133">
        <f t="shared" si="2527"/>
        <v>0</v>
      </c>
      <c r="AI115" s="134" t="e">
        <f t="shared" si="2528"/>
        <v>#DIV/0!</v>
      </c>
      <c r="AJ115" s="133">
        <v>0</v>
      </c>
      <c r="AK115" s="145">
        <f t="shared" si="2529"/>
        <v>0</v>
      </c>
      <c r="AL115" s="144">
        <f t="shared" si="1378"/>
        <v>0</v>
      </c>
      <c r="AM115" s="147">
        <f t="shared" si="1378"/>
        <v>0</v>
      </c>
      <c r="AN115" s="133">
        <f t="shared" si="1378"/>
        <v>0</v>
      </c>
      <c r="AO115" s="134" t="e">
        <f t="shared" si="1379"/>
        <v>#DIV/0!</v>
      </c>
      <c r="AP115" s="133">
        <f t="shared" si="1380"/>
        <v>0</v>
      </c>
      <c r="AQ115" s="145">
        <f t="shared" si="1380"/>
        <v>0</v>
      </c>
      <c r="AR115" s="144"/>
      <c r="AS115" s="147"/>
      <c r="AT115" s="133">
        <f t="shared" si="1381"/>
        <v>0</v>
      </c>
      <c r="AU115" s="134" t="e">
        <f t="shared" si="1382"/>
        <v>#DIV/0!</v>
      </c>
      <c r="AV115" s="133"/>
      <c r="AW115" s="145">
        <f t="shared" si="1383"/>
        <v>0</v>
      </c>
      <c r="AX115" s="144"/>
      <c r="AY115" s="147"/>
      <c r="AZ115" s="133">
        <f t="shared" si="1384"/>
        <v>0</v>
      </c>
      <c r="BA115" s="134" t="e">
        <f t="shared" si="1385"/>
        <v>#DIV/0!</v>
      </c>
      <c r="BB115" s="133"/>
      <c r="BC115" s="145">
        <f t="shared" si="1386"/>
        <v>0</v>
      </c>
      <c r="BD115" s="144"/>
      <c r="BE115" s="147"/>
      <c r="BF115" s="133">
        <f t="shared" si="1387"/>
        <v>0</v>
      </c>
      <c r="BG115" s="134" t="e">
        <f t="shared" si="1388"/>
        <v>#DIV/0!</v>
      </c>
      <c r="BH115" s="133"/>
      <c r="BI115" s="145">
        <f t="shared" si="1389"/>
        <v>0</v>
      </c>
      <c r="BJ115" s="144">
        <f t="shared" si="1390"/>
        <v>3683000</v>
      </c>
      <c r="BK115" s="147">
        <f t="shared" si="1390"/>
        <v>0</v>
      </c>
      <c r="BL115" s="133">
        <f t="shared" si="1390"/>
        <v>3683000</v>
      </c>
      <c r="BM115" s="134">
        <f t="shared" si="1391"/>
        <v>0</v>
      </c>
      <c r="BN115" s="133">
        <f t="shared" si="1392"/>
        <v>0</v>
      </c>
      <c r="BO115" s="145">
        <f t="shared" si="1392"/>
        <v>3683000</v>
      </c>
      <c r="BP115" s="144">
        <f>+[10]รายละเอียดซื้อP!F106</f>
        <v>3683000</v>
      </c>
      <c r="BQ115" s="147">
        <f>+[10]รายละเอียดซื้อP!G106+[10]รายละเอียดซื้อP!J106+[10]รายละเอียดซื้อP!K106</f>
        <v>0</v>
      </c>
      <c r="BR115" s="133">
        <f t="shared" si="1393"/>
        <v>3683000</v>
      </c>
      <c r="BS115" s="134">
        <f t="shared" si="1394"/>
        <v>0</v>
      </c>
      <c r="BT115" s="133">
        <f>+[10]รายละเอียดซื้อP!N106</f>
        <v>0</v>
      </c>
      <c r="BU115" s="145">
        <f t="shared" si="1395"/>
        <v>3683000</v>
      </c>
      <c r="BV115" s="144"/>
      <c r="BW115" s="147"/>
      <c r="BX115" s="133">
        <f t="shared" si="1396"/>
        <v>0</v>
      </c>
      <c r="BY115" s="134" t="e">
        <f t="shared" si="1397"/>
        <v>#DIV/0!</v>
      </c>
      <c r="BZ115" s="133"/>
      <c r="CA115" s="145">
        <f t="shared" si="1398"/>
        <v>0</v>
      </c>
      <c r="CB115" s="144"/>
      <c r="CC115" s="147"/>
      <c r="CD115" s="133">
        <f t="shared" si="1399"/>
        <v>0</v>
      </c>
      <c r="CE115" s="134" t="e">
        <f t="shared" si="1400"/>
        <v>#DIV/0!</v>
      </c>
      <c r="CF115" s="133"/>
      <c r="CG115" s="145">
        <f t="shared" si="1401"/>
        <v>0</v>
      </c>
      <c r="CH115" s="144">
        <f t="shared" si="1402"/>
        <v>0</v>
      </c>
      <c r="CI115" s="147">
        <f t="shared" si="1402"/>
        <v>0</v>
      </c>
      <c r="CJ115" s="133">
        <f t="shared" si="1402"/>
        <v>0</v>
      </c>
      <c r="CK115" s="134" t="e">
        <f t="shared" si="1403"/>
        <v>#DIV/0!</v>
      </c>
      <c r="CL115" s="133">
        <f t="shared" si="1404"/>
        <v>0</v>
      </c>
      <c r="CM115" s="145">
        <f t="shared" si="1404"/>
        <v>0</v>
      </c>
      <c r="CN115" s="144"/>
      <c r="CO115" s="147"/>
      <c r="CP115" s="133">
        <f t="shared" si="1405"/>
        <v>0</v>
      </c>
      <c r="CQ115" s="134" t="e">
        <f t="shared" si="1406"/>
        <v>#DIV/0!</v>
      </c>
      <c r="CR115" s="133"/>
      <c r="CS115" s="145">
        <f t="shared" si="1407"/>
        <v>0</v>
      </c>
      <c r="CT115" s="144"/>
      <c r="CU115" s="147"/>
      <c r="CV115" s="133">
        <f t="shared" si="1408"/>
        <v>0</v>
      </c>
      <c r="CW115" s="134" t="e">
        <f t="shared" si="1409"/>
        <v>#DIV/0!</v>
      </c>
      <c r="CX115" s="133"/>
      <c r="CY115" s="145">
        <f t="shared" si="1410"/>
        <v>0</v>
      </c>
      <c r="CZ115" s="144"/>
      <c r="DA115" s="147"/>
      <c r="DB115" s="133">
        <f t="shared" si="1411"/>
        <v>0</v>
      </c>
      <c r="DC115" s="134" t="e">
        <f t="shared" si="1412"/>
        <v>#DIV/0!</v>
      </c>
      <c r="DD115" s="133"/>
      <c r="DE115" s="145">
        <f t="shared" si="1413"/>
        <v>0</v>
      </c>
      <c r="DF115" s="144">
        <f t="shared" si="1414"/>
        <v>2000000</v>
      </c>
      <c r="DG115" s="147">
        <f t="shared" si="1414"/>
        <v>0</v>
      </c>
      <c r="DH115" s="133">
        <f t="shared" si="1414"/>
        <v>2000000</v>
      </c>
      <c r="DI115" s="134">
        <f t="shared" si="1415"/>
        <v>0</v>
      </c>
      <c r="DJ115" s="133">
        <f t="shared" si="1416"/>
        <v>914950</v>
      </c>
      <c r="DK115" s="145">
        <f t="shared" si="1416"/>
        <v>1085050</v>
      </c>
      <c r="DL115" s="144">
        <f>+[10]รายละเอียดซื้อP!F107</f>
        <v>2000000</v>
      </c>
      <c r="DM115" s="147">
        <f>+[10]รายละเอียดซื้อP!G107+[10]รายละเอียดซื้อP!J107+[10]รายละเอียดซื้อP!K107</f>
        <v>0</v>
      </c>
      <c r="DN115" s="133">
        <f t="shared" si="1417"/>
        <v>2000000</v>
      </c>
      <c r="DO115" s="134">
        <f t="shared" si="1418"/>
        <v>0</v>
      </c>
      <c r="DP115" s="133">
        <f>+[10]รายละเอียดซื้อP!N107</f>
        <v>914950</v>
      </c>
      <c r="DQ115" s="145">
        <f t="shared" si="1419"/>
        <v>1085050</v>
      </c>
      <c r="DR115" s="144"/>
      <c r="DS115" s="147"/>
      <c r="DT115" s="133">
        <f t="shared" si="1420"/>
        <v>0</v>
      </c>
      <c r="DU115" s="134" t="e">
        <f t="shared" si="1421"/>
        <v>#DIV/0!</v>
      </c>
      <c r="DV115" s="133"/>
      <c r="DW115" s="145">
        <f t="shared" si="1422"/>
        <v>0</v>
      </c>
      <c r="DX115" s="144"/>
      <c r="DY115" s="147"/>
      <c r="DZ115" s="133">
        <f t="shared" si="2530"/>
        <v>0</v>
      </c>
      <c r="EA115" s="134" t="e">
        <f t="shared" si="2531"/>
        <v>#DIV/0!</v>
      </c>
      <c r="EB115" s="133"/>
      <c r="EC115" s="145">
        <f t="shared" si="2532"/>
        <v>0</v>
      </c>
      <c r="ED115" s="144">
        <f t="shared" si="1423"/>
        <v>2212535</v>
      </c>
      <c r="EE115" s="147">
        <f t="shared" si="1423"/>
        <v>0</v>
      </c>
      <c r="EF115" s="133">
        <f t="shared" si="1423"/>
        <v>2212535</v>
      </c>
      <c r="EG115" s="134">
        <f t="shared" si="1424"/>
        <v>0</v>
      </c>
      <c r="EH115" s="133">
        <f t="shared" si="1425"/>
        <v>0</v>
      </c>
      <c r="EI115" s="145">
        <f t="shared" si="1425"/>
        <v>2212535</v>
      </c>
      <c r="EJ115" s="144">
        <f>+[10]รายละเอียดซื้อP!F108</f>
        <v>2212535</v>
      </c>
      <c r="EK115" s="147">
        <f>+[10]รายละเอียดซื้อP!G108+[10]รายละเอียดซื้อP!J108+[10]รายละเอียดซื้อP!K108</f>
        <v>0</v>
      </c>
      <c r="EL115" s="133">
        <f t="shared" si="2533"/>
        <v>2212535</v>
      </c>
      <c r="EM115" s="134">
        <f t="shared" si="2534"/>
        <v>0</v>
      </c>
      <c r="EN115" s="133">
        <f>+[10]รายละเอียดซื้อP!N108</f>
        <v>0</v>
      </c>
      <c r="EO115" s="145">
        <f t="shared" si="2535"/>
        <v>2212535</v>
      </c>
      <c r="EP115" s="144"/>
      <c r="EQ115" s="147"/>
      <c r="ER115" s="133">
        <f t="shared" si="2536"/>
        <v>0</v>
      </c>
      <c r="ES115" s="134" t="e">
        <f t="shared" si="2537"/>
        <v>#DIV/0!</v>
      </c>
      <c r="ET115" s="133"/>
      <c r="EU115" s="145">
        <f t="shared" si="2538"/>
        <v>0</v>
      </c>
      <c r="EV115" s="144"/>
      <c r="EW115" s="147"/>
      <c r="EX115" s="133">
        <f t="shared" si="2539"/>
        <v>0</v>
      </c>
      <c r="EY115" s="134" t="e">
        <f t="shared" si="2540"/>
        <v>#DIV/0!</v>
      </c>
      <c r="EZ115" s="133"/>
      <c r="FA115" s="145">
        <f t="shared" si="2541"/>
        <v>0</v>
      </c>
      <c r="FB115" s="144"/>
      <c r="FC115" s="147"/>
      <c r="FD115" s="133">
        <f t="shared" si="2542"/>
        <v>0</v>
      </c>
      <c r="FE115" s="134" t="e">
        <f t="shared" si="2543"/>
        <v>#DIV/0!</v>
      </c>
      <c r="FF115" s="133"/>
      <c r="FG115" s="145">
        <f t="shared" si="2544"/>
        <v>0</v>
      </c>
      <c r="FH115" s="144"/>
      <c r="FI115" s="147"/>
      <c r="FJ115" s="133">
        <f t="shared" si="2545"/>
        <v>0</v>
      </c>
      <c r="FK115" s="134" t="e">
        <f t="shared" si="2546"/>
        <v>#DIV/0!</v>
      </c>
      <c r="FL115" s="133"/>
      <c r="FM115" s="145">
        <f t="shared" si="2547"/>
        <v>0</v>
      </c>
      <c r="FN115" s="144">
        <f t="shared" si="1426"/>
        <v>1800000</v>
      </c>
      <c r="FO115" s="147">
        <f t="shared" si="1426"/>
        <v>811229</v>
      </c>
      <c r="FP115" s="133">
        <f t="shared" si="1426"/>
        <v>988771</v>
      </c>
      <c r="FQ115" s="134">
        <f t="shared" si="1427"/>
        <v>45.06827777777778</v>
      </c>
      <c r="FR115" s="133">
        <f t="shared" si="1428"/>
        <v>0</v>
      </c>
      <c r="FS115" s="145">
        <f t="shared" si="1428"/>
        <v>988771</v>
      </c>
      <c r="FT115" s="144">
        <f>+[10]รายละเอียดซื้อP!F109</f>
        <v>1800000</v>
      </c>
      <c r="FU115" s="147">
        <f>+[10]รายละเอียดซื้อP!G109+[10]รายละเอียดซื้อP!J109+[10]รายละเอียดซื้อP!K109</f>
        <v>811229</v>
      </c>
      <c r="FV115" s="133">
        <f t="shared" si="2548"/>
        <v>988771</v>
      </c>
      <c r="FW115" s="134">
        <f t="shared" si="2549"/>
        <v>45.06827777777778</v>
      </c>
      <c r="FX115" s="133">
        <f>+[10]รายละเอียดซื้อP!N109</f>
        <v>0</v>
      </c>
      <c r="FY115" s="145">
        <f t="shared" si="2550"/>
        <v>988771</v>
      </c>
      <c r="FZ115" s="144"/>
      <c r="GA115" s="147"/>
      <c r="GB115" s="133">
        <f t="shared" si="2551"/>
        <v>0</v>
      </c>
      <c r="GC115" s="134" t="e">
        <f t="shared" si="2552"/>
        <v>#DIV/0!</v>
      </c>
      <c r="GD115" s="133"/>
      <c r="GE115" s="145">
        <f t="shared" si="2553"/>
        <v>0</v>
      </c>
      <c r="GF115" s="144"/>
      <c r="GG115" s="147"/>
      <c r="GH115" s="133">
        <f t="shared" si="2554"/>
        <v>0</v>
      </c>
      <c r="GI115" s="134" t="e">
        <f t="shared" si="2555"/>
        <v>#DIV/0!</v>
      </c>
      <c r="GJ115" s="133"/>
      <c r="GK115" s="145">
        <f t="shared" si="2556"/>
        <v>0</v>
      </c>
      <c r="GL115" s="144">
        <f t="shared" si="1429"/>
        <v>1200000</v>
      </c>
      <c r="GM115" s="147">
        <f t="shared" si="1429"/>
        <v>0</v>
      </c>
      <c r="GN115" s="133">
        <f t="shared" si="1429"/>
        <v>1200000</v>
      </c>
      <c r="GO115" s="134">
        <f t="shared" si="1430"/>
        <v>0</v>
      </c>
      <c r="GP115" s="133">
        <f t="shared" si="1431"/>
        <v>443500</v>
      </c>
      <c r="GQ115" s="145">
        <f t="shared" si="1431"/>
        <v>756500</v>
      </c>
      <c r="GR115" s="144">
        <f>+[10]รายละเอียดซื้อP!F110</f>
        <v>1200000</v>
      </c>
      <c r="GS115" s="147">
        <f>+[10]รายละเอียดซื้อP!G110+[10]รายละเอียดซื้อP!J110+[10]รายละเอียดซื้อP!K110</f>
        <v>0</v>
      </c>
      <c r="GT115" s="133">
        <f t="shared" si="2557"/>
        <v>1200000</v>
      </c>
      <c r="GU115" s="134">
        <f t="shared" si="2558"/>
        <v>0</v>
      </c>
      <c r="GV115" s="133">
        <f>+[10]รายละเอียดซื้อP!N110</f>
        <v>443500</v>
      </c>
      <c r="GW115" s="145">
        <f t="shared" si="2559"/>
        <v>756500</v>
      </c>
      <c r="GX115" s="144"/>
      <c r="GY115" s="147"/>
      <c r="GZ115" s="133">
        <f t="shared" si="2560"/>
        <v>0</v>
      </c>
      <c r="HA115" s="134" t="e">
        <f t="shared" si="2561"/>
        <v>#DIV/0!</v>
      </c>
      <c r="HB115" s="133"/>
      <c r="HC115" s="145">
        <f t="shared" si="2562"/>
        <v>0</v>
      </c>
      <c r="HD115" s="144"/>
      <c r="HE115" s="147"/>
      <c r="HF115" s="133">
        <f t="shared" si="2563"/>
        <v>0</v>
      </c>
      <c r="HG115" s="134" t="e">
        <f t="shared" si="2564"/>
        <v>#DIV/0!</v>
      </c>
      <c r="HH115" s="133"/>
      <c r="HI115" s="145">
        <f t="shared" si="2565"/>
        <v>0</v>
      </c>
      <c r="HJ115" s="144"/>
      <c r="HK115" s="147"/>
      <c r="HL115" s="133">
        <f t="shared" si="2566"/>
        <v>0</v>
      </c>
      <c r="HM115" s="134" t="e">
        <f t="shared" si="2567"/>
        <v>#DIV/0!</v>
      </c>
      <c r="HN115" s="133"/>
      <c r="HO115" s="145">
        <f t="shared" si="2568"/>
        <v>0</v>
      </c>
      <c r="HP115" s="144"/>
      <c r="HQ115" s="147"/>
      <c r="HR115" s="133">
        <f t="shared" si="2569"/>
        <v>0</v>
      </c>
      <c r="HS115" s="134" t="e">
        <f t="shared" si="2570"/>
        <v>#DIV/0!</v>
      </c>
      <c r="HT115" s="133"/>
      <c r="HU115" s="145">
        <f t="shared" si="2571"/>
        <v>0</v>
      </c>
      <c r="HV115" s="144"/>
      <c r="HW115" s="147"/>
      <c r="HX115" s="133">
        <f t="shared" si="2572"/>
        <v>0</v>
      </c>
      <c r="HY115" s="134" t="e">
        <f t="shared" si="2573"/>
        <v>#DIV/0!</v>
      </c>
      <c r="HZ115" s="133"/>
      <c r="IA115" s="145">
        <f t="shared" si="2574"/>
        <v>0</v>
      </c>
      <c r="IB115" s="144">
        <f t="shared" si="1432"/>
        <v>3000000</v>
      </c>
      <c r="IC115" s="147">
        <f t="shared" si="1432"/>
        <v>0</v>
      </c>
      <c r="ID115" s="133">
        <f t="shared" si="1432"/>
        <v>3000000</v>
      </c>
      <c r="IE115" s="134">
        <f t="shared" si="1433"/>
        <v>0</v>
      </c>
      <c r="IF115" s="133">
        <f t="shared" si="1434"/>
        <v>0</v>
      </c>
      <c r="IG115" s="145">
        <f t="shared" si="1434"/>
        <v>3000000</v>
      </c>
      <c r="IH115" s="144">
        <f>+[10]รายละเอียดซื้อP!F111</f>
        <v>3000000</v>
      </c>
      <c r="II115" s="147">
        <f>+[10]รายละเอียดซื้อP!G111+[10]รายละเอียดซื้อP!J111+[10]รายละเอียดซื้อP!K111</f>
        <v>0</v>
      </c>
      <c r="IJ115" s="133">
        <f t="shared" si="2575"/>
        <v>3000000</v>
      </c>
      <c r="IK115" s="134">
        <f t="shared" si="2576"/>
        <v>0</v>
      </c>
      <c r="IL115" s="133">
        <f>+[10]รายละเอียดซื้อP!N111</f>
        <v>0</v>
      </c>
      <c r="IM115" s="145">
        <f t="shared" si="2577"/>
        <v>3000000</v>
      </c>
      <c r="IN115" s="144"/>
      <c r="IO115" s="147"/>
      <c r="IP115" s="133">
        <f t="shared" si="2578"/>
        <v>0</v>
      </c>
      <c r="IQ115" s="134" t="e">
        <f t="shared" si="2579"/>
        <v>#DIV/0!</v>
      </c>
      <c r="IR115" s="133"/>
      <c r="IS115" s="145">
        <f t="shared" si="2580"/>
        <v>0</v>
      </c>
      <c r="IT115" s="144"/>
      <c r="IU115" s="147"/>
      <c r="IV115" s="133">
        <f t="shared" si="2581"/>
        <v>0</v>
      </c>
      <c r="IW115" s="134" t="e">
        <f t="shared" si="2582"/>
        <v>#DIV/0!</v>
      </c>
      <c r="IX115" s="133"/>
      <c r="IY115" s="145">
        <f t="shared" si="2583"/>
        <v>0</v>
      </c>
      <c r="IZ115" s="144">
        <f t="shared" si="1435"/>
        <v>2000000</v>
      </c>
      <c r="JA115" s="147">
        <f t="shared" si="1435"/>
        <v>0</v>
      </c>
      <c r="JB115" s="133">
        <f t="shared" si="1435"/>
        <v>2000000</v>
      </c>
      <c r="JC115" s="134">
        <f t="shared" si="1436"/>
        <v>0</v>
      </c>
      <c r="JD115" s="133">
        <f t="shared" si="1437"/>
        <v>364000</v>
      </c>
      <c r="JE115" s="145">
        <f t="shared" si="1437"/>
        <v>1636000</v>
      </c>
      <c r="JF115" s="144">
        <f>+[10]รายละเอียดซื้อP!F112</f>
        <v>2000000</v>
      </c>
      <c r="JG115" s="147">
        <f>+[10]รายละเอียดซื้อP!G112+[10]รายละเอียดซื้อP!J112+[10]รายละเอียดซื้อP!K112</f>
        <v>0</v>
      </c>
      <c r="JH115" s="133">
        <f t="shared" si="2584"/>
        <v>2000000</v>
      </c>
      <c r="JI115" s="134">
        <f t="shared" si="2585"/>
        <v>0</v>
      </c>
      <c r="JJ115" s="133">
        <f>+[10]รายละเอียดซื้อP!N112</f>
        <v>364000</v>
      </c>
      <c r="JK115" s="145">
        <f t="shared" si="2586"/>
        <v>1636000</v>
      </c>
      <c r="JL115" s="144"/>
      <c r="JM115" s="147"/>
      <c r="JN115" s="133">
        <f t="shared" si="2587"/>
        <v>0</v>
      </c>
      <c r="JO115" s="134" t="e">
        <f t="shared" si="2588"/>
        <v>#DIV/0!</v>
      </c>
      <c r="JP115" s="133"/>
      <c r="JQ115" s="145">
        <f t="shared" si="2589"/>
        <v>0</v>
      </c>
      <c r="JR115" s="144"/>
      <c r="JS115" s="147"/>
      <c r="JT115" s="133">
        <f t="shared" si="2590"/>
        <v>0</v>
      </c>
      <c r="JU115" s="134" t="e">
        <f t="shared" si="2591"/>
        <v>#DIV/0!</v>
      </c>
      <c r="JV115" s="133"/>
      <c r="JW115" s="145">
        <f t="shared" si="2592"/>
        <v>0</v>
      </c>
      <c r="JX115" s="144"/>
      <c r="JY115" s="147"/>
      <c r="JZ115" s="133">
        <f t="shared" si="2593"/>
        <v>0</v>
      </c>
      <c r="KA115" s="134" t="e">
        <f t="shared" si="2594"/>
        <v>#DIV/0!</v>
      </c>
      <c r="KB115" s="133"/>
      <c r="KC115" s="145">
        <f t="shared" si="2595"/>
        <v>0</v>
      </c>
      <c r="KD115" s="144">
        <f t="shared" si="1438"/>
        <v>1000000</v>
      </c>
      <c r="KE115" s="147">
        <f t="shared" si="1438"/>
        <v>0</v>
      </c>
      <c r="KF115" s="133">
        <f t="shared" si="1438"/>
        <v>1000000</v>
      </c>
      <c r="KG115" s="134">
        <f t="shared" si="1439"/>
        <v>0</v>
      </c>
      <c r="KH115" s="133">
        <f t="shared" si="1440"/>
        <v>0</v>
      </c>
      <c r="KI115" s="145">
        <f t="shared" si="1440"/>
        <v>1000000</v>
      </c>
      <c r="KJ115" s="144">
        <f>+[10]รายละเอียดซื้อP!F113</f>
        <v>1000000</v>
      </c>
      <c r="KK115" s="147">
        <f>+[10]รายละเอียดซื้อP!G113+[10]รายละเอียดซื้อP!J113+[10]รายละเอียดซื้อP!K113</f>
        <v>0</v>
      </c>
      <c r="KL115" s="133">
        <f t="shared" si="2596"/>
        <v>1000000</v>
      </c>
      <c r="KM115" s="134">
        <f t="shared" si="2597"/>
        <v>0</v>
      </c>
      <c r="KN115" s="133">
        <f>+[10]รายละเอียดซื้อP!N113</f>
        <v>0</v>
      </c>
      <c r="KO115" s="145">
        <f t="shared" si="2598"/>
        <v>1000000</v>
      </c>
      <c r="KP115" s="144"/>
      <c r="KQ115" s="147"/>
      <c r="KR115" s="133">
        <f t="shared" si="2599"/>
        <v>0</v>
      </c>
      <c r="KS115" s="134" t="e">
        <f t="shared" si="2600"/>
        <v>#DIV/0!</v>
      </c>
      <c r="KT115" s="133"/>
      <c r="KU115" s="145">
        <f t="shared" si="2601"/>
        <v>0</v>
      </c>
      <c r="KV115" s="144">
        <f t="shared" si="1441"/>
        <v>729700</v>
      </c>
      <c r="KW115" s="147">
        <f t="shared" si="1441"/>
        <v>415400</v>
      </c>
      <c r="KX115" s="133">
        <f t="shared" si="1441"/>
        <v>314300</v>
      </c>
      <c r="KY115" s="134">
        <f t="shared" si="1442"/>
        <v>56.927504453885156</v>
      </c>
      <c r="KZ115" s="133">
        <f t="shared" si="1443"/>
        <v>0</v>
      </c>
      <c r="LA115" s="145">
        <f t="shared" si="1443"/>
        <v>314300</v>
      </c>
      <c r="LB115" s="144">
        <f>+[10]รายละเอียดซื้อP!F114</f>
        <v>729700</v>
      </c>
      <c r="LC115" s="147">
        <f>+[10]รายละเอียดซื้อP!G114+[10]รายละเอียดซื้อP!J114+[10]รายละเอียดซื้อP!K114</f>
        <v>415400</v>
      </c>
      <c r="LD115" s="133">
        <f t="shared" si="2602"/>
        <v>314300</v>
      </c>
      <c r="LE115" s="134">
        <f t="shared" si="2603"/>
        <v>56.927504453885156</v>
      </c>
      <c r="LF115" s="133">
        <f>+[10]รายละเอียดซื้อP!N114</f>
        <v>0</v>
      </c>
      <c r="LG115" s="145">
        <f t="shared" si="2604"/>
        <v>314300</v>
      </c>
      <c r="LH115" s="144"/>
      <c r="LI115" s="147"/>
      <c r="LJ115" s="133">
        <f t="shared" si="2605"/>
        <v>0</v>
      </c>
      <c r="LK115" s="134" t="e">
        <f t="shared" si="2606"/>
        <v>#DIV/0!</v>
      </c>
      <c r="LL115" s="133"/>
      <c r="LM115" s="145">
        <f t="shared" si="2607"/>
        <v>0</v>
      </c>
      <c r="LN115" s="144">
        <f t="shared" si="1444"/>
        <v>3000000</v>
      </c>
      <c r="LO115" s="147">
        <f t="shared" si="1444"/>
        <v>0</v>
      </c>
      <c r="LP115" s="133">
        <f t="shared" si="1444"/>
        <v>3000000</v>
      </c>
      <c r="LQ115" s="134">
        <f t="shared" si="1445"/>
        <v>0</v>
      </c>
      <c r="LR115" s="133">
        <f t="shared" si="1446"/>
        <v>883250</v>
      </c>
      <c r="LS115" s="145">
        <f t="shared" si="1446"/>
        <v>2116750</v>
      </c>
      <c r="LT115" s="144">
        <f>+[10]รายละเอียดซื้อP!F115</f>
        <v>3000000</v>
      </c>
      <c r="LU115" s="147">
        <f>+[10]รายละเอียดซื้อP!G115+[10]รายละเอียดซื้อP!J115+[10]รายละเอียดซื้อP!K115</f>
        <v>0</v>
      </c>
      <c r="LV115" s="133">
        <f t="shared" si="2608"/>
        <v>3000000</v>
      </c>
      <c r="LW115" s="134">
        <f t="shared" si="2609"/>
        <v>0</v>
      </c>
      <c r="LX115" s="133">
        <f>+[10]รายละเอียดซื้อP!N115</f>
        <v>883250</v>
      </c>
      <c r="LY115" s="145">
        <f t="shared" si="2610"/>
        <v>2116750</v>
      </c>
      <c r="LZ115" s="144"/>
      <c r="MA115" s="147"/>
      <c r="MB115" s="133">
        <f t="shared" si="2611"/>
        <v>0</v>
      </c>
      <c r="MC115" s="134" t="e">
        <f t="shared" si="2612"/>
        <v>#DIV/0!</v>
      </c>
      <c r="MD115" s="133"/>
      <c r="ME115" s="145">
        <f t="shared" si="2613"/>
        <v>0</v>
      </c>
      <c r="MF115" s="144">
        <f t="shared" si="1447"/>
        <v>1600000</v>
      </c>
      <c r="MG115" s="147">
        <f t="shared" si="1447"/>
        <v>460450</v>
      </c>
      <c r="MH115" s="133">
        <f t="shared" si="1447"/>
        <v>1139550</v>
      </c>
      <c r="MI115" s="134">
        <f t="shared" si="1448"/>
        <v>28.778124999999999</v>
      </c>
      <c r="MJ115" s="133">
        <f t="shared" si="1449"/>
        <v>470511</v>
      </c>
      <c r="MK115" s="145">
        <f t="shared" si="1449"/>
        <v>669039</v>
      </c>
      <c r="ML115" s="144">
        <f>+[10]รายละเอียดซื้อP!F116</f>
        <v>1600000</v>
      </c>
      <c r="MM115" s="147">
        <f>+[10]รายละเอียดซื้อP!G116+[10]รายละเอียดซื้อP!J116+[10]รายละเอียดซื้อP!K116</f>
        <v>460450</v>
      </c>
      <c r="MN115" s="133">
        <f t="shared" si="2614"/>
        <v>1139550</v>
      </c>
      <c r="MO115" s="134">
        <f t="shared" si="2615"/>
        <v>28.778124999999999</v>
      </c>
      <c r="MP115" s="133">
        <f>+[10]รายละเอียดซื้อP!N116</f>
        <v>470511</v>
      </c>
      <c r="MQ115" s="145">
        <f t="shared" si="2616"/>
        <v>669039</v>
      </c>
      <c r="MR115" s="144"/>
      <c r="MS115" s="147"/>
      <c r="MT115" s="133">
        <f t="shared" si="2617"/>
        <v>0</v>
      </c>
      <c r="MU115" s="134" t="e">
        <f t="shared" si="2618"/>
        <v>#DIV/0!</v>
      </c>
      <c r="MV115" s="133"/>
      <c r="MW115" s="145">
        <f t="shared" si="2619"/>
        <v>0</v>
      </c>
      <c r="MX115" s="144">
        <f t="shared" si="1450"/>
        <v>1538500</v>
      </c>
      <c r="MY115" s="147">
        <f t="shared" si="1450"/>
        <v>536928</v>
      </c>
      <c r="MZ115" s="133">
        <f t="shared" si="1450"/>
        <v>1001572</v>
      </c>
      <c r="NA115" s="134">
        <f t="shared" si="1451"/>
        <v>34.899447513812156</v>
      </c>
      <c r="NB115" s="133">
        <f t="shared" si="1452"/>
        <v>0</v>
      </c>
      <c r="NC115" s="145">
        <f t="shared" si="1452"/>
        <v>1001572</v>
      </c>
      <c r="ND115" s="144">
        <f>+[10]รายละเอียดซื้อP!F117</f>
        <v>1538500</v>
      </c>
      <c r="NE115" s="147">
        <f>+[10]รายละเอียดซื้อP!G117+[10]รายละเอียดซื้อP!J117+[10]รายละเอียดซื้อP!K117</f>
        <v>536928</v>
      </c>
      <c r="NF115" s="133">
        <f t="shared" si="2620"/>
        <v>1001572</v>
      </c>
      <c r="NG115" s="134">
        <f t="shared" si="2621"/>
        <v>34.899447513812156</v>
      </c>
      <c r="NH115" s="133">
        <f>+[10]รายละเอียดซื้อP!N117</f>
        <v>0</v>
      </c>
      <c r="NI115" s="145">
        <f t="shared" si="2622"/>
        <v>1001572</v>
      </c>
      <c r="NJ115" s="144"/>
      <c r="NK115" s="147"/>
      <c r="NL115" s="133">
        <f t="shared" si="2623"/>
        <v>0</v>
      </c>
      <c r="NM115" s="134" t="e">
        <f t="shared" si="2624"/>
        <v>#DIV/0!</v>
      </c>
      <c r="NN115" s="133"/>
      <c r="NO115" s="145">
        <f t="shared" si="2625"/>
        <v>0</v>
      </c>
      <c r="NP115" s="144">
        <f t="shared" si="1453"/>
        <v>3000000</v>
      </c>
      <c r="NQ115" s="147">
        <f t="shared" si="1453"/>
        <v>0</v>
      </c>
      <c r="NR115" s="133">
        <f t="shared" si="1453"/>
        <v>3000000</v>
      </c>
      <c r="NS115" s="134">
        <f t="shared" si="1454"/>
        <v>0</v>
      </c>
      <c r="NT115" s="133">
        <f t="shared" si="1455"/>
        <v>842700</v>
      </c>
      <c r="NU115" s="145">
        <f t="shared" si="1455"/>
        <v>2157300</v>
      </c>
      <c r="NV115" s="144">
        <f>+[10]รายละเอียดซื้อP!F118</f>
        <v>3000000</v>
      </c>
      <c r="NW115" s="147">
        <f>+[10]รายละเอียดซื้อP!G118+[10]รายละเอียดซื้อP!J118+[10]รายละเอียดซื้อP!K118</f>
        <v>0</v>
      </c>
      <c r="NX115" s="133">
        <f t="shared" si="2626"/>
        <v>3000000</v>
      </c>
      <c r="NY115" s="134">
        <f t="shared" si="2627"/>
        <v>0</v>
      </c>
      <c r="NZ115" s="133">
        <f>+[10]รายละเอียดซื้อP!N118</f>
        <v>842700</v>
      </c>
      <c r="OA115" s="145">
        <f t="shared" si="2628"/>
        <v>2157300</v>
      </c>
      <c r="OB115" s="144"/>
      <c r="OC115" s="147"/>
      <c r="OD115" s="133">
        <f t="shared" si="2629"/>
        <v>0</v>
      </c>
      <c r="OE115" s="134" t="e">
        <f t="shared" si="2630"/>
        <v>#DIV/0!</v>
      </c>
      <c r="OF115" s="133"/>
      <c r="OG115" s="145">
        <f t="shared" si="2631"/>
        <v>0</v>
      </c>
      <c r="OH115" s="144"/>
      <c r="OI115" s="147"/>
      <c r="OJ115" s="133">
        <f t="shared" si="2632"/>
        <v>0</v>
      </c>
      <c r="OK115" s="134" t="e">
        <f t="shared" si="2633"/>
        <v>#DIV/0!</v>
      </c>
      <c r="OL115" s="133"/>
      <c r="OM115" s="145">
        <f t="shared" si="2634"/>
        <v>0</v>
      </c>
      <c r="ON115" s="144">
        <f t="shared" si="1456"/>
        <v>0</v>
      </c>
      <c r="OO115" s="147">
        <f t="shared" si="1456"/>
        <v>0</v>
      </c>
      <c r="OP115" s="133">
        <f t="shared" si="1456"/>
        <v>0</v>
      </c>
      <c r="OQ115" s="134" t="e">
        <f t="shared" si="1457"/>
        <v>#DIV/0!</v>
      </c>
      <c r="OR115" s="133">
        <f t="shared" si="1458"/>
        <v>0</v>
      </c>
      <c r="OS115" s="145">
        <f t="shared" si="1458"/>
        <v>0</v>
      </c>
      <c r="OT115" s="144"/>
      <c r="OU115" s="147"/>
      <c r="OV115" s="133">
        <f t="shared" si="2635"/>
        <v>0</v>
      </c>
      <c r="OW115" s="134" t="e">
        <f t="shared" si="2636"/>
        <v>#DIV/0!</v>
      </c>
      <c r="OX115" s="133"/>
      <c r="OY115" s="145">
        <f t="shared" si="2637"/>
        <v>0</v>
      </c>
      <c r="OZ115" s="144"/>
      <c r="PA115" s="147"/>
      <c r="PB115" s="133">
        <f t="shared" si="2638"/>
        <v>0</v>
      </c>
      <c r="PC115" s="134" t="e">
        <f t="shared" si="2639"/>
        <v>#DIV/0!</v>
      </c>
      <c r="PD115" s="133"/>
      <c r="PE115" s="145">
        <f t="shared" si="2640"/>
        <v>0</v>
      </c>
      <c r="PF115" s="144">
        <f t="shared" si="1459"/>
        <v>2000000</v>
      </c>
      <c r="PG115" s="147">
        <f t="shared" si="1459"/>
        <v>0</v>
      </c>
      <c r="PH115" s="133">
        <f t="shared" si="1459"/>
        <v>2000000</v>
      </c>
      <c r="PI115" s="134">
        <f t="shared" si="1460"/>
        <v>0</v>
      </c>
      <c r="PJ115" s="133">
        <f t="shared" si="1461"/>
        <v>0</v>
      </c>
      <c r="PK115" s="145">
        <f t="shared" si="1461"/>
        <v>2000000</v>
      </c>
      <c r="PL115" s="144">
        <f>+[10]รายละเอียดซื้อP!F119</f>
        <v>2000000</v>
      </c>
      <c r="PM115" s="147">
        <f>+[10]รายละเอียดซื้อP!G119+[10]รายละเอียดซื้อP!J119+[10]รายละเอียดซื้อP!K119</f>
        <v>0</v>
      </c>
      <c r="PN115" s="133">
        <f t="shared" si="2641"/>
        <v>2000000</v>
      </c>
      <c r="PO115" s="134">
        <f t="shared" si="2642"/>
        <v>0</v>
      </c>
      <c r="PP115" s="133">
        <f>+[10]รายละเอียดซื้อP!N119</f>
        <v>0</v>
      </c>
      <c r="PQ115" s="145">
        <f t="shared" si="2643"/>
        <v>2000000</v>
      </c>
      <c r="PR115" s="144"/>
      <c r="PS115" s="147"/>
      <c r="PT115" s="133">
        <f t="shared" si="2644"/>
        <v>0</v>
      </c>
      <c r="PU115" s="134" t="e">
        <f t="shared" si="2645"/>
        <v>#DIV/0!</v>
      </c>
      <c r="PV115" s="133"/>
      <c r="PW115" s="145">
        <f t="shared" si="2646"/>
        <v>0</v>
      </c>
    </row>
    <row r="116" spans="1:439" s="216" customFormat="1">
      <c r="A116" s="150"/>
      <c r="B116" s="186" t="s">
        <v>827</v>
      </c>
      <c r="C116" s="186" t="s">
        <v>828</v>
      </c>
      <c r="D116" s="152">
        <f>+'[10]รายงานจัดซื้องบ P '!D25</f>
        <v>5859445.4000000004</v>
      </c>
      <c r="E116" s="152">
        <f>+'[10]รายงานจัดซื้องบ P '!E25</f>
        <v>0</v>
      </c>
      <c r="F116" s="152">
        <f t="shared" si="2371"/>
        <v>5859445.4000000004</v>
      </c>
      <c r="G116" s="153">
        <f>+'[10]รายงานจัดซื้องบ P '!F25</f>
        <v>0</v>
      </c>
      <c r="H116" s="152">
        <f t="shared" si="2521"/>
        <v>5859445.4000000004</v>
      </c>
      <c r="I116" s="153">
        <f>+'[10]รายงานจัดซื้องบ P '!H25+'[10]รายงานจัดซื้องบ P '!K25+'[10]รายงานจัดซื้องบ P '!L25</f>
        <v>5271103.9000000004</v>
      </c>
      <c r="J116" s="152">
        <f t="shared" si="2373"/>
        <v>588341.5</v>
      </c>
      <c r="K116" s="154">
        <f t="shared" si="1374"/>
        <v>89.959092374169074</v>
      </c>
      <c r="L116" s="152">
        <f>+'[10]รายงานจัดซื้องบ P '!N25</f>
        <v>588341.5</v>
      </c>
      <c r="M116" s="155">
        <f t="shared" si="2374"/>
        <v>0</v>
      </c>
      <c r="N116" s="136">
        <f t="shared" si="1375"/>
        <v>0</v>
      </c>
      <c r="O116" s="148">
        <f t="shared" si="1375"/>
        <v>0</v>
      </c>
      <c r="P116" s="137">
        <f t="shared" si="1375"/>
        <v>0</v>
      </c>
      <c r="Q116" s="138" t="e">
        <f t="shared" si="1376"/>
        <v>#DIV/0!</v>
      </c>
      <c r="R116" s="137">
        <f t="shared" si="1377"/>
        <v>0</v>
      </c>
      <c r="S116" s="139">
        <f t="shared" si="1377"/>
        <v>0</v>
      </c>
      <c r="T116" s="140">
        <f t="shared" si="1484"/>
        <v>5859445.4000000004</v>
      </c>
      <c r="U116" s="149">
        <f t="shared" si="1484"/>
        <v>5271103.9000000004</v>
      </c>
      <c r="V116" s="141">
        <f t="shared" si="2522"/>
        <v>588341.5</v>
      </c>
      <c r="W116" s="142">
        <f t="shared" si="1248"/>
        <v>89.959092374169074</v>
      </c>
      <c r="X116" s="141">
        <f t="shared" si="1486"/>
        <v>588341.5</v>
      </c>
      <c r="Y116" s="143">
        <f t="shared" si="2523"/>
        <v>0</v>
      </c>
      <c r="Z116" s="144">
        <v>0</v>
      </c>
      <c r="AA116" s="147">
        <v>0</v>
      </c>
      <c r="AB116" s="133">
        <f t="shared" si="2524"/>
        <v>0</v>
      </c>
      <c r="AC116" s="134" t="e">
        <f t="shared" si="2525"/>
        <v>#DIV/0!</v>
      </c>
      <c r="AD116" s="133">
        <v>0</v>
      </c>
      <c r="AE116" s="145">
        <f t="shared" si="2526"/>
        <v>0</v>
      </c>
      <c r="AF116" s="144">
        <v>0</v>
      </c>
      <c r="AG116" s="147">
        <v>0</v>
      </c>
      <c r="AH116" s="133">
        <f t="shared" si="2527"/>
        <v>0</v>
      </c>
      <c r="AI116" s="134" t="e">
        <f t="shared" si="2528"/>
        <v>#DIV/0!</v>
      </c>
      <c r="AJ116" s="133">
        <v>0</v>
      </c>
      <c r="AK116" s="145">
        <f t="shared" si="2529"/>
        <v>0</v>
      </c>
      <c r="AL116" s="144">
        <f t="shared" si="1378"/>
        <v>0</v>
      </c>
      <c r="AM116" s="147">
        <f t="shared" si="1378"/>
        <v>0</v>
      </c>
      <c r="AN116" s="133">
        <f t="shared" si="1378"/>
        <v>0</v>
      </c>
      <c r="AO116" s="134" t="e">
        <f t="shared" si="1379"/>
        <v>#DIV/0!</v>
      </c>
      <c r="AP116" s="133">
        <f t="shared" si="1380"/>
        <v>0</v>
      </c>
      <c r="AQ116" s="145">
        <f t="shared" si="1380"/>
        <v>0</v>
      </c>
      <c r="AR116" s="144"/>
      <c r="AS116" s="147"/>
      <c r="AT116" s="133">
        <f t="shared" si="1381"/>
        <v>0</v>
      </c>
      <c r="AU116" s="134" t="e">
        <f t="shared" si="1382"/>
        <v>#DIV/0!</v>
      </c>
      <c r="AV116" s="133"/>
      <c r="AW116" s="145">
        <f t="shared" si="1383"/>
        <v>0</v>
      </c>
      <c r="AX116" s="144"/>
      <c r="AY116" s="147"/>
      <c r="AZ116" s="133">
        <f t="shared" si="1384"/>
        <v>0</v>
      </c>
      <c r="BA116" s="134" t="e">
        <f t="shared" si="1385"/>
        <v>#DIV/0!</v>
      </c>
      <c r="BB116" s="133"/>
      <c r="BC116" s="145">
        <f t="shared" si="1386"/>
        <v>0</v>
      </c>
      <c r="BD116" s="144"/>
      <c r="BE116" s="147"/>
      <c r="BF116" s="133">
        <f t="shared" si="1387"/>
        <v>0</v>
      </c>
      <c r="BG116" s="134" t="e">
        <f t="shared" si="1388"/>
        <v>#DIV/0!</v>
      </c>
      <c r="BH116" s="133"/>
      <c r="BI116" s="145">
        <f t="shared" si="1389"/>
        <v>0</v>
      </c>
      <c r="BJ116" s="144">
        <f t="shared" si="1390"/>
        <v>5859445.4000000004</v>
      </c>
      <c r="BK116" s="147">
        <f t="shared" si="1390"/>
        <v>5271103.9000000004</v>
      </c>
      <c r="BL116" s="133">
        <f t="shared" si="1390"/>
        <v>588341.5</v>
      </c>
      <c r="BM116" s="134">
        <f t="shared" si="1391"/>
        <v>89.959092374169074</v>
      </c>
      <c r="BN116" s="133">
        <f t="shared" si="1392"/>
        <v>588341.5</v>
      </c>
      <c r="BO116" s="145">
        <f t="shared" si="1392"/>
        <v>0</v>
      </c>
      <c r="BP116" s="144">
        <f>+[10]รายละเอียดซื้อP!F122</f>
        <v>5859445.4000000004</v>
      </c>
      <c r="BQ116" s="147">
        <f>+[10]รายละเอียดซื้อP!G122+[10]รายละเอียดซื้อP!J122+[10]รายละเอียดซื้อP!K122</f>
        <v>5271103.9000000004</v>
      </c>
      <c r="BR116" s="133">
        <f t="shared" si="1393"/>
        <v>588341.5</v>
      </c>
      <c r="BS116" s="134">
        <f t="shared" si="1394"/>
        <v>89.959092374169074</v>
      </c>
      <c r="BT116" s="133">
        <f>+[10]รายละเอียดซื้อP!N122</f>
        <v>588341.5</v>
      </c>
      <c r="BU116" s="145">
        <f t="shared" si="1395"/>
        <v>0</v>
      </c>
      <c r="BV116" s="144"/>
      <c r="BW116" s="147"/>
      <c r="BX116" s="133">
        <f t="shared" si="1396"/>
        <v>0</v>
      </c>
      <c r="BY116" s="134" t="e">
        <f t="shared" si="1397"/>
        <v>#DIV/0!</v>
      </c>
      <c r="BZ116" s="133"/>
      <c r="CA116" s="145">
        <f t="shared" si="1398"/>
        <v>0</v>
      </c>
      <c r="CB116" s="144"/>
      <c r="CC116" s="147"/>
      <c r="CD116" s="133">
        <f t="shared" si="1399"/>
        <v>0</v>
      </c>
      <c r="CE116" s="134" t="e">
        <f t="shared" si="1400"/>
        <v>#DIV/0!</v>
      </c>
      <c r="CF116" s="133"/>
      <c r="CG116" s="145">
        <f t="shared" si="1401"/>
        <v>0</v>
      </c>
      <c r="CH116" s="144">
        <f t="shared" si="1402"/>
        <v>0</v>
      </c>
      <c r="CI116" s="147">
        <f t="shared" si="1402"/>
        <v>0</v>
      </c>
      <c r="CJ116" s="133">
        <f t="shared" si="1402"/>
        <v>0</v>
      </c>
      <c r="CK116" s="134" t="e">
        <f t="shared" si="1403"/>
        <v>#DIV/0!</v>
      </c>
      <c r="CL116" s="133">
        <f t="shared" si="1404"/>
        <v>0</v>
      </c>
      <c r="CM116" s="145">
        <f t="shared" si="1404"/>
        <v>0</v>
      </c>
      <c r="CN116" s="144"/>
      <c r="CO116" s="147"/>
      <c r="CP116" s="133">
        <f t="shared" si="1405"/>
        <v>0</v>
      </c>
      <c r="CQ116" s="134" t="e">
        <f t="shared" si="1406"/>
        <v>#DIV/0!</v>
      </c>
      <c r="CR116" s="133"/>
      <c r="CS116" s="145">
        <f t="shared" si="1407"/>
        <v>0</v>
      </c>
      <c r="CT116" s="144"/>
      <c r="CU116" s="147"/>
      <c r="CV116" s="133">
        <f t="shared" si="1408"/>
        <v>0</v>
      </c>
      <c r="CW116" s="134" t="e">
        <f t="shared" si="1409"/>
        <v>#DIV/0!</v>
      </c>
      <c r="CX116" s="133"/>
      <c r="CY116" s="145">
        <f t="shared" si="1410"/>
        <v>0</v>
      </c>
      <c r="CZ116" s="144"/>
      <c r="DA116" s="147"/>
      <c r="DB116" s="133">
        <f t="shared" si="1411"/>
        <v>0</v>
      </c>
      <c r="DC116" s="134" t="e">
        <f t="shared" si="1412"/>
        <v>#DIV/0!</v>
      </c>
      <c r="DD116" s="133"/>
      <c r="DE116" s="145">
        <f t="shared" si="1413"/>
        <v>0</v>
      </c>
      <c r="DF116" s="144">
        <f t="shared" si="1414"/>
        <v>0</v>
      </c>
      <c r="DG116" s="147">
        <f t="shared" si="1414"/>
        <v>0</v>
      </c>
      <c r="DH116" s="133">
        <f t="shared" si="1414"/>
        <v>0</v>
      </c>
      <c r="DI116" s="134" t="e">
        <f t="shared" si="1415"/>
        <v>#DIV/0!</v>
      </c>
      <c r="DJ116" s="133">
        <f t="shared" si="1416"/>
        <v>0</v>
      </c>
      <c r="DK116" s="145">
        <f t="shared" si="1416"/>
        <v>0</v>
      </c>
      <c r="DL116" s="144"/>
      <c r="DM116" s="147"/>
      <c r="DN116" s="133">
        <f t="shared" si="1417"/>
        <v>0</v>
      </c>
      <c r="DO116" s="134" t="e">
        <f t="shared" si="1418"/>
        <v>#DIV/0!</v>
      </c>
      <c r="DP116" s="133"/>
      <c r="DQ116" s="145">
        <f t="shared" si="1419"/>
        <v>0</v>
      </c>
      <c r="DR116" s="144"/>
      <c r="DS116" s="147"/>
      <c r="DT116" s="133">
        <f t="shared" si="1420"/>
        <v>0</v>
      </c>
      <c r="DU116" s="134" t="e">
        <f t="shared" si="1421"/>
        <v>#DIV/0!</v>
      </c>
      <c r="DV116" s="133"/>
      <c r="DW116" s="145">
        <f t="shared" si="1422"/>
        <v>0</v>
      </c>
      <c r="DX116" s="144"/>
      <c r="DY116" s="147"/>
      <c r="DZ116" s="133">
        <f t="shared" si="2530"/>
        <v>0</v>
      </c>
      <c r="EA116" s="134" t="e">
        <f t="shared" si="2531"/>
        <v>#DIV/0!</v>
      </c>
      <c r="EB116" s="133"/>
      <c r="EC116" s="145">
        <f t="shared" si="2532"/>
        <v>0</v>
      </c>
      <c r="ED116" s="144">
        <f t="shared" si="1423"/>
        <v>0</v>
      </c>
      <c r="EE116" s="147">
        <f t="shared" si="1423"/>
        <v>0</v>
      </c>
      <c r="EF116" s="133">
        <f t="shared" si="1423"/>
        <v>0</v>
      </c>
      <c r="EG116" s="134" t="e">
        <f t="shared" si="1424"/>
        <v>#DIV/0!</v>
      </c>
      <c r="EH116" s="133">
        <f t="shared" si="1425"/>
        <v>0</v>
      </c>
      <c r="EI116" s="145">
        <f t="shared" si="1425"/>
        <v>0</v>
      </c>
      <c r="EJ116" s="144"/>
      <c r="EK116" s="147"/>
      <c r="EL116" s="133">
        <f t="shared" si="2533"/>
        <v>0</v>
      </c>
      <c r="EM116" s="134" t="e">
        <f t="shared" si="2534"/>
        <v>#DIV/0!</v>
      </c>
      <c r="EN116" s="133"/>
      <c r="EO116" s="145">
        <f t="shared" si="2535"/>
        <v>0</v>
      </c>
      <c r="EP116" s="144"/>
      <c r="EQ116" s="147"/>
      <c r="ER116" s="133">
        <f t="shared" si="2536"/>
        <v>0</v>
      </c>
      <c r="ES116" s="134" t="e">
        <f t="shared" si="2537"/>
        <v>#DIV/0!</v>
      </c>
      <c r="ET116" s="133"/>
      <c r="EU116" s="145">
        <f t="shared" si="2538"/>
        <v>0</v>
      </c>
      <c r="EV116" s="144"/>
      <c r="EW116" s="147"/>
      <c r="EX116" s="133">
        <f t="shared" si="2539"/>
        <v>0</v>
      </c>
      <c r="EY116" s="134" t="e">
        <f t="shared" si="2540"/>
        <v>#DIV/0!</v>
      </c>
      <c r="EZ116" s="133"/>
      <c r="FA116" s="145">
        <f t="shared" si="2541"/>
        <v>0</v>
      </c>
      <c r="FB116" s="144"/>
      <c r="FC116" s="147"/>
      <c r="FD116" s="133">
        <f t="shared" si="2542"/>
        <v>0</v>
      </c>
      <c r="FE116" s="134" t="e">
        <f t="shared" si="2543"/>
        <v>#DIV/0!</v>
      </c>
      <c r="FF116" s="133"/>
      <c r="FG116" s="145">
        <f t="shared" si="2544"/>
        <v>0</v>
      </c>
      <c r="FH116" s="144"/>
      <c r="FI116" s="147"/>
      <c r="FJ116" s="133">
        <f t="shared" si="2545"/>
        <v>0</v>
      </c>
      <c r="FK116" s="134" t="e">
        <f t="shared" si="2546"/>
        <v>#DIV/0!</v>
      </c>
      <c r="FL116" s="133"/>
      <c r="FM116" s="145">
        <f t="shared" si="2547"/>
        <v>0</v>
      </c>
      <c r="FN116" s="144">
        <f t="shared" si="1426"/>
        <v>0</v>
      </c>
      <c r="FO116" s="147">
        <f t="shared" si="1426"/>
        <v>0</v>
      </c>
      <c r="FP116" s="133">
        <f t="shared" si="1426"/>
        <v>0</v>
      </c>
      <c r="FQ116" s="134" t="e">
        <f t="shared" si="1427"/>
        <v>#DIV/0!</v>
      </c>
      <c r="FR116" s="133">
        <f t="shared" si="1428"/>
        <v>0</v>
      </c>
      <c r="FS116" s="145">
        <f t="shared" si="1428"/>
        <v>0</v>
      </c>
      <c r="FT116" s="144"/>
      <c r="FU116" s="147"/>
      <c r="FV116" s="133">
        <f t="shared" si="2548"/>
        <v>0</v>
      </c>
      <c r="FW116" s="134" t="e">
        <f t="shared" si="2549"/>
        <v>#DIV/0!</v>
      </c>
      <c r="FX116" s="133"/>
      <c r="FY116" s="145">
        <f t="shared" si="2550"/>
        <v>0</v>
      </c>
      <c r="FZ116" s="144"/>
      <c r="GA116" s="147"/>
      <c r="GB116" s="133">
        <f t="shared" si="2551"/>
        <v>0</v>
      </c>
      <c r="GC116" s="134" t="e">
        <f t="shared" si="2552"/>
        <v>#DIV/0!</v>
      </c>
      <c r="GD116" s="133"/>
      <c r="GE116" s="145">
        <f t="shared" si="2553"/>
        <v>0</v>
      </c>
      <c r="GF116" s="144"/>
      <c r="GG116" s="147"/>
      <c r="GH116" s="133">
        <f t="shared" si="2554"/>
        <v>0</v>
      </c>
      <c r="GI116" s="134" t="e">
        <f t="shared" si="2555"/>
        <v>#DIV/0!</v>
      </c>
      <c r="GJ116" s="133"/>
      <c r="GK116" s="145">
        <f t="shared" si="2556"/>
        <v>0</v>
      </c>
      <c r="GL116" s="144">
        <f t="shared" si="1429"/>
        <v>0</v>
      </c>
      <c r="GM116" s="147">
        <f t="shared" si="1429"/>
        <v>0</v>
      </c>
      <c r="GN116" s="133">
        <f t="shared" si="1429"/>
        <v>0</v>
      </c>
      <c r="GO116" s="134" t="e">
        <f t="shared" si="1430"/>
        <v>#DIV/0!</v>
      </c>
      <c r="GP116" s="133">
        <f t="shared" si="1431"/>
        <v>0</v>
      </c>
      <c r="GQ116" s="145">
        <f t="shared" si="1431"/>
        <v>0</v>
      </c>
      <c r="GR116" s="144"/>
      <c r="GS116" s="147"/>
      <c r="GT116" s="133">
        <f t="shared" si="2557"/>
        <v>0</v>
      </c>
      <c r="GU116" s="134" t="e">
        <f t="shared" si="2558"/>
        <v>#DIV/0!</v>
      </c>
      <c r="GV116" s="133"/>
      <c r="GW116" s="145">
        <f t="shared" si="2559"/>
        <v>0</v>
      </c>
      <c r="GX116" s="144"/>
      <c r="GY116" s="147"/>
      <c r="GZ116" s="133">
        <f t="shared" si="2560"/>
        <v>0</v>
      </c>
      <c r="HA116" s="134" t="e">
        <f t="shared" si="2561"/>
        <v>#DIV/0!</v>
      </c>
      <c r="HB116" s="133"/>
      <c r="HC116" s="145">
        <f t="shared" si="2562"/>
        <v>0</v>
      </c>
      <c r="HD116" s="144"/>
      <c r="HE116" s="147"/>
      <c r="HF116" s="133">
        <f t="shared" si="2563"/>
        <v>0</v>
      </c>
      <c r="HG116" s="134" t="e">
        <f t="shared" si="2564"/>
        <v>#DIV/0!</v>
      </c>
      <c r="HH116" s="133"/>
      <c r="HI116" s="145">
        <f t="shared" si="2565"/>
        <v>0</v>
      </c>
      <c r="HJ116" s="144"/>
      <c r="HK116" s="147"/>
      <c r="HL116" s="133">
        <f t="shared" si="2566"/>
        <v>0</v>
      </c>
      <c r="HM116" s="134" t="e">
        <f t="shared" si="2567"/>
        <v>#DIV/0!</v>
      </c>
      <c r="HN116" s="133"/>
      <c r="HO116" s="145">
        <f t="shared" si="2568"/>
        <v>0</v>
      </c>
      <c r="HP116" s="144"/>
      <c r="HQ116" s="147"/>
      <c r="HR116" s="133">
        <f t="shared" si="2569"/>
        <v>0</v>
      </c>
      <c r="HS116" s="134" t="e">
        <f t="shared" si="2570"/>
        <v>#DIV/0!</v>
      </c>
      <c r="HT116" s="133"/>
      <c r="HU116" s="145">
        <f t="shared" si="2571"/>
        <v>0</v>
      </c>
      <c r="HV116" s="144"/>
      <c r="HW116" s="147"/>
      <c r="HX116" s="133">
        <f t="shared" si="2572"/>
        <v>0</v>
      </c>
      <c r="HY116" s="134" t="e">
        <f t="shared" si="2573"/>
        <v>#DIV/0!</v>
      </c>
      <c r="HZ116" s="133"/>
      <c r="IA116" s="145">
        <f t="shared" si="2574"/>
        <v>0</v>
      </c>
      <c r="IB116" s="144">
        <f t="shared" si="1432"/>
        <v>0</v>
      </c>
      <c r="IC116" s="147">
        <f t="shared" si="1432"/>
        <v>0</v>
      </c>
      <c r="ID116" s="133">
        <f t="shared" si="1432"/>
        <v>0</v>
      </c>
      <c r="IE116" s="134" t="e">
        <f t="shared" si="1433"/>
        <v>#DIV/0!</v>
      </c>
      <c r="IF116" s="133">
        <f t="shared" si="1434"/>
        <v>0</v>
      </c>
      <c r="IG116" s="145">
        <f t="shared" si="1434"/>
        <v>0</v>
      </c>
      <c r="IH116" s="144"/>
      <c r="II116" s="147"/>
      <c r="IJ116" s="133">
        <f t="shared" si="2575"/>
        <v>0</v>
      </c>
      <c r="IK116" s="134" t="e">
        <f t="shared" si="2576"/>
        <v>#DIV/0!</v>
      </c>
      <c r="IL116" s="133"/>
      <c r="IM116" s="145">
        <f t="shared" si="2577"/>
        <v>0</v>
      </c>
      <c r="IN116" s="144"/>
      <c r="IO116" s="147"/>
      <c r="IP116" s="133">
        <f t="shared" si="2578"/>
        <v>0</v>
      </c>
      <c r="IQ116" s="134" t="e">
        <f t="shared" si="2579"/>
        <v>#DIV/0!</v>
      </c>
      <c r="IR116" s="133"/>
      <c r="IS116" s="145">
        <f t="shared" si="2580"/>
        <v>0</v>
      </c>
      <c r="IT116" s="144"/>
      <c r="IU116" s="147"/>
      <c r="IV116" s="133">
        <f t="shared" si="2581"/>
        <v>0</v>
      </c>
      <c r="IW116" s="134" t="e">
        <f t="shared" si="2582"/>
        <v>#DIV/0!</v>
      </c>
      <c r="IX116" s="133"/>
      <c r="IY116" s="145">
        <f t="shared" si="2583"/>
        <v>0</v>
      </c>
      <c r="IZ116" s="144">
        <f t="shared" si="1435"/>
        <v>0</v>
      </c>
      <c r="JA116" s="147">
        <f t="shared" si="1435"/>
        <v>0</v>
      </c>
      <c r="JB116" s="133">
        <f t="shared" si="1435"/>
        <v>0</v>
      </c>
      <c r="JC116" s="134" t="e">
        <f t="shared" si="1436"/>
        <v>#DIV/0!</v>
      </c>
      <c r="JD116" s="133">
        <f t="shared" si="1437"/>
        <v>0</v>
      </c>
      <c r="JE116" s="145">
        <f t="shared" si="1437"/>
        <v>0</v>
      </c>
      <c r="JF116" s="144"/>
      <c r="JG116" s="147"/>
      <c r="JH116" s="133">
        <f t="shared" si="2584"/>
        <v>0</v>
      </c>
      <c r="JI116" s="134" t="e">
        <f t="shared" si="2585"/>
        <v>#DIV/0!</v>
      </c>
      <c r="JJ116" s="133"/>
      <c r="JK116" s="145">
        <f t="shared" si="2586"/>
        <v>0</v>
      </c>
      <c r="JL116" s="144"/>
      <c r="JM116" s="147"/>
      <c r="JN116" s="133">
        <f t="shared" si="2587"/>
        <v>0</v>
      </c>
      <c r="JO116" s="134" t="e">
        <f t="shared" si="2588"/>
        <v>#DIV/0!</v>
      </c>
      <c r="JP116" s="133"/>
      <c r="JQ116" s="145">
        <f t="shared" si="2589"/>
        <v>0</v>
      </c>
      <c r="JR116" s="144"/>
      <c r="JS116" s="147"/>
      <c r="JT116" s="133">
        <f t="shared" si="2590"/>
        <v>0</v>
      </c>
      <c r="JU116" s="134" t="e">
        <f t="shared" si="2591"/>
        <v>#DIV/0!</v>
      </c>
      <c r="JV116" s="133"/>
      <c r="JW116" s="145">
        <f t="shared" si="2592"/>
        <v>0</v>
      </c>
      <c r="JX116" s="144"/>
      <c r="JY116" s="147"/>
      <c r="JZ116" s="133">
        <f t="shared" si="2593"/>
        <v>0</v>
      </c>
      <c r="KA116" s="134" t="e">
        <f t="shared" si="2594"/>
        <v>#DIV/0!</v>
      </c>
      <c r="KB116" s="133"/>
      <c r="KC116" s="145">
        <f t="shared" si="2595"/>
        <v>0</v>
      </c>
      <c r="KD116" s="144">
        <f t="shared" si="1438"/>
        <v>0</v>
      </c>
      <c r="KE116" s="147">
        <f t="shared" si="1438"/>
        <v>0</v>
      </c>
      <c r="KF116" s="133">
        <f t="shared" si="1438"/>
        <v>0</v>
      </c>
      <c r="KG116" s="134" t="e">
        <f t="shared" si="1439"/>
        <v>#DIV/0!</v>
      </c>
      <c r="KH116" s="133">
        <f t="shared" si="1440"/>
        <v>0</v>
      </c>
      <c r="KI116" s="145">
        <f t="shared" si="1440"/>
        <v>0</v>
      </c>
      <c r="KJ116" s="144"/>
      <c r="KK116" s="147"/>
      <c r="KL116" s="133">
        <f t="shared" si="2596"/>
        <v>0</v>
      </c>
      <c r="KM116" s="134" t="e">
        <f t="shared" si="2597"/>
        <v>#DIV/0!</v>
      </c>
      <c r="KN116" s="133"/>
      <c r="KO116" s="145">
        <f t="shared" si="2598"/>
        <v>0</v>
      </c>
      <c r="KP116" s="144"/>
      <c r="KQ116" s="147"/>
      <c r="KR116" s="133">
        <f t="shared" si="2599"/>
        <v>0</v>
      </c>
      <c r="KS116" s="134" t="e">
        <f t="shared" si="2600"/>
        <v>#DIV/0!</v>
      </c>
      <c r="KT116" s="133"/>
      <c r="KU116" s="145">
        <f t="shared" si="2601"/>
        <v>0</v>
      </c>
      <c r="KV116" s="144">
        <f t="shared" si="1441"/>
        <v>0</v>
      </c>
      <c r="KW116" s="147">
        <f t="shared" si="1441"/>
        <v>0</v>
      </c>
      <c r="KX116" s="133">
        <f t="shared" si="1441"/>
        <v>0</v>
      </c>
      <c r="KY116" s="134" t="e">
        <f t="shared" si="1442"/>
        <v>#DIV/0!</v>
      </c>
      <c r="KZ116" s="133">
        <f t="shared" si="1443"/>
        <v>0</v>
      </c>
      <c r="LA116" s="145">
        <f t="shared" si="1443"/>
        <v>0</v>
      </c>
      <c r="LB116" s="144"/>
      <c r="LC116" s="147"/>
      <c r="LD116" s="133">
        <f t="shared" si="2602"/>
        <v>0</v>
      </c>
      <c r="LE116" s="134" t="e">
        <f t="shared" si="2603"/>
        <v>#DIV/0!</v>
      </c>
      <c r="LF116" s="133"/>
      <c r="LG116" s="145">
        <f t="shared" si="2604"/>
        <v>0</v>
      </c>
      <c r="LH116" s="144"/>
      <c r="LI116" s="147"/>
      <c r="LJ116" s="133">
        <f t="shared" si="2605"/>
        <v>0</v>
      </c>
      <c r="LK116" s="134" t="e">
        <f t="shared" si="2606"/>
        <v>#DIV/0!</v>
      </c>
      <c r="LL116" s="133"/>
      <c r="LM116" s="145">
        <f t="shared" si="2607"/>
        <v>0</v>
      </c>
      <c r="LN116" s="144">
        <f t="shared" si="1444"/>
        <v>0</v>
      </c>
      <c r="LO116" s="147">
        <f t="shared" si="1444"/>
        <v>0</v>
      </c>
      <c r="LP116" s="133">
        <f t="shared" si="1444"/>
        <v>0</v>
      </c>
      <c r="LQ116" s="134" t="e">
        <f t="shared" si="1445"/>
        <v>#DIV/0!</v>
      </c>
      <c r="LR116" s="133">
        <f t="shared" si="1446"/>
        <v>0</v>
      </c>
      <c r="LS116" s="145">
        <f t="shared" si="1446"/>
        <v>0</v>
      </c>
      <c r="LT116" s="144"/>
      <c r="LU116" s="147"/>
      <c r="LV116" s="133">
        <f t="shared" si="2608"/>
        <v>0</v>
      </c>
      <c r="LW116" s="134" t="e">
        <f t="shared" si="2609"/>
        <v>#DIV/0!</v>
      </c>
      <c r="LX116" s="133"/>
      <c r="LY116" s="145">
        <f t="shared" si="2610"/>
        <v>0</v>
      </c>
      <c r="LZ116" s="144"/>
      <c r="MA116" s="147"/>
      <c r="MB116" s="133">
        <f t="shared" si="2611"/>
        <v>0</v>
      </c>
      <c r="MC116" s="134" t="e">
        <f t="shared" si="2612"/>
        <v>#DIV/0!</v>
      </c>
      <c r="MD116" s="133"/>
      <c r="ME116" s="145">
        <f t="shared" si="2613"/>
        <v>0</v>
      </c>
      <c r="MF116" s="144">
        <f t="shared" si="1447"/>
        <v>0</v>
      </c>
      <c r="MG116" s="147">
        <f t="shared" si="1447"/>
        <v>0</v>
      </c>
      <c r="MH116" s="133">
        <f t="shared" si="1447"/>
        <v>0</v>
      </c>
      <c r="MI116" s="134" t="e">
        <f t="shared" si="1448"/>
        <v>#DIV/0!</v>
      </c>
      <c r="MJ116" s="133">
        <f t="shared" si="1449"/>
        <v>0</v>
      </c>
      <c r="MK116" s="145">
        <f t="shared" si="1449"/>
        <v>0</v>
      </c>
      <c r="ML116" s="144"/>
      <c r="MM116" s="147"/>
      <c r="MN116" s="133">
        <f t="shared" si="2614"/>
        <v>0</v>
      </c>
      <c r="MO116" s="134" t="e">
        <f t="shared" si="2615"/>
        <v>#DIV/0!</v>
      </c>
      <c r="MP116" s="133"/>
      <c r="MQ116" s="145">
        <f t="shared" si="2616"/>
        <v>0</v>
      </c>
      <c r="MR116" s="144"/>
      <c r="MS116" s="147"/>
      <c r="MT116" s="133">
        <f t="shared" si="2617"/>
        <v>0</v>
      </c>
      <c r="MU116" s="134" t="e">
        <f t="shared" si="2618"/>
        <v>#DIV/0!</v>
      </c>
      <c r="MV116" s="133"/>
      <c r="MW116" s="145">
        <f t="shared" si="2619"/>
        <v>0</v>
      </c>
      <c r="MX116" s="144">
        <f t="shared" si="1450"/>
        <v>0</v>
      </c>
      <c r="MY116" s="147">
        <f t="shared" si="1450"/>
        <v>0</v>
      </c>
      <c r="MZ116" s="133">
        <f t="shared" si="1450"/>
        <v>0</v>
      </c>
      <c r="NA116" s="134" t="e">
        <f t="shared" si="1451"/>
        <v>#DIV/0!</v>
      </c>
      <c r="NB116" s="133">
        <f t="shared" si="1452"/>
        <v>0</v>
      </c>
      <c r="NC116" s="145">
        <f t="shared" si="1452"/>
        <v>0</v>
      </c>
      <c r="ND116" s="144"/>
      <c r="NE116" s="147"/>
      <c r="NF116" s="133">
        <f t="shared" si="2620"/>
        <v>0</v>
      </c>
      <c r="NG116" s="134" t="e">
        <f t="shared" si="2621"/>
        <v>#DIV/0!</v>
      </c>
      <c r="NH116" s="133"/>
      <c r="NI116" s="145">
        <f t="shared" si="2622"/>
        <v>0</v>
      </c>
      <c r="NJ116" s="144"/>
      <c r="NK116" s="147"/>
      <c r="NL116" s="133">
        <f t="shared" si="2623"/>
        <v>0</v>
      </c>
      <c r="NM116" s="134" t="e">
        <f t="shared" si="2624"/>
        <v>#DIV/0!</v>
      </c>
      <c r="NN116" s="133"/>
      <c r="NO116" s="145">
        <f t="shared" si="2625"/>
        <v>0</v>
      </c>
      <c r="NP116" s="144">
        <f t="shared" si="1453"/>
        <v>0</v>
      </c>
      <c r="NQ116" s="147">
        <f t="shared" si="1453"/>
        <v>0</v>
      </c>
      <c r="NR116" s="133">
        <f t="shared" si="1453"/>
        <v>0</v>
      </c>
      <c r="NS116" s="134" t="e">
        <f t="shared" si="1454"/>
        <v>#DIV/0!</v>
      </c>
      <c r="NT116" s="133">
        <f t="shared" si="1455"/>
        <v>0</v>
      </c>
      <c r="NU116" s="145">
        <f t="shared" si="1455"/>
        <v>0</v>
      </c>
      <c r="NV116" s="144"/>
      <c r="NW116" s="147"/>
      <c r="NX116" s="133">
        <f t="shared" si="2626"/>
        <v>0</v>
      </c>
      <c r="NY116" s="134" t="e">
        <f t="shared" si="2627"/>
        <v>#DIV/0!</v>
      </c>
      <c r="NZ116" s="133"/>
      <c r="OA116" s="145">
        <f t="shared" si="2628"/>
        <v>0</v>
      </c>
      <c r="OB116" s="144"/>
      <c r="OC116" s="147"/>
      <c r="OD116" s="133">
        <f t="shared" si="2629"/>
        <v>0</v>
      </c>
      <c r="OE116" s="134" t="e">
        <f t="shared" si="2630"/>
        <v>#DIV/0!</v>
      </c>
      <c r="OF116" s="133"/>
      <c r="OG116" s="145">
        <f t="shared" si="2631"/>
        <v>0</v>
      </c>
      <c r="OH116" s="144"/>
      <c r="OI116" s="147"/>
      <c r="OJ116" s="133">
        <f t="shared" si="2632"/>
        <v>0</v>
      </c>
      <c r="OK116" s="134" t="e">
        <f t="shared" si="2633"/>
        <v>#DIV/0!</v>
      </c>
      <c r="OL116" s="133"/>
      <c r="OM116" s="145">
        <f t="shared" si="2634"/>
        <v>0</v>
      </c>
      <c r="ON116" s="144">
        <f t="shared" si="1456"/>
        <v>0</v>
      </c>
      <c r="OO116" s="147">
        <f t="shared" si="1456"/>
        <v>0</v>
      </c>
      <c r="OP116" s="133">
        <f t="shared" si="1456"/>
        <v>0</v>
      </c>
      <c r="OQ116" s="134" t="e">
        <f t="shared" si="1457"/>
        <v>#DIV/0!</v>
      </c>
      <c r="OR116" s="133">
        <f t="shared" si="1458"/>
        <v>0</v>
      </c>
      <c r="OS116" s="145">
        <f t="shared" si="1458"/>
        <v>0</v>
      </c>
      <c r="OT116" s="144"/>
      <c r="OU116" s="147"/>
      <c r="OV116" s="133">
        <f t="shared" si="2635"/>
        <v>0</v>
      </c>
      <c r="OW116" s="134" t="e">
        <f t="shared" si="2636"/>
        <v>#DIV/0!</v>
      </c>
      <c r="OX116" s="133"/>
      <c r="OY116" s="145">
        <f t="shared" si="2637"/>
        <v>0</v>
      </c>
      <c r="OZ116" s="144"/>
      <c r="PA116" s="147"/>
      <c r="PB116" s="133">
        <f t="shared" si="2638"/>
        <v>0</v>
      </c>
      <c r="PC116" s="134" t="e">
        <f t="shared" si="2639"/>
        <v>#DIV/0!</v>
      </c>
      <c r="PD116" s="133"/>
      <c r="PE116" s="145">
        <f t="shared" si="2640"/>
        <v>0</v>
      </c>
      <c r="PF116" s="144">
        <f t="shared" si="1459"/>
        <v>0</v>
      </c>
      <c r="PG116" s="147">
        <f t="shared" si="1459"/>
        <v>0</v>
      </c>
      <c r="PH116" s="133">
        <f t="shared" si="1459"/>
        <v>0</v>
      </c>
      <c r="PI116" s="134" t="e">
        <f t="shared" si="1460"/>
        <v>#DIV/0!</v>
      </c>
      <c r="PJ116" s="133">
        <f t="shared" si="1461"/>
        <v>0</v>
      </c>
      <c r="PK116" s="145">
        <f t="shared" si="1461"/>
        <v>0</v>
      </c>
      <c r="PL116" s="144"/>
      <c r="PM116" s="147"/>
      <c r="PN116" s="133">
        <f t="shared" si="2641"/>
        <v>0</v>
      </c>
      <c r="PO116" s="134" t="e">
        <f t="shared" si="2642"/>
        <v>#DIV/0!</v>
      </c>
      <c r="PP116" s="133"/>
      <c r="PQ116" s="145">
        <f t="shared" si="2643"/>
        <v>0</v>
      </c>
      <c r="PR116" s="144"/>
      <c r="PS116" s="147"/>
      <c r="PT116" s="133">
        <f t="shared" si="2644"/>
        <v>0</v>
      </c>
      <c r="PU116" s="134" t="e">
        <f t="shared" si="2645"/>
        <v>#DIV/0!</v>
      </c>
      <c r="PV116" s="133"/>
      <c r="PW116" s="145">
        <f t="shared" si="2646"/>
        <v>0</v>
      </c>
    </row>
    <row r="117" spans="1:439" s="98" customFormat="1">
      <c r="A117" s="150"/>
      <c r="B117" s="186" t="s">
        <v>829</v>
      </c>
      <c r="C117" s="186" t="s">
        <v>830</v>
      </c>
      <c r="D117" s="152">
        <f>+'[10]รายงานจัดซื้องบ P '!D26</f>
        <v>0</v>
      </c>
      <c r="E117" s="152">
        <f>+'[10]รายงานจัดซื้องบ P '!E26</f>
        <v>6928200</v>
      </c>
      <c r="F117" s="152">
        <f t="shared" si="2371"/>
        <v>6928200</v>
      </c>
      <c r="G117" s="153">
        <f>+'[10]รายงานจัดซื้องบ P '!F26</f>
        <v>0</v>
      </c>
      <c r="H117" s="152">
        <f t="shared" si="2521"/>
        <v>6928200</v>
      </c>
      <c r="I117" s="153">
        <f>+'[10]รายงานจัดซื้องบ P '!H26+'[10]รายงานจัดซื้องบ P '!K26+'[10]รายงานจัดซื้องบ P '!L26</f>
        <v>0</v>
      </c>
      <c r="J117" s="237">
        <f t="shared" si="2373"/>
        <v>6928200</v>
      </c>
      <c r="K117" s="154">
        <f t="shared" si="1374"/>
        <v>0</v>
      </c>
      <c r="L117" s="152">
        <f>+'[10]รายงานจัดซื้องบ P '!N26</f>
        <v>6680439.5</v>
      </c>
      <c r="M117" s="238">
        <f t="shared" si="2374"/>
        <v>247760.5</v>
      </c>
      <c r="N117" s="136">
        <f t="shared" si="1375"/>
        <v>0</v>
      </c>
      <c r="O117" s="148">
        <f t="shared" si="1375"/>
        <v>0</v>
      </c>
      <c r="P117" s="239">
        <f t="shared" si="1375"/>
        <v>0</v>
      </c>
      <c r="Q117" s="138" t="e">
        <f t="shared" si="1376"/>
        <v>#DIV/0!</v>
      </c>
      <c r="R117" s="137">
        <f t="shared" si="1377"/>
        <v>0</v>
      </c>
      <c r="S117" s="139">
        <f t="shared" si="1377"/>
        <v>0</v>
      </c>
      <c r="T117" s="140">
        <f t="shared" si="1484"/>
        <v>6928200</v>
      </c>
      <c r="U117" s="149">
        <f t="shared" si="1484"/>
        <v>0</v>
      </c>
      <c r="V117" s="240">
        <f t="shared" si="2522"/>
        <v>6928200</v>
      </c>
      <c r="W117" s="142">
        <f t="shared" si="1248"/>
        <v>0</v>
      </c>
      <c r="X117" s="141">
        <f t="shared" si="1486"/>
        <v>6680439.5</v>
      </c>
      <c r="Y117" s="143">
        <f t="shared" si="2523"/>
        <v>247760.5</v>
      </c>
      <c r="Z117" s="144">
        <v>0</v>
      </c>
      <c r="AA117" s="147">
        <v>0</v>
      </c>
      <c r="AB117" s="241">
        <f t="shared" si="2524"/>
        <v>0</v>
      </c>
      <c r="AC117" s="134" t="e">
        <f t="shared" si="2525"/>
        <v>#DIV/0!</v>
      </c>
      <c r="AD117" s="133">
        <v>0</v>
      </c>
      <c r="AE117" s="145">
        <f t="shared" si="2526"/>
        <v>0</v>
      </c>
      <c r="AF117" s="144">
        <v>0</v>
      </c>
      <c r="AG117" s="147">
        <v>0</v>
      </c>
      <c r="AH117" s="241">
        <f t="shared" si="2527"/>
        <v>0</v>
      </c>
      <c r="AI117" s="134" t="e">
        <f t="shared" si="2528"/>
        <v>#DIV/0!</v>
      </c>
      <c r="AJ117" s="133">
        <v>0</v>
      </c>
      <c r="AK117" s="145">
        <f t="shared" si="2529"/>
        <v>0</v>
      </c>
      <c r="AL117" s="144">
        <f t="shared" si="1378"/>
        <v>0</v>
      </c>
      <c r="AM117" s="147">
        <f t="shared" si="1378"/>
        <v>0</v>
      </c>
      <c r="AN117" s="241">
        <f t="shared" si="1378"/>
        <v>0</v>
      </c>
      <c r="AO117" s="134" t="e">
        <f t="shared" si="1379"/>
        <v>#DIV/0!</v>
      </c>
      <c r="AP117" s="133">
        <f t="shared" si="1380"/>
        <v>0</v>
      </c>
      <c r="AQ117" s="145">
        <f t="shared" si="1380"/>
        <v>0</v>
      </c>
      <c r="AR117" s="144"/>
      <c r="AS117" s="147"/>
      <c r="AT117" s="241">
        <f t="shared" si="1381"/>
        <v>0</v>
      </c>
      <c r="AU117" s="134" t="e">
        <f t="shared" si="1382"/>
        <v>#DIV/0!</v>
      </c>
      <c r="AV117" s="133"/>
      <c r="AW117" s="145">
        <f t="shared" si="1383"/>
        <v>0</v>
      </c>
      <c r="AX117" s="144"/>
      <c r="AY117" s="147"/>
      <c r="AZ117" s="241">
        <f t="shared" si="1384"/>
        <v>0</v>
      </c>
      <c r="BA117" s="134" t="e">
        <f t="shared" si="1385"/>
        <v>#DIV/0!</v>
      </c>
      <c r="BB117" s="133"/>
      <c r="BC117" s="145">
        <f t="shared" si="1386"/>
        <v>0</v>
      </c>
      <c r="BD117" s="144"/>
      <c r="BE117" s="147"/>
      <c r="BF117" s="241">
        <f t="shared" si="1387"/>
        <v>0</v>
      </c>
      <c r="BG117" s="134" t="e">
        <f t="shared" si="1388"/>
        <v>#DIV/0!</v>
      </c>
      <c r="BH117" s="133"/>
      <c r="BI117" s="145">
        <f t="shared" si="1389"/>
        <v>0</v>
      </c>
      <c r="BJ117" s="144">
        <f t="shared" si="1390"/>
        <v>6928200</v>
      </c>
      <c r="BK117" s="147">
        <f t="shared" si="1390"/>
        <v>0</v>
      </c>
      <c r="BL117" s="241">
        <f t="shared" si="1390"/>
        <v>6928200</v>
      </c>
      <c r="BM117" s="134">
        <f t="shared" si="1391"/>
        <v>0</v>
      </c>
      <c r="BN117" s="133">
        <f t="shared" si="1392"/>
        <v>6680439.5</v>
      </c>
      <c r="BO117" s="145">
        <f t="shared" si="1392"/>
        <v>247760.5</v>
      </c>
      <c r="BP117" s="144">
        <f>+[10]รายละเอียดซื้อP!F125</f>
        <v>6928200</v>
      </c>
      <c r="BQ117" s="147">
        <f>+[10]รายละเอียดซื้อP!G125+[10]รายละเอียดซื้อP!J125+[10]รายละเอียดซื้อP!K125</f>
        <v>0</v>
      </c>
      <c r="BR117" s="241">
        <f t="shared" si="1393"/>
        <v>6928200</v>
      </c>
      <c r="BS117" s="134">
        <f t="shared" si="1394"/>
        <v>0</v>
      </c>
      <c r="BT117" s="133">
        <f>+[10]รายละเอียดซื้อP!N125</f>
        <v>6680439.5</v>
      </c>
      <c r="BU117" s="145">
        <f t="shared" si="1395"/>
        <v>247760.5</v>
      </c>
      <c r="BV117" s="144"/>
      <c r="BW117" s="147"/>
      <c r="BX117" s="241">
        <f t="shared" si="1396"/>
        <v>0</v>
      </c>
      <c r="BY117" s="134" t="e">
        <f t="shared" si="1397"/>
        <v>#DIV/0!</v>
      </c>
      <c r="BZ117" s="133"/>
      <c r="CA117" s="145">
        <f t="shared" si="1398"/>
        <v>0</v>
      </c>
      <c r="CB117" s="144"/>
      <c r="CC117" s="147"/>
      <c r="CD117" s="241">
        <f t="shared" si="1399"/>
        <v>0</v>
      </c>
      <c r="CE117" s="134" t="e">
        <f t="shared" si="1400"/>
        <v>#DIV/0!</v>
      </c>
      <c r="CF117" s="133"/>
      <c r="CG117" s="145">
        <f t="shared" si="1401"/>
        <v>0</v>
      </c>
      <c r="CH117" s="144">
        <f t="shared" si="1402"/>
        <v>0</v>
      </c>
      <c r="CI117" s="147">
        <f t="shared" si="1402"/>
        <v>0</v>
      </c>
      <c r="CJ117" s="241">
        <f t="shared" si="1402"/>
        <v>0</v>
      </c>
      <c r="CK117" s="134" t="e">
        <f t="shared" si="1403"/>
        <v>#DIV/0!</v>
      </c>
      <c r="CL117" s="133">
        <f t="shared" si="1404"/>
        <v>0</v>
      </c>
      <c r="CM117" s="145">
        <f t="shared" si="1404"/>
        <v>0</v>
      </c>
      <c r="CN117" s="144"/>
      <c r="CO117" s="147"/>
      <c r="CP117" s="241">
        <f t="shared" si="1405"/>
        <v>0</v>
      </c>
      <c r="CQ117" s="134" t="e">
        <f t="shared" si="1406"/>
        <v>#DIV/0!</v>
      </c>
      <c r="CR117" s="133"/>
      <c r="CS117" s="145">
        <f t="shared" si="1407"/>
        <v>0</v>
      </c>
      <c r="CT117" s="144"/>
      <c r="CU117" s="147"/>
      <c r="CV117" s="241">
        <f t="shared" si="1408"/>
        <v>0</v>
      </c>
      <c r="CW117" s="134" t="e">
        <f t="shared" si="1409"/>
        <v>#DIV/0!</v>
      </c>
      <c r="CX117" s="133"/>
      <c r="CY117" s="145">
        <f t="shared" si="1410"/>
        <v>0</v>
      </c>
      <c r="CZ117" s="144"/>
      <c r="DA117" s="147"/>
      <c r="DB117" s="241">
        <f t="shared" si="1411"/>
        <v>0</v>
      </c>
      <c r="DC117" s="134" t="e">
        <f t="shared" si="1412"/>
        <v>#DIV/0!</v>
      </c>
      <c r="DD117" s="133"/>
      <c r="DE117" s="145">
        <f t="shared" si="1413"/>
        <v>0</v>
      </c>
      <c r="DF117" s="144">
        <f t="shared" si="1414"/>
        <v>0</v>
      </c>
      <c r="DG117" s="147">
        <f t="shared" si="1414"/>
        <v>0</v>
      </c>
      <c r="DH117" s="241">
        <f t="shared" si="1414"/>
        <v>0</v>
      </c>
      <c r="DI117" s="134" t="e">
        <f t="shared" si="1415"/>
        <v>#DIV/0!</v>
      </c>
      <c r="DJ117" s="133">
        <f t="shared" si="1416"/>
        <v>0</v>
      </c>
      <c r="DK117" s="145">
        <f t="shared" si="1416"/>
        <v>0</v>
      </c>
      <c r="DL117" s="144"/>
      <c r="DM117" s="147"/>
      <c r="DN117" s="241">
        <f t="shared" si="1417"/>
        <v>0</v>
      </c>
      <c r="DO117" s="134" t="e">
        <f t="shared" si="1418"/>
        <v>#DIV/0!</v>
      </c>
      <c r="DP117" s="133"/>
      <c r="DQ117" s="145">
        <f t="shared" si="1419"/>
        <v>0</v>
      </c>
      <c r="DR117" s="144"/>
      <c r="DS117" s="147"/>
      <c r="DT117" s="241">
        <f t="shared" si="1420"/>
        <v>0</v>
      </c>
      <c r="DU117" s="134" t="e">
        <f t="shared" si="1421"/>
        <v>#DIV/0!</v>
      </c>
      <c r="DV117" s="133"/>
      <c r="DW117" s="145">
        <f t="shared" si="1422"/>
        <v>0</v>
      </c>
      <c r="DX117" s="144"/>
      <c r="DY117" s="147"/>
      <c r="DZ117" s="241">
        <f t="shared" si="2530"/>
        <v>0</v>
      </c>
      <c r="EA117" s="134" t="e">
        <f t="shared" si="2531"/>
        <v>#DIV/0!</v>
      </c>
      <c r="EB117" s="133"/>
      <c r="EC117" s="145">
        <f t="shared" si="2532"/>
        <v>0</v>
      </c>
      <c r="ED117" s="144">
        <f t="shared" si="1423"/>
        <v>0</v>
      </c>
      <c r="EE117" s="147">
        <f t="shared" si="1423"/>
        <v>0</v>
      </c>
      <c r="EF117" s="241">
        <f t="shared" si="1423"/>
        <v>0</v>
      </c>
      <c r="EG117" s="134" t="e">
        <f t="shared" si="1424"/>
        <v>#DIV/0!</v>
      </c>
      <c r="EH117" s="133">
        <f t="shared" si="1425"/>
        <v>0</v>
      </c>
      <c r="EI117" s="145">
        <f t="shared" si="1425"/>
        <v>0</v>
      </c>
      <c r="EJ117" s="144"/>
      <c r="EK117" s="147"/>
      <c r="EL117" s="241">
        <f t="shared" si="2533"/>
        <v>0</v>
      </c>
      <c r="EM117" s="134" t="e">
        <f t="shared" si="2534"/>
        <v>#DIV/0!</v>
      </c>
      <c r="EN117" s="133"/>
      <c r="EO117" s="145">
        <f t="shared" si="2535"/>
        <v>0</v>
      </c>
      <c r="EP117" s="144"/>
      <c r="EQ117" s="147"/>
      <c r="ER117" s="241">
        <f t="shared" si="2536"/>
        <v>0</v>
      </c>
      <c r="ES117" s="134" t="e">
        <f t="shared" si="2537"/>
        <v>#DIV/0!</v>
      </c>
      <c r="ET117" s="133"/>
      <c r="EU117" s="145">
        <f t="shared" si="2538"/>
        <v>0</v>
      </c>
      <c r="EV117" s="144"/>
      <c r="EW117" s="147"/>
      <c r="EX117" s="241">
        <f t="shared" si="2539"/>
        <v>0</v>
      </c>
      <c r="EY117" s="134" t="e">
        <f t="shared" si="2540"/>
        <v>#DIV/0!</v>
      </c>
      <c r="EZ117" s="133"/>
      <c r="FA117" s="145">
        <f t="shared" si="2541"/>
        <v>0</v>
      </c>
      <c r="FB117" s="144"/>
      <c r="FC117" s="147"/>
      <c r="FD117" s="241">
        <f t="shared" si="2542"/>
        <v>0</v>
      </c>
      <c r="FE117" s="134" t="e">
        <f t="shared" si="2543"/>
        <v>#DIV/0!</v>
      </c>
      <c r="FF117" s="133"/>
      <c r="FG117" s="145">
        <f t="shared" si="2544"/>
        <v>0</v>
      </c>
      <c r="FH117" s="144"/>
      <c r="FI117" s="147"/>
      <c r="FJ117" s="241">
        <f t="shared" si="2545"/>
        <v>0</v>
      </c>
      <c r="FK117" s="134" t="e">
        <f t="shared" si="2546"/>
        <v>#DIV/0!</v>
      </c>
      <c r="FL117" s="133"/>
      <c r="FM117" s="145">
        <f t="shared" si="2547"/>
        <v>0</v>
      </c>
      <c r="FN117" s="144">
        <f t="shared" si="1426"/>
        <v>0</v>
      </c>
      <c r="FO117" s="147">
        <f t="shared" si="1426"/>
        <v>0</v>
      </c>
      <c r="FP117" s="241">
        <f t="shared" si="1426"/>
        <v>0</v>
      </c>
      <c r="FQ117" s="134" t="e">
        <f t="shared" si="1427"/>
        <v>#DIV/0!</v>
      </c>
      <c r="FR117" s="133">
        <f t="shared" si="1428"/>
        <v>0</v>
      </c>
      <c r="FS117" s="145">
        <f t="shared" si="1428"/>
        <v>0</v>
      </c>
      <c r="FT117" s="144"/>
      <c r="FU117" s="147"/>
      <c r="FV117" s="241">
        <f t="shared" si="2548"/>
        <v>0</v>
      </c>
      <c r="FW117" s="134" t="e">
        <f t="shared" si="2549"/>
        <v>#DIV/0!</v>
      </c>
      <c r="FX117" s="133"/>
      <c r="FY117" s="145">
        <f t="shared" si="2550"/>
        <v>0</v>
      </c>
      <c r="FZ117" s="144"/>
      <c r="GA117" s="147"/>
      <c r="GB117" s="241">
        <f t="shared" si="2551"/>
        <v>0</v>
      </c>
      <c r="GC117" s="134" t="e">
        <f t="shared" si="2552"/>
        <v>#DIV/0!</v>
      </c>
      <c r="GD117" s="133"/>
      <c r="GE117" s="145">
        <f t="shared" si="2553"/>
        <v>0</v>
      </c>
      <c r="GF117" s="144"/>
      <c r="GG117" s="147"/>
      <c r="GH117" s="241">
        <f t="shared" si="2554"/>
        <v>0</v>
      </c>
      <c r="GI117" s="134" t="e">
        <f t="shared" si="2555"/>
        <v>#DIV/0!</v>
      </c>
      <c r="GJ117" s="133"/>
      <c r="GK117" s="145">
        <f t="shared" si="2556"/>
        <v>0</v>
      </c>
      <c r="GL117" s="144">
        <f t="shared" si="1429"/>
        <v>0</v>
      </c>
      <c r="GM117" s="147">
        <f t="shared" si="1429"/>
        <v>0</v>
      </c>
      <c r="GN117" s="241">
        <f t="shared" si="1429"/>
        <v>0</v>
      </c>
      <c r="GO117" s="134" t="e">
        <f t="shared" si="1430"/>
        <v>#DIV/0!</v>
      </c>
      <c r="GP117" s="133">
        <f t="shared" si="1431"/>
        <v>0</v>
      </c>
      <c r="GQ117" s="145">
        <f t="shared" si="1431"/>
        <v>0</v>
      </c>
      <c r="GR117" s="144"/>
      <c r="GS117" s="147"/>
      <c r="GT117" s="241">
        <f t="shared" si="2557"/>
        <v>0</v>
      </c>
      <c r="GU117" s="134" t="e">
        <f t="shared" si="2558"/>
        <v>#DIV/0!</v>
      </c>
      <c r="GV117" s="133"/>
      <c r="GW117" s="145">
        <f t="shared" si="2559"/>
        <v>0</v>
      </c>
      <c r="GX117" s="144"/>
      <c r="GY117" s="147"/>
      <c r="GZ117" s="241">
        <f t="shared" si="2560"/>
        <v>0</v>
      </c>
      <c r="HA117" s="134" t="e">
        <f t="shared" si="2561"/>
        <v>#DIV/0!</v>
      </c>
      <c r="HB117" s="133"/>
      <c r="HC117" s="145">
        <f t="shared" si="2562"/>
        <v>0</v>
      </c>
      <c r="HD117" s="144"/>
      <c r="HE117" s="147"/>
      <c r="HF117" s="241">
        <f t="shared" si="2563"/>
        <v>0</v>
      </c>
      <c r="HG117" s="134" t="e">
        <f t="shared" si="2564"/>
        <v>#DIV/0!</v>
      </c>
      <c r="HH117" s="133"/>
      <c r="HI117" s="145">
        <f t="shared" si="2565"/>
        <v>0</v>
      </c>
      <c r="HJ117" s="144"/>
      <c r="HK117" s="147"/>
      <c r="HL117" s="241">
        <f t="shared" si="2566"/>
        <v>0</v>
      </c>
      <c r="HM117" s="134" t="e">
        <f t="shared" si="2567"/>
        <v>#DIV/0!</v>
      </c>
      <c r="HN117" s="133"/>
      <c r="HO117" s="145">
        <f t="shared" si="2568"/>
        <v>0</v>
      </c>
      <c r="HP117" s="144"/>
      <c r="HQ117" s="147"/>
      <c r="HR117" s="241">
        <f t="shared" si="2569"/>
        <v>0</v>
      </c>
      <c r="HS117" s="134" t="e">
        <f t="shared" si="2570"/>
        <v>#DIV/0!</v>
      </c>
      <c r="HT117" s="133"/>
      <c r="HU117" s="145">
        <f t="shared" si="2571"/>
        <v>0</v>
      </c>
      <c r="HV117" s="144"/>
      <c r="HW117" s="147"/>
      <c r="HX117" s="241">
        <f t="shared" si="2572"/>
        <v>0</v>
      </c>
      <c r="HY117" s="134" t="e">
        <f t="shared" si="2573"/>
        <v>#DIV/0!</v>
      </c>
      <c r="HZ117" s="133"/>
      <c r="IA117" s="145">
        <f t="shared" si="2574"/>
        <v>0</v>
      </c>
      <c r="IB117" s="144">
        <f t="shared" si="1432"/>
        <v>0</v>
      </c>
      <c r="IC117" s="147">
        <f t="shared" si="1432"/>
        <v>0</v>
      </c>
      <c r="ID117" s="241">
        <f t="shared" si="1432"/>
        <v>0</v>
      </c>
      <c r="IE117" s="134" t="e">
        <f t="shared" si="1433"/>
        <v>#DIV/0!</v>
      </c>
      <c r="IF117" s="133">
        <f t="shared" si="1434"/>
        <v>0</v>
      </c>
      <c r="IG117" s="145">
        <f t="shared" si="1434"/>
        <v>0</v>
      </c>
      <c r="IH117" s="144"/>
      <c r="II117" s="147"/>
      <c r="IJ117" s="241">
        <f t="shared" si="2575"/>
        <v>0</v>
      </c>
      <c r="IK117" s="134" t="e">
        <f t="shared" si="2576"/>
        <v>#DIV/0!</v>
      </c>
      <c r="IL117" s="133"/>
      <c r="IM117" s="145">
        <f t="shared" si="2577"/>
        <v>0</v>
      </c>
      <c r="IN117" s="144"/>
      <c r="IO117" s="147"/>
      <c r="IP117" s="241">
        <f t="shared" si="2578"/>
        <v>0</v>
      </c>
      <c r="IQ117" s="134" t="e">
        <f t="shared" si="2579"/>
        <v>#DIV/0!</v>
      </c>
      <c r="IR117" s="133"/>
      <c r="IS117" s="145">
        <f t="shared" si="2580"/>
        <v>0</v>
      </c>
      <c r="IT117" s="144"/>
      <c r="IU117" s="147"/>
      <c r="IV117" s="241">
        <f t="shared" si="2581"/>
        <v>0</v>
      </c>
      <c r="IW117" s="134" t="e">
        <f t="shared" si="2582"/>
        <v>#DIV/0!</v>
      </c>
      <c r="IX117" s="133"/>
      <c r="IY117" s="145">
        <f t="shared" si="2583"/>
        <v>0</v>
      </c>
      <c r="IZ117" s="144">
        <f t="shared" si="1435"/>
        <v>0</v>
      </c>
      <c r="JA117" s="147">
        <f t="shared" si="1435"/>
        <v>0</v>
      </c>
      <c r="JB117" s="241">
        <f t="shared" si="1435"/>
        <v>0</v>
      </c>
      <c r="JC117" s="134" t="e">
        <f t="shared" si="1436"/>
        <v>#DIV/0!</v>
      </c>
      <c r="JD117" s="133">
        <f t="shared" si="1437"/>
        <v>0</v>
      </c>
      <c r="JE117" s="145">
        <f t="shared" si="1437"/>
        <v>0</v>
      </c>
      <c r="JF117" s="144"/>
      <c r="JG117" s="147"/>
      <c r="JH117" s="241">
        <f t="shared" si="2584"/>
        <v>0</v>
      </c>
      <c r="JI117" s="134" t="e">
        <f t="shared" si="2585"/>
        <v>#DIV/0!</v>
      </c>
      <c r="JJ117" s="133"/>
      <c r="JK117" s="145">
        <f t="shared" si="2586"/>
        <v>0</v>
      </c>
      <c r="JL117" s="144"/>
      <c r="JM117" s="147"/>
      <c r="JN117" s="241">
        <f t="shared" si="2587"/>
        <v>0</v>
      </c>
      <c r="JO117" s="134" t="e">
        <f t="shared" si="2588"/>
        <v>#DIV/0!</v>
      </c>
      <c r="JP117" s="133"/>
      <c r="JQ117" s="145">
        <f t="shared" si="2589"/>
        <v>0</v>
      </c>
      <c r="JR117" s="144"/>
      <c r="JS117" s="147"/>
      <c r="JT117" s="241">
        <f t="shared" si="2590"/>
        <v>0</v>
      </c>
      <c r="JU117" s="134" t="e">
        <f t="shared" si="2591"/>
        <v>#DIV/0!</v>
      </c>
      <c r="JV117" s="133"/>
      <c r="JW117" s="145">
        <f t="shared" si="2592"/>
        <v>0</v>
      </c>
      <c r="JX117" s="144"/>
      <c r="JY117" s="147"/>
      <c r="JZ117" s="241">
        <f t="shared" si="2593"/>
        <v>0</v>
      </c>
      <c r="KA117" s="134" t="e">
        <f t="shared" si="2594"/>
        <v>#DIV/0!</v>
      </c>
      <c r="KB117" s="133"/>
      <c r="KC117" s="145">
        <f t="shared" si="2595"/>
        <v>0</v>
      </c>
      <c r="KD117" s="144">
        <f t="shared" si="1438"/>
        <v>0</v>
      </c>
      <c r="KE117" s="147">
        <f t="shared" si="1438"/>
        <v>0</v>
      </c>
      <c r="KF117" s="241">
        <f t="shared" si="1438"/>
        <v>0</v>
      </c>
      <c r="KG117" s="134" t="e">
        <f t="shared" si="1439"/>
        <v>#DIV/0!</v>
      </c>
      <c r="KH117" s="133">
        <f t="shared" si="1440"/>
        <v>0</v>
      </c>
      <c r="KI117" s="145">
        <f t="shared" si="1440"/>
        <v>0</v>
      </c>
      <c r="KJ117" s="144"/>
      <c r="KK117" s="147"/>
      <c r="KL117" s="241">
        <f t="shared" si="2596"/>
        <v>0</v>
      </c>
      <c r="KM117" s="134" t="e">
        <f t="shared" si="2597"/>
        <v>#DIV/0!</v>
      </c>
      <c r="KN117" s="133"/>
      <c r="KO117" s="145">
        <f t="shared" si="2598"/>
        <v>0</v>
      </c>
      <c r="KP117" s="144"/>
      <c r="KQ117" s="147"/>
      <c r="KR117" s="241">
        <f t="shared" si="2599"/>
        <v>0</v>
      </c>
      <c r="KS117" s="134" t="e">
        <f t="shared" si="2600"/>
        <v>#DIV/0!</v>
      </c>
      <c r="KT117" s="133"/>
      <c r="KU117" s="145">
        <f t="shared" si="2601"/>
        <v>0</v>
      </c>
      <c r="KV117" s="144">
        <f t="shared" si="1441"/>
        <v>0</v>
      </c>
      <c r="KW117" s="147">
        <f t="shared" si="1441"/>
        <v>0</v>
      </c>
      <c r="KX117" s="241">
        <f t="shared" si="1441"/>
        <v>0</v>
      </c>
      <c r="KY117" s="134" t="e">
        <f t="shared" si="1442"/>
        <v>#DIV/0!</v>
      </c>
      <c r="KZ117" s="133">
        <f t="shared" si="1443"/>
        <v>0</v>
      </c>
      <c r="LA117" s="145">
        <f t="shared" si="1443"/>
        <v>0</v>
      </c>
      <c r="LB117" s="144"/>
      <c r="LC117" s="147"/>
      <c r="LD117" s="241">
        <f t="shared" si="2602"/>
        <v>0</v>
      </c>
      <c r="LE117" s="134" t="e">
        <f t="shared" si="2603"/>
        <v>#DIV/0!</v>
      </c>
      <c r="LF117" s="133"/>
      <c r="LG117" s="145">
        <f t="shared" si="2604"/>
        <v>0</v>
      </c>
      <c r="LH117" s="144"/>
      <c r="LI117" s="147"/>
      <c r="LJ117" s="241">
        <f t="shared" si="2605"/>
        <v>0</v>
      </c>
      <c r="LK117" s="134" t="e">
        <f t="shared" si="2606"/>
        <v>#DIV/0!</v>
      </c>
      <c r="LL117" s="133"/>
      <c r="LM117" s="145">
        <f t="shared" si="2607"/>
        <v>0</v>
      </c>
      <c r="LN117" s="144">
        <f t="shared" si="1444"/>
        <v>0</v>
      </c>
      <c r="LO117" s="147">
        <f t="shared" si="1444"/>
        <v>0</v>
      </c>
      <c r="LP117" s="241">
        <f t="shared" si="1444"/>
        <v>0</v>
      </c>
      <c r="LQ117" s="134" t="e">
        <f t="shared" si="1445"/>
        <v>#DIV/0!</v>
      </c>
      <c r="LR117" s="133">
        <f t="shared" si="1446"/>
        <v>0</v>
      </c>
      <c r="LS117" s="145">
        <f t="shared" si="1446"/>
        <v>0</v>
      </c>
      <c r="LT117" s="144"/>
      <c r="LU117" s="147"/>
      <c r="LV117" s="241">
        <f t="shared" si="2608"/>
        <v>0</v>
      </c>
      <c r="LW117" s="134" t="e">
        <f t="shared" si="2609"/>
        <v>#DIV/0!</v>
      </c>
      <c r="LX117" s="133"/>
      <c r="LY117" s="145">
        <f t="shared" si="2610"/>
        <v>0</v>
      </c>
      <c r="LZ117" s="144"/>
      <c r="MA117" s="147"/>
      <c r="MB117" s="241">
        <f t="shared" si="2611"/>
        <v>0</v>
      </c>
      <c r="MC117" s="134" t="e">
        <f t="shared" si="2612"/>
        <v>#DIV/0!</v>
      </c>
      <c r="MD117" s="133"/>
      <c r="ME117" s="145">
        <f t="shared" si="2613"/>
        <v>0</v>
      </c>
      <c r="MF117" s="144">
        <f t="shared" si="1447"/>
        <v>0</v>
      </c>
      <c r="MG117" s="147">
        <f t="shared" si="1447"/>
        <v>0</v>
      </c>
      <c r="MH117" s="241">
        <f t="shared" si="1447"/>
        <v>0</v>
      </c>
      <c r="MI117" s="134" t="e">
        <f t="shared" si="1448"/>
        <v>#DIV/0!</v>
      </c>
      <c r="MJ117" s="133">
        <f t="shared" si="1449"/>
        <v>0</v>
      </c>
      <c r="MK117" s="145">
        <f t="shared" si="1449"/>
        <v>0</v>
      </c>
      <c r="ML117" s="144"/>
      <c r="MM117" s="147"/>
      <c r="MN117" s="241">
        <f t="shared" si="2614"/>
        <v>0</v>
      </c>
      <c r="MO117" s="134" t="e">
        <f t="shared" si="2615"/>
        <v>#DIV/0!</v>
      </c>
      <c r="MP117" s="133"/>
      <c r="MQ117" s="145">
        <f t="shared" si="2616"/>
        <v>0</v>
      </c>
      <c r="MR117" s="144"/>
      <c r="MS117" s="147"/>
      <c r="MT117" s="241">
        <f t="shared" si="2617"/>
        <v>0</v>
      </c>
      <c r="MU117" s="134" t="e">
        <f t="shared" si="2618"/>
        <v>#DIV/0!</v>
      </c>
      <c r="MV117" s="133"/>
      <c r="MW117" s="145">
        <f t="shared" si="2619"/>
        <v>0</v>
      </c>
      <c r="MX117" s="144">
        <f t="shared" si="1450"/>
        <v>0</v>
      </c>
      <c r="MY117" s="147">
        <f t="shared" si="1450"/>
        <v>0</v>
      </c>
      <c r="MZ117" s="241">
        <f t="shared" si="1450"/>
        <v>0</v>
      </c>
      <c r="NA117" s="134" t="e">
        <f t="shared" si="1451"/>
        <v>#DIV/0!</v>
      </c>
      <c r="NB117" s="133">
        <f t="shared" si="1452"/>
        <v>0</v>
      </c>
      <c r="NC117" s="145">
        <f t="shared" si="1452"/>
        <v>0</v>
      </c>
      <c r="ND117" s="144"/>
      <c r="NE117" s="147"/>
      <c r="NF117" s="241">
        <f t="shared" si="2620"/>
        <v>0</v>
      </c>
      <c r="NG117" s="134" t="e">
        <f t="shared" si="2621"/>
        <v>#DIV/0!</v>
      </c>
      <c r="NH117" s="133"/>
      <c r="NI117" s="145">
        <f t="shared" si="2622"/>
        <v>0</v>
      </c>
      <c r="NJ117" s="144"/>
      <c r="NK117" s="147"/>
      <c r="NL117" s="241">
        <f t="shared" si="2623"/>
        <v>0</v>
      </c>
      <c r="NM117" s="134" t="e">
        <f t="shared" si="2624"/>
        <v>#DIV/0!</v>
      </c>
      <c r="NN117" s="133"/>
      <c r="NO117" s="145">
        <f t="shared" si="2625"/>
        <v>0</v>
      </c>
      <c r="NP117" s="144">
        <f t="shared" si="1453"/>
        <v>0</v>
      </c>
      <c r="NQ117" s="147">
        <f t="shared" si="1453"/>
        <v>0</v>
      </c>
      <c r="NR117" s="241">
        <f t="shared" si="1453"/>
        <v>0</v>
      </c>
      <c r="NS117" s="134" t="e">
        <f t="shared" si="1454"/>
        <v>#DIV/0!</v>
      </c>
      <c r="NT117" s="133">
        <f t="shared" si="1455"/>
        <v>0</v>
      </c>
      <c r="NU117" s="145">
        <f t="shared" si="1455"/>
        <v>0</v>
      </c>
      <c r="NV117" s="144"/>
      <c r="NW117" s="147"/>
      <c r="NX117" s="241">
        <f t="shared" si="2626"/>
        <v>0</v>
      </c>
      <c r="NY117" s="134" t="e">
        <f t="shared" si="2627"/>
        <v>#DIV/0!</v>
      </c>
      <c r="NZ117" s="133"/>
      <c r="OA117" s="145">
        <f t="shared" si="2628"/>
        <v>0</v>
      </c>
      <c r="OB117" s="144"/>
      <c r="OC117" s="147"/>
      <c r="OD117" s="241">
        <f t="shared" si="2629"/>
        <v>0</v>
      </c>
      <c r="OE117" s="134" t="e">
        <f t="shared" si="2630"/>
        <v>#DIV/0!</v>
      </c>
      <c r="OF117" s="133"/>
      <c r="OG117" s="145">
        <f t="shared" si="2631"/>
        <v>0</v>
      </c>
      <c r="OH117" s="144"/>
      <c r="OI117" s="147"/>
      <c r="OJ117" s="241">
        <f t="shared" si="2632"/>
        <v>0</v>
      </c>
      <c r="OK117" s="134" t="e">
        <f t="shared" si="2633"/>
        <v>#DIV/0!</v>
      </c>
      <c r="OL117" s="133"/>
      <c r="OM117" s="145">
        <f t="shared" si="2634"/>
        <v>0</v>
      </c>
      <c r="ON117" s="144">
        <f t="shared" si="1456"/>
        <v>0</v>
      </c>
      <c r="OO117" s="147">
        <f t="shared" si="1456"/>
        <v>0</v>
      </c>
      <c r="OP117" s="241">
        <f t="shared" si="1456"/>
        <v>0</v>
      </c>
      <c r="OQ117" s="134" t="e">
        <f t="shared" si="1457"/>
        <v>#DIV/0!</v>
      </c>
      <c r="OR117" s="133">
        <f t="shared" si="1458"/>
        <v>0</v>
      </c>
      <c r="OS117" s="145">
        <f t="shared" si="1458"/>
        <v>0</v>
      </c>
      <c r="OT117" s="144"/>
      <c r="OU117" s="147"/>
      <c r="OV117" s="241">
        <f t="shared" si="2635"/>
        <v>0</v>
      </c>
      <c r="OW117" s="134" t="e">
        <f t="shared" si="2636"/>
        <v>#DIV/0!</v>
      </c>
      <c r="OX117" s="133"/>
      <c r="OY117" s="145">
        <f t="shared" si="2637"/>
        <v>0</v>
      </c>
      <c r="OZ117" s="144"/>
      <c r="PA117" s="147"/>
      <c r="PB117" s="241">
        <f t="shared" si="2638"/>
        <v>0</v>
      </c>
      <c r="PC117" s="134" t="e">
        <f t="shared" si="2639"/>
        <v>#DIV/0!</v>
      </c>
      <c r="PD117" s="133"/>
      <c r="PE117" s="145">
        <f t="shared" si="2640"/>
        <v>0</v>
      </c>
      <c r="PF117" s="144">
        <f t="shared" si="1459"/>
        <v>0</v>
      </c>
      <c r="PG117" s="147">
        <f t="shared" si="1459"/>
        <v>0</v>
      </c>
      <c r="PH117" s="241">
        <f t="shared" si="1459"/>
        <v>0</v>
      </c>
      <c r="PI117" s="134" t="e">
        <f t="shared" si="1460"/>
        <v>#DIV/0!</v>
      </c>
      <c r="PJ117" s="133">
        <f t="shared" si="1461"/>
        <v>0</v>
      </c>
      <c r="PK117" s="145">
        <f t="shared" si="1461"/>
        <v>0</v>
      </c>
      <c r="PL117" s="144"/>
      <c r="PM117" s="147"/>
      <c r="PN117" s="241">
        <f t="shared" si="2641"/>
        <v>0</v>
      </c>
      <c r="PO117" s="134" t="e">
        <f t="shared" si="2642"/>
        <v>#DIV/0!</v>
      </c>
      <c r="PP117" s="133"/>
      <c r="PQ117" s="145">
        <f t="shared" si="2643"/>
        <v>0</v>
      </c>
      <c r="PR117" s="144"/>
      <c r="PS117" s="147"/>
      <c r="PT117" s="241">
        <f t="shared" si="2644"/>
        <v>0</v>
      </c>
      <c r="PU117" s="134" t="e">
        <f t="shared" si="2645"/>
        <v>#DIV/0!</v>
      </c>
      <c r="PV117" s="133"/>
      <c r="PW117" s="145">
        <f t="shared" si="2646"/>
        <v>0</v>
      </c>
    </row>
    <row r="118" spans="1:439" s="98" customFormat="1">
      <c r="A118" s="150"/>
      <c r="B118" s="217" t="s">
        <v>831</v>
      </c>
      <c r="C118" s="217"/>
      <c r="D118" s="164">
        <f>SUM(D113:D117)</f>
        <v>73729737.770000011</v>
      </c>
      <c r="E118" s="164">
        <f t="shared" ref="E118:J118" si="2647">SUM(E113:E117)</f>
        <v>6928200</v>
      </c>
      <c r="F118" s="164">
        <f t="shared" si="2647"/>
        <v>80657937.770000011</v>
      </c>
      <c r="G118" s="164">
        <f t="shared" si="2647"/>
        <v>0</v>
      </c>
      <c r="H118" s="164">
        <f t="shared" si="2647"/>
        <v>80657937.770000011</v>
      </c>
      <c r="I118" s="164">
        <f t="shared" si="2647"/>
        <v>7719452.6600000001</v>
      </c>
      <c r="J118" s="164">
        <f t="shared" si="2647"/>
        <v>72938485.109999999</v>
      </c>
      <c r="K118" s="165">
        <f t="shared" si="1374"/>
        <v>9.5706050432536358</v>
      </c>
      <c r="L118" s="164">
        <f t="shared" ref="L118:M118" si="2648">SUM(L113:L117)</f>
        <v>11666992</v>
      </c>
      <c r="M118" s="166">
        <f t="shared" si="2648"/>
        <v>61271493.109999999</v>
      </c>
      <c r="N118" s="167">
        <f t="shared" si="1375"/>
        <v>0</v>
      </c>
      <c r="O118" s="168">
        <f t="shared" si="1375"/>
        <v>0</v>
      </c>
      <c r="P118" s="168">
        <f t="shared" si="1375"/>
        <v>0</v>
      </c>
      <c r="Q118" s="169" t="e">
        <f t="shared" si="1376"/>
        <v>#DIV/0!</v>
      </c>
      <c r="R118" s="168">
        <f t="shared" si="1377"/>
        <v>0</v>
      </c>
      <c r="S118" s="170">
        <f t="shared" si="1377"/>
        <v>0</v>
      </c>
      <c r="T118" s="171">
        <f>SUM(T113:T117)</f>
        <v>80657937.769999996</v>
      </c>
      <c r="U118" s="172">
        <f t="shared" ref="U118:V118" si="2649">SUM(U113:U117)</f>
        <v>7719452.6600000001</v>
      </c>
      <c r="V118" s="172">
        <f t="shared" si="2649"/>
        <v>72938485.109999985</v>
      </c>
      <c r="W118" s="173">
        <f t="shared" si="1248"/>
        <v>9.5706050432536376</v>
      </c>
      <c r="X118" s="172">
        <f t="shared" ref="X118:Y118" si="2650">SUM(X113:X117)</f>
        <v>11666992</v>
      </c>
      <c r="Y118" s="174">
        <f t="shared" si="2650"/>
        <v>61271493.109999992</v>
      </c>
      <c r="Z118" s="175">
        <f>SUM(Z112:Z117)</f>
        <v>0</v>
      </c>
      <c r="AA118" s="164">
        <f t="shared" ref="AA118:CX118" si="2651">SUM(AA112:AA117)</f>
        <v>0</v>
      </c>
      <c r="AB118" s="164">
        <f t="shared" si="2651"/>
        <v>0</v>
      </c>
      <c r="AC118" s="165" t="e">
        <f t="shared" si="2651"/>
        <v>#DIV/0!</v>
      </c>
      <c r="AD118" s="164">
        <f t="shared" si="2651"/>
        <v>0</v>
      </c>
      <c r="AE118" s="176">
        <f t="shared" si="2651"/>
        <v>0</v>
      </c>
      <c r="AF118" s="175">
        <f t="shared" si="2651"/>
        <v>0</v>
      </c>
      <c r="AG118" s="164">
        <f t="shared" si="2651"/>
        <v>0</v>
      </c>
      <c r="AH118" s="164">
        <f t="shared" si="2651"/>
        <v>0</v>
      </c>
      <c r="AI118" s="165" t="e">
        <f t="shared" si="2651"/>
        <v>#DIV/0!</v>
      </c>
      <c r="AJ118" s="164">
        <f t="shared" si="2651"/>
        <v>0</v>
      </c>
      <c r="AK118" s="176">
        <f t="shared" si="2651"/>
        <v>0</v>
      </c>
      <c r="AL118" s="175">
        <f t="shared" si="1378"/>
        <v>29580886.190000001</v>
      </c>
      <c r="AM118" s="164">
        <f t="shared" si="1378"/>
        <v>22229.4</v>
      </c>
      <c r="AN118" s="164">
        <f t="shared" si="1378"/>
        <v>29558656.789999999</v>
      </c>
      <c r="AO118" s="165">
        <f t="shared" si="1379"/>
        <v>7.514785005837582E-2</v>
      </c>
      <c r="AP118" s="164">
        <f t="shared" si="1380"/>
        <v>0</v>
      </c>
      <c r="AQ118" s="176">
        <f t="shared" si="1380"/>
        <v>29558656.789999999</v>
      </c>
      <c r="AR118" s="175">
        <f t="shared" si="2651"/>
        <v>0</v>
      </c>
      <c r="AS118" s="164">
        <f t="shared" si="2651"/>
        <v>0</v>
      </c>
      <c r="AT118" s="164">
        <f t="shared" si="2651"/>
        <v>0</v>
      </c>
      <c r="AU118" s="165" t="e">
        <f t="shared" si="2651"/>
        <v>#DIV/0!</v>
      </c>
      <c r="AV118" s="164">
        <f t="shared" si="2651"/>
        <v>0</v>
      </c>
      <c r="AW118" s="176">
        <f t="shared" si="2651"/>
        <v>0</v>
      </c>
      <c r="AX118" s="175">
        <f t="shared" si="2651"/>
        <v>0</v>
      </c>
      <c r="AY118" s="164">
        <f t="shared" si="2651"/>
        <v>0</v>
      </c>
      <c r="AZ118" s="164">
        <f t="shared" si="2651"/>
        <v>0</v>
      </c>
      <c r="BA118" s="165" t="e">
        <f t="shared" si="2651"/>
        <v>#DIV/0!</v>
      </c>
      <c r="BB118" s="164">
        <f t="shared" si="2651"/>
        <v>0</v>
      </c>
      <c r="BC118" s="176">
        <f t="shared" si="2651"/>
        <v>0</v>
      </c>
      <c r="BD118" s="175">
        <f t="shared" si="2651"/>
        <v>29580886.190000001</v>
      </c>
      <c r="BE118" s="164">
        <f t="shared" si="2651"/>
        <v>22229.4</v>
      </c>
      <c r="BF118" s="164">
        <f t="shared" si="2651"/>
        <v>29558656.789999999</v>
      </c>
      <c r="BG118" s="165" t="e">
        <f t="shared" si="2651"/>
        <v>#DIV/0!</v>
      </c>
      <c r="BH118" s="164">
        <f t="shared" si="2651"/>
        <v>0</v>
      </c>
      <c r="BI118" s="176">
        <f t="shared" si="2651"/>
        <v>29558656.789999999</v>
      </c>
      <c r="BJ118" s="175">
        <f t="shared" si="1390"/>
        <v>16470645.4</v>
      </c>
      <c r="BK118" s="164">
        <f t="shared" si="1390"/>
        <v>5271103.9000000004</v>
      </c>
      <c r="BL118" s="164">
        <f t="shared" si="1390"/>
        <v>11199541.5</v>
      </c>
      <c r="BM118" s="165">
        <f t="shared" si="1391"/>
        <v>32.00301974809075</v>
      </c>
      <c r="BN118" s="164">
        <f t="shared" si="1392"/>
        <v>7268781</v>
      </c>
      <c r="BO118" s="176">
        <f t="shared" si="1392"/>
        <v>3930760.5</v>
      </c>
      <c r="BP118" s="175">
        <f t="shared" si="2651"/>
        <v>16470645.4</v>
      </c>
      <c r="BQ118" s="164">
        <f t="shared" si="2651"/>
        <v>5271103.9000000004</v>
      </c>
      <c r="BR118" s="164">
        <f t="shared" si="2651"/>
        <v>11199541.5</v>
      </c>
      <c r="BS118" s="165" t="e">
        <f t="shared" si="2651"/>
        <v>#DIV/0!</v>
      </c>
      <c r="BT118" s="164">
        <f t="shared" si="2651"/>
        <v>7268781</v>
      </c>
      <c r="BU118" s="176">
        <f t="shared" si="2651"/>
        <v>3930760.5</v>
      </c>
      <c r="BV118" s="175">
        <f t="shared" si="2651"/>
        <v>0</v>
      </c>
      <c r="BW118" s="164">
        <f t="shared" si="2651"/>
        <v>0</v>
      </c>
      <c r="BX118" s="164">
        <f t="shared" si="2651"/>
        <v>0</v>
      </c>
      <c r="BY118" s="165" t="e">
        <f t="shared" si="2651"/>
        <v>#DIV/0!</v>
      </c>
      <c r="BZ118" s="164">
        <f t="shared" si="2651"/>
        <v>0</v>
      </c>
      <c r="CA118" s="176">
        <f t="shared" si="2651"/>
        <v>0</v>
      </c>
      <c r="CB118" s="175">
        <f t="shared" si="2651"/>
        <v>0</v>
      </c>
      <c r="CC118" s="164">
        <f t="shared" si="2651"/>
        <v>0</v>
      </c>
      <c r="CD118" s="164">
        <f t="shared" si="2651"/>
        <v>0</v>
      </c>
      <c r="CE118" s="165" t="e">
        <f t="shared" si="2651"/>
        <v>#DIV/0!</v>
      </c>
      <c r="CF118" s="164">
        <f t="shared" si="2651"/>
        <v>0</v>
      </c>
      <c r="CG118" s="176">
        <f t="shared" si="2651"/>
        <v>0</v>
      </c>
      <c r="CH118" s="175">
        <f t="shared" si="1402"/>
        <v>0</v>
      </c>
      <c r="CI118" s="164">
        <f t="shared" si="1402"/>
        <v>0</v>
      </c>
      <c r="CJ118" s="164">
        <f t="shared" si="1402"/>
        <v>0</v>
      </c>
      <c r="CK118" s="165" t="e">
        <f t="shared" si="1403"/>
        <v>#DIV/0!</v>
      </c>
      <c r="CL118" s="164">
        <f t="shared" si="1404"/>
        <v>0</v>
      </c>
      <c r="CM118" s="176">
        <f t="shared" si="1404"/>
        <v>0</v>
      </c>
      <c r="CN118" s="175">
        <f t="shared" si="2651"/>
        <v>0</v>
      </c>
      <c r="CO118" s="164">
        <f t="shared" si="2651"/>
        <v>0</v>
      </c>
      <c r="CP118" s="164">
        <f t="shared" si="2651"/>
        <v>0</v>
      </c>
      <c r="CQ118" s="165" t="e">
        <f t="shared" si="2651"/>
        <v>#DIV/0!</v>
      </c>
      <c r="CR118" s="164">
        <f t="shared" si="2651"/>
        <v>0</v>
      </c>
      <c r="CS118" s="176">
        <f t="shared" si="2651"/>
        <v>0</v>
      </c>
      <c r="CT118" s="175">
        <f t="shared" si="2651"/>
        <v>0</v>
      </c>
      <c r="CU118" s="164">
        <f t="shared" si="2651"/>
        <v>0</v>
      </c>
      <c r="CV118" s="164">
        <f t="shared" si="2651"/>
        <v>0</v>
      </c>
      <c r="CW118" s="165" t="e">
        <f t="shared" si="2651"/>
        <v>#DIV/0!</v>
      </c>
      <c r="CX118" s="164">
        <f t="shared" si="2651"/>
        <v>0</v>
      </c>
      <c r="CY118" s="176">
        <f t="shared" ref="CY118:DW118" si="2652">SUM(CY112:CY117)</f>
        <v>0</v>
      </c>
      <c r="CZ118" s="175">
        <f t="shared" si="2652"/>
        <v>0</v>
      </c>
      <c r="DA118" s="164">
        <f t="shared" si="2652"/>
        <v>0</v>
      </c>
      <c r="DB118" s="164">
        <f t="shared" si="2652"/>
        <v>0</v>
      </c>
      <c r="DC118" s="165" t="e">
        <f t="shared" si="2652"/>
        <v>#DIV/0!</v>
      </c>
      <c r="DD118" s="164">
        <f t="shared" si="2652"/>
        <v>0</v>
      </c>
      <c r="DE118" s="176">
        <f t="shared" si="2652"/>
        <v>0</v>
      </c>
      <c r="DF118" s="175">
        <f t="shared" si="1414"/>
        <v>2922254.42</v>
      </c>
      <c r="DG118" s="164">
        <f t="shared" si="1414"/>
        <v>36000</v>
      </c>
      <c r="DH118" s="164">
        <f t="shared" si="1414"/>
        <v>2886254.42</v>
      </c>
      <c r="DI118" s="165">
        <f t="shared" si="1415"/>
        <v>1.2319255898327977</v>
      </c>
      <c r="DJ118" s="164">
        <f t="shared" si="1416"/>
        <v>914950</v>
      </c>
      <c r="DK118" s="176">
        <f t="shared" si="1416"/>
        <v>1971304.42</v>
      </c>
      <c r="DL118" s="175">
        <f t="shared" si="2652"/>
        <v>2036250.42</v>
      </c>
      <c r="DM118" s="164">
        <f t="shared" si="2652"/>
        <v>36000</v>
      </c>
      <c r="DN118" s="164">
        <f t="shared" si="2652"/>
        <v>2000250.42</v>
      </c>
      <c r="DO118" s="165" t="e">
        <f t="shared" si="2652"/>
        <v>#DIV/0!</v>
      </c>
      <c r="DP118" s="164">
        <f t="shared" si="2652"/>
        <v>914950</v>
      </c>
      <c r="DQ118" s="176">
        <f t="shared" si="2652"/>
        <v>1085300.42</v>
      </c>
      <c r="DR118" s="175">
        <f t="shared" si="2652"/>
        <v>886004</v>
      </c>
      <c r="DS118" s="164">
        <f t="shared" si="2652"/>
        <v>0</v>
      </c>
      <c r="DT118" s="164">
        <f t="shared" si="2652"/>
        <v>886004</v>
      </c>
      <c r="DU118" s="165" t="e">
        <f t="shared" si="2652"/>
        <v>#DIV/0!</v>
      </c>
      <c r="DV118" s="164">
        <f t="shared" si="2652"/>
        <v>0</v>
      </c>
      <c r="DW118" s="176">
        <f t="shared" si="2652"/>
        <v>886004</v>
      </c>
      <c r="DX118" s="175">
        <f>SUM(DX112:DX117)</f>
        <v>0</v>
      </c>
      <c r="DY118" s="164">
        <f t="shared" ref="DY118:EC118" si="2653">SUM(DY112:DY117)</f>
        <v>0</v>
      </c>
      <c r="DZ118" s="164">
        <f t="shared" si="2653"/>
        <v>0</v>
      </c>
      <c r="EA118" s="165" t="e">
        <f t="shared" si="2653"/>
        <v>#DIV/0!</v>
      </c>
      <c r="EB118" s="164">
        <f t="shared" si="2653"/>
        <v>0</v>
      </c>
      <c r="EC118" s="176">
        <f t="shared" si="2653"/>
        <v>0</v>
      </c>
      <c r="ED118" s="175">
        <f t="shared" si="1423"/>
        <v>2458978.02</v>
      </c>
      <c r="EE118" s="164">
        <f t="shared" si="1423"/>
        <v>6200</v>
      </c>
      <c r="EF118" s="164">
        <f t="shared" si="1423"/>
        <v>2452778.02</v>
      </c>
      <c r="EG118" s="165">
        <f t="shared" si="1424"/>
        <v>0.2521372679858277</v>
      </c>
      <c r="EH118" s="164">
        <f t="shared" si="1425"/>
        <v>0</v>
      </c>
      <c r="EI118" s="176">
        <f t="shared" si="1425"/>
        <v>2452778.02</v>
      </c>
      <c r="EJ118" s="175">
        <f t="shared" ref="EJ118:FM118" si="2654">SUM(EJ112:EJ117)</f>
        <v>2212535</v>
      </c>
      <c r="EK118" s="164">
        <f t="shared" si="2654"/>
        <v>0</v>
      </c>
      <c r="EL118" s="164">
        <f t="shared" si="2654"/>
        <v>2212535</v>
      </c>
      <c r="EM118" s="165" t="e">
        <f t="shared" si="2654"/>
        <v>#DIV/0!</v>
      </c>
      <c r="EN118" s="164">
        <f t="shared" si="2654"/>
        <v>0</v>
      </c>
      <c r="EO118" s="176">
        <f t="shared" si="2654"/>
        <v>2212535</v>
      </c>
      <c r="EP118" s="175">
        <f t="shared" si="2654"/>
        <v>0</v>
      </c>
      <c r="EQ118" s="164">
        <f t="shared" si="2654"/>
        <v>0</v>
      </c>
      <c r="ER118" s="164">
        <f t="shared" si="2654"/>
        <v>0</v>
      </c>
      <c r="ES118" s="165" t="e">
        <f t="shared" si="2654"/>
        <v>#DIV/0!</v>
      </c>
      <c r="ET118" s="164">
        <f t="shared" si="2654"/>
        <v>0</v>
      </c>
      <c r="EU118" s="176">
        <f t="shared" si="2654"/>
        <v>0</v>
      </c>
      <c r="EV118" s="175">
        <f t="shared" si="2654"/>
        <v>89713.02</v>
      </c>
      <c r="EW118" s="164">
        <f t="shared" si="2654"/>
        <v>6200</v>
      </c>
      <c r="EX118" s="164">
        <f t="shared" si="2654"/>
        <v>83513.02</v>
      </c>
      <c r="EY118" s="165" t="e">
        <f t="shared" si="2654"/>
        <v>#DIV/0!</v>
      </c>
      <c r="EZ118" s="164">
        <f t="shared" si="2654"/>
        <v>0</v>
      </c>
      <c r="FA118" s="176">
        <f t="shared" si="2654"/>
        <v>83513.02</v>
      </c>
      <c r="FB118" s="175">
        <f t="shared" si="2654"/>
        <v>156730</v>
      </c>
      <c r="FC118" s="164">
        <f t="shared" si="2654"/>
        <v>0</v>
      </c>
      <c r="FD118" s="164">
        <f t="shared" si="2654"/>
        <v>156730</v>
      </c>
      <c r="FE118" s="165" t="e">
        <f t="shared" si="2654"/>
        <v>#DIV/0!</v>
      </c>
      <c r="FF118" s="164">
        <f t="shared" si="2654"/>
        <v>0</v>
      </c>
      <c r="FG118" s="176">
        <f t="shared" si="2654"/>
        <v>156730</v>
      </c>
      <c r="FH118" s="175">
        <f t="shared" si="2654"/>
        <v>0</v>
      </c>
      <c r="FI118" s="164">
        <f t="shared" si="2654"/>
        <v>0</v>
      </c>
      <c r="FJ118" s="164">
        <f t="shared" si="2654"/>
        <v>0</v>
      </c>
      <c r="FK118" s="165" t="e">
        <f t="shared" si="2654"/>
        <v>#DIV/0!</v>
      </c>
      <c r="FL118" s="164">
        <f t="shared" si="2654"/>
        <v>0</v>
      </c>
      <c r="FM118" s="176">
        <f t="shared" si="2654"/>
        <v>0</v>
      </c>
      <c r="FN118" s="175">
        <f t="shared" si="1426"/>
        <v>2556205.46</v>
      </c>
      <c r="FO118" s="164">
        <f t="shared" si="1426"/>
        <v>826629</v>
      </c>
      <c r="FP118" s="164">
        <f t="shared" si="1426"/>
        <v>1729576.46</v>
      </c>
      <c r="FQ118" s="165">
        <f t="shared" si="1427"/>
        <v>32.338128250457615</v>
      </c>
      <c r="FR118" s="164">
        <f t="shared" si="1428"/>
        <v>413000</v>
      </c>
      <c r="FS118" s="176">
        <f t="shared" si="1428"/>
        <v>1316576.46</v>
      </c>
      <c r="FT118" s="175">
        <f t="shared" ref="FT118:GK118" si="2655">SUM(FT112:FT117)</f>
        <v>2532625.81</v>
      </c>
      <c r="FU118" s="164">
        <f t="shared" si="2655"/>
        <v>826629</v>
      </c>
      <c r="FV118" s="164">
        <f t="shared" si="2655"/>
        <v>1705996.81</v>
      </c>
      <c r="FW118" s="165" t="e">
        <f t="shared" si="2655"/>
        <v>#DIV/0!</v>
      </c>
      <c r="FX118" s="164">
        <f t="shared" si="2655"/>
        <v>413000</v>
      </c>
      <c r="FY118" s="176">
        <f t="shared" si="2655"/>
        <v>1292996.81</v>
      </c>
      <c r="FZ118" s="175">
        <f t="shared" si="2655"/>
        <v>0</v>
      </c>
      <c r="GA118" s="164">
        <f t="shared" si="2655"/>
        <v>0</v>
      </c>
      <c r="GB118" s="164">
        <f t="shared" si="2655"/>
        <v>0</v>
      </c>
      <c r="GC118" s="165" t="e">
        <f t="shared" si="2655"/>
        <v>#DIV/0!</v>
      </c>
      <c r="GD118" s="164">
        <f t="shared" si="2655"/>
        <v>0</v>
      </c>
      <c r="GE118" s="176">
        <f t="shared" si="2655"/>
        <v>0</v>
      </c>
      <c r="GF118" s="175">
        <f t="shared" si="2655"/>
        <v>23579.65</v>
      </c>
      <c r="GG118" s="164">
        <f t="shared" si="2655"/>
        <v>0</v>
      </c>
      <c r="GH118" s="164">
        <f t="shared" si="2655"/>
        <v>23579.65</v>
      </c>
      <c r="GI118" s="165" t="e">
        <f t="shared" si="2655"/>
        <v>#DIV/0!</v>
      </c>
      <c r="GJ118" s="164">
        <f t="shared" si="2655"/>
        <v>0</v>
      </c>
      <c r="GK118" s="176">
        <f t="shared" si="2655"/>
        <v>23579.65</v>
      </c>
      <c r="GL118" s="175">
        <f t="shared" si="1429"/>
        <v>1355586.65</v>
      </c>
      <c r="GM118" s="164">
        <f t="shared" si="1429"/>
        <v>0</v>
      </c>
      <c r="GN118" s="164">
        <f t="shared" si="1429"/>
        <v>1355586.65</v>
      </c>
      <c r="GO118" s="165">
        <f t="shared" si="1430"/>
        <v>0</v>
      </c>
      <c r="GP118" s="164">
        <f t="shared" si="1431"/>
        <v>443500</v>
      </c>
      <c r="GQ118" s="176">
        <f t="shared" si="1431"/>
        <v>912086.65</v>
      </c>
      <c r="GR118" s="175">
        <f t="shared" ref="GR118:HU118" si="2656">SUM(GR112:GR117)</f>
        <v>1269083</v>
      </c>
      <c r="GS118" s="164">
        <f t="shared" si="2656"/>
        <v>0</v>
      </c>
      <c r="GT118" s="164">
        <f t="shared" si="2656"/>
        <v>1269083</v>
      </c>
      <c r="GU118" s="165" t="e">
        <f t="shared" si="2656"/>
        <v>#DIV/0!</v>
      </c>
      <c r="GV118" s="164">
        <f t="shared" si="2656"/>
        <v>443500</v>
      </c>
      <c r="GW118" s="176">
        <f t="shared" si="2656"/>
        <v>825583</v>
      </c>
      <c r="GX118" s="175">
        <f t="shared" si="2656"/>
        <v>0</v>
      </c>
      <c r="GY118" s="164">
        <f t="shared" si="2656"/>
        <v>0</v>
      </c>
      <c r="GZ118" s="164">
        <f t="shared" si="2656"/>
        <v>0</v>
      </c>
      <c r="HA118" s="165" t="e">
        <f t="shared" si="2656"/>
        <v>#DIV/0!</v>
      </c>
      <c r="HB118" s="164">
        <f t="shared" si="2656"/>
        <v>0</v>
      </c>
      <c r="HC118" s="176">
        <f t="shared" si="2656"/>
        <v>0</v>
      </c>
      <c r="HD118" s="175">
        <f t="shared" si="2656"/>
        <v>0</v>
      </c>
      <c r="HE118" s="164">
        <f t="shared" si="2656"/>
        <v>0</v>
      </c>
      <c r="HF118" s="164">
        <f t="shared" si="2656"/>
        <v>0</v>
      </c>
      <c r="HG118" s="165" t="e">
        <f t="shared" si="2656"/>
        <v>#DIV/0!</v>
      </c>
      <c r="HH118" s="164">
        <f t="shared" si="2656"/>
        <v>0</v>
      </c>
      <c r="HI118" s="176">
        <f t="shared" si="2656"/>
        <v>0</v>
      </c>
      <c r="HJ118" s="175">
        <f t="shared" si="2656"/>
        <v>86503.65</v>
      </c>
      <c r="HK118" s="164">
        <f t="shared" si="2656"/>
        <v>0</v>
      </c>
      <c r="HL118" s="164">
        <f t="shared" si="2656"/>
        <v>86503.65</v>
      </c>
      <c r="HM118" s="165" t="e">
        <f t="shared" si="2656"/>
        <v>#DIV/0!</v>
      </c>
      <c r="HN118" s="164">
        <f t="shared" si="2656"/>
        <v>0</v>
      </c>
      <c r="HO118" s="176">
        <f t="shared" si="2656"/>
        <v>86503.65</v>
      </c>
      <c r="HP118" s="175">
        <f t="shared" si="2656"/>
        <v>0</v>
      </c>
      <c r="HQ118" s="164">
        <f t="shared" si="2656"/>
        <v>0</v>
      </c>
      <c r="HR118" s="164">
        <f t="shared" si="2656"/>
        <v>0</v>
      </c>
      <c r="HS118" s="165" t="e">
        <f t="shared" si="2656"/>
        <v>#DIV/0!</v>
      </c>
      <c r="HT118" s="164">
        <f t="shared" si="2656"/>
        <v>0</v>
      </c>
      <c r="HU118" s="176">
        <f t="shared" si="2656"/>
        <v>0</v>
      </c>
      <c r="HV118" s="175">
        <f>SUM(HV112:HV117)</f>
        <v>0</v>
      </c>
      <c r="HW118" s="164">
        <f t="shared" ref="HW118:IA118" si="2657">SUM(HW112:HW117)</f>
        <v>0</v>
      </c>
      <c r="HX118" s="164">
        <f t="shared" si="2657"/>
        <v>0</v>
      </c>
      <c r="HY118" s="165" t="e">
        <f t="shared" si="2657"/>
        <v>#DIV/0!</v>
      </c>
      <c r="HZ118" s="164">
        <f t="shared" si="2657"/>
        <v>0</v>
      </c>
      <c r="IA118" s="176">
        <f t="shared" si="2657"/>
        <v>0</v>
      </c>
      <c r="IB118" s="175">
        <f t="shared" si="1432"/>
        <v>3258700.13</v>
      </c>
      <c r="IC118" s="164">
        <f t="shared" si="1432"/>
        <v>16000</v>
      </c>
      <c r="ID118" s="164">
        <f t="shared" si="1432"/>
        <v>3242700.13</v>
      </c>
      <c r="IE118" s="165">
        <f t="shared" si="1433"/>
        <v>0.49099332131551487</v>
      </c>
      <c r="IF118" s="164">
        <f t="shared" si="1434"/>
        <v>0</v>
      </c>
      <c r="IG118" s="176">
        <f t="shared" si="1434"/>
        <v>3242700.13</v>
      </c>
      <c r="IH118" s="175">
        <f t="shared" ref="IH118:IY118" si="2658">SUM(IH112:IH117)</f>
        <v>3151000</v>
      </c>
      <c r="II118" s="164">
        <f t="shared" si="2658"/>
        <v>0</v>
      </c>
      <c r="IJ118" s="164">
        <f t="shared" si="2658"/>
        <v>3151000</v>
      </c>
      <c r="IK118" s="165" t="e">
        <f t="shared" si="2658"/>
        <v>#DIV/0!</v>
      </c>
      <c r="IL118" s="164">
        <f t="shared" si="2658"/>
        <v>0</v>
      </c>
      <c r="IM118" s="176">
        <f t="shared" si="2658"/>
        <v>3151000</v>
      </c>
      <c r="IN118" s="175">
        <f t="shared" si="2658"/>
        <v>91700</v>
      </c>
      <c r="IO118" s="164">
        <f t="shared" si="2658"/>
        <v>0</v>
      </c>
      <c r="IP118" s="164">
        <f t="shared" si="2658"/>
        <v>91700</v>
      </c>
      <c r="IQ118" s="165" t="e">
        <f t="shared" si="2658"/>
        <v>#DIV/0!</v>
      </c>
      <c r="IR118" s="164">
        <f t="shared" si="2658"/>
        <v>0</v>
      </c>
      <c r="IS118" s="176">
        <f t="shared" si="2658"/>
        <v>91700</v>
      </c>
      <c r="IT118" s="175">
        <f t="shared" si="2658"/>
        <v>16000.13</v>
      </c>
      <c r="IU118" s="164">
        <f t="shared" si="2658"/>
        <v>16000</v>
      </c>
      <c r="IV118" s="164">
        <f t="shared" si="2658"/>
        <v>0.12999999999919964</v>
      </c>
      <c r="IW118" s="165" t="e">
        <f t="shared" si="2658"/>
        <v>#DIV/0!</v>
      </c>
      <c r="IX118" s="164">
        <f t="shared" si="2658"/>
        <v>0</v>
      </c>
      <c r="IY118" s="176">
        <f t="shared" si="2658"/>
        <v>0.12999999999919964</v>
      </c>
      <c r="IZ118" s="175">
        <f t="shared" si="1435"/>
        <v>2531875.9700000002</v>
      </c>
      <c r="JA118" s="164">
        <f t="shared" si="1435"/>
        <v>86020</v>
      </c>
      <c r="JB118" s="164">
        <f t="shared" si="1435"/>
        <v>2445855.9700000002</v>
      </c>
      <c r="JC118" s="165">
        <f t="shared" si="1436"/>
        <v>3.3974808015575899</v>
      </c>
      <c r="JD118" s="164">
        <f t="shared" si="1437"/>
        <v>430300</v>
      </c>
      <c r="JE118" s="176">
        <f t="shared" si="1437"/>
        <v>2015555.97</v>
      </c>
      <c r="JF118" s="175">
        <f t="shared" ref="JF118:KC118" si="2659">SUM(JF112:JF117)</f>
        <v>2000003.3</v>
      </c>
      <c r="JG118" s="164">
        <f t="shared" si="2659"/>
        <v>0</v>
      </c>
      <c r="JH118" s="164">
        <f t="shared" si="2659"/>
        <v>2000003.3</v>
      </c>
      <c r="JI118" s="165" t="e">
        <f t="shared" si="2659"/>
        <v>#DIV/0!</v>
      </c>
      <c r="JJ118" s="164">
        <f t="shared" si="2659"/>
        <v>364000</v>
      </c>
      <c r="JK118" s="176">
        <f t="shared" si="2659"/>
        <v>1636003.3</v>
      </c>
      <c r="JL118" s="175">
        <f t="shared" si="2659"/>
        <v>11520.75</v>
      </c>
      <c r="JM118" s="164">
        <f t="shared" si="2659"/>
        <v>11520</v>
      </c>
      <c r="JN118" s="164">
        <f t="shared" si="2659"/>
        <v>0.75</v>
      </c>
      <c r="JO118" s="165" t="e">
        <f t="shared" si="2659"/>
        <v>#DIV/0!</v>
      </c>
      <c r="JP118" s="164">
        <f t="shared" si="2659"/>
        <v>0</v>
      </c>
      <c r="JQ118" s="176">
        <f t="shared" si="2659"/>
        <v>0.75</v>
      </c>
      <c r="JR118" s="175">
        <f t="shared" si="2659"/>
        <v>450857.92</v>
      </c>
      <c r="JS118" s="164">
        <f t="shared" si="2659"/>
        <v>74500</v>
      </c>
      <c r="JT118" s="164">
        <f t="shared" si="2659"/>
        <v>376357.92</v>
      </c>
      <c r="JU118" s="165" t="e">
        <f t="shared" si="2659"/>
        <v>#DIV/0!</v>
      </c>
      <c r="JV118" s="164">
        <f t="shared" si="2659"/>
        <v>66300</v>
      </c>
      <c r="JW118" s="176">
        <f t="shared" si="2659"/>
        <v>310057.92</v>
      </c>
      <c r="JX118" s="175">
        <f t="shared" si="2659"/>
        <v>69494</v>
      </c>
      <c r="JY118" s="164">
        <f t="shared" si="2659"/>
        <v>0</v>
      </c>
      <c r="JZ118" s="164">
        <f t="shared" si="2659"/>
        <v>69494</v>
      </c>
      <c r="KA118" s="165" t="e">
        <f t="shared" si="2659"/>
        <v>#DIV/0!</v>
      </c>
      <c r="KB118" s="164">
        <f t="shared" si="2659"/>
        <v>0</v>
      </c>
      <c r="KC118" s="176">
        <f t="shared" si="2659"/>
        <v>69494</v>
      </c>
      <c r="KD118" s="175">
        <f t="shared" si="1438"/>
        <v>1000000</v>
      </c>
      <c r="KE118" s="164">
        <f t="shared" si="1438"/>
        <v>0</v>
      </c>
      <c r="KF118" s="164">
        <f t="shared" si="1438"/>
        <v>1000000</v>
      </c>
      <c r="KG118" s="165">
        <f t="shared" si="1439"/>
        <v>0</v>
      </c>
      <c r="KH118" s="164">
        <f t="shared" si="1440"/>
        <v>0</v>
      </c>
      <c r="KI118" s="176">
        <f t="shared" si="1440"/>
        <v>1000000</v>
      </c>
      <c r="KJ118" s="175">
        <f t="shared" ref="KJ118:KU118" si="2660">SUM(KJ112:KJ117)</f>
        <v>1000000</v>
      </c>
      <c r="KK118" s="164">
        <f t="shared" si="2660"/>
        <v>0</v>
      </c>
      <c r="KL118" s="164">
        <f t="shared" si="2660"/>
        <v>1000000</v>
      </c>
      <c r="KM118" s="165" t="e">
        <f t="shared" si="2660"/>
        <v>#DIV/0!</v>
      </c>
      <c r="KN118" s="164">
        <f t="shared" si="2660"/>
        <v>0</v>
      </c>
      <c r="KO118" s="176">
        <f t="shared" si="2660"/>
        <v>1000000</v>
      </c>
      <c r="KP118" s="175">
        <f t="shared" si="2660"/>
        <v>0</v>
      </c>
      <c r="KQ118" s="164">
        <f t="shared" si="2660"/>
        <v>0</v>
      </c>
      <c r="KR118" s="164">
        <f t="shared" si="2660"/>
        <v>0</v>
      </c>
      <c r="KS118" s="165" t="e">
        <f t="shared" si="2660"/>
        <v>#DIV/0!</v>
      </c>
      <c r="KT118" s="164">
        <f t="shared" si="2660"/>
        <v>0</v>
      </c>
      <c r="KU118" s="176">
        <f t="shared" si="2660"/>
        <v>0</v>
      </c>
      <c r="KV118" s="175">
        <f t="shared" si="1441"/>
        <v>729700</v>
      </c>
      <c r="KW118" s="164">
        <f t="shared" si="1441"/>
        <v>415400</v>
      </c>
      <c r="KX118" s="164">
        <f t="shared" si="1441"/>
        <v>314300</v>
      </c>
      <c r="KY118" s="165">
        <f t="shared" si="1442"/>
        <v>56.927504453885156</v>
      </c>
      <c r="KZ118" s="164">
        <f t="shared" si="1443"/>
        <v>0</v>
      </c>
      <c r="LA118" s="176">
        <f t="shared" si="1443"/>
        <v>314300</v>
      </c>
      <c r="LB118" s="175">
        <f t="shared" ref="LB118:LM118" si="2661">SUM(LB112:LB117)</f>
        <v>729700</v>
      </c>
      <c r="LC118" s="164">
        <f t="shared" si="2661"/>
        <v>415400</v>
      </c>
      <c r="LD118" s="164">
        <f t="shared" si="2661"/>
        <v>314300</v>
      </c>
      <c r="LE118" s="165" t="e">
        <f t="shared" si="2661"/>
        <v>#DIV/0!</v>
      </c>
      <c r="LF118" s="164">
        <f t="shared" si="2661"/>
        <v>0</v>
      </c>
      <c r="LG118" s="176">
        <f t="shared" si="2661"/>
        <v>314300</v>
      </c>
      <c r="LH118" s="175">
        <f t="shared" si="2661"/>
        <v>0</v>
      </c>
      <c r="LI118" s="164">
        <f t="shared" si="2661"/>
        <v>0</v>
      </c>
      <c r="LJ118" s="164">
        <f t="shared" si="2661"/>
        <v>0</v>
      </c>
      <c r="LK118" s="165" t="e">
        <f t="shared" si="2661"/>
        <v>#DIV/0!</v>
      </c>
      <c r="LL118" s="164">
        <f t="shared" si="2661"/>
        <v>0</v>
      </c>
      <c r="LM118" s="176">
        <f t="shared" si="2661"/>
        <v>0</v>
      </c>
      <c r="LN118" s="175">
        <f t="shared" si="1444"/>
        <v>4038440.77</v>
      </c>
      <c r="LO118" s="164">
        <f t="shared" si="1444"/>
        <v>0</v>
      </c>
      <c r="LP118" s="164">
        <f t="shared" si="1444"/>
        <v>4038440.77</v>
      </c>
      <c r="LQ118" s="165">
        <f t="shared" si="1445"/>
        <v>0</v>
      </c>
      <c r="LR118" s="164">
        <f t="shared" si="1446"/>
        <v>883250</v>
      </c>
      <c r="LS118" s="176">
        <f t="shared" si="1446"/>
        <v>3155190.77</v>
      </c>
      <c r="LT118" s="175">
        <f t="shared" ref="LT118:ME118" si="2662">SUM(LT112:LT117)</f>
        <v>3802925.77</v>
      </c>
      <c r="LU118" s="164">
        <f t="shared" si="2662"/>
        <v>0</v>
      </c>
      <c r="LV118" s="164">
        <f t="shared" si="2662"/>
        <v>3802925.77</v>
      </c>
      <c r="LW118" s="165" t="e">
        <f t="shared" si="2662"/>
        <v>#DIV/0!</v>
      </c>
      <c r="LX118" s="164">
        <f t="shared" si="2662"/>
        <v>883250</v>
      </c>
      <c r="LY118" s="176">
        <f t="shared" si="2662"/>
        <v>2919675.77</v>
      </c>
      <c r="LZ118" s="175">
        <f t="shared" si="2662"/>
        <v>235515</v>
      </c>
      <c r="MA118" s="164">
        <f t="shared" si="2662"/>
        <v>0</v>
      </c>
      <c r="MB118" s="164">
        <f t="shared" si="2662"/>
        <v>235515</v>
      </c>
      <c r="MC118" s="165" t="e">
        <f t="shared" si="2662"/>
        <v>#DIV/0!</v>
      </c>
      <c r="MD118" s="164">
        <f t="shared" si="2662"/>
        <v>0</v>
      </c>
      <c r="ME118" s="176">
        <f t="shared" si="2662"/>
        <v>235515</v>
      </c>
      <c r="MF118" s="175">
        <f t="shared" si="1447"/>
        <v>2302682.77</v>
      </c>
      <c r="MG118" s="164">
        <f t="shared" si="1447"/>
        <v>502942.36</v>
      </c>
      <c r="MH118" s="164">
        <f t="shared" si="1447"/>
        <v>1799740.4100000001</v>
      </c>
      <c r="MI118" s="165">
        <f t="shared" si="1448"/>
        <v>21.841582633633898</v>
      </c>
      <c r="MJ118" s="164">
        <f t="shared" si="1449"/>
        <v>470511</v>
      </c>
      <c r="MK118" s="176">
        <f t="shared" si="1449"/>
        <v>1329229.4100000001</v>
      </c>
      <c r="ML118" s="175">
        <f>SUM(ML112:ML117)</f>
        <v>2202626.77</v>
      </c>
      <c r="MM118" s="164">
        <f t="shared" ref="MM118:MW118" si="2663">SUM(MM112:MM117)</f>
        <v>502942.36</v>
      </c>
      <c r="MN118" s="164">
        <f t="shared" si="2663"/>
        <v>1699684.4100000001</v>
      </c>
      <c r="MO118" s="165" t="e">
        <f t="shared" si="2663"/>
        <v>#DIV/0!</v>
      </c>
      <c r="MP118" s="164">
        <f t="shared" si="2663"/>
        <v>470511</v>
      </c>
      <c r="MQ118" s="176">
        <f t="shared" si="2663"/>
        <v>1229173.4100000001</v>
      </c>
      <c r="MR118" s="175">
        <f t="shared" si="2663"/>
        <v>100056</v>
      </c>
      <c r="MS118" s="164">
        <f t="shared" si="2663"/>
        <v>0</v>
      </c>
      <c r="MT118" s="164">
        <f t="shared" si="2663"/>
        <v>100056</v>
      </c>
      <c r="MU118" s="165" t="e">
        <f t="shared" si="2663"/>
        <v>#DIV/0!</v>
      </c>
      <c r="MV118" s="164">
        <f t="shared" si="2663"/>
        <v>0</v>
      </c>
      <c r="MW118" s="176">
        <f t="shared" si="2663"/>
        <v>100056</v>
      </c>
      <c r="MX118" s="175">
        <f t="shared" si="1450"/>
        <v>3510246.05</v>
      </c>
      <c r="MY118" s="164">
        <f t="shared" si="1450"/>
        <v>536928</v>
      </c>
      <c r="MZ118" s="164">
        <f t="shared" si="1450"/>
        <v>2973318.05</v>
      </c>
      <c r="NA118" s="165">
        <f t="shared" si="1451"/>
        <v>15.29602177032576</v>
      </c>
      <c r="NB118" s="164">
        <f t="shared" si="1452"/>
        <v>0</v>
      </c>
      <c r="NC118" s="176">
        <f t="shared" si="1452"/>
        <v>2973318.05</v>
      </c>
      <c r="ND118" s="175">
        <f t="shared" ref="ND118:NO118" si="2664">SUM(ND112:ND117)</f>
        <v>3456939</v>
      </c>
      <c r="NE118" s="164">
        <f t="shared" si="2664"/>
        <v>536928</v>
      </c>
      <c r="NF118" s="164">
        <f t="shared" si="2664"/>
        <v>2920011</v>
      </c>
      <c r="NG118" s="165" t="e">
        <f t="shared" si="2664"/>
        <v>#DIV/0!</v>
      </c>
      <c r="NH118" s="164">
        <f t="shared" si="2664"/>
        <v>0</v>
      </c>
      <c r="NI118" s="176">
        <f t="shared" si="2664"/>
        <v>2920011</v>
      </c>
      <c r="NJ118" s="175">
        <f t="shared" si="2664"/>
        <v>53307.05</v>
      </c>
      <c r="NK118" s="164">
        <f t="shared" si="2664"/>
        <v>0</v>
      </c>
      <c r="NL118" s="164">
        <f t="shared" si="2664"/>
        <v>53307.05</v>
      </c>
      <c r="NM118" s="165" t="e">
        <f t="shared" si="2664"/>
        <v>#DIV/0!</v>
      </c>
      <c r="NN118" s="164">
        <f t="shared" si="2664"/>
        <v>0</v>
      </c>
      <c r="NO118" s="176">
        <f t="shared" si="2664"/>
        <v>53307.05</v>
      </c>
      <c r="NP118" s="175">
        <f t="shared" si="1453"/>
        <v>5941735</v>
      </c>
      <c r="NQ118" s="164">
        <f t="shared" si="1453"/>
        <v>0</v>
      </c>
      <c r="NR118" s="164">
        <f t="shared" si="1453"/>
        <v>5941735</v>
      </c>
      <c r="NS118" s="165">
        <f t="shared" si="1454"/>
        <v>0</v>
      </c>
      <c r="NT118" s="164">
        <f t="shared" si="1455"/>
        <v>842700</v>
      </c>
      <c r="NU118" s="176">
        <f t="shared" si="1455"/>
        <v>5099035</v>
      </c>
      <c r="NV118" s="175">
        <f t="shared" ref="NV118:OM118" si="2665">SUM(NV112:NV117)</f>
        <v>5409650</v>
      </c>
      <c r="NW118" s="164">
        <f t="shared" si="2665"/>
        <v>0</v>
      </c>
      <c r="NX118" s="164">
        <f t="shared" si="2665"/>
        <v>5409650</v>
      </c>
      <c r="NY118" s="165" t="e">
        <f t="shared" si="2665"/>
        <v>#DIV/0!</v>
      </c>
      <c r="NZ118" s="164">
        <f t="shared" si="2665"/>
        <v>842700</v>
      </c>
      <c r="OA118" s="176">
        <f t="shared" si="2665"/>
        <v>4566950</v>
      </c>
      <c r="OB118" s="175">
        <f t="shared" si="2665"/>
        <v>532085</v>
      </c>
      <c r="OC118" s="164">
        <f t="shared" si="2665"/>
        <v>0</v>
      </c>
      <c r="OD118" s="164">
        <f t="shared" si="2665"/>
        <v>532085</v>
      </c>
      <c r="OE118" s="165" t="e">
        <f t="shared" si="2665"/>
        <v>#DIV/0!</v>
      </c>
      <c r="OF118" s="164">
        <f t="shared" si="2665"/>
        <v>0</v>
      </c>
      <c r="OG118" s="176">
        <f t="shared" si="2665"/>
        <v>532085</v>
      </c>
      <c r="OH118" s="175">
        <f t="shared" si="2665"/>
        <v>0</v>
      </c>
      <c r="OI118" s="164">
        <f t="shared" si="2665"/>
        <v>0</v>
      </c>
      <c r="OJ118" s="164">
        <f t="shared" si="2665"/>
        <v>0</v>
      </c>
      <c r="OK118" s="165" t="e">
        <f t="shared" si="2665"/>
        <v>#DIV/0!</v>
      </c>
      <c r="OL118" s="164">
        <f t="shared" si="2665"/>
        <v>0</v>
      </c>
      <c r="OM118" s="176">
        <f t="shared" si="2665"/>
        <v>0</v>
      </c>
      <c r="ON118" s="175">
        <f t="shared" si="1456"/>
        <v>0.94</v>
      </c>
      <c r="OO118" s="164">
        <f t="shared" si="1456"/>
        <v>0</v>
      </c>
      <c r="OP118" s="164">
        <f t="shared" si="1456"/>
        <v>0.94</v>
      </c>
      <c r="OQ118" s="165">
        <f t="shared" si="1457"/>
        <v>0</v>
      </c>
      <c r="OR118" s="164">
        <f t="shared" si="1458"/>
        <v>0</v>
      </c>
      <c r="OS118" s="176">
        <f t="shared" si="1458"/>
        <v>0.94</v>
      </c>
      <c r="OT118" s="175">
        <f t="shared" ref="OT118:PE118" si="2666">SUM(OT112:OT117)</f>
        <v>0.94</v>
      </c>
      <c r="OU118" s="164">
        <f t="shared" si="2666"/>
        <v>0</v>
      </c>
      <c r="OV118" s="164">
        <f t="shared" si="2666"/>
        <v>0.94</v>
      </c>
      <c r="OW118" s="165" t="e">
        <f t="shared" si="2666"/>
        <v>#DIV/0!</v>
      </c>
      <c r="OX118" s="164">
        <f t="shared" si="2666"/>
        <v>0</v>
      </c>
      <c r="OY118" s="176">
        <f t="shared" si="2666"/>
        <v>0.94</v>
      </c>
      <c r="OZ118" s="175">
        <f t="shared" si="2666"/>
        <v>0</v>
      </c>
      <c r="PA118" s="164">
        <f t="shared" si="2666"/>
        <v>0</v>
      </c>
      <c r="PB118" s="164">
        <f t="shared" si="2666"/>
        <v>0</v>
      </c>
      <c r="PC118" s="165" t="e">
        <f t="shared" si="2666"/>
        <v>#DIV/0!</v>
      </c>
      <c r="PD118" s="164">
        <f t="shared" si="2666"/>
        <v>0</v>
      </c>
      <c r="PE118" s="176">
        <f t="shared" si="2666"/>
        <v>0</v>
      </c>
      <c r="PF118" s="175">
        <f t="shared" si="1459"/>
        <v>2000000</v>
      </c>
      <c r="PG118" s="164">
        <f t="shared" si="1459"/>
        <v>0</v>
      </c>
      <c r="PH118" s="164">
        <f t="shared" si="1459"/>
        <v>2000000</v>
      </c>
      <c r="PI118" s="165">
        <f t="shared" si="1460"/>
        <v>0</v>
      </c>
      <c r="PJ118" s="164">
        <f t="shared" si="1461"/>
        <v>0</v>
      </c>
      <c r="PK118" s="176">
        <f t="shared" si="1461"/>
        <v>2000000</v>
      </c>
      <c r="PL118" s="175">
        <f t="shared" ref="PL118:PW118" si="2667">SUM(PL112:PL117)</f>
        <v>2000000</v>
      </c>
      <c r="PM118" s="164">
        <f t="shared" si="2667"/>
        <v>0</v>
      </c>
      <c r="PN118" s="164">
        <f t="shared" si="2667"/>
        <v>2000000</v>
      </c>
      <c r="PO118" s="165" t="e">
        <f t="shared" si="2667"/>
        <v>#DIV/0!</v>
      </c>
      <c r="PP118" s="164">
        <f t="shared" si="2667"/>
        <v>0</v>
      </c>
      <c r="PQ118" s="176">
        <f t="shared" si="2667"/>
        <v>2000000</v>
      </c>
      <c r="PR118" s="175">
        <f t="shared" si="2667"/>
        <v>0</v>
      </c>
      <c r="PS118" s="164">
        <f t="shared" si="2667"/>
        <v>0</v>
      </c>
      <c r="PT118" s="164">
        <f t="shared" si="2667"/>
        <v>0</v>
      </c>
      <c r="PU118" s="165" t="e">
        <f t="shared" si="2667"/>
        <v>#DIV/0!</v>
      </c>
      <c r="PV118" s="164">
        <f t="shared" si="2667"/>
        <v>0</v>
      </c>
      <c r="PW118" s="176">
        <f t="shared" si="2667"/>
        <v>0</v>
      </c>
    </row>
    <row r="119" spans="1:439" ht="18.75" customHeight="1">
      <c r="A119" s="108">
        <v>19</v>
      </c>
      <c r="B119" s="196" t="s">
        <v>832</v>
      </c>
      <c r="C119" s="196"/>
      <c r="D119" s="133"/>
      <c r="E119" s="133"/>
      <c r="F119" s="133"/>
      <c r="G119" s="133"/>
      <c r="H119" s="133"/>
      <c r="I119" s="147"/>
      <c r="J119" s="133"/>
      <c r="K119" s="134" t="e">
        <f t="shared" si="1374"/>
        <v>#DIV/0!</v>
      </c>
      <c r="L119" s="133"/>
      <c r="M119" s="135"/>
      <c r="N119" s="136"/>
      <c r="O119" s="148"/>
      <c r="P119" s="137"/>
      <c r="Q119" s="138"/>
      <c r="R119" s="137"/>
      <c r="S119" s="139"/>
      <c r="T119" s="140"/>
      <c r="U119" s="149"/>
      <c r="V119" s="141"/>
      <c r="W119" s="142"/>
      <c r="X119" s="141"/>
      <c r="Y119" s="143"/>
      <c r="Z119" s="144"/>
      <c r="AA119" s="147"/>
      <c r="AB119" s="133"/>
      <c r="AC119" s="134"/>
      <c r="AD119" s="133"/>
      <c r="AE119" s="145"/>
      <c r="AF119" s="144"/>
      <c r="AG119" s="147"/>
      <c r="AH119" s="133"/>
      <c r="AI119" s="134"/>
      <c r="AJ119" s="133"/>
      <c r="AK119" s="145"/>
      <c r="AL119" s="144"/>
      <c r="AM119" s="147"/>
      <c r="AN119" s="133"/>
      <c r="AO119" s="134"/>
      <c r="AP119" s="133"/>
      <c r="AQ119" s="145"/>
      <c r="AR119" s="144"/>
      <c r="AS119" s="147"/>
      <c r="AT119" s="133"/>
      <c r="AU119" s="134"/>
      <c r="AV119" s="133"/>
      <c r="AW119" s="145"/>
      <c r="AX119" s="144"/>
      <c r="AY119" s="147"/>
      <c r="AZ119" s="133"/>
      <c r="BA119" s="134"/>
      <c r="BB119" s="133"/>
      <c r="BC119" s="145"/>
      <c r="BD119" s="144"/>
      <c r="BE119" s="147"/>
      <c r="BF119" s="133"/>
      <c r="BG119" s="134"/>
      <c r="BH119" s="133"/>
      <c r="BI119" s="145"/>
      <c r="BJ119" s="144"/>
      <c r="BK119" s="147"/>
      <c r="BL119" s="133"/>
      <c r="BM119" s="134"/>
      <c r="BN119" s="133"/>
      <c r="BO119" s="145"/>
      <c r="BP119" s="144"/>
      <c r="BQ119" s="147"/>
      <c r="BR119" s="133"/>
      <c r="BS119" s="134"/>
      <c r="BT119" s="133"/>
      <c r="BU119" s="145"/>
      <c r="BV119" s="144"/>
      <c r="BW119" s="147"/>
      <c r="BX119" s="133"/>
      <c r="BY119" s="134"/>
      <c r="BZ119" s="133"/>
      <c r="CA119" s="145"/>
      <c r="CB119" s="144"/>
      <c r="CC119" s="147"/>
      <c r="CD119" s="133"/>
      <c r="CE119" s="134"/>
      <c r="CF119" s="133"/>
      <c r="CG119" s="145"/>
      <c r="CH119" s="144"/>
      <c r="CI119" s="147"/>
      <c r="CJ119" s="133"/>
      <c r="CK119" s="134"/>
      <c r="CL119" s="133"/>
      <c r="CM119" s="145"/>
      <c r="CN119" s="144"/>
      <c r="CO119" s="147"/>
      <c r="CP119" s="133"/>
      <c r="CQ119" s="134"/>
      <c r="CR119" s="133"/>
      <c r="CS119" s="145"/>
      <c r="CT119" s="144"/>
      <c r="CU119" s="147"/>
      <c r="CV119" s="133"/>
      <c r="CW119" s="134"/>
      <c r="CX119" s="133"/>
      <c r="CY119" s="145"/>
      <c r="CZ119" s="144"/>
      <c r="DA119" s="147"/>
      <c r="DB119" s="133"/>
      <c r="DC119" s="134"/>
      <c r="DD119" s="133"/>
      <c r="DE119" s="145"/>
      <c r="DF119" s="144"/>
      <c r="DG119" s="147"/>
      <c r="DH119" s="133"/>
      <c r="DI119" s="134"/>
      <c r="DJ119" s="133"/>
      <c r="DK119" s="145"/>
      <c r="DL119" s="144"/>
      <c r="DM119" s="147"/>
      <c r="DN119" s="133"/>
      <c r="DO119" s="134"/>
      <c r="DP119" s="133"/>
      <c r="DQ119" s="145"/>
      <c r="DR119" s="144"/>
      <c r="DS119" s="147"/>
      <c r="DT119" s="133"/>
      <c r="DU119" s="134"/>
      <c r="DV119" s="133"/>
      <c r="DW119" s="145"/>
      <c r="DX119" s="144"/>
      <c r="DY119" s="147"/>
      <c r="DZ119" s="133"/>
      <c r="EA119" s="134"/>
      <c r="EB119" s="133"/>
      <c r="EC119" s="145"/>
      <c r="ED119" s="144"/>
      <c r="EE119" s="147"/>
      <c r="EF119" s="133"/>
      <c r="EG119" s="134"/>
      <c r="EH119" s="133"/>
      <c r="EI119" s="145"/>
      <c r="EJ119" s="144"/>
      <c r="EK119" s="147"/>
      <c r="EL119" s="133"/>
      <c r="EM119" s="134"/>
      <c r="EN119" s="133"/>
      <c r="EO119" s="145"/>
      <c r="EP119" s="144"/>
      <c r="EQ119" s="147"/>
      <c r="ER119" s="133"/>
      <c r="ES119" s="134"/>
      <c r="ET119" s="133"/>
      <c r="EU119" s="145"/>
      <c r="EV119" s="144"/>
      <c r="EW119" s="147"/>
      <c r="EX119" s="133"/>
      <c r="EY119" s="134"/>
      <c r="EZ119" s="133"/>
      <c r="FA119" s="145"/>
      <c r="FB119" s="144"/>
      <c r="FC119" s="147"/>
      <c r="FD119" s="133"/>
      <c r="FE119" s="134"/>
      <c r="FF119" s="133"/>
      <c r="FG119" s="145"/>
      <c r="FH119" s="144"/>
      <c r="FI119" s="147"/>
      <c r="FJ119" s="133"/>
      <c r="FK119" s="134"/>
      <c r="FL119" s="133"/>
      <c r="FM119" s="145"/>
      <c r="FN119" s="144"/>
      <c r="FO119" s="147"/>
      <c r="FP119" s="133"/>
      <c r="FQ119" s="134"/>
      <c r="FR119" s="133"/>
      <c r="FS119" s="145"/>
      <c r="FT119" s="144"/>
      <c r="FU119" s="147"/>
      <c r="FV119" s="133"/>
      <c r="FW119" s="134"/>
      <c r="FX119" s="133"/>
      <c r="FY119" s="145"/>
      <c r="FZ119" s="144"/>
      <c r="GA119" s="147"/>
      <c r="GB119" s="133"/>
      <c r="GC119" s="134"/>
      <c r="GD119" s="133"/>
      <c r="GE119" s="145"/>
      <c r="GF119" s="144"/>
      <c r="GG119" s="147"/>
      <c r="GH119" s="133"/>
      <c r="GI119" s="134"/>
      <c r="GJ119" s="133"/>
      <c r="GK119" s="145"/>
      <c r="GL119" s="144"/>
      <c r="GM119" s="147"/>
      <c r="GN119" s="133"/>
      <c r="GO119" s="134"/>
      <c r="GP119" s="133"/>
      <c r="GQ119" s="145"/>
      <c r="GR119" s="144"/>
      <c r="GS119" s="147"/>
      <c r="GT119" s="133"/>
      <c r="GU119" s="134"/>
      <c r="GV119" s="133"/>
      <c r="GW119" s="145"/>
      <c r="GX119" s="144"/>
      <c r="GY119" s="147"/>
      <c r="GZ119" s="133"/>
      <c r="HA119" s="134"/>
      <c r="HB119" s="133"/>
      <c r="HC119" s="145"/>
      <c r="HD119" s="144"/>
      <c r="HE119" s="147"/>
      <c r="HF119" s="133"/>
      <c r="HG119" s="134"/>
      <c r="HH119" s="133"/>
      <c r="HI119" s="145"/>
      <c r="HJ119" s="144"/>
      <c r="HK119" s="147"/>
      <c r="HL119" s="133"/>
      <c r="HM119" s="134"/>
      <c r="HN119" s="133"/>
      <c r="HO119" s="145"/>
      <c r="HP119" s="144"/>
      <c r="HQ119" s="147"/>
      <c r="HR119" s="133"/>
      <c r="HS119" s="134"/>
      <c r="HT119" s="133"/>
      <c r="HU119" s="145"/>
      <c r="HV119" s="144"/>
      <c r="HW119" s="147"/>
      <c r="HX119" s="133"/>
      <c r="HY119" s="134"/>
      <c r="HZ119" s="133"/>
      <c r="IA119" s="145"/>
      <c r="IB119" s="144"/>
      <c r="IC119" s="147"/>
      <c r="ID119" s="133"/>
      <c r="IE119" s="134"/>
      <c r="IF119" s="133"/>
      <c r="IG119" s="145"/>
      <c r="IH119" s="144"/>
      <c r="II119" s="147"/>
      <c r="IJ119" s="133"/>
      <c r="IK119" s="134"/>
      <c r="IL119" s="133"/>
      <c r="IM119" s="145"/>
      <c r="IN119" s="144"/>
      <c r="IO119" s="147"/>
      <c r="IP119" s="133"/>
      <c r="IQ119" s="134"/>
      <c r="IR119" s="133"/>
      <c r="IS119" s="145"/>
      <c r="IT119" s="144"/>
      <c r="IU119" s="147"/>
      <c r="IV119" s="133"/>
      <c r="IW119" s="134"/>
      <c r="IX119" s="133"/>
      <c r="IY119" s="145"/>
      <c r="IZ119" s="144"/>
      <c r="JA119" s="147"/>
      <c r="JB119" s="133"/>
      <c r="JC119" s="134"/>
      <c r="JD119" s="133"/>
      <c r="JE119" s="145"/>
      <c r="JF119" s="144"/>
      <c r="JG119" s="147"/>
      <c r="JH119" s="133"/>
      <c r="JI119" s="134"/>
      <c r="JJ119" s="133"/>
      <c r="JK119" s="145"/>
      <c r="JL119" s="144"/>
      <c r="JM119" s="147"/>
      <c r="JN119" s="133"/>
      <c r="JO119" s="134"/>
      <c r="JP119" s="133"/>
      <c r="JQ119" s="145"/>
      <c r="JR119" s="144"/>
      <c r="JS119" s="147"/>
      <c r="JT119" s="133"/>
      <c r="JU119" s="134"/>
      <c r="JV119" s="133"/>
      <c r="JW119" s="145"/>
      <c r="JX119" s="144"/>
      <c r="JY119" s="147"/>
      <c r="JZ119" s="133"/>
      <c r="KA119" s="134"/>
      <c r="KB119" s="133"/>
      <c r="KC119" s="145"/>
      <c r="KD119" s="144"/>
      <c r="KE119" s="147"/>
      <c r="KF119" s="133"/>
      <c r="KG119" s="134"/>
      <c r="KH119" s="133"/>
      <c r="KI119" s="145"/>
      <c r="KJ119" s="144"/>
      <c r="KK119" s="147"/>
      <c r="KL119" s="133"/>
      <c r="KM119" s="134"/>
      <c r="KN119" s="133"/>
      <c r="KO119" s="145"/>
      <c r="KP119" s="144"/>
      <c r="KQ119" s="147"/>
      <c r="KR119" s="133"/>
      <c r="KS119" s="134"/>
      <c r="KT119" s="133"/>
      <c r="KU119" s="145"/>
      <c r="KV119" s="144"/>
      <c r="KW119" s="147"/>
      <c r="KX119" s="133"/>
      <c r="KY119" s="134"/>
      <c r="KZ119" s="133"/>
      <c r="LA119" s="145"/>
      <c r="LB119" s="144"/>
      <c r="LC119" s="147"/>
      <c r="LD119" s="133"/>
      <c r="LE119" s="134"/>
      <c r="LF119" s="133"/>
      <c r="LG119" s="145"/>
      <c r="LH119" s="144"/>
      <c r="LI119" s="147"/>
      <c r="LJ119" s="133"/>
      <c r="LK119" s="134"/>
      <c r="LL119" s="133"/>
      <c r="LM119" s="145"/>
      <c r="LN119" s="144"/>
      <c r="LO119" s="147"/>
      <c r="LP119" s="133"/>
      <c r="LQ119" s="134"/>
      <c r="LR119" s="133"/>
      <c r="LS119" s="145"/>
      <c r="LT119" s="144"/>
      <c r="LU119" s="147"/>
      <c r="LV119" s="133"/>
      <c r="LW119" s="134"/>
      <c r="LX119" s="133"/>
      <c r="LY119" s="145"/>
      <c r="LZ119" s="144"/>
      <c r="MA119" s="147"/>
      <c r="MB119" s="133"/>
      <c r="MC119" s="134"/>
      <c r="MD119" s="133"/>
      <c r="ME119" s="145"/>
      <c r="MF119" s="144"/>
      <c r="MG119" s="147"/>
      <c r="MH119" s="133"/>
      <c r="MI119" s="134"/>
      <c r="MJ119" s="133"/>
      <c r="MK119" s="145"/>
      <c r="ML119" s="144"/>
      <c r="MM119" s="147"/>
      <c r="MN119" s="133"/>
      <c r="MO119" s="134"/>
      <c r="MP119" s="133"/>
      <c r="MQ119" s="145"/>
      <c r="MR119" s="144"/>
      <c r="MS119" s="147"/>
      <c r="MT119" s="133"/>
      <c r="MU119" s="134"/>
      <c r="MV119" s="133"/>
      <c r="MW119" s="145"/>
      <c r="MX119" s="144"/>
      <c r="MY119" s="147"/>
      <c r="MZ119" s="133"/>
      <c r="NA119" s="134"/>
      <c r="NB119" s="133"/>
      <c r="NC119" s="145"/>
      <c r="ND119" s="144"/>
      <c r="NE119" s="147"/>
      <c r="NF119" s="133"/>
      <c r="NG119" s="134"/>
      <c r="NH119" s="133"/>
      <c r="NI119" s="145"/>
      <c r="NJ119" s="144"/>
      <c r="NK119" s="147"/>
      <c r="NL119" s="133"/>
      <c r="NM119" s="134"/>
      <c r="NN119" s="133"/>
      <c r="NO119" s="145"/>
      <c r="NP119" s="144"/>
      <c r="NQ119" s="147"/>
      <c r="NR119" s="133"/>
      <c r="NS119" s="134"/>
      <c r="NT119" s="133"/>
      <c r="NU119" s="145"/>
      <c r="NV119" s="144"/>
      <c r="NW119" s="147"/>
      <c r="NX119" s="133"/>
      <c r="NY119" s="134"/>
      <c r="NZ119" s="133"/>
      <c r="OA119" s="145"/>
      <c r="OB119" s="144"/>
      <c r="OC119" s="147"/>
      <c r="OD119" s="133"/>
      <c r="OE119" s="134"/>
      <c r="OF119" s="133"/>
      <c r="OG119" s="145"/>
      <c r="OH119" s="144"/>
      <c r="OI119" s="147"/>
      <c r="OJ119" s="133"/>
      <c r="OK119" s="134"/>
      <c r="OL119" s="133"/>
      <c r="OM119" s="145"/>
      <c r="ON119" s="144"/>
      <c r="OO119" s="147"/>
      <c r="OP119" s="133"/>
      <c r="OQ119" s="134"/>
      <c r="OR119" s="133"/>
      <c r="OS119" s="145"/>
      <c r="OT119" s="144"/>
      <c r="OU119" s="147"/>
      <c r="OV119" s="133"/>
      <c r="OW119" s="134"/>
      <c r="OX119" s="133"/>
      <c r="OY119" s="145"/>
      <c r="OZ119" s="144"/>
      <c r="PA119" s="147"/>
      <c r="PB119" s="133"/>
      <c r="PC119" s="134"/>
      <c r="PD119" s="133"/>
      <c r="PE119" s="145"/>
      <c r="PF119" s="144"/>
      <c r="PG119" s="147"/>
      <c r="PH119" s="133"/>
      <c r="PI119" s="134"/>
      <c r="PJ119" s="133"/>
      <c r="PK119" s="145"/>
      <c r="PL119" s="144"/>
      <c r="PM119" s="147"/>
      <c r="PN119" s="133"/>
      <c r="PO119" s="134"/>
      <c r="PP119" s="133"/>
      <c r="PQ119" s="145"/>
      <c r="PR119" s="144"/>
      <c r="PS119" s="147"/>
      <c r="PT119" s="133"/>
      <c r="PU119" s="134"/>
      <c r="PV119" s="133"/>
      <c r="PW119" s="145"/>
    </row>
    <row r="120" spans="1:439" s="98" customFormat="1">
      <c r="A120" s="150"/>
      <c r="B120" s="184" t="s">
        <v>833</v>
      </c>
      <c r="C120" s="184" t="s">
        <v>834</v>
      </c>
      <c r="D120" s="133">
        <f>+'[10]ค่าใช้+ประสาน งบโครงการ (P)'!D33</f>
        <v>0</v>
      </c>
      <c r="E120" s="133">
        <f>+'[10]ค่าใช้+ประสาน งบโครงการ (P)'!E33</f>
        <v>0</v>
      </c>
      <c r="F120" s="133">
        <f t="shared" si="2371"/>
        <v>0</v>
      </c>
      <c r="G120" s="133">
        <f>+'[10]ค่าใช้+ประสาน งบโครงการ (P)'!F33</f>
        <v>0</v>
      </c>
      <c r="H120" s="133">
        <f t="shared" ref="H120:H123" si="2668">+F120-G120</f>
        <v>0</v>
      </c>
      <c r="I120" s="147">
        <f>+'[10]ค่าใช้+ประสาน งบโครงการ (P)'!H33</f>
        <v>700515.03</v>
      </c>
      <c r="J120" s="133">
        <f t="shared" si="2373"/>
        <v>-700515.03</v>
      </c>
      <c r="K120" s="134" t="e">
        <f t="shared" si="1374"/>
        <v>#DIV/0!</v>
      </c>
      <c r="L120" s="133">
        <f>+'[10]ค่าใช้+ประสาน งบโครงการ (P)'!K33</f>
        <v>1133371.8600000001</v>
      </c>
      <c r="M120" s="135">
        <f t="shared" si="2374"/>
        <v>-1833886.8900000001</v>
      </c>
      <c r="N120" s="136">
        <f t="shared" si="1375"/>
        <v>0</v>
      </c>
      <c r="O120" s="148">
        <f t="shared" si="1375"/>
        <v>0</v>
      </c>
      <c r="P120" s="137">
        <f t="shared" si="1375"/>
        <v>0</v>
      </c>
      <c r="Q120" s="138" t="e">
        <f t="shared" si="1376"/>
        <v>#DIV/0!</v>
      </c>
      <c r="R120" s="137">
        <f t="shared" si="1377"/>
        <v>0</v>
      </c>
      <c r="S120" s="139">
        <f t="shared" si="1377"/>
        <v>0</v>
      </c>
      <c r="T120" s="140">
        <f t="shared" si="1484"/>
        <v>0</v>
      </c>
      <c r="U120" s="149">
        <f t="shared" si="1484"/>
        <v>700515.03</v>
      </c>
      <c r="V120" s="141">
        <f t="shared" ref="V120:V123" si="2669">+T120-U120</f>
        <v>-700515.03</v>
      </c>
      <c r="W120" s="142" t="e">
        <f t="shared" si="1248"/>
        <v>#DIV/0!</v>
      </c>
      <c r="X120" s="141">
        <f t="shared" si="1486"/>
        <v>1133371.8600000001</v>
      </c>
      <c r="Y120" s="143">
        <f t="shared" ref="Y120:Y123" si="2670">+V120-X120</f>
        <v>-1833886.8900000001</v>
      </c>
      <c r="Z120" s="144">
        <v>0</v>
      </c>
      <c r="AA120" s="147">
        <v>0</v>
      </c>
      <c r="AB120" s="133">
        <f t="shared" ref="AB120:AB123" si="2671">+Z120-AA120</f>
        <v>0</v>
      </c>
      <c r="AC120" s="134" t="e">
        <f t="shared" ref="AC120:AC124" si="2672">AA120/Z120*100</f>
        <v>#DIV/0!</v>
      </c>
      <c r="AD120" s="133">
        <v>0</v>
      </c>
      <c r="AE120" s="145">
        <f t="shared" ref="AE120:AE123" si="2673">+AB120-AD120</f>
        <v>0</v>
      </c>
      <c r="AF120" s="144">
        <v>0</v>
      </c>
      <c r="AG120" s="147">
        <v>0</v>
      </c>
      <c r="AH120" s="133">
        <f t="shared" ref="AH120:AH123" si="2674">+AF120-AG120</f>
        <v>0</v>
      </c>
      <c r="AI120" s="134" t="e">
        <f t="shared" ref="AI120:AI123" si="2675">AG120/AF120*100</f>
        <v>#DIV/0!</v>
      </c>
      <c r="AJ120" s="133">
        <v>0</v>
      </c>
      <c r="AK120" s="145">
        <f t="shared" ref="AK120:AK123" si="2676">+AH120-AJ120</f>
        <v>0</v>
      </c>
      <c r="AL120" s="144">
        <f t="shared" si="1378"/>
        <v>0</v>
      </c>
      <c r="AM120" s="147">
        <f t="shared" si="1378"/>
        <v>700515.03</v>
      </c>
      <c r="AN120" s="133">
        <f t="shared" si="1378"/>
        <v>-700515.03</v>
      </c>
      <c r="AO120" s="134" t="e">
        <f t="shared" si="1379"/>
        <v>#DIV/0!</v>
      </c>
      <c r="AP120" s="133">
        <f t="shared" si="1380"/>
        <v>1133371.8600000001</v>
      </c>
      <c r="AQ120" s="145">
        <f t="shared" si="1380"/>
        <v>-1833886.8900000001</v>
      </c>
      <c r="AR120" s="144">
        <v>0</v>
      </c>
      <c r="AS120" s="147">
        <v>0</v>
      </c>
      <c r="AT120" s="133">
        <f t="shared" si="1381"/>
        <v>0</v>
      </c>
      <c r="AU120" s="134" t="e">
        <f t="shared" si="1382"/>
        <v>#DIV/0!</v>
      </c>
      <c r="AV120" s="133">
        <v>0</v>
      </c>
      <c r="AW120" s="145">
        <f t="shared" si="1383"/>
        <v>0</v>
      </c>
      <c r="AX120" s="144">
        <v>0</v>
      </c>
      <c r="AY120" s="147">
        <v>0</v>
      </c>
      <c r="AZ120" s="133">
        <f t="shared" si="1384"/>
        <v>0</v>
      </c>
      <c r="BA120" s="134" t="e">
        <f t="shared" si="1385"/>
        <v>#DIV/0!</v>
      </c>
      <c r="BB120" s="133">
        <v>0</v>
      </c>
      <c r="BC120" s="145">
        <f t="shared" si="1386"/>
        <v>0</v>
      </c>
      <c r="BD120" s="144">
        <f>+'[10]P-TSD08.2-E'!B6</f>
        <v>0</v>
      </c>
      <c r="BE120" s="147">
        <f>+'[10]P-TSD08.2-E'!C6</f>
        <v>700515.03</v>
      </c>
      <c r="BF120" s="133">
        <f t="shared" si="1387"/>
        <v>-700515.03</v>
      </c>
      <c r="BG120" s="134" t="e">
        <f t="shared" si="1388"/>
        <v>#DIV/0!</v>
      </c>
      <c r="BH120" s="133">
        <f>+'[10]P-TSD08.2-E'!D6</f>
        <v>1133371.8600000001</v>
      </c>
      <c r="BI120" s="145">
        <f t="shared" si="1389"/>
        <v>-1833886.8900000001</v>
      </c>
      <c r="BJ120" s="144">
        <f t="shared" si="1390"/>
        <v>0</v>
      </c>
      <c r="BK120" s="147">
        <f t="shared" si="1390"/>
        <v>0</v>
      </c>
      <c r="BL120" s="133">
        <f t="shared" si="1390"/>
        <v>0</v>
      </c>
      <c r="BM120" s="134" t="e">
        <f t="shared" si="1391"/>
        <v>#DIV/0!</v>
      </c>
      <c r="BN120" s="133">
        <f t="shared" si="1392"/>
        <v>0</v>
      </c>
      <c r="BO120" s="145">
        <f t="shared" si="1392"/>
        <v>0</v>
      </c>
      <c r="BP120" s="144">
        <v>0</v>
      </c>
      <c r="BQ120" s="147">
        <v>0</v>
      </c>
      <c r="BR120" s="133">
        <f t="shared" si="1393"/>
        <v>0</v>
      </c>
      <c r="BS120" s="134" t="e">
        <f t="shared" si="1394"/>
        <v>#DIV/0!</v>
      </c>
      <c r="BT120" s="133">
        <v>0</v>
      </c>
      <c r="BU120" s="145">
        <f t="shared" si="1395"/>
        <v>0</v>
      </c>
      <c r="BV120" s="144">
        <v>0</v>
      </c>
      <c r="BW120" s="147">
        <v>0</v>
      </c>
      <c r="BX120" s="133">
        <f t="shared" si="1396"/>
        <v>0</v>
      </c>
      <c r="BY120" s="134" t="e">
        <f t="shared" si="1397"/>
        <v>#DIV/0!</v>
      </c>
      <c r="BZ120" s="133">
        <v>0</v>
      </c>
      <c r="CA120" s="145">
        <f t="shared" si="1398"/>
        <v>0</v>
      </c>
      <c r="CB120" s="144">
        <v>0</v>
      </c>
      <c r="CC120" s="147">
        <v>0</v>
      </c>
      <c r="CD120" s="133">
        <f t="shared" si="1399"/>
        <v>0</v>
      </c>
      <c r="CE120" s="134" t="e">
        <f t="shared" si="1400"/>
        <v>#DIV/0!</v>
      </c>
      <c r="CF120" s="133">
        <v>0</v>
      </c>
      <c r="CG120" s="145">
        <f t="shared" si="1401"/>
        <v>0</v>
      </c>
      <c r="CH120" s="144">
        <f t="shared" si="1402"/>
        <v>0</v>
      </c>
      <c r="CI120" s="147">
        <f t="shared" si="1402"/>
        <v>0</v>
      </c>
      <c r="CJ120" s="133">
        <f t="shared" si="1402"/>
        <v>0</v>
      </c>
      <c r="CK120" s="134" t="e">
        <f t="shared" si="1403"/>
        <v>#DIV/0!</v>
      </c>
      <c r="CL120" s="133">
        <f t="shared" si="1404"/>
        <v>0</v>
      </c>
      <c r="CM120" s="145">
        <f t="shared" si="1404"/>
        <v>0</v>
      </c>
      <c r="CN120" s="144">
        <v>0</v>
      </c>
      <c r="CO120" s="147">
        <v>0</v>
      </c>
      <c r="CP120" s="133">
        <f t="shared" si="1405"/>
        <v>0</v>
      </c>
      <c r="CQ120" s="134" t="e">
        <f t="shared" si="1406"/>
        <v>#DIV/0!</v>
      </c>
      <c r="CR120" s="133">
        <v>0</v>
      </c>
      <c r="CS120" s="145">
        <f t="shared" si="1407"/>
        <v>0</v>
      </c>
      <c r="CT120" s="144">
        <v>0</v>
      </c>
      <c r="CU120" s="147">
        <v>0</v>
      </c>
      <c r="CV120" s="133">
        <f t="shared" si="1408"/>
        <v>0</v>
      </c>
      <c r="CW120" s="134" t="e">
        <f t="shared" si="1409"/>
        <v>#DIV/0!</v>
      </c>
      <c r="CX120" s="133">
        <v>0</v>
      </c>
      <c r="CY120" s="145">
        <f t="shared" si="1410"/>
        <v>0</v>
      </c>
      <c r="CZ120" s="144">
        <v>0</v>
      </c>
      <c r="DA120" s="147">
        <v>0</v>
      </c>
      <c r="DB120" s="133">
        <f t="shared" si="1411"/>
        <v>0</v>
      </c>
      <c r="DC120" s="134" t="e">
        <f t="shared" si="1412"/>
        <v>#DIV/0!</v>
      </c>
      <c r="DD120" s="133">
        <v>0</v>
      </c>
      <c r="DE120" s="145">
        <f t="shared" si="1413"/>
        <v>0</v>
      </c>
      <c r="DF120" s="144">
        <f t="shared" si="1414"/>
        <v>0</v>
      </c>
      <c r="DG120" s="147">
        <f t="shared" si="1414"/>
        <v>0</v>
      </c>
      <c r="DH120" s="133">
        <f t="shared" si="1414"/>
        <v>0</v>
      </c>
      <c r="DI120" s="134" t="e">
        <f t="shared" si="1415"/>
        <v>#DIV/0!</v>
      </c>
      <c r="DJ120" s="133">
        <f t="shared" si="1416"/>
        <v>0</v>
      </c>
      <c r="DK120" s="145">
        <f t="shared" si="1416"/>
        <v>0</v>
      </c>
      <c r="DL120" s="144"/>
      <c r="DM120" s="147"/>
      <c r="DN120" s="133">
        <f t="shared" si="1417"/>
        <v>0</v>
      </c>
      <c r="DO120" s="134" t="e">
        <f t="shared" si="1418"/>
        <v>#DIV/0!</v>
      </c>
      <c r="DP120" s="133"/>
      <c r="DQ120" s="145">
        <f t="shared" si="1419"/>
        <v>0</v>
      </c>
      <c r="DR120" s="144"/>
      <c r="DS120" s="147"/>
      <c r="DT120" s="133">
        <f t="shared" si="1420"/>
        <v>0</v>
      </c>
      <c r="DU120" s="134" t="e">
        <f t="shared" si="1421"/>
        <v>#DIV/0!</v>
      </c>
      <c r="DV120" s="133"/>
      <c r="DW120" s="145">
        <f t="shared" si="1422"/>
        <v>0</v>
      </c>
      <c r="DX120" s="144"/>
      <c r="DY120" s="147"/>
      <c r="DZ120" s="133">
        <f t="shared" ref="DZ120:DZ123" si="2677">+DX120-DY120</f>
        <v>0</v>
      </c>
      <c r="EA120" s="134" t="e">
        <f t="shared" ref="EA120:EA123" si="2678">DY120/DX120*100</f>
        <v>#DIV/0!</v>
      </c>
      <c r="EB120" s="133"/>
      <c r="EC120" s="145">
        <f t="shared" ref="EC120:EC123" si="2679">+DZ120-EB120</f>
        <v>0</v>
      </c>
      <c r="ED120" s="144">
        <f t="shared" si="1423"/>
        <v>0</v>
      </c>
      <c r="EE120" s="147">
        <f t="shared" si="1423"/>
        <v>0</v>
      </c>
      <c r="EF120" s="133">
        <f t="shared" si="1423"/>
        <v>0</v>
      </c>
      <c r="EG120" s="134" t="e">
        <f t="shared" si="1424"/>
        <v>#DIV/0!</v>
      </c>
      <c r="EH120" s="133">
        <f t="shared" si="1425"/>
        <v>0</v>
      </c>
      <c r="EI120" s="145">
        <f t="shared" si="1425"/>
        <v>0</v>
      </c>
      <c r="EJ120" s="144"/>
      <c r="EK120" s="147"/>
      <c r="EL120" s="133">
        <f t="shared" ref="EL120:EL123" si="2680">+EJ120-EK120</f>
        <v>0</v>
      </c>
      <c r="EM120" s="134" t="e">
        <f t="shared" ref="EM120:EM123" si="2681">EK120/EJ120*100</f>
        <v>#DIV/0!</v>
      </c>
      <c r="EN120" s="133"/>
      <c r="EO120" s="145">
        <f t="shared" ref="EO120:EO123" si="2682">+EL120-EN120</f>
        <v>0</v>
      </c>
      <c r="EP120" s="144"/>
      <c r="EQ120" s="147"/>
      <c r="ER120" s="133">
        <f t="shared" ref="ER120:ER123" si="2683">+EP120-EQ120</f>
        <v>0</v>
      </c>
      <c r="ES120" s="134" t="e">
        <f t="shared" ref="ES120:ES123" si="2684">EQ120/EP120*100</f>
        <v>#DIV/0!</v>
      </c>
      <c r="ET120" s="133"/>
      <c r="EU120" s="145">
        <f t="shared" ref="EU120:EU123" si="2685">+ER120-ET120</f>
        <v>0</v>
      </c>
      <c r="EV120" s="144"/>
      <c r="EW120" s="147"/>
      <c r="EX120" s="133">
        <f t="shared" ref="EX120:EX123" si="2686">+EV120-EW120</f>
        <v>0</v>
      </c>
      <c r="EY120" s="134" t="e">
        <f t="shared" ref="EY120:EY123" si="2687">EW120/EV120*100</f>
        <v>#DIV/0!</v>
      </c>
      <c r="EZ120" s="133"/>
      <c r="FA120" s="145">
        <f t="shared" ref="FA120:FA123" si="2688">+EX120-EZ120</f>
        <v>0</v>
      </c>
      <c r="FB120" s="144"/>
      <c r="FC120" s="147"/>
      <c r="FD120" s="133">
        <f t="shared" ref="FD120:FD123" si="2689">+FB120-FC120</f>
        <v>0</v>
      </c>
      <c r="FE120" s="134" t="e">
        <f t="shared" ref="FE120:FE123" si="2690">FC120/FB120*100</f>
        <v>#DIV/0!</v>
      </c>
      <c r="FF120" s="133"/>
      <c r="FG120" s="145">
        <f t="shared" ref="FG120:FG123" si="2691">+FD120-FF120</f>
        <v>0</v>
      </c>
      <c r="FH120" s="144"/>
      <c r="FI120" s="147"/>
      <c r="FJ120" s="133">
        <f t="shared" ref="FJ120:FJ123" si="2692">+FH120-FI120</f>
        <v>0</v>
      </c>
      <c r="FK120" s="134" t="e">
        <f t="shared" ref="FK120:FK123" si="2693">FI120/FH120*100</f>
        <v>#DIV/0!</v>
      </c>
      <c r="FL120" s="133"/>
      <c r="FM120" s="145">
        <f t="shared" ref="FM120:FM123" si="2694">+FJ120-FL120</f>
        <v>0</v>
      </c>
      <c r="FN120" s="144">
        <f t="shared" si="1426"/>
        <v>0</v>
      </c>
      <c r="FO120" s="147">
        <f t="shared" si="1426"/>
        <v>0</v>
      </c>
      <c r="FP120" s="133">
        <f t="shared" si="1426"/>
        <v>0</v>
      </c>
      <c r="FQ120" s="134" t="e">
        <f t="shared" si="1427"/>
        <v>#DIV/0!</v>
      </c>
      <c r="FR120" s="133">
        <f t="shared" si="1428"/>
        <v>0</v>
      </c>
      <c r="FS120" s="145">
        <f t="shared" si="1428"/>
        <v>0</v>
      </c>
      <c r="FT120" s="144"/>
      <c r="FU120" s="147"/>
      <c r="FV120" s="133">
        <f t="shared" ref="FV120:FV123" si="2695">+FT120-FU120</f>
        <v>0</v>
      </c>
      <c r="FW120" s="134" t="e">
        <f t="shared" ref="FW120:FW123" si="2696">FU120/FT120*100</f>
        <v>#DIV/0!</v>
      </c>
      <c r="FX120" s="133"/>
      <c r="FY120" s="145">
        <f t="shared" ref="FY120:FY123" si="2697">+FV120-FX120</f>
        <v>0</v>
      </c>
      <c r="FZ120" s="144"/>
      <c r="GA120" s="147"/>
      <c r="GB120" s="133">
        <f t="shared" ref="GB120:GB123" si="2698">+FZ120-GA120</f>
        <v>0</v>
      </c>
      <c r="GC120" s="134" t="e">
        <f t="shared" ref="GC120:GC123" si="2699">GA120/FZ120*100</f>
        <v>#DIV/0!</v>
      </c>
      <c r="GD120" s="133"/>
      <c r="GE120" s="145">
        <f t="shared" ref="GE120:GE123" si="2700">+GB120-GD120</f>
        <v>0</v>
      </c>
      <c r="GF120" s="144"/>
      <c r="GG120" s="147"/>
      <c r="GH120" s="133">
        <f t="shared" ref="GH120:GH123" si="2701">+GF120-GG120</f>
        <v>0</v>
      </c>
      <c r="GI120" s="134" t="e">
        <f t="shared" ref="GI120:GI123" si="2702">GG120/GF120*100</f>
        <v>#DIV/0!</v>
      </c>
      <c r="GJ120" s="133"/>
      <c r="GK120" s="145">
        <f t="shared" ref="GK120:GK123" si="2703">+GH120-GJ120</f>
        <v>0</v>
      </c>
      <c r="GL120" s="144">
        <f t="shared" si="1429"/>
        <v>0</v>
      </c>
      <c r="GM120" s="147">
        <f t="shared" si="1429"/>
        <v>0</v>
      </c>
      <c r="GN120" s="133">
        <f t="shared" si="1429"/>
        <v>0</v>
      </c>
      <c r="GO120" s="134" t="e">
        <f t="shared" si="1430"/>
        <v>#DIV/0!</v>
      </c>
      <c r="GP120" s="133">
        <f t="shared" si="1431"/>
        <v>0</v>
      </c>
      <c r="GQ120" s="145">
        <f t="shared" si="1431"/>
        <v>0</v>
      </c>
      <c r="GR120" s="144"/>
      <c r="GS120" s="147"/>
      <c r="GT120" s="133">
        <f t="shared" ref="GT120:GT123" si="2704">+GR120-GS120</f>
        <v>0</v>
      </c>
      <c r="GU120" s="134" t="e">
        <f t="shared" ref="GU120:GU123" si="2705">GS120/GR120*100</f>
        <v>#DIV/0!</v>
      </c>
      <c r="GV120" s="133"/>
      <c r="GW120" s="145">
        <f t="shared" ref="GW120:GW123" si="2706">+GT120-GV120</f>
        <v>0</v>
      </c>
      <c r="GX120" s="144"/>
      <c r="GY120" s="147"/>
      <c r="GZ120" s="133">
        <f t="shared" ref="GZ120:GZ123" si="2707">+GX120-GY120</f>
        <v>0</v>
      </c>
      <c r="HA120" s="134" t="e">
        <f t="shared" ref="HA120:HA123" si="2708">GY120/GX120*100</f>
        <v>#DIV/0!</v>
      </c>
      <c r="HB120" s="133"/>
      <c r="HC120" s="145">
        <f t="shared" ref="HC120:HC123" si="2709">+GZ120-HB120</f>
        <v>0</v>
      </c>
      <c r="HD120" s="144"/>
      <c r="HE120" s="147"/>
      <c r="HF120" s="133">
        <f t="shared" ref="HF120:HF123" si="2710">+HD120-HE120</f>
        <v>0</v>
      </c>
      <c r="HG120" s="134" t="e">
        <f t="shared" ref="HG120:HG123" si="2711">HE120/HD120*100</f>
        <v>#DIV/0!</v>
      </c>
      <c r="HH120" s="133"/>
      <c r="HI120" s="145">
        <f t="shared" ref="HI120:HI123" si="2712">+HF120-HH120</f>
        <v>0</v>
      </c>
      <c r="HJ120" s="144"/>
      <c r="HK120" s="147"/>
      <c r="HL120" s="133">
        <f t="shared" ref="HL120:HL123" si="2713">+HJ120-HK120</f>
        <v>0</v>
      </c>
      <c r="HM120" s="134" t="e">
        <f t="shared" ref="HM120:HM123" si="2714">HK120/HJ120*100</f>
        <v>#DIV/0!</v>
      </c>
      <c r="HN120" s="133"/>
      <c r="HO120" s="145">
        <f t="shared" ref="HO120:HO123" si="2715">+HL120-HN120</f>
        <v>0</v>
      </c>
      <c r="HP120" s="144"/>
      <c r="HQ120" s="147"/>
      <c r="HR120" s="133">
        <f t="shared" ref="HR120:HR123" si="2716">+HP120-HQ120</f>
        <v>0</v>
      </c>
      <c r="HS120" s="134" t="e">
        <f t="shared" ref="HS120:HS123" si="2717">HQ120/HP120*100</f>
        <v>#DIV/0!</v>
      </c>
      <c r="HT120" s="133"/>
      <c r="HU120" s="145">
        <f t="shared" ref="HU120:HU123" si="2718">+HR120-HT120</f>
        <v>0</v>
      </c>
      <c r="HV120" s="144"/>
      <c r="HW120" s="147"/>
      <c r="HX120" s="133">
        <f t="shared" ref="HX120:HX123" si="2719">+HV120-HW120</f>
        <v>0</v>
      </c>
      <c r="HY120" s="134" t="e">
        <f t="shared" ref="HY120:HY123" si="2720">HW120/HV120*100</f>
        <v>#DIV/0!</v>
      </c>
      <c r="HZ120" s="133"/>
      <c r="IA120" s="145">
        <f t="shared" ref="IA120:IA123" si="2721">+HX120-HZ120</f>
        <v>0</v>
      </c>
      <c r="IB120" s="144">
        <f t="shared" si="1432"/>
        <v>0</v>
      </c>
      <c r="IC120" s="147">
        <f t="shared" si="1432"/>
        <v>0</v>
      </c>
      <c r="ID120" s="133">
        <f t="shared" si="1432"/>
        <v>0</v>
      </c>
      <c r="IE120" s="134" t="e">
        <f t="shared" si="1433"/>
        <v>#DIV/0!</v>
      </c>
      <c r="IF120" s="133">
        <f t="shared" si="1434"/>
        <v>0</v>
      </c>
      <c r="IG120" s="145">
        <f t="shared" si="1434"/>
        <v>0</v>
      </c>
      <c r="IH120" s="144"/>
      <c r="II120" s="147"/>
      <c r="IJ120" s="133">
        <f t="shared" ref="IJ120:IJ123" si="2722">+IH120-II120</f>
        <v>0</v>
      </c>
      <c r="IK120" s="134" t="e">
        <f t="shared" ref="IK120:IK123" si="2723">II120/IH120*100</f>
        <v>#DIV/0!</v>
      </c>
      <c r="IL120" s="133"/>
      <c r="IM120" s="145">
        <f t="shared" ref="IM120:IM123" si="2724">+IJ120-IL120</f>
        <v>0</v>
      </c>
      <c r="IN120" s="144"/>
      <c r="IO120" s="147"/>
      <c r="IP120" s="133">
        <f t="shared" ref="IP120:IP123" si="2725">+IN120-IO120</f>
        <v>0</v>
      </c>
      <c r="IQ120" s="134" t="e">
        <f t="shared" ref="IQ120:IQ123" si="2726">IO120/IN120*100</f>
        <v>#DIV/0!</v>
      </c>
      <c r="IR120" s="133"/>
      <c r="IS120" s="145">
        <f t="shared" ref="IS120:IS123" si="2727">+IP120-IR120</f>
        <v>0</v>
      </c>
      <c r="IT120" s="144"/>
      <c r="IU120" s="147"/>
      <c r="IV120" s="133">
        <f t="shared" ref="IV120:IV123" si="2728">+IT120-IU120</f>
        <v>0</v>
      </c>
      <c r="IW120" s="134" t="e">
        <f t="shared" ref="IW120:IW123" si="2729">IU120/IT120*100</f>
        <v>#DIV/0!</v>
      </c>
      <c r="IX120" s="133"/>
      <c r="IY120" s="145">
        <f t="shared" ref="IY120:IY123" si="2730">+IV120-IX120</f>
        <v>0</v>
      </c>
      <c r="IZ120" s="144">
        <f t="shared" si="1435"/>
        <v>0</v>
      </c>
      <c r="JA120" s="147">
        <f t="shared" si="1435"/>
        <v>0</v>
      </c>
      <c r="JB120" s="133">
        <f t="shared" si="1435"/>
        <v>0</v>
      </c>
      <c r="JC120" s="134" t="e">
        <f t="shared" si="1436"/>
        <v>#DIV/0!</v>
      </c>
      <c r="JD120" s="133">
        <f t="shared" si="1437"/>
        <v>0</v>
      </c>
      <c r="JE120" s="145">
        <f t="shared" si="1437"/>
        <v>0</v>
      </c>
      <c r="JF120" s="144"/>
      <c r="JG120" s="147"/>
      <c r="JH120" s="133">
        <f t="shared" ref="JH120:JH123" si="2731">+JF120-JG120</f>
        <v>0</v>
      </c>
      <c r="JI120" s="134" t="e">
        <f t="shared" ref="JI120:JI123" si="2732">JG120/JF120*100</f>
        <v>#DIV/0!</v>
      </c>
      <c r="JJ120" s="133"/>
      <c r="JK120" s="145">
        <f t="shared" ref="JK120:JK123" si="2733">+JH120-JJ120</f>
        <v>0</v>
      </c>
      <c r="JL120" s="144"/>
      <c r="JM120" s="147"/>
      <c r="JN120" s="133">
        <f t="shared" ref="JN120:JN123" si="2734">+JL120-JM120</f>
        <v>0</v>
      </c>
      <c r="JO120" s="134" t="e">
        <f t="shared" ref="JO120:JO123" si="2735">JM120/JL120*100</f>
        <v>#DIV/0!</v>
      </c>
      <c r="JP120" s="133"/>
      <c r="JQ120" s="145">
        <f t="shared" ref="JQ120:JQ123" si="2736">+JN120-JP120</f>
        <v>0</v>
      </c>
      <c r="JR120" s="144"/>
      <c r="JS120" s="147"/>
      <c r="JT120" s="133">
        <f t="shared" ref="JT120:JT123" si="2737">+JR120-JS120</f>
        <v>0</v>
      </c>
      <c r="JU120" s="134" t="e">
        <f t="shared" ref="JU120:JU123" si="2738">JS120/JR120*100</f>
        <v>#DIV/0!</v>
      </c>
      <c r="JV120" s="133"/>
      <c r="JW120" s="145">
        <f t="shared" ref="JW120:JW123" si="2739">+JT120-JV120</f>
        <v>0</v>
      </c>
      <c r="JX120" s="144"/>
      <c r="JY120" s="147"/>
      <c r="JZ120" s="133">
        <f t="shared" ref="JZ120:JZ123" si="2740">+JX120-JY120</f>
        <v>0</v>
      </c>
      <c r="KA120" s="134" t="e">
        <f t="shared" ref="KA120:KA123" si="2741">JY120/JX120*100</f>
        <v>#DIV/0!</v>
      </c>
      <c r="KB120" s="133"/>
      <c r="KC120" s="145">
        <f t="shared" ref="KC120:KC123" si="2742">+JZ120-KB120</f>
        <v>0</v>
      </c>
      <c r="KD120" s="144">
        <f t="shared" si="1438"/>
        <v>0</v>
      </c>
      <c r="KE120" s="147">
        <f t="shared" si="1438"/>
        <v>0</v>
      </c>
      <c r="KF120" s="133">
        <f t="shared" si="1438"/>
        <v>0</v>
      </c>
      <c r="KG120" s="134" t="e">
        <f t="shared" si="1439"/>
        <v>#DIV/0!</v>
      </c>
      <c r="KH120" s="133">
        <f t="shared" si="1440"/>
        <v>0</v>
      </c>
      <c r="KI120" s="145">
        <f t="shared" si="1440"/>
        <v>0</v>
      </c>
      <c r="KJ120" s="144"/>
      <c r="KK120" s="147"/>
      <c r="KL120" s="133">
        <f t="shared" ref="KL120:KL123" si="2743">+KJ120-KK120</f>
        <v>0</v>
      </c>
      <c r="KM120" s="134" t="e">
        <f t="shared" ref="KM120:KM123" si="2744">KK120/KJ120*100</f>
        <v>#DIV/0!</v>
      </c>
      <c r="KN120" s="133"/>
      <c r="KO120" s="145">
        <f t="shared" ref="KO120:KO123" si="2745">+KL120-KN120</f>
        <v>0</v>
      </c>
      <c r="KP120" s="144"/>
      <c r="KQ120" s="147"/>
      <c r="KR120" s="133">
        <f t="shared" ref="KR120:KR123" si="2746">+KP120-KQ120</f>
        <v>0</v>
      </c>
      <c r="KS120" s="134" t="e">
        <f t="shared" ref="KS120:KS123" si="2747">KQ120/KP120*100</f>
        <v>#DIV/0!</v>
      </c>
      <c r="KT120" s="133"/>
      <c r="KU120" s="145">
        <f t="shared" ref="KU120:KU123" si="2748">+KR120-KT120</f>
        <v>0</v>
      </c>
      <c r="KV120" s="144">
        <f t="shared" si="1441"/>
        <v>0</v>
      </c>
      <c r="KW120" s="147">
        <f t="shared" si="1441"/>
        <v>0</v>
      </c>
      <c r="KX120" s="133">
        <f t="shared" si="1441"/>
        <v>0</v>
      </c>
      <c r="KY120" s="134" t="e">
        <f t="shared" si="1442"/>
        <v>#DIV/0!</v>
      </c>
      <c r="KZ120" s="133">
        <f t="shared" si="1443"/>
        <v>0</v>
      </c>
      <c r="LA120" s="145">
        <f t="shared" si="1443"/>
        <v>0</v>
      </c>
      <c r="LB120" s="144"/>
      <c r="LC120" s="147"/>
      <c r="LD120" s="133">
        <f t="shared" ref="LD120:LD123" si="2749">+LB120-LC120</f>
        <v>0</v>
      </c>
      <c r="LE120" s="134" t="e">
        <f t="shared" ref="LE120:LE123" si="2750">LC120/LB120*100</f>
        <v>#DIV/0!</v>
      </c>
      <c r="LF120" s="133"/>
      <c r="LG120" s="145">
        <f t="shared" ref="LG120:LG123" si="2751">+LD120-LF120</f>
        <v>0</v>
      </c>
      <c r="LH120" s="144"/>
      <c r="LI120" s="147"/>
      <c r="LJ120" s="133">
        <f t="shared" ref="LJ120:LJ123" si="2752">+LH120-LI120</f>
        <v>0</v>
      </c>
      <c r="LK120" s="134" t="e">
        <f t="shared" ref="LK120:LK123" si="2753">LI120/LH120*100</f>
        <v>#DIV/0!</v>
      </c>
      <c r="LL120" s="133"/>
      <c r="LM120" s="145">
        <f t="shared" ref="LM120:LM123" si="2754">+LJ120-LL120</f>
        <v>0</v>
      </c>
      <c r="LN120" s="144">
        <f t="shared" si="1444"/>
        <v>0</v>
      </c>
      <c r="LO120" s="147">
        <f t="shared" si="1444"/>
        <v>0</v>
      </c>
      <c r="LP120" s="133">
        <f t="shared" si="1444"/>
        <v>0</v>
      </c>
      <c r="LQ120" s="134" t="e">
        <f t="shared" si="1445"/>
        <v>#DIV/0!</v>
      </c>
      <c r="LR120" s="133">
        <f t="shared" si="1446"/>
        <v>0</v>
      </c>
      <c r="LS120" s="145">
        <f t="shared" si="1446"/>
        <v>0</v>
      </c>
      <c r="LT120" s="144"/>
      <c r="LU120" s="147"/>
      <c r="LV120" s="133">
        <f t="shared" ref="LV120:LV123" si="2755">+LT120-LU120</f>
        <v>0</v>
      </c>
      <c r="LW120" s="134" t="e">
        <f t="shared" ref="LW120:LW123" si="2756">LU120/LT120*100</f>
        <v>#DIV/0!</v>
      </c>
      <c r="LX120" s="133"/>
      <c r="LY120" s="145">
        <f t="shared" ref="LY120:LY123" si="2757">+LV120-LX120</f>
        <v>0</v>
      </c>
      <c r="LZ120" s="144"/>
      <c r="MA120" s="147"/>
      <c r="MB120" s="133">
        <f t="shared" ref="MB120:MB123" si="2758">+LZ120-MA120</f>
        <v>0</v>
      </c>
      <c r="MC120" s="134" t="e">
        <f t="shared" ref="MC120:MC123" si="2759">MA120/LZ120*100</f>
        <v>#DIV/0!</v>
      </c>
      <c r="MD120" s="133"/>
      <c r="ME120" s="145">
        <f t="shared" ref="ME120:ME123" si="2760">+MB120-MD120</f>
        <v>0</v>
      </c>
      <c r="MF120" s="144">
        <f t="shared" si="1447"/>
        <v>0</v>
      </c>
      <c r="MG120" s="147">
        <f t="shared" si="1447"/>
        <v>0</v>
      </c>
      <c r="MH120" s="133">
        <f t="shared" si="1447"/>
        <v>0</v>
      </c>
      <c r="MI120" s="134" t="e">
        <f t="shared" si="1448"/>
        <v>#DIV/0!</v>
      </c>
      <c r="MJ120" s="133">
        <f t="shared" si="1449"/>
        <v>0</v>
      </c>
      <c r="MK120" s="145">
        <f t="shared" si="1449"/>
        <v>0</v>
      </c>
      <c r="ML120" s="144"/>
      <c r="MM120" s="147"/>
      <c r="MN120" s="133">
        <f t="shared" ref="MN120:MN123" si="2761">+ML120-MM120</f>
        <v>0</v>
      </c>
      <c r="MO120" s="134" t="e">
        <f t="shared" ref="MO120:MO123" si="2762">MM120/ML120*100</f>
        <v>#DIV/0!</v>
      </c>
      <c r="MP120" s="133"/>
      <c r="MQ120" s="145">
        <f t="shared" ref="MQ120:MQ123" si="2763">+MN120-MP120</f>
        <v>0</v>
      </c>
      <c r="MR120" s="144"/>
      <c r="MS120" s="147"/>
      <c r="MT120" s="133">
        <f t="shared" ref="MT120:MT123" si="2764">+MR120-MS120</f>
        <v>0</v>
      </c>
      <c r="MU120" s="134" t="e">
        <f t="shared" ref="MU120:MU123" si="2765">MS120/MR120*100</f>
        <v>#DIV/0!</v>
      </c>
      <c r="MV120" s="133"/>
      <c r="MW120" s="145">
        <f t="shared" ref="MW120:MW123" si="2766">+MT120-MV120</f>
        <v>0</v>
      </c>
      <c r="MX120" s="144">
        <f t="shared" si="1450"/>
        <v>0</v>
      </c>
      <c r="MY120" s="147">
        <f t="shared" si="1450"/>
        <v>0</v>
      </c>
      <c r="MZ120" s="133">
        <f t="shared" si="1450"/>
        <v>0</v>
      </c>
      <c r="NA120" s="134" t="e">
        <f t="shared" si="1451"/>
        <v>#DIV/0!</v>
      </c>
      <c r="NB120" s="133">
        <f t="shared" si="1452"/>
        <v>0</v>
      </c>
      <c r="NC120" s="145">
        <f t="shared" si="1452"/>
        <v>0</v>
      </c>
      <c r="ND120" s="144"/>
      <c r="NE120" s="147"/>
      <c r="NF120" s="133">
        <f t="shared" ref="NF120:NF123" si="2767">+ND120-NE120</f>
        <v>0</v>
      </c>
      <c r="NG120" s="134" t="e">
        <f t="shared" ref="NG120:NG123" si="2768">NE120/ND120*100</f>
        <v>#DIV/0!</v>
      </c>
      <c r="NH120" s="133"/>
      <c r="NI120" s="145">
        <f t="shared" ref="NI120:NI123" si="2769">+NF120-NH120</f>
        <v>0</v>
      </c>
      <c r="NJ120" s="144"/>
      <c r="NK120" s="147"/>
      <c r="NL120" s="133">
        <f t="shared" ref="NL120:NL123" si="2770">+NJ120-NK120</f>
        <v>0</v>
      </c>
      <c r="NM120" s="134" t="e">
        <f t="shared" ref="NM120:NM123" si="2771">NK120/NJ120*100</f>
        <v>#DIV/0!</v>
      </c>
      <c r="NN120" s="133"/>
      <c r="NO120" s="145">
        <f t="shared" ref="NO120:NO123" si="2772">+NL120-NN120</f>
        <v>0</v>
      </c>
      <c r="NP120" s="144">
        <f t="shared" si="1453"/>
        <v>0</v>
      </c>
      <c r="NQ120" s="147">
        <f t="shared" si="1453"/>
        <v>0</v>
      </c>
      <c r="NR120" s="133">
        <f t="shared" si="1453"/>
        <v>0</v>
      </c>
      <c r="NS120" s="134" t="e">
        <f t="shared" si="1454"/>
        <v>#DIV/0!</v>
      </c>
      <c r="NT120" s="133">
        <f t="shared" si="1455"/>
        <v>0</v>
      </c>
      <c r="NU120" s="145">
        <f t="shared" si="1455"/>
        <v>0</v>
      </c>
      <c r="NV120" s="144"/>
      <c r="NW120" s="147"/>
      <c r="NX120" s="133">
        <f t="shared" ref="NX120:NX123" si="2773">+NV120-NW120</f>
        <v>0</v>
      </c>
      <c r="NY120" s="134" t="e">
        <f t="shared" ref="NY120:NY123" si="2774">NW120/NV120*100</f>
        <v>#DIV/0!</v>
      </c>
      <c r="NZ120" s="133"/>
      <c r="OA120" s="145">
        <f t="shared" ref="OA120:OA123" si="2775">+NX120-NZ120</f>
        <v>0</v>
      </c>
      <c r="OB120" s="144"/>
      <c r="OC120" s="147"/>
      <c r="OD120" s="133">
        <f t="shared" ref="OD120:OD123" si="2776">+OB120-OC120</f>
        <v>0</v>
      </c>
      <c r="OE120" s="134" t="e">
        <f t="shared" ref="OE120:OE123" si="2777">OC120/OB120*100</f>
        <v>#DIV/0!</v>
      </c>
      <c r="OF120" s="133"/>
      <c r="OG120" s="145">
        <f t="shared" ref="OG120:OG123" si="2778">+OD120-OF120</f>
        <v>0</v>
      </c>
      <c r="OH120" s="144"/>
      <c r="OI120" s="147"/>
      <c r="OJ120" s="133">
        <f t="shared" ref="OJ120:OJ123" si="2779">+OH120-OI120</f>
        <v>0</v>
      </c>
      <c r="OK120" s="134" t="e">
        <f t="shared" ref="OK120:OK123" si="2780">OI120/OH120*100</f>
        <v>#DIV/0!</v>
      </c>
      <c r="OL120" s="133"/>
      <c r="OM120" s="145">
        <f t="shared" ref="OM120:OM123" si="2781">+OJ120-OL120</f>
        <v>0</v>
      </c>
      <c r="ON120" s="144">
        <f t="shared" si="1456"/>
        <v>0</v>
      </c>
      <c r="OO120" s="147">
        <f t="shared" si="1456"/>
        <v>0</v>
      </c>
      <c r="OP120" s="133">
        <f t="shared" si="1456"/>
        <v>0</v>
      </c>
      <c r="OQ120" s="134" t="e">
        <f t="shared" si="1457"/>
        <v>#DIV/0!</v>
      </c>
      <c r="OR120" s="133">
        <f t="shared" si="1458"/>
        <v>0</v>
      </c>
      <c r="OS120" s="145">
        <f t="shared" si="1458"/>
        <v>0</v>
      </c>
      <c r="OT120" s="144"/>
      <c r="OU120" s="147"/>
      <c r="OV120" s="133">
        <f t="shared" ref="OV120:OV123" si="2782">+OT120-OU120</f>
        <v>0</v>
      </c>
      <c r="OW120" s="134" t="e">
        <f t="shared" ref="OW120:OW123" si="2783">OU120/OT120*100</f>
        <v>#DIV/0!</v>
      </c>
      <c r="OX120" s="133"/>
      <c r="OY120" s="145">
        <f t="shared" ref="OY120:OY123" si="2784">+OV120-OX120</f>
        <v>0</v>
      </c>
      <c r="OZ120" s="144"/>
      <c r="PA120" s="147"/>
      <c r="PB120" s="133">
        <f t="shared" ref="PB120:PB123" si="2785">+OZ120-PA120</f>
        <v>0</v>
      </c>
      <c r="PC120" s="134" t="e">
        <f t="shared" ref="PC120:PC123" si="2786">PA120/OZ120*100</f>
        <v>#DIV/0!</v>
      </c>
      <c r="PD120" s="133"/>
      <c r="PE120" s="145">
        <f t="shared" ref="PE120:PE123" si="2787">+PB120-PD120</f>
        <v>0</v>
      </c>
      <c r="PF120" s="144">
        <f t="shared" si="1459"/>
        <v>0</v>
      </c>
      <c r="PG120" s="147">
        <f t="shared" si="1459"/>
        <v>0</v>
      </c>
      <c r="PH120" s="133">
        <f t="shared" si="1459"/>
        <v>0</v>
      </c>
      <c r="PI120" s="134" t="e">
        <f t="shared" si="1460"/>
        <v>#DIV/0!</v>
      </c>
      <c r="PJ120" s="133">
        <f t="shared" si="1461"/>
        <v>0</v>
      </c>
      <c r="PK120" s="145">
        <f t="shared" si="1461"/>
        <v>0</v>
      </c>
      <c r="PL120" s="144"/>
      <c r="PM120" s="147"/>
      <c r="PN120" s="133">
        <f t="shared" ref="PN120:PN123" si="2788">+PL120-PM120</f>
        <v>0</v>
      </c>
      <c r="PO120" s="134" t="e">
        <f t="shared" ref="PO120:PO123" si="2789">PM120/PL120*100</f>
        <v>#DIV/0!</v>
      </c>
      <c r="PP120" s="133"/>
      <c r="PQ120" s="145">
        <f t="shared" ref="PQ120:PQ123" si="2790">+PN120-PP120</f>
        <v>0</v>
      </c>
      <c r="PR120" s="144"/>
      <c r="PS120" s="147"/>
      <c r="PT120" s="133">
        <f t="shared" ref="PT120:PT123" si="2791">+PR120-PS120</f>
        <v>0</v>
      </c>
      <c r="PU120" s="134" t="e">
        <f t="shared" ref="PU120:PU123" si="2792">PS120/PR120*100</f>
        <v>#DIV/0!</v>
      </c>
      <c r="PV120" s="133"/>
      <c r="PW120" s="145">
        <f t="shared" ref="PW120:PW123" si="2793">+PT120-PV120</f>
        <v>0</v>
      </c>
    </row>
    <row r="121" spans="1:439" s="98" customFormat="1">
      <c r="A121" s="150"/>
      <c r="B121" s="184" t="s">
        <v>835</v>
      </c>
      <c r="C121" s="184" t="s">
        <v>836</v>
      </c>
      <c r="D121" s="133">
        <f>+'[10]ค่าใช้+ประสาน งบโครงการ (P)'!D35</f>
        <v>0</v>
      </c>
      <c r="E121" s="133">
        <f>+'[10]ค่าใช้+ประสาน งบโครงการ (P)'!E35</f>
        <v>0</v>
      </c>
      <c r="F121" s="133">
        <f t="shared" si="2371"/>
        <v>0</v>
      </c>
      <c r="G121" s="147">
        <f>+'[10]ค่าใช้+ประสาน งบโครงการ (P)'!F35</f>
        <v>0</v>
      </c>
      <c r="H121" s="133">
        <f t="shared" si="2668"/>
        <v>0</v>
      </c>
      <c r="I121" s="147">
        <f>+'[10]ค่าใช้+ประสาน งบโครงการ (P)'!H35</f>
        <v>2130</v>
      </c>
      <c r="J121" s="133">
        <f t="shared" si="2373"/>
        <v>-2130</v>
      </c>
      <c r="K121" s="134" t="e">
        <f t="shared" si="1374"/>
        <v>#DIV/0!</v>
      </c>
      <c r="L121" s="133">
        <f>+'[10]ค่าใช้+ประสาน งบโครงการ (P)'!K35</f>
        <v>0</v>
      </c>
      <c r="M121" s="135">
        <f t="shared" si="2374"/>
        <v>-2130</v>
      </c>
      <c r="N121" s="136">
        <f t="shared" si="1375"/>
        <v>0</v>
      </c>
      <c r="O121" s="148">
        <f t="shared" si="1375"/>
        <v>0</v>
      </c>
      <c r="P121" s="137">
        <f t="shared" si="1375"/>
        <v>0</v>
      </c>
      <c r="Q121" s="138" t="e">
        <f t="shared" si="1376"/>
        <v>#DIV/0!</v>
      </c>
      <c r="R121" s="137">
        <f t="shared" si="1377"/>
        <v>0</v>
      </c>
      <c r="S121" s="139">
        <f t="shared" si="1377"/>
        <v>0</v>
      </c>
      <c r="T121" s="140">
        <f t="shared" si="1484"/>
        <v>0</v>
      </c>
      <c r="U121" s="149">
        <f t="shared" si="1484"/>
        <v>2130</v>
      </c>
      <c r="V121" s="141">
        <f t="shared" si="2669"/>
        <v>-2130</v>
      </c>
      <c r="W121" s="142" t="e">
        <f t="shared" si="1248"/>
        <v>#DIV/0!</v>
      </c>
      <c r="X121" s="141">
        <f t="shared" si="1486"/>
        <v>0</v>
      </c>
      <c r="Y121" s="143">
        <f t="shared" si="2670"/>
        <v>-2130</v>
      </c>
      <c r="Z121" s="144">
        <v>0</v>
      </c>
      <c r="AA121" s="147">
        <v>0</v>
      </c>
      <c r="AB121" s="133">
        <f t="shared" si="2671"/>
        <v>0</v>
      </c>
      <c r="AC121" s="134" t="e">
        <f t="shared" si="2672"/>
        <v>#DIV/0!</v>
      </c>
      <c r="AD121" s="133">
        <v>0</v>
      </c>
      <c r="AE121" s="145">
        <f t="shared" si="2673"/>
        <v>0</v>
      </c>
      <c r="AF121" s="144">
        <v>0</v>
      </c>
      <c r="AG121" s="147">
        <v>0</v>
      </c>
      <c r="AH121" s="133">
        <f t="shared" si="2674"/>
        <v>0</v>
      </c>
      <c r="AI121" s="134" t="e">
        <f t="shared" si="2675"/>
        <v>#DIV/0!</v>
      </c>
      <c r="AJ121" s="133">
        <v>0</v>
      </c>
      <c r="AK121" s="145">
        <f t="shared" si="2676"/>
        <v>0</v>
      </c>
      <c r="AL121" s="144">
        <f t="shared" si="1378"/>
        <v>0</v>
      </c>
      <c r="AM121" s="147">
        <f t="shared" si="1378"/>
        <v>2130</v>
      </c>
      <c r="AN121" s="133">
        <f t="shared" si="1378"/>
        <v>-2130</v>
      </c>
      <c r="AO121" s="134" t="e">
        <f t="shared" si="1379"/>
        <v>#DIV/0!</v>
      </c>
      <c r="AP121" s="133">
        <f t="shared" si="1380"/>
        <v>0</v>
      </c>
      <c r="AQ121" s="145">
        <f t="shared" si="1380"/>
        <v>-2130</v>
      </c>
      <c r="AR121" s="144"/>
      <c r="AS121" s="147"/>
      <c r="AT121" s="133">
        <f t="shared" si="1381"/>
        <v>0</v>
      </c>
      <c r="AU121" s="134" t="e">
        <f t="shared" si="1382"/>
        <v>#DIV/0!</v>
      </c>
      <c r="AV121" s="133"/>
      <c r="AW121" s="145">
        <f t="shared" si="1383"/>
        <v>0</v>
      </c>
      <c r="AX121" s="144"/>
      <c r="AY121" s="147"/>
      <c r="AZ121" s="133">
        <f t="shared" si="1384"/>
        <v>0</v>
      </c>
      <c r="BA121" s="134" t="e">
        <f t="shared" si="1385"/>
        <v>#DIV/0!</v>
      </c>
      <c r="BB121" s="133"/>
      <c r="BC121" s="145">
        <f t="shared" si="1386"/>
        <v>0</v>
      </c>
      <c r="BD121" s="144">
        <f>+'[10]P-TSD08.2-E-COORD.ZZZZ (ประสาน)'!C5</f>
        <v>0</v>
      </c>
      <c r="BE121" s="147">
        <f>+'[10]P-TSD08.2-E-COORD.ZZZZ (ประสาน)'!D5</f>
        <v>2130</v>
      </c>
      <c r="BF121" s="133">
        <f t="shared" si="1387"/>
        <v>-2130</v>
      </c>
      <c r="BG121" s="134" t="e">
        <f t="shared" si="1388"/>
        <v>#DIV/0!</v>
      </c>
      <c r="BH121" s="133">
        <f>+'[10]P-TSD08.2-E-COORD.ZZZZ (ประสาน)'!E5</f>
        <v>0</v>
      </c>
      <c r="BI121" s="145">
        <f t="shared" si="1389"/>
        <v>-2130</v>
      </c>
      <c r="BJ121" s="144">
        <f t="shared" si="1390"/>
        <v>0</v>
      </c>
      <c r="BK121" s="147">
        <f t="shared" si="1390"/>
        <v>0</v>
      </c>
      <c r="BL121" s="133">
        <f t="shared" si="1390"/>
        <v>0</v>
      </c>
      <c r="BM121" s="134" t="e">
        <f t="shared" si="1391"/>
        <v>#DIV/0!</v>
      </c>
      <c r="BN121" s="133">
        <f t="shared" si="1392"/>
        <v>0</v>
      </c>
      <c r="BO121" s="145">
        <f t="shared" si="1392"/>
        <v>0</v>
      </c>
      <c r="BP121" s="144"/>
      <c r="BQ121" s="147"/>
      <c r="BR121" s="133">
        <f t="shared" si="1393"/>
        <v>0</v>
      </c>
      <c r="BS121" s="134" t="e">
        <f t="shared" si="1394"/>
        <v>#DIV/0!</v>
      </c>
      <c r="BT121" s="133"/>
      <c r="BU121" s="145">
        <f t="shared" si="1395"/>
        <v>0</v>
      </c>
      <c r="BV121" s="144"/>
      <c r="BW121" s="147"/>
      <c r="BX121" s="133">
        <f t="shared" si="1396"/>
        <v>0</v>
      </c>
      <c r="BY121" s="134" t="e">
        <f t="shared" si="1397"/>
        <v>#DIV/0!</v>
      </c>
      <c r="BZ121" s="133"/>
      <c r="CA121" s="145">
        <f t="shared" si="1398"/>
        <v>0</v>
      </c>
      <c r="CB121" s="144"/>
      <c r="CC121" s="147"/>
      <c r="CD121" s="133">
        <f t="shared" si="1399"/>
        <v>0</v>
      </c>
      <c r="CE121" s="134" t="e">
        <f t="shared" si="1400"/>
        <v>#DIV/0!</v>
      </c>
      <c r="CF121" s="133"/>
      <c r="CG121" s="145">
        <f t="shared" si="1401"/>
        <v>0</v>
      </c>
      <c r="CH121" s="144">
        <f t="shared" si="1402"/>
        <v>0</v>
      </c>
      <c r="CI121" s="147">
        <f t="shared" si="1402"/>
        <v>0</v>
      </c>
      <c r="CJ121" s="133">
        <f t="shared" si="1402"/>
        <v>0</v>
      </c>
      <c r="CK121" s="134" t="e">
        <f t="shared" si="1403"/>
        <v>#DIV/0!</v>
      </c>
      <c r="CL121" s="133">
        <f t="shared" si="1404"/>
        <v>0</v>
      </c>
      <c r="CM121" s="145">
        <f t="shared" si="1404"/>
        <v>0</v>
      </c>
      <c r="CN121" s="144"/>
      <c r="CO121" s="147"/>
      <c r="CP121" s="133">
        <f t="shared" si="1405"/>
        <v>0</v>
      </c>
      <c r="CQ121" s="134" t="e">
        <f t="shared" si="1406"/>
        <v>#DIV/0!</v>
      </c>
      <c r="CR121" s="133"/>
      <c r="CS121" s="145">
        <f t="shared" si="1407"/>
        <v>0</v>
      </c>
      <c r="CT121" s="144"/>
      <c r="CU121" s="147"/>
      <c r="CV121" s="133">
        <f t="shared" si="1408"/>
        <v>0</v>
      </c>
      <c r="CW121" s="134" t="e">
        <f t="shared" si="1409"/>
        <v>#DIV/0!</v>
      </c>
      <c r="CX121" s="133"/>
      <c r="CY121" s="145">
        <f t="shared" si="1410"/>
        <v>0</v>
      </c>
      <c r="CZ121" s="144"/>
      <c r="DA121" s="147"/>
      <c r="DB121" s="133">
        <f t="shared" si="1411"/>
        <v>0</v>
      </c>
      <c r="DC121" s="134" t="e">
        <f t="shared" si="1412"/>
        <v>#DIV/0!</v>
      </c>
      <c r="DD121" s="133"/>
      <c r="DE121" s="145">
        <f t="shared" si="1413"/>
        <v>0</v>
      </c>
      <c r="DF121" s="144">
        <f t="shared" si="1414"/>
        <v>0</v>
      </c>
      <c r="DG121" s="147">
        <f t="shared" si="1414"/>
        <v>0</v>
      </c>
      <c r="DH121" s="133">
        <f t="shared" si="1414"/>
        <v>0</v>
      </c>
      <c r="DI121" s="134" t="e">
        <f t="shared" si="1415"/>
        <v>#DIV/0!</v>
      </c>
      <c r="DJ121" s="133">
        <f t="shared" si="1416"/>
        <v>0</v>
      </c>
      <c r="DK121" s="145">
        <f t="shared" si="1416"/>
        <v>0</v>
      </c>
      <c r="DL121" s="144"/>
      <c r="DM121" s="147"/>
      <c r="DN121" s="133">
        <f t="shared" si="1417"/>
        <v>0</v>
      </c>
      <c r="DO121" s="134" t="e">
        <f t="shared" si="1418"/>
        <v>#DIV/0!</v>
      </c>
      <c r="DP121" s="133"/>
      <c r="DQ121" s="145">
        <f t="shared" si="1419"/>
        <v>0</v>
      </c>
      <c r="DR121" s="144"/>
      <c r="DS121" s="147"/>
      <c r="DT121" s="133">
        <f t="shared" si="1420"/>
        <v>0</v>
      </c>
      <c r="DU121" s="134" t="e">
        <f t="shared" si="1421"/>
        <v>#DIV/0!</v>
      </c>
      <c r="DV121" s="133"/>
      <c r="DW121" s="145">
        <f t="shared" si="1422"/>
        <v>0</v>
      </c>
      <c r="DX121" s="144"/>
      <c r="DY121" s="147"/>
      <c r="DZ121" s="133">
        <f t="shared" si="2677"/>
        <v>0</v>
      </c>
      <c r="EA121" s="134" t="e">
        <f t="shared" si="2678"/>
        <v>#DIV/0!</v>
      </c>
      <c r="EB121" s="133"/>
      <c r="EC121" s="145">
        <f t="shared" si="2679"/>
        <v>0</v>
      </c>
      <c r="ED121" s="144">
        <f t="shared" si="1423"/>
        <v>0</v>
      </c>
      <c r="EE121" s="147">
        <f t="shared" si="1423"/>
        <v>0</v>
      </c>
      <c r="EF121" s="133">
        <f t="shared" si="1423"/>
        <v>0</v>
      </c>
      <c r="EG121" s="134" t="e">
        <f t="shared" si="1424"/>
        <v>#DIV/0!</v>
      </c>
      <c r="EH121" s="133">
        <f t="shared" si="1425"/>
        <v>0</v>
      </c>
      <c r="EI121" s="145">
        <f t="shared" si="1425"/>
        <v>0</v>
      </c>
      <c r="EJ121" s="144"/>
      <c r="EK121" s="147"/>
      <c r="EL121" s="133">
        <f t="shared" si="2680"/>
        <v>0</v>
      </c>
      <c r="EM121" s="134" t="e">
        <f t="shared" si="2681"/>
        <v>#DIV/0!</v>
      </c>
      <c r="EN121" s="133"/>
      <c r="EO121" s="145">
        <f t="shared" si="2682"/>
        <v>0</v>
      </c>
      <c r="EP121" s="144"/>
      <c r="EQ121" s="147"/>
      <c r="ER121" s="133">
        <f t="shared" si="2683"/>
        <v>0</v>
      </c>
      <c r="ES121" s="134" t="e">
        <f t="shared" si="2684"/>
        <v>#DIV/0!</v>
      </c>
      <c r="ET121" s="133"/>
      <c r="EU121" s="145">
        <f t="shared" si="2685"/>
        <v>0</v>
      </c>
      <c r="EV121" s="144"/>
      <c r="EW121" s="147"/>
      <c r="EX121" s="133">
        <f t="shared" si="2686"/>
        <v>0</v>
      </c>
      <c r="EY121" s="134" t="e">
        <f t="shared" si="2687"/>
        <v>#DIV/0!</v>
      </c>
      <c r="EZ121" s="133"/>
      <c r="FA121" s="145">
        <f t="shared" si="2688"/>
        <v>0</v>
      </c>
      <c r="FB121" s="144"/>
      <c r="FC121" s="147"/>
      <c r="FD121" s="133">
        <f t="shared" si="2689"/>
        <v>0</v>
      </c>
      <c r="FE121" s="134" t="e">
        <f t="shared" si="2690"/>
        <v>#DIV/0!</v>
      </c>
      <c r="FF121" s="133"/>
      <c r="FG121" s="145">
        <f t="shared" si="2691"/>
        <v>0</v>
      </c>
      <c r="FH121" s="144"/>
      <c r="FI121" s="147"/>
      <c r="FJ121" s="133">
        <f t="shared" si="2692"/>
        <v>0</v>
      </c>
      <c r="FK121" s="134" t="e">
        <f t="shared" si="2693"/>
        <v>#DIV/0!</v>
      </c>
      <c r="FL121" s="133"/>
      <c r="FM121" s="145">
        <f t="shared" si="2694"/>
        <v>0</v>
      </c>
      <c r="FN121" s="144">
        <f t="shared" si="1426"/>
        <v>0</v>
      </c>
      <c r="FO121" s="147">
        <f t="shared" si="1426"/>
        <v>0</v>
      </c>
      <c r="FP121" s="133">
        <f t="shared" si="1426"/>
        <v>0</v>
      </c>
      <c r="FQ121" s="134" t="e">
        <f t="shared" si="1427"/>
        <v>#DIV/0!</v>
      </c>
      <c r="FR121" s="133">
        <f t="shared" si="1428"/>
        <v>0</v>
      </c>
      <c r="FS121" s="145">
        <f t="shared" si="1428"/>
        <v>0</v>
      </c>
      <c r="FT121" s="144"/>
      <c r="FU121" s="147"/>
      <c r="FV121" s="133">
        <f t="shared" si="2695"/>
        <v>0</v>
      </c>
      <c r="FW121" s="134" t="e">
        <f t="shared" si="2696"/>
        <v>#DIV/0!</v>
      </c>
      <c r="FX121" s="133"/>
      <c r="FY121" s="145">
        <f t="shared" si="2697"/>
        <v>0</v>
      </c>
      <c r="FZ121" s="144"/>
      <c r="GA121" s="147"/>
      <c r="GB121" s="133">
        <f t="shared" si="2698"/>
        <v>0</v>
      </c>
      <c r="GC121" s="134" t="e">
        <f t="shared" si="2699"/>
        <v>#DIV/0!</v>
      </c>
      <c r="GD121" s="133"/>
      <c r="GE121" s="145">
        <f t="shared" si="2700"/>
        <v>0</v>
      </c>
      <c r="GF121" s="144"/>
      <c r="GG121" s="147"/>
      <c r="GH121" s="133">
        <f t="shared" si="2701"/>
        <v>0</v>
      </c>
      <c r="GI121" s="134" t="e">
        <f t="shared" si="2702"/>
        <v>#DIV/0!</v>
      </c>
      <c r="GJ121" s="133"/>
      <c r="GK121" s="145">
        <f t="shared" si="2703"/>
        <v>0</v>
      </c>
      <c r="GL121" s="144">
        <f t="shared" si="1429"/>
        <v>0</v>
      </c>
      <c r="GM121" s="147">
        <f t="shared" si="1429"/>
        <v>0</v>
      </c>
      <c r="GN121" s="133">
        <f t="shared" si="1429"/>
        <v>0</v>
      </c>
      <c r="GO121" s="134" t="e">
        <f t="shared" si="1430"/>
        <v>#DIV/0!</v>
      </c>
      <c r="GP121" s="133">
        <f t="shared" si="1431"/>
        <v>0</v>
      </c>
      <c r="GQ121" s="145">
        <f t="shared" si="1431"/>
        <v>0</v>
      </c>
      <c r="GR121" s="144"/>
      <c r="GS121" s="147"/>
      <c r="GT121" s="133">
        <f t="shared" si="2704"/>
        <v>0</v>
      </c>
      <c r="GU121" s="134" t="e">
        <f t="shared" si="2705"/>
        <v>#DIV/0!</v>
      </c>
      <c r="GV121" s="133"/>
      <c r="GW121" s="145">
        <f t="shared" si="2706"/>
        <v>0</v>
      </c>
      <c r="GX121" s="144"/>
      <c r="GY121" s="147"/>
      <c r="GZ121" s="133">
        <f t="shared" si="2707"/>
        <v>0</v>
      </c>
      <c r="HA121" s="134" t="e">
        <f t="shared" si="2708"/>
        <v>#DIV/0!</v>
      </c>
      <c r="HB121" s="133"/>
      <c r="HC121" s="145">
        <f t="shared" si="2709"/>
        <v>0</v>
      </c>
      <c r="HD121" s="144"/>
      <c r="HE121" s="147"/>
      <c r="HF121" s="133">
        <f t="shared" si="2710"/>
        <v>0</v>
      </c>
      <c r="HG121" s="134" t="e">
        <f t="shared" si="2711"/>
        <v>#DIV/0!</v>
      </c>
      <c r="HH121" s="133"/>
      <c r="HI121" s="145">
        <f t="shared" si="2712"/>
        <v>0</v>
      </c>
      <c r="HJ121" s="144"/>
      <c r="HK121" s="147"/>
      <c r="HL121" s="133">
        <f t="shared" si="2713"/>
        <v>0</v>
      </c>
      <c r="HM121" s="134" t="e">
        <f t="shared" si="2714"/>
        <v>#DIV/0!</v>
      </c>
      <c r="HN121" s="133"/>
      <c r="HO121" s="145">
        <f t="shared" si="2715"/>
        <v>0</v>
      </c>
      <c r="HP121" s="144"/>
      <c r="HQ121" s="147"/>
      <c r="HR121" s="133">
        <f t="shared" si="2716"/>
        <v>0</v>
      </c>
      <c r="HS121" s="134" t="e">
        <f t="shared" si="2717"/>
        <v>#DIV/0!</v>
      </c>
      <c r="HT121" s="133"/>
      <c r="HU121" s="145">
        <f t="shared" si="2718"/>
        <v>0</v>
      </c>
      <c r="HV121" s="144"/>
      <c r="HW121" s="147"/>
      <c r="HX121" s="133">
        <f t="shared" si="2719"/>
        <v>0</v>
      </c>
      <c r="HY121" s="134" t="e">
        <f t="shared" si="2720"/>
        <v>#DIV/0!</v>
      </c>
      <c r="HZ121" s="133"/>
      <c r="IA121" s="145">
        <f t="shared" si="2721"/>
        <v>0</v>
      </c>
      <c r="IB121" s="144">
        <f t="shared" si="1432"/>
        <v>0</v>
      </c>
      <c r="IC121" s="147">
        <f t="shared" si="1432"/>
        <v>0</v>
      </c>
      <c r="ID121" s="133">
        <f t="shared" si="1432"/>
        <v>0</v>
      </c>
      <c r="IE121" s="134" t="e">
        <f t="shared" si="1433"/>
        <v>#DIV/0!</v>
      </c>
      <c r="IF121" s="133">
        <f t="shared" si="1434"/>
        <v>0</v>
      </c>
      <c r="IG121" s="145">
        <f t="shared" si="1434"/>
        <v>0</v>
      </c>
      <c r="IH121" s="144"/>
      <c r="II121" s="147"/>
      <c r="IJ121" s="133">
        <f t="shared" si="2722"/>
        <v>0</v>
      </c>
      <c r="IK121" s="134" t="e">
        <f t="shared" si="2723"/>
        <v>#DIV/0!</v>
      </c>
      <c r="IL121" s="133"/>
      <c r="IM121" s="145">
        <f t="shared" si="2724"/>
        <v>0</v>
      </c>
      <c r="IN121" s="144"/>
      <c r="IO121" s="147"/>
      <c r="IP121" s="133">
        <f t="shared" si="2725"/>
        <v>0</v>
      </c>
      <c r="IQ121" s="134" t="e">
        <f t="shared" si="2726"/>
        <v>#DIV/0!</v>
      </c>
      <c r="IR121" s="133"/>
      <c r="IS121" s="145">
        <f t="shared" si="2727"/>
        <v>0</v>
      </c>
      <c r="IT121" s="144"/>
      <c r="IU121" s="147"/>
      <c r="IV121" s="133">
        <f t="shared" si="2728"/>
        <v>0</v>
      </c>
      <c r="IW121" s="134" t="e">
        <f t="shared" si="2729"/>
        <v>#DIV/0!</v>
      </c>
      <c r="IX121" s="133"/>
      <c r="IY121" s="145">
        <f t="shared" si="2730"/>
        <v>0</v>
      </c>
      <c r="IZ121" s="144">
        <f t="shared" si="1435"/>
        <v>0</v>
      </c>
      <c r="JA121" s="147">
        <f t="shared" si="1435"/>
        <v>0</v>
      </c>
      <c r="JB121" s="133">
        <f t="shared" si="1435"/>
        <v>0</v>
      </c>
      <c r="JC121" s="134" t="e">
        <f t="shared" si="1436"/>
        <v>#DIV/0!</v>
      </c>
      <c r="JD121" s="133">
        <f t="shared" si="1437"/>
        <v>0</v>
      </c>
      <c r="JE121" s="145">
        <f t="shared" si="1437"/>
        <v>0</v>
      </c>
      <c r="JF121" s="144"/>
      <c r="JG121" s="147"/>
      <c r="JH121" s="133">
        <f t="shared" si="2731"/>
        <v>0</v>
      </c>
      <c r="JI121" s="134" t="e">
        <f t="shared" si="2732"/>
        <v>#DIV/0!</v>
      </c>
      <c r="JJ121" s="133"/>
      <c r="JK121" s="145">
        <f t="shared" si="2733"/>
        <v>0</v>
      </c>
      <c r="JL121" s="144"/>
      <c r="JM121" s="147"/>
      <c r="JN121" s="133">
        <f t="shared" si="2734"/>
        <v>0</v>
      </c>
      <c r="JO121" s="134" t="e">
        <f t="shared" si="2735"/>
        <v>#DIV/0!</v>
      </c>
      <c r="JP121" s="133"/>
      <c r="JQ121" s="145">
        <f t="shared" si="2736"/>
        <v>0</v>
      </c>
      <c r="JR121" s="144"/>
      <c r="JS121" s="147"/>
      <c r="JT121" s="133">
        <f t="shared" si="2737"/>
        <v>0</v>
      </c>
      <c r="JU121" s="134" t="e">
        <f t="shared" si="2738"/>
        <v>#DIV/0!</v>
      </c>
      <c r="JV121" s="133"/>
      <c r="JW121" s="145">
        <f t="shared" si="2739"/>
        <v>0</v>
      </c>
      <c r="JX121" s="144"/>
      <c r="JY121" s="147"/>
      <c r="JZ121" s="133">
        <f t="shared" si="2740"/>
        <v>0</v>
      </c>
      <c r="KA121" s="134" t="e">
        <f t="shared" si="2741"/>
        <v>#DIV/0!</v>
      </c>
      <c r="KB121" s="133"/>
      <c r="KC121" s="145">
        <f t="shared" si="2742"/>
        <v>0</v>
      </c>
      <c r="KD121" s="144">
        <f t="shared" si="1438"/>
        <v>0</v>
      </c>
      <c r="KE121" s="147">
        <f t="shared" si="1438"/>
        <v>0</v>
      </c>
      <c r="KF121" s="133">
        <f t="shared" si="1438"/>
        <v>0</v>
      </c>
      <c r="KG121" s="134" t="e">
        <f t="shared" si="1439"/>
        <v>#DIV/0!</v>
      </c>
      <c r="KH121" s="133">
        <f t="shared" si="1440"/>
        <v>0</v>
      </c>
      <c r="KI121" s="145">
        <f t="shared" si="1440"/>
        <v>0</v>
      </c>
      <c r="KJ121" s="144"/>
      <c r="KK121" s="147"/>
      <c r="KL121" s="133">
        <f t="shared" si="2743"/>
        <v>0</v>
      </c>
      <c r="KM121" s="134" t="e">
        <f t="shared" si="2744"/>
        <v>#DIV/0!</v>
      </c>
      <c r="KN121" s="133"/>
      <c r="KO121" s="145">
        <f t="shared" si="2745"/>
        <v>0</v>
      </c>
      <c r="KP121" s="144"/>
      <c r="KQ121" s="147"/>
      <c r="KR121" s="133">
        <f t="shared" si="2746"/>
        <v>0</v>
      </c>
      <c r="KS121" s="134" t="e">
        <f t="shared" si="2747"/>
        <v>#DIV/0!</v>
      </c>
      <c r="KT121" s="133"/>
      <c r="KU121" s="145">
        <f t="shared" si="2748"/>
        <v>0</v>
      </c>
      <c r="KV121" s="144">
        <f t="shared" si="1441"/>
        <v>0</v>
      </c>
      <c r="KW121" s="147">
        <f t="shared" si="1441"/>
        <v>0</v>
      </c>
      <c r="KX121" s="133">
        <f t="shared" si="1441"/>
        <v>0</v>
      </c>
      <c r="KY121" s="134" t="e">
        <f t="shared" si="1442"/>
        <v>#DIV/0!</v>
      </c>
      <c r="KZ121" s="133">
        <f t="shared" si="1443"/>
        <v>0</v>
      </c>
      <c r="LA121" s="145">
        <f t="shared" si="1443"/>
        <v>0</v>
      </c>
      <c r="LB121" s="144"/>
      <c r="LC121" s="147"/>
      <c r="LD121" s="133">
        <f t="shared" si="2749"/>
        <v>0</v>
      </c>
      <c r="LE121" s="134" t="e">
        <f t="shared" si="2750"/>
        <v>#DIV/0!</v>
      </c>
      <c r="LF121" s="133"/>
      <c r="LG121" s="145">
        <f t="shared" si="2751"/>
        <v>0</v>
      </c>
      <c r="LH121" s="144"/>
      <c r="LI121" s="147"/>
      <c r="LJ121" s="133">
        <f t="shared" si="2752"/>
        <v>0</v>
      </c>
      <c r="LK121" s="134" t="e">
        <f t="shared" si="2753"/>
        <v>#DIV/0!</v>
      </c>
      <c r="LL121" s="133"/>
      <c r="LM121" s="145">
        <f t="shared" si="2754"/>
        <v>0</v>
      </c>
      <c r="LN121" s="144">
        <f t="shared" si="1444"/>
        <v>0</v>
      </c>
      <c r="LO121" s="147">
        <f t="shared" si="1444"/>
        <v>0</v>
      </c>
      <c r="LP121" s="133">
        <f t="shared" si="1444"/>
        <v>0</v>
      </c>
      <c r="LQ121" s="134" t="e">
        <f t="shared" si="1445"/>
        <v>#DIV/0!</v>
      </c>
      <c r="LR121" s="133">
        <f t="shared" si="1446"/>
        <v>0</v>
      </c>
      <c r="LS121" s="145">
        <f t="shared" si="1446"/>
        <v>0</v>
      </c>
      <c r="LT121" s="144"/>
      <c r="LU121" s="147"/>
      <c r="LV121" s="133">
        <f t="shared" si="2755"/>
        <v>0</v>
      </c>
      <c r="LW121" s="134" t="e">
        <f t="shared" si="2756"/>
        <v>#DIV/0!</v>
      </c>
      <c r="LX121" s="133"/>
      <c r="LY121" s="145">
        <f t="shared" si="2757"/>
        <v>0</v>
      </c>
      <c r="LZ121" s="144"/>
      <c r="MA121" s="147"/>
      <c r="MB121" s="133">
        <f t="shared" si="2758"/>
        <v>0</v>
      </c>
      <c r="MC121" s="134" t="e">
        <f t="shared" si="2759"/>
        <v>#DIV/0!</v>
      </c>
      <c r="MD121" s="133"/>
      <c r="ME121" s="145">
        <f t="shared" si="2760"/>
        <v>0</v>
      </c>
      <c r="MF121" s="144">
        <f t="shared" si="1447"/>
        <v>0</v>
      </c>
      <c r="MG121" s="147">
        <f t="shared" si="1447"/>
        <v>0</v>
      </c>
      <c r="MH121" s="133">
        <f t="shared" si="1447"/>
        <v>0</v>
      </c>
      <c r="MI121" s="134" t="e">
        <f t="shared" si="1448"/>
        <v>#DIV/0!</v>
      </c>
      <c r="MJ121" s="133">
        <f t="shared" si="1449"/>
        <v>0</v>
      </c>
      <c r="MK121" s="145">
        <f t="shared" si="1449"/>
        <v>0</v>
      </c>
      <c r="ML121" s="144"/>
      <c r="MM121" s="147"/>
      <c r="MN121" s="133">
        <f t="shared" si="2761"/>
        <v>0</v>
      </c>
      <c r="MO121" s="134" t="e">
        <f t="shared" si="2762"/>
        <v>#DIV/0!</v>
      </c>
      <c r="MP121" s="133"/>
      <c r="MQ121" s="145">
        <f t="shared" si="2763"/>
        <v>0</v>
      </c>
      <c r="MR121" s="144"/>
      <c r="MS121" s="147"/>
      <c r="MT121" s="133">
        <f t="shared" si="2764"/>
        <v>0</v>
      </c>
      <c r="MU121" s="134" t="e">
        <f t="shared" si="2765"/>
        <v>#DIV/0!</v>
      </c>
      <c r="MV121" s="133"/>
      <c r="MW121" s="145">
        <f t="shared" si="2766"/>
        <v>0</v>
      </c>
      <c r="MX121" s="144">
        <f t="shared" si="1450"/>
        <v>0</v>
      </c>
      <c r="MY121" s="147">
        <f t="shared" si="1450"/>
        <v>0</v>
      </c>
      <c r="MZ121" s="133">
        <f t="shared" si="1450"/>
        <v>0</v>
      </c>
      <c r="NA121" s="134" t="e">
        <f t="shared" si="1451"/>
        <v>#DIV/0!</v>
      </c>
      <c r="NB121" s="133">
        <f t="shared" si="1452"/>
        <v>0</v>
      </c>
      <c r="NC121" s="145">
        <f t="shared" si="1452"/>
        <v>0</v>
      </c>
      <c r="ND121" s="144"/>
      <c r="NE121" s="147"/>
      <c r="NF121" s="133">
        <f t="shared" si="2767"/>
        <v>0</v>
      </c>
      <c r="NG121" s="134" t="e">
        <f t="shared" si="2768"/>
        <v>#DIV/0!</v>
      </c>
      <c r="NH121" s="133"/>
      <c r="NI121" s="145">
        <f t="shared" si="2769"/>
        <v>0</v>
      </c>
      <c r="NJ121" s="144"/>
      <c r="NK121" s="147"/>
      <c r="NL121" s="133">
        <f t="shared" si="2770"/>
        <v>0</v>
      </c>
      <c r="NM121" s="134" t="e">
        <f t="shared" si="2771"/>
        <v>#DIV/0!</v>
      </c>
      <c r="NN121" s="133"/>
      <c r="NO121" s="145">
        <f t="shared" si="2772"/>
        <v>0</v>
      </c>
      <c r="NP121" s="144">
        <f t="shared" si="1453"/>
        <v>0</v>
      </c>
      <c r="NQ121" s="147">
        <f t="shared" si="1453"/>
        <v>0</v>
      </c>
      <c r="NR121" s="133">
        <f t="shared" si="1453"/>
        <v>0</v>
      </c>
      <c r="NS121" s="134" t="e">
        <f t="shared" si="1454"/>
        <v>#DIV/0!</v>
      </c>
      <c r="NT121" s="133">
        <f t="shared" si="1455"/>
        <v>0</v>
      </c>
      <c r="NU121" s="145">
        <f t="shared" si="1455"/>
        <v>0</v>
      </c>
      <c r="NV121" s="144"/>
      <c r="NW121" s="147"/>
      <c r="NX121" s="133">
        <f t="shared" si="2773"/>
        <v>0</v>
      </c>
      <c r="NY121" s="134" t="e">
        <f t="shared" si="2774"/>
        <v>#DIV/0!</v>
      </c>
      <c r="NZ121" s="133"/>
      <c r="OA121" s="145">
        <f t="shared" si="2775"/>
        <v>0</v>
      </c>
      <c r="OB121" s="144"/>
      <c r="OC121" s="147"/>
      <c r="OD121" s="133">
        <f t="shared" si="2776"/>
        <v>0</v>
      </c>
      <c r="OE121" s="134" t="e">
        <f t="shared" si="2777"/>
        <v>#DIV/0!</v>
      </c>
      <c r="OF121" s="133"/>
      <c r="OG121" s="145">
        <f t="shared" si="2778"/>
        <v>0</v>
      </c>
      <c r="OH121" s="144"/>
      <c r="OI121" s="147"/>
      <c r="OJ121" s="133">
        <f t="shared" si="2779"/>
        <v>0</v>
      </c>
      <c r="OK121" s="134" t="e">
        <f t="shared" si="2780"/>
        <v>#DIV/0!</v>
      </c>
      <c r="OL121" s="133"/>
      <c r="OM121" s="145">
        <f t="shared" si="2781"/>
        <v>0</v>
      </c>
      <c r="ON121" s="144">
        <f t="shared" si="1456"/>
        <v>0</v>
      </c>
      <c r="OO121" s="147">
        <f t="shared" si="1456"/>
        <v>0</v>
      </c>
      <c r="OP121" s="133">
        <f t="shared" si="1456"/>
        <v>0</v>
      </c>
      <c r="OQ121" s="134" t="e">
        <f t="shared" si="1457"/>
        <v>#DIV/0!</v>
      </c>
      <c r="OR121" s="133">
        <f t="shared" si="1458"/>
        <v>0</v>
      </c>
      <c r="OS121" s="145">
        <f t="shared" si="1458"/>
        <v>0</v>
      </c>
      <c r="OT121" s="144"/>
      <c r="OU121" s="147"/>
      <c r="OV121" s="133">
        <f t="shared" si="2782"/>
        <v>0</v>
      </c>
      <c r="OW121" s="134" t="e">
        <f t="shared" si="2783"/>
        <v>#DIV/0!</v>
      </c>
      <c r="OX121" s="133"/>
      <c r="OY121" s="145">
        <f t="shared" si="2784"/>
        <v>0</v>
      </c>
      <c r="OZ121" s="144"/>
      <c r="PA121" s="147"/>
      <c r="PB121" s="133">
        <f t="shared" si="2785"/>
        <v>0</v>
      </c>
      <c r="PC121" s="134" t="e">
        <f t="shared" si="2786"/>
        <v>#DIV/0!</v>
      </c>
      <c r="PD121" s="133"/>
      <c r="PE121" s="145">
        <f t="shared" si="2787"/>
        <v>0</v>
      </c>
      <c r="PF121" s="144">
        <f t="shared" si="1459"/>
        <v>0</v>
      </c>
      <c r="PG121" s="147">
        <f t="shared" si="1459"/>
        <v>0</v>
      </c>
      <c r="PH121" s="133">
        <f t="shared" si="1459"/>
        <v>0</v>
      </c>
      <c r="PI121" s="134" t="e">
        <f t="shared" si="1460"/>
        <v>#DIV/0!</v>
      </c>
      <c r="PJ121" s="133">
        <f t="shared" si="1461"/>
        <v>0</v>
      </c>
      <c r="PK121" s="145">
        <f t="shared" si="1461"/>
        <v>0</v>
      </c>
      <c r="PL121" s="144"/>
      <c r="PM121" s="147"/>
      <c r="PN121" s="133">
        <f t="shared" si="2788"/>
        <v>0</v>
      </c>
      <c r="PO121" s="134" t="e">
        <f t="shared" si="2789"/>
        <v>#DIV/0!</v>
      </c>
      <c r="PP121" s="133"/>
      <c r="PQ121" s="145">
        <f t="shared" si="2790"/>
        <v>0</v>
      </c>
      <c r="PR121" s="144"/>
      <c r="PS121" s="147"/>
      <c r="PT121" s="133">
        <f t="shared" si="2791"/>
        <v>0</v>
      </c>
      <c r="PU121" s="134" t="e">
        <f t="shared" si="2792"/>
        <v>#DIV/0!</v>
      </c>
      <c r="PV121" s="133"/>
      <c r="PW121" s="145">
        <f t="shared" si="2793"/>
        <v>0</v>
      </c>
    </row>
    <row r="122" spans="1:439" ht="18.75" customHeight="1">
      <c r="A122" s="233"/>
      <c r="B122" s="184" t="s">
        <v>837</v>
      </c>
      <c r="C122" s="184" t="s">
        <v>838</v>
      </c>
      <c r="D122" s="133">
        <f>+'[10]รายงานจัดซื้องบ P '!D29</f>
        <v>0</v>
      </c>
      <c r="E122" s="133">
        <f>+'[10]รายงานจัดซื้องบ P '!E29</f>
        <v>0</v>
      </c>
      <c r="F122" s="133">
        <f t="shared" si="2371"/>
        <v>0</v>
      </c>
      <c r="G122" s="147">
        <f>+'[10]รายงานจัดซื้องบ P '!F29</f>
        <v>0</v>
      </c>
      <c r="H122" s="133">
        <f t="shared" si="2668"/>
        <v>0</v>
      </c>
      <c r="I122" s="147">
        <f>+'[10]รายงานจัดซื้องบ P '!H29+'[10]รายงานจัดซื้องบ P '!K29+'[10]รายงานจัดซื้องบ P '!L29</f>
        <v>0</v>
      </c>
      <c r="J122" s="133">
        <f t="shared" si="2373"/>
        <v>0</v>
      </c>
      <c r="K122" s="134" t="e">
        <f t="shared" si="1374"/>
        <v>#DIV/0!</v>
      </c>
      <c r="L122" s="133">
        <f>+'[10]รายงานจัดซื้องบ P '!N29</f>
        <v>0</v>
      </c>
      <c r="M122" s="135">
        <f t="shared" si="2374"/>
        <v>0</v>
      </c>
      <c r="N122" s="136">
        <f t="shared" si="1375"/>
        <v>0</v>
      </c>
      <c r="O122" s="148">
        <f t="shared" si="1375"/>
        <v>0</v>
      </c>
      <c r="P122" s="137">
        <f t="shared" si="1375"/>
        <v>0</v>
      </c>
      <c r="Q122" s="138" t="e">
        <f t="shared" si="1376"/>
        <v>#DIV/0!</v>
      </c>
      <c r="R122" s="137">
        <f t="shared" si="1377"/>
        <v>0</v>
      </c>
      <c r="S122" s="139">
        <f t="shared" si="1377"/>
        <v>0</v>
      </c>
      <c r="T122" s="140">
        <f t="shared" si="1484"/>
        <v>0</v>
      </c>
      <c r="U122" s="149">
        <f t="shared" si="1484"/>
        <v>0</v>
      </c>
      <c r="V122" s="141">
        <f t="shared" si="2669"/>
        <v>0</v>
      </c>
      <c r="W122" s="142" t="e">
        <f t="shared" si="1248"/>
        <v>#DIV/0!</v>
      </c>
      <c r="X122" s="141">
        <f t="shared" si="1486"/>
        <v>0</v>
      </c>
      <c r="Y122" s="143">
        <f t="shared" si="2670"/>
        <v>0</v>
      </c>
      <c r="Z122" s="144">
        <v>0</v>
      </c>
      <c r="AA122" s="147">
        <v>0</v>
      </c>
      <c r="AB122" s="133">
        <f t="shared" si="2671"/>
        <v>0</v>
      </c>
      <c r="AC122" s="134" t="e">
        <f t="shared" si="2672"/>
        <v>#DIV/0!</v>
      </c>
      <c r="AD122" s="133">
        <v>0</v>
      </c>
      <c r="AE122" s="145">
        <f t="shared" si="2673"/>
        <v>0</v>
      </c>
      <c r="AF122" s="144">
        <v>0</v>
      </c>
      <c r="AG122" s="147">
        <v>0</v>
      </c>
      <c r="AH122" s="133">
        <f t="shared" si="2674"/>
        <v>0</v>
      </c>
      <c r="AI122" s="134" t="e">
        <f t="shared" si="2675"/>
        <v>#DIV/0!</v>
      </c>
      <c r="AJ122" s="133">
        <v>0</v>
      </c>
      <c r="AK122" s="145">
        <f t="shared" si="2676"/>
        <v>0</v>
      </c>
      <c r="AL122" s="144">
        <f t="shared" si="1378"/>
        <v>0</v>
      </c>
      <c r="AM122" s="147">
        <f t="shared" si="1378"/>
        <v>0</v>
      </c>
      <c r="AN122" s="133">
        <f t="shared" si="1378"/>
        <v>0</v>
      </c>
      <c r="AO122" s="134" t="e">
        <f t="shared" si="1379"/>
        <v>#DIV/0!</v>
      </c>
      <c r="AP122" s="133">
        <f t="shared" si="1380"/>
        <v>0</v>
      </c>
      <c r="AQ122" s="145">
        <f t="shared" si="1380"/>
        <v>0</v>
      </c>
      <c r="AR122" s="144"/>
      <c r="AS122" s="147"/>
      <c r="AT122" s="133">
        <f t="shared" si="1381"/>
        <v>0</v>
      </c>
      <c r="AU122" s="134" t="e">
        <f t="shared" si="1382"/>
        <v>#DIV/0!</v>
      </c>
      <c r="AV122" s="133"/>
      <c r="AW122" s="145">
        <f t="shared" si="1383"/>
        <v>0</v>
      </c>
      <c r="AX122" s="144"/>
      <c r="AY122" s="147"/>
      <c r="AZ122" s="133">
        <f t="shared" si="1384"/>
        <v>0</v>
      </c>
      <c r="BA122" s="134" t="e">
        <f t="shared" si="1385"/>
        <v>#DIV/0!</v>
      </c>
      <c r="BB122" s="133"/>
      <c r="BC122" s="145">
        <f t="shared" si="1386"/>
        <v>0</v>
      </c>
      <c r="BD122" s="144"/>
      <c r="BE122" s="147"/>
      <c r="BF122" s="133">
        <f t="shared" si="1387"/>
        <v>0</v>
      </c>
      <c r="BG122" s="134" t="e">
        <f t="shared" si="1388"/>
        <v>#DIV/0!</v>
      </c>
      <c r="BH122" s="133"/>
      <c r="BI122" s="145">
        <f t="shared" si="1389"/>
        <v>0</v>
      </c>
      <c r="BJ122" s="144">
        <f t="shared" si="1390"/>
        <v>0</v>
      </c>
      <c r="BK122" s="147">
        <f t="shared" si="1390"/>
        <v>0</v>
      </c>
      <c r="BL122" s="133">
        <f t="shared" si="1390"/>
        <v>0</v>
      </c>
      <c r="BM122" s="134" t="e">
        <f t="shared" si="1391"/>
        <v>#DIV/0!</v>
      </c>
      <c r="BN122" s="133">
        <f t="shared" si="1392"/>
        <v>0</v>
      </c>
      <c r="BO122" s="145">
        <f t="shared" si="1392"/>
        <v>0</v>
      </c>
      <c r="BP122" s="144"/>
      <c r="BQ122" s="147"/>
      <c r="BR122" s="133">
        <f t="shared" si="1393"/>
        <v>0</v>
      </c>
      <c r="BS122" s="134" t="e">
        <f t="shared" si="1394"/>
        <v>#DIV/0!</v>
      </c>
      <c r="BT122" s="133"/>
      <c r="BU122" s="145">
        <f t="shared" si="1395"/>
        <v>0</v>
      </c>
      <c r="BV122" s="144"/>
      <c r="BW122" s="147"/>
      <c r="BX122" s="133">
        <f t="shared" si="1396"/>
        <v>0</v>
      </c>
      <c r="BY122" s="134" t="e">
        <f t="shared" si="1397"/>
        <v>#DIV/0!</v>
      </c>
      <c r="BZ122" s="133"/>
      <c r="CA122" s="145">
        <f t="shared" si="1398"/>
        <v>0</v>
      </c>
      <c r="CB122" s="144"/>
      <c r="CC122" s="147"/>
      <c r="CD122" s="133">
        <f t="shared" si="1399"/>
        <v>0</v>
      </c>
      <c r="CE122" s="134" t="e">
        <f t="shared" si="1400"/>
        <v>#DIV/0!</v>
      </c>
      <c r="CF122" s="133"/>
      <c r="CG122" s="145">
        <f t="shared" si="1401"/>
        <v>0</v>
      </c>
      <c r="CH122" s="144">
        <f t="shared" si="1402"/>
        <v>0</v>
      </c>
      <c r="CI122" s="147">
        <f t="shared" si="1402"/>
        <v>0</v>
      </c>
      <c r="CJ122" s="133">
        <f t="shared" si="1402"/>
        <v>0</v>
      </c>
      <c r="CK122" s="134" t="e">
        <f t="shared" si="1403"/>
        <v>#DIV/0!</v>
      </c>
      <c r="CL122" s="133">
        <f t="shared" si="1404"/>
        <v>0</v>
      </c>
      <c r="CM122" s="145">
        <f t="shared" si="1404"/>
        <v>0</v>
      </c>
      <c r="CN122" s="144"/>
      <c r="CO122" s="147"/>
      <c r="CP122" s="133">
        <f t="shared" si="1405"/>
        <v>0</v>
      </c>
      <c r="CQ122" s="134" t="e">
        <f t="shared" si="1406"/>
        <v>#DIV/0!</v>
      </c>
      <c r="CR122" s="133"/>
      <c r="CS122" s="145">
        <f t="shared" si="1407"/>
        <v>0</v>
      </c>
      <c r="CT122" s="144"/>
      <c r="CU122" s="147"/>
      <c r="CV122" s="133">
        <f t="shared" si="1408"/>
        <v>0</v>
      </c>
      <c r="CW122" s="134" t="e">
        <f t="shared" si="1409"/>
        <v>#DIV/0!</v>
      </c>
      <c r="CX122" s="133"/>
      <c r="CY122" s="145">
        <f t="shared" si="1410"/>
        <v>0</v>
      </c>
      <c r="CZ122" s="144"/>
      <c r="DA122" s="147"/>
      <c r="DB122" s="133">
        <f t="shared" si="1411"/>
        <v>0</v>
      </c>
      <c r="DC122" s="134" t="e">
        <f t="shared" si="1412"/>
        <v>#DIV/0!</v>
      </c>
      <c r="DD122" s="133"/>
      <c r="DE122" s="145">
        <f t="shared" si="1413"/>
        <v>0</v>
      </c>
      <c r="DF122" s="144">
        <f t="shared" si="1414"/>
        <v>0</v>
      </c>
      <c r="DG122" s="147">
        <f t="shared" si="1414"/>
        <v>0</v>
      </c>
      <c r="DH122" s="133">
        <f t="shared" si="1414"/>
        <v>0</v>
      </c>
      <c r="DI122" s="134" t="e">
        <f t="shared" si="1415"/>
        <v>#DIV/0!</v>
      </c>
      <c r="DJ122" s="133">
        <f t="shared" si="1416"/>
        <v>0</v>
      </c>
      <c r="DK122" s="145">
        <f t="shared" si="1416"/>
        <v>0</v>
      </c>
      <c r="DL122" s="144"/>
      <c r="DM122" s="147"/>
      <c r="DN122" s="133">
        <f t="shared" si="1417"/>
        <v>0</v>
      </c>
      <c r="DO122" s="134" t="e">
        <f t="shared" si="1418"/>
        <v>#DIV/0!</v>
      </c>
      <c r="DP122" s="133"/>
      <c r="DQ122" s="145">
        <f t="shared" si="1419"/>
        <v>0</v>
      </c>
      <c r="DR122" s="144"/>
      <c r="DS122" s="147"/>
      <c r="DT122" s="133">
        <f t="shared" si="1420"/>
        <v>0</v>
      </c>
      <c r="DU122" s="134" t="e">
        <f t="shared" si="1421"/>
        <v>#DIV/0!</v>
      </c>
      <c r="DV122" s="133"/>
      <c r="DW122" s="145">
        <f t="shared" si="1422"/>
        <v>0</v>
      </c>
      <c r="DX122" s="144"/>
      <c r="DY122" s="147"/>
      <c r="DZ122" s="133">
        <f t="shared" si="2677"/>
        <v>0</v>
      </c>
      <c r="EA122" s="134" t="e">
        <f t="shared" si="2678"/>
        <v>#DIV/0!</v>
      </c>
      <c r="EB122" s="133"/>
      <c r="EC122" s="145">
        <f t="shared" si="2679"/>
        <v>0</v>
      </c>
      <c r="ED122" s="144">
        <f t="shared" si="1423"/>
        <v>0</v>
      </c>
      <c r="EE122" s="147">
        <f t="shared" si="1423"/>
        <v>0</v>
      </c>
      <c r="EF122" s="133">
        <f t="shared" si="1423"/>
        <v>0</v>
      </c>
      <c r="EG122" s="134" t="e">
        <f t="shared" si="1424"/>
        <v>#DIV/0!</v>
      </c>
      <c r="EH122" s="133">
        <f t="shared" si="1425"/>
        <v>0</v>
      </c>
      <c r="EI122" s="145">
        <f t="shared" si="1425"/>
        <v>0</v>
      </c>
      <c r="EJ122" s="144"/>
      <c r="EK122" s="147"/>
      <c r="EL122" s="133">
        <f t="shared" si="2680"/>
        <v>0</v>
      </c>
      <c r="EM122" s="134" t="e">
        <f t="shared" si="2681"/>
        <v>#DIV/0!</v>
      </c>
      <c r="EN122" s="133"/>
      <c r="EO122" s="145">
        <f t="shared" si="2682"/>
        <v>0</v>
      </c>
      <c r="EP122" s="144"/>
      <c r="EQ122" s="147"/>
      <c r="ER122" s="133">
        <f t="shared" si="2683"/>
        <v>0</v>
      </c>
      <c r="ES122" s="134" t="e">
        <f t="shared" si="2684"/>
        <v>#DIV/0!</v>
      </c>
      <c r="ET122" s="133"/>
      <c r="EU122" s="145">
        <f t="shared" si="2685"/>
        <v>0</v>
      </c>
      <c r="EV122" s="144"/>
      <c r="EW122" s="147"/>
      <c r="EX122" s="133">
        <f t="shared" si="2686"/>
        <v>0</v>
      </c>
      <c r="EY122" s="134" t="e">
        <f t="shared" si="2687"/>
        <v>#DIV/0!</v>
      </c>
      <c r="EZ122" s="133"/>
      <c r="FA122" s="145">
        <f t="shared" si="2688"/>
        <v>0</v>
      </c>
      <c r="FB122" s="144"/>
      <c r="FC122" s="147"/>
      <c r="FD122" s="133">
        <f t="shared" si="2689"/>
        <v>0</v>
      </c>
      <c r="FE122" s="134" t="e">
        <f t="shared" si="2690"/>
        <v>#DIV/0!</v>
      </c>
      <c r="FF122" s="133"/>
      <c r="FG122" s="145">
        <f t="shared" si="2691"/>
        <v>0</v>
      </c>
      <c r="FH122" s="144"/>
      <c r="FI122" s="147"/>
      <c r="FJ122" s="133">
        <f t="shared" si="2692"/>
        <v>0</v>
      </c>
      <c r="FK122" s="134" t="e">
        <f t="shared" si="2693"/>
        <v>#DIV/0!</v>
      </c>
      <c r="FL122" s="133"/>
      <c r="FM122" s="145">
        <f t="shared" si="2694"/>
        <v>0</v>
      </c>
      <c r="FN122" s="144">
        <f t="shared" si="1426"/>
        <v>0</v>
      </c>
      <c r="FO122" s="147">
        <f t="shared" si="1426"/>
        <v>0</v>
      </c>
      <c r="FP122" s="133">
        <f t="shared" si="1426"/>
        <v>0</v>
      </c>
      <c r="FQ122" s="134" t="e">
        <f t="shared" si="1427"/>
        <v>#DIV/0!</v>
      </c>
      <c r="FR122" s="133">
        <f t="shared" si="1428"/>
        <v>0</v>
      </c>
      <c r="FS122" s="145">
        <f t="shared" si="1428"/>
        <v>0</v>
      </c>
      <c r="FT122" s="144"/>
      <c r="FU122" s="147"/>
      <c r="FV122" s="133">
        <f t="shared" si="2695"/>
        <v>0</v>
      </c>
      <c r="FW122" s="134" t="e">
        <f t="shared" si="2696"/>
        <v>#DIV/0!</v>
      </c>
      <c r="FX122" s="133"/>
      <c r="FY122" s="145">
        <f t="shared" si="2697"/>
        <v>0</v>
      </c>
      <c r="FZ122" s="144"/>
      <c r="GA122" s="147"/>
      <c r="GB122" s="133">
        <f t="shared" si="2698"/>
        <v>0</v>
      </c>
      <c r="GC122" s="134" t="e">
        <f t="shared" si="2699"/>
        <v>#DIV/0!</v>
      </c>
      <c r="GD122" s="133"/>
      <c r="GE122" s="145">
        <f t="shared" si="2700"/>
        <v>0</v>
      </c>
      <c r="GF122" s="144"/>
      <c r="GG122" s="147"/>
      <c r="GH122" s="133">
        <f t="shared" si="2701"/>
        <v>0</v>
      </c>
      <c r="GI122" s="134" t="e">
        <f t="shared" si="2702"/>
        <v>#DIV/0!</v>
      </c>
      <c r="GJ122" s="133"/>
      <c r="GK122" s="145">
        <f t="shared" si="2703"/>
        <v>0</v>
      </c>
      <c r="GL122" s="144">
        <f t="shared" si="1429"/>
        <v>0</v>
      </c>
      <c r="GM122" s="147">
        <f t="shared" si="1429"/>
        <v>0</v>
      </c>
      <c r="GN122" s="133">
        <f t="shared" si="1429"/>
        <v>0</v>
      </c>
      <c r="GO122" s="134" t="e">
        <f t="shared" si="1430"/>
        <v>#DIV/0!</v>
      </c>
      <c r="GP122" s="133">
        <f t="shared" si="1431"/>
        <v>0</v>
      </c>
      <c r="GQ122" s="145">
        <f t="shared" si="1431"/>
        <v>0</v>
      </c>
      <c r="GR122" s="144"/>
      <c r="GS122" s="147"/>
      <c r="GT122" s="133">
        <f t="shared" si="2704"/>
        <v>0</v>
      </c>
      <c r="GU122" s="134" t="e">
        <f t="shared" si="2705"/>
        <v>#DIV/0!</v>
      </c>
      <c r="GV122" s="133"/>
      <c r="GW122" s="145">
        <f t="shared" si="2706"/>
        <v>0</v>
      </c>
      <c r="GX122" s="144"/>
      <c r="GY122" s="147"/>
      <c r="GZ122" s="133">
        <f t="shared" si="2707"/>
        <v>0</v>
      </c>
      <c r="HA122" s="134" t="e">
        <f t="shared" si="2708"/>
        <v>#DIV/0!</v>
      </c>
      <c r="HB122" s="133"/>
      <c r="HC122" s="145">
        <f t="shared" si="2709"/>
        <v>0</v>
      </c>
      <c r="HD122" s="144"/>
      <c r="HE122" s="147"/>
      <c r="HF122" s="133">
        <f t="shared" si="2710"/>
        <v>0</v>
      </c>
      <c r="HG122" s="134" t="e">
        <f t="shared" si="2711"/>
        <v>#DIV/0!</v>
      </c>
      <c r="HH122" s="133"/>
      <c r="HI122" s="145">
        <f t="shared" si="2712"/>
        <v>0</v>
      </c>
      <c r="HJ122" s="144"/>
      <c r="HK122" s="147"/>
      <c r="HL122" s="133">
        <f t="shared" si="2713"/>
        <v>0</v>
      </c>
      <c r="HM122" s="134" t="e">
        <f t="shared" si="2714"/>
        <v>#DIV/0!</v>
      </c>
      <c r="HN122" s="133"/>
      <c r="HO122" s="145">
        <f t="shared" si="2715"/>
        <v>0</v>
      </c>
      <c r="HP122" s="144"/>
      <c r="HQ122" s="147"/>
      <c r="HR122" s="133">
        <f t="shared" si="2716"/>
        <v>0</v>
      </c>
      <c r="HS122" s="134" t="e">
        <f t="shared" si="2717"/>
        <v>#DIV/0!</v>
      </c>
      <c r="HT122" s="133"/>
      <c r="HU122" s="145">
        <f t="shared" si="2718"/>
        <v>0</v>
      </c>
      <c r="HV122" s="144"/>
      <c r="HW122" s="147"/>
      <c r="HX122" s="133">
        <f t="shared" si="2719"/>
        <v>0</v>
      </c>
      <c r="HY122" s="134" t="e">
        <f t="shared" si="2720"/>
        <v>#DIV/0!</v>
      </c>
      <c r="HZ122" s="133"/>
      <c r="IA122" s="145">
        <f t="shared" si="2721"/>
        <v>0</v>
      </c>
      <c r="IB122" s="144">
        <f t="shared" si="1432"/>
        <v>0</v>
      </c>
      <c r="IC122" s="147">
        <f t="shared" si="1432"/>
        <v>0</v>
      </c>
      <c r="ID122" s="133">
        <f t="shared" si="1432"/>
        <v>0</v>
      </c>
      <c r="IE122" s="134" t="e">
        <f t="shared" si="1433"/>
        <v>#DIV/0!</v>
      </c>
      <c r="IF122" s="133">
        <f t="shared" si="1434"/>
        <v>0</v>
      </c>
      <c r="IG122" s="145">
        <f t="shared" si="1434"/>
        <v>0</v>
      </c>
      <c r="IH122" s="144"/>
      <c r="II122" s="147"/>
      <c r="IJ122" s="133">
        <f t="shared" si="2722"/>
        <v>0</v>
      </c>
      <c r="IK122" s="134" t="e">
        <f t="shared" si="2723"/>
        <v>#DIV/0!</v>
      </c>
      <c r="IL122" s="133"/>
      <c r="IM122" s="145">
        <f t="shared" si="2724"/>
        <v>0</v>
      </c>
      <c r="IN122" s="144"/>
      <c r="IO122" s="147"/>
      <c r="IP122" s="133">
        <f t="shared" si="2725"/>
        <v>0</v>
      </c>
      <c r="IQ122" s="134" t="e">
        <f t="shared" si="2726"/>
        <v>#DIV/0!</v>
      </c>
      <c r="IR122" s="133"/>
      <c r="IS122" s="145">
        <f t="shared" si="2727"/>
        <v>0</v>
      </c>
      <c r="IT122" s="144"/>
      <c r="IU122" s="147"/>
      <c r="IV122" s="133">
        <f t="shared" si="2728"/>
        <v>0</v>
      </c>
      <c r="IW122" s="134" t="e">
        <f t="shared" si="2729"/>
        <v>#DIV/0!</v>
      </c>
      <c r="IX122" s="133"/>
      <c r="IY122" s="145">
        <f t="shared" si="2730"/>
        <v>0</v>
      </c>
      <c r="IZ122" s="144">
        <f t="shared" si="1435"/>
        <v>0</v>
      </c>
      <c r="JA122" s="147">
        <f t="shared" si="1435"/>
        <v>0</v>
      </c>
      <c r="JB122" s="133">
        <f t="shared" si="1435"/>
        <v>0</v>
      </c>
      <c r="JC122" s="134" t="e">
        <f t="shared" si="1436"/>
        <v>#DIV/0!</v>
      </c>
      <c r="JD122" s="133">
        <f t="shared" si="1437"/>
        <v>0</v>
      </c>
      <c r="JE122" s="145">
        <f t="shared" si="1437"/>
        <v>0</v>
      </c>
      <c r="JF122" s="144"/>
      <c r="JG122" s="147"/>
      <c r="JH122" s="133">
        <f t="shared" si="2731"/>
        <v>0</v>
      </c>
      <c r="JI122" s="134" t="e">
        <f t="shared" si="2732"/>
        <v>#DIV/0!</v>
      </c>
      <c r="JJ122" s="133"/>
      <c r="JK122" s="145">
        <f t="shared" si="2733"/>
        <v>0</v>
      </c>
      <c r="JL122" s="144"/>
      <c r="JM122" s="147"/>
      <c r="JN122" s="133">
        <f t="shared" si="2734"/>
        <v>0</v>
      </c>
      <c r="JO122" s="134" t="e">
        <f t="shared" si="2735"/>
        <v>#DIV/0!</v>
      </c>
      <c r="JP122" s="133"/>
      <c r="JQ122" s="145">
        <f t="shared" si="2736"/>
        <v>0</v>
      </c>
      <c r="JR122" s="144"/>
      <c r="JS122" s="147"/>
      <c r="JT122" s="133">
        <f t="shared" si="2737"/>
        <v>0</v>
      </c>
      <c r="JU122" s="134" t="e">
        <f t="shared" si="2738"/>
        <v>#DIV/0!</v>
      </c>
      <c r="JV122" s="133"/>
      <c r="JW122" s="145">
        <f t="shared" si="2739"/>
        <v>0</v>
      </c>
      <c r="JX122" s="144"/>
      <c r="JY122" s="147"/>
      <c r="JZ122" s="133">
        <f t="shared" si="2740"/>
        <v>0</v>
      </c>
      <c r="KA122" s="134" t="e">
        <f t="shared" si="2741"/>
        <v>#DIV/0!</v>
      </c>
      <c r="KB122" s="133"/>
      <c r="KC122" s="145">
        <f t="shared" si="2742"/>
        <v>0</v>
      </c>
      <c r="KD122" s="144">
        <f t="shared" si="1438"/>
        <v>0</v>
      </c>
      <c r="KE122" s="147">
        <f t="shared" si="1438"/>
        <v>0</v>
      </c>
      <c r="KF122" s="133">
        <f t="shared" si="1438"/>
        <v>0</v>
      </c>
      <c r="KG122" s="134" t="e">
        <f t="shared" si="1439"/>
        <v>#DIV/0!</v>
      </c>
      <c r="KH122" s="133">
        <f t="shared" si="1440"/>
        <v>0</v>
      </c>
      <c r="KI122" s="145">
        <f t="shared" si="1440"/>
        <v>0</v>
      </c>
      <c r="KJ122" s="144"/>
      <c r="KK122" s="147"/>
      <c r="KL122" s="133">
        <f t="shared" si="2743"/>
        <v>0</v>
      </c>
      <c r="KM122" s="134" t="e">
        <f t="shared" si="2744"/>
        <v>#DIV/0!</v>
      </c>
      <c r="KN122" s="133"/>
      <c r="KO122" s="145">
        <f t="shared" si="2745"/>
        <v>0</v>
      </c>
      <c r="KP122" s="144"/>
      <c r="KQ122" s="147"/>
      <c r="KR122" s="133">
        <f t="shared" si="2746"/>
        <v>0</v>
      </c>
      <c r="KS122" s="134" t="e">
        <f t="shared" si="2747"/>
        <v>#DIV/0!</v>
      </c>
      <c r="KT122" s="133"/>
      <c r="KU122" s="145">
        <f t="shared" si="2748"/>
        <v>0</v>
      </c>
      <c r="KV122" s="144">
        <f t="shared" si="1441"/>
        <v>0</v>
      </c>
      <c r="KW122" s="147">
        <f t="shared" si="1441"/>
        <v>0</v>
      </c>
      <c r="KX122" s="133">
        <f t="shared" si="1441"/>
        <v>0</v>
      </c>
      <c r="KY122" s="134" t="e">
        <f t="shared" si="1442"/>
        <v>#DIV/0!</v>
      </c>
      <c r="KZ122" s="133">
        <f t="shared" si="1443"/>
        <v>0</v>
      </c>
      <c r="LA122" s="145">
        <f t="shared" si="1443"/>
        <v>0</v>
      </c>
      <c r="LB122" s="144"/>
      <c r="LC122" s="147"/>
      <c r="LD122" s="133">
        <f t="shared" si="2749"/>
        <v>0</v>
      </c>
      <c r="LE122" s="134" t="e">
        <f t="shared" si="2750"/>
        <v>#DIV/0!</v>
      </c>
      <c r="LF122" s="133"/>
      <c r="LG122" s="145">
        <f t="shared" si="2751"/>
        <v>0</v>
      </c>
      <c r="LH122" s="144"/>
      <c r="LI122" s="147"/>
      <c r="LJ122" s="133">
        <f t="shared" si="2752"/>
        <v>0</v>
      </c>
      <c r="LK122" s="134" t="e">
        <f t="shared" si="2753"/>
        <v>#DIV/0!</v>
      </c>
      <c r="LL122" s="133"/>
      <c r="LM122" s="145">
        <f t="shared" si="2754"/>
        <v>0</v>
      </c>
      <c r="LN122" s="144">
        <f t="shared" si="1444"/>
        <v>0</v>
      </c>
      <c r="LO122" s="147">
        <f t="shared" si="1444"/>
        <v>0</v>
      </c>
      <c r="LP122" s="133">
        <f t="shared" si="1444"/>
        <v>0</v>
      </c>
      <c r="LQ122" s="134" t="e">
        <f t="shared" si="1445"/>
        <v>#DIV/0!</v>
      </c>
      <c r="LR122" s="133">
        <f t="shared" si="1446"/>
        <v>0</v>
      </c>
      <c r="LS122" s="145">
        <f t="shared" si="1446"/>
        <v>0</v>
      </c>
      <c r="LT122" s="144"/>
      <c r="LU122" s="147"/>
      <c r="LV122" s="133">
        <f t="shared" si="2755"/>
        <v>0</v>
      </c>
      <c r="LW122" s="134" t="e">
        <f t="shared" si="2756"/>
        <v>#DIV/0!</v>
      </c>
      <c r="LX122" s="133"/>
      <c r="LY122" s="145">
        <f t="shared" si="2757"/>
        <v>0</v>
      </c>
      <c r="LZ122" s="144"/>
      <c r="MA122" s="147"/>
      <c r="MB122" s="133">
        <f t="shared" si="2758"/>
        <v>0</v>
      </c>
      <c r="MC122" s="134" t="e">
        <f t="shared" si="2759"/>
        <v>#DIV/0!</v>
      </c>
      <c r="MD122" s="133"/>
      <c r="ME122" s="145">
        <f t="shared" si="2760"/>
        <v>0</v>
      </c>
      <c r="MF122" s="144">
        <f t="shared" si="1447"/>
        <v>0</v>
      </c>
      <c r="MG122" s="147">
        <f t="shared" si="1447"/>
        <v>0</v>
      </c>
      <c r="MH122" s="133">
        <f t="shared" si="1447"/>
        <v>0</v>
      </c>
      <c r="MI122" s="134" t="e">
        <f t="shared" si="1448"/>
        <v>#DIV/0!</v>
      </c>
      <c r="MJ122" s="133">
        <f t="shared" si="1449"/>
        <v>0</v>
      </c>
      <c r="MK122" s="145">
        <f t="shared" si="1449"/>
        <v>0</v>
      </c>
      <c r="ML122" s="144"/>
      <c r="MM122" s="147"/>
      <c r="MN122" s="133">
        <f t="shared" si="2761"/>
        <v>0</v>
      </c>
      <c r="MO122" s="134" t="e">
        <f t="shared" si="2762"/>
        <v>#DIV/0!</v>
      </c>
      <c r="MP122" s="133"/>
      <c r="MQ122" s="145">
        <f t="shared" si="2763"/>
        <v>0</v>
      </c>
      <c r="MR122" s="144"/>
      <c r="MS122" s="147"/>
      <c r="MT122" s="133">
        <f t="shared" si="2764"/>
        <v>0</v>
      </c>
      <c r="MU122" s="134" t="e">
        <f t="shared" si="2765"/>
        <v>#DIV/0!</v>
      </c>
      <c r="MV122" s="133"/>
      <c r="MW122" s="145">
        <f t="shared" si="2766"/>
        <v>0</v>
      </c>
      <c r="MX122" s="144">
        <f t="shared" si="1450"/>
        <v>0</v>
      </c>
      <c r="MY122" s="147">
        <f t="shared" si="1450"/>
        <v>0</v>
      </c>
      <c r="MZ122" s="133">
        <f t="shared" si="1450"/>
        <v>0</v>
      </c>
      <c r="NA122" s="134" t="e">
        <f t="shared" si="1451"/>
        <v>#DIV/0!</v>
      </c>
      <c r="NB122" s="133">
        <f t="shared" si="1452"/>
        <v>0</v>
      </c>
      <c r="NC122" s="145">
        <f t="shared" si="1452"/>
        <v>0</v>
      </c>
      <c r="ND122" s="144"/>
      <c r="NE122" s="147"/>
      <c r="NF122" s="133">
        <f t="shared" si="2767"/>
        <v>0</v>
      </c>
      <c r="NG122" s="134" t="e">
        <f t="shared" si="2768"/>
        <v>#DIV/0!</v>
      </c>
      <c r="NH122" s="133"/>
      <c r="NI122" s="145">
        <f t="shared" si="2769"/>
        <v>0</v>
      </c>
      <c r="NJ122" s="144"/>
      <c r="NK122" s="147"/>
      <c r="NL122" s="133">
        <f t="shared" si="2770"/>
        <v>0</v>
      </c>
      <c r="NM122" s="134" t="e">
        <f t="shared" si="2771"/>
        <v>#DIV/0!</v>
      </c>
      <c r="NN122" s="133"/>
      <c r="NO122" s="145">
        <f t="shared" si="2772"/>
        <v>0</v>
      </c>
      <c r="NP122" s="144">
        <f t="shared" si="1453"/>
        <v>0</v>
      </c>
      <c r="NQ122" s="147">
        <f t="shared" si="1453"/>
        <v>0</v>
      </c>
      <c r="NR122" s="133">
        <f t="shared" si="1453"/>
        <v>0</v>
      </c>
      <c r="NS122" s="134" t="e">
        <f t="shared" si="1454"/>
        <v>#DIV/0!</v>
      </c>
      <c r="NT122" s="133">
        <f t="shared" si="1455"/>
        <v>0</v>
      </c>
      <c r="NU122" s="145">
        <f t="shared" si="1455"/>
        <v>0</v>
      </c>
      <c r="NV122" s="144"/>
      <c r="NW122" s="147"/>
      <c r="NX122" s="133">
        <f t="shared" si="2773"/>
        <v>0</v>
      </c>
      <c r="NY122" s="134" t="e">
        <f t="shared" si="2774"/>
        <v>#DIV/0!</v>
      </c>
      <c r="NZ122" s="133"/>
      <c r="OA122" s="145">
        <f t="shared" si="2775"/>
        <v>0</v>
      </c>
      <c r="OB122" s="144"/>
      <c r="OC122" s="147"/>
      <c r="OD122" s="133">
        <f t="shared" si="2776"/>
        <v>0</v>
      </c>
      <c r="OE122" s="134" t="e">
        <f t="shared" si="2777"/>
        <v>#DIV/0!</v>
      </c>
      <c r="OF122" s="133"/>
      <c r="OG122" s="145">
        <f t="shared" si="2778"/>
        <v>0</v>
      </c>
      <c r="OH122" s="144"/>
      <c r="OI122" s="147"/>
      <c r="OJ122" s="133">
        <f t="shared" si="2779"/>
        <v>0</v>
      </c>
      <c r="OK122" s="134" t="e">
        <f t="shared" si="2780"/>
        <v>#DIV/0!</v>
      </c>
      <c r="OL122" s="133"/>
      <c r="OM122" s="145">
        <f t="shared" si="2781"/>
        <v>0</v>
      </c>
      <c r="ON122" s="144">
        <f t="shared" si="1456"/>
        <v>0</v>
      </c>
      <c r="OO122" s="147">
        <f t="shared" si="1456"/>
        <v>0</v>
      </c>
      <c r="OP122" s="133">
        <f t="shared" si="1456"/>
        <v>0</v>
      </c>
      <c r="OQ122" s="134" t="e">
        <f t="shared" si="1457"/>
        <v>#DIV/0!</v>
      </c>
      <c r="OR122" s="133">
        <f t="shared" si="1458"/>
        <v>0</v>
      </c>
      <c r="OS122" s="145">
        <f t="shared" si="1458"/>
        <v>0</v>
      </c>
      <c r="OT122" s="144"/>
      <c r="OU122" s="147"/>
      <c r="OV122" s="133">
        <f t="shared" si="2782"/>
        <v>0</v>
      </c>
      <c r="OW122" s="134" t="e">
        <f t="shared" si="2783"/>
        <v>#DIV/0!</v>
      </c>
      <c r="OX122" s="133"/>
      <c r="OY122" s="145">
        <f t="shared" si="2784"/>
        <v>0</v>
      </c>
      <c r="OZ122" s="144"/>
      <c r="PA122" s="147"/>
      <c r="PB122" s="133">
        <f t="shared" si="2785"/>
        <v>0</v>
      </c>
      <c r="PC122" s="134" t="e">
        <f t="shared" si="2786"/>
        <v>#DIV/0!</v>
      </c>
      <c r="PD122" s="133"/>
      <c r="PE122" s="145">
        <f t="shared" si="2787"/>
        <v>0</v>
      </c>
      <c r="PF122" s="144">
        <f t="shared" si="1459"/>
        <v>0</v>
      </c>
      <c r="PG122" s="147">
        <f t="shared" si="1459"/>
        <v>0</v>
      </c>
      <c r="PH122" s="133">
        <f t="shared" si="1459"/>
        <v>0</v>
      </c>
      <c r="PI122" s="134" t="e">
        <f t="shared" si="1460"/>
        <v>#DIV/0!</v>
      </c>
      <c r="PJ122" s="133">
        <f t="shared" si="1461"/>
        <v>0</v>
      </c>
      <c r="PK122" s="145">
        <f t="shared" si="1461"/>
        <v>0</v>
      </c>
      <c r="PL122" s="144"/>
      <c r="PM122" s="147"/>
      <c r="PN122" s="133">
        <f t="shared" si="2788"/>
        <v>0</v>
      </c>
      <c r="PO122" s="134" t="e">
        <f t="shared" si="2789"/>
        <v>#DIV/0!</v>
      </c>
      <c r="PP122" s="133"/>
      <c r="PQ122" s="145">
        <f t="shared" si="2790"/>
        <v>0</v>
      </c>
      <c r="PR122" s="144"/>
      <c r="PS122" s="147"/>
      <c r="PT122" s="133">
        <f t="shared" si="2791"/>
        <v>0</v>
      </c>
      <c r="PU122" s="134" t="e">
        <f t="shared" si="2792"/>
        <v>#DIV/0!</v>
      </c>
      <c r="PV122" s="133"/>
      <c r="PW122" s="145">
        <f t="shared" si="2793"/>
        <v>0</v>
      </c>
    </row>
    <row r="123" spans="1:439" s="98" customFormat="1">
      <c r="A123" s="150"/>
      <c r="B123" s="184" t="s">
        <v>839</v>
      </c>
      <c r="C123" s="184" t="s">
        <v>840</v>
      </c>
      <c r="D123" s="133">
        <f>+'[10]รายงานจัดซื้องบ P '!D30</f>
        <v>0</v>
      </c>
      <c r="E123" s="133">
        <f>+'[10]รายงานจัดซื้องบ P '!E30</f>
        <v>0</v>
      </c>
      <c r="F123" s="133">
        <f t="shared" si="2371"/>
        <v>0</v>
      </c>
      <c r="G123" s="147">
        <f>+'[10]รายงานจัดซื้องบ P '!F30</f>
        <v>0</v>
      </c>
      <c r="H123" s="133">
        <f t="shared" si="2668"/>
        <v>0</v>
      </c>
      <c r="I123" s="147">
        <f>+'[10]รายงานจัดซื้องบ P '!H30+'[10]รายงานจัดซื้องบ P '!K30+'[10]รายงานจัดซื้องบ P '!L30</f>
        <v>0</v>
      </c>
      <c r="J123" s="133">
        <f t="shared" si="2373"/>
        <v>0</v>
      </c>
      <c r="K123" s="134" t="e">
        <f t="shared" si="1374"/>
        <v>#DIV/0!</v>
      </c>
      <c r="L123" s="133">
        <f>+'[10]รายงานจัดซื้องบ P '!N30</f>
        <v>0</v>
      </c>
      <c r="M123" s="135">
        <f t="shared" si="2374"/>
        <v>0</v>
      </c>
      <c r="N123" s="136">
        <f t="shared" si="1375"/>
        <v>0</v>
      </c>
      <c r="O123" s="148">
        <f t="shared" si="1375"/>
        <v>0</v>
      </c>
      <c r="P123" s="137">
        <f t="shared" si="1375"/>
        <v>0</v>
      </c>
      <c r="Q123" s="138" t="e">
        <f t="shared" si="1376"/>
        <v>#DIV/0!</v>
      </c>
      <c r="R123" s="137">
        <f t="shared" si="1377"/>
        <v>0</v>
      </c>
      <c r="S123" s="139">
        <f t="shared" si="1377"/>
        <v>0</v>
      </c>
      <c r="T123" s="140">
        <f t="shared" si="1484"/>
        <v>0</v>
      </c>
      <c r="U123" s="149">
        <f t="shared" si="1484"/>
        <v>0</v>
      </c>
      <c r="V123" s="141">
        <f t="shared" si="2669"/>
        <v>0</v>
      </c>
      <c r="W123" s="142" t="e">
        <f t="shared" si="1248"/>
        <v>#DIV/0!</v>
      </c>
      <c r="X123" s="141">
        <f t="shared" si="1486"/>
        <v>0</v>
      </c>
      <c r="Y123" s="143">
        <f t="shared" si="2670"/>
        <v>0</v>
      </c>
      <c r="Z123" s="144">
        <v>0</v>
      </c>
      <c r="AA123" s="147">
        <v>0</v>
      </c>
      <c r="AB123" s="133">
        <f t="shared" si="2671"/>
        <v>0</v>
      </c>
      <c r="AC123" s="134" t="e">
        <f t="shared" si="2672"/>
        <v>#DIV/0!</v>
      </c>
      <c r="AD123" s="133">
        <v>0</v>
      </c>
      <c r="AE123" s="145">
        <f t="shared" si="2673"/>
        <v>0</v>
      </c>
      <c r="AF123" s="144">
        <v>0</v>
      </c>
      <c r="AG123" s="147">
        <v>0</v>
      </c>
      <c r="AH123" s="133">
        <f t="shared" si="2674"/>
        <v>0</v>
      </c>
      <c r="AI123" s="134" t="e">
        <f t="shared" si="2675"/>
        <v>#DIV/0!</v>
      </c>
      <c r="AJ123" s="133">
        <v>0</v>
      </c>
      <c r="AK123" s="145">
        <f t="shared" si="2676"/>
        <v>0</v>
      </c>
      <c r="AL123" s="144">
        <f t="shared" si="1378"/>
        <v>0</v>
      </c>
      <c r="AM123" s="147">
        <f t="shared" si="1378"/>
        <v>0</v>
      </c>
      <c r="AN123" s="133">
        <f t="shared" si="1378"/>
        <v>0</v>
      </c>
      <c r="AO123" s="134" t="e">
        <f t="shared" si="1379"/>
        <v>#DIV/0!</v>
      </c>
      <c r="AP123" s="133">
        <f t="shared" si="1380"/>
        <v>0</v>
      </c>
      <c r="AQ123" s="145">
        <f t="shared" si="1380"/>
        <v>0</v>
      </c>
      <c r="AR123" s="144"/>
      <c r="AS123" s="147"/>
      <c r="AT123" s="133">
        <f t="shared" si="1381"/>
        <v>0</v>
      </c>
      <c r="AU123" s="134" t="e">
        <f t="shared" si="1382"/>
        <v>#DIV/0!</v>
      </c>
      <c r="AV123" s="133"/>
      <c r="AW123" s="145">
        <f t="shared" si="1383"/>
        <v>0</v>
      </c>
      <c r="AX123" s="144"/>
      <c r="AY123" s="147"/>
      <c r="AZ123" s="133">
        <f t="shared" si="1384"/>
        <v>0</v>
      </c>
      <c r="BA123" s="134" t="e">
        <f t="shared" si="1385"/>
        <v>#DIV/0!</v>
      </c>
      <c r="BB123" s="133"/>
      <c r="BC123" s="145">
        <f t="shared" si="1386"/>
        <v>0</v>
      </c>
      <c r="BD123" s="144"/>
      <c r="BE123" s="147"/>
      <c r="BF123" s="133">
        <f t="shared" si="1387"/>
        <v>0</v>
      </c>
      <c r="BG123" s="134" t="e">
        <f t="shared" si="1388"/>
        <v>#DIV/0!</v>
      </c>
      <c r="BH123" s="133"/>
      <c r="BI123" s="145">
        <f t="shared" si="1389"/>
        <v>0</v>
      </c>
      <c r="BJ123" s="144">
        <f t="shared" si="1390"/>
        <v>0</v>
      </c>
      <c r="BK123" s="147">
        <f t="shared" si="1390"/>
        <v>0</v>
      </c>
      <c r="BL123" s="133">
        <f t="shared" si="1390"/>
        <v>0</v>
      </c>
      <c r="BM123" s="134" t="e">
        <f t="shared" si="1391"/>
        <v>#DIV/0!</v>
      </c>
      <c r="BN123" s="133">
        <f t="shared" si="1392"/>
        <v>0</v>
      </c>
      <c r="BO123" s="145">
        <f t="shared" si="1392"/>
        <v>0</v>
      </c>
      <c r="BP123" s="144"/>
      <c r="BQ123" s="147"/>
      <c r="BR123" s="133">
        <f t="shared" si="1393"/>
        <v>0</v>
      </c>
      <c r="BS123" s="134" t="e">
        <f t="shared" si="1394"/>
        <v>#DIV/0!</v>
      </c>
      <c r="BT123" s="133"/>
      <c r="BU123" s="145">
        <f t="shared" si="1395"/>
        <v>0</v>
      </c>
      <c r="BV123" s="144"/>
      <c r="BW123" s="147"/>
      <c r="BX123" s="133">
        <f t="shared" si="1396"/>
        <v>0</v>
      </c>
      <c r="BY123" s="134" t="e">
        <f t="shared" si="1397"/>
        <v>#DIV/0!</v>
      </c>
      <c r="BZ123" s="133"/>
      <c r="CA123" s="145">
        <f t="shared" si="1398"/>
        <v>0</v>
      </c>
      <c r="CB123" s="144"/>
      <c r="CC123" s="147"/>
      <c r="CD123" s="133">
        <f t="shared" si="1399"/>
        <v>0</v>
      </c>
      <c r="CE123" s="134" t="e">
        <f t="shared" si="1400"/>
        <v>#DIV/0!</v>
      </c>
      <c r="CF123" s="133"/>
      <c r="CG123" s="145">
        <f t="shared" si="1401"/>
        <v>0</v>
      </c>
      <c r="CH123" s="144">
        <f t="shared" si="1402"/>
        <v>0</v>
      </c>
      <c r="CI123" s="147">
        <f t="shared" si="1402"/>
        <v>0</v>
      </c>
      <c r="CJ123" s="133">
        <f t="shared" si="1402"/>
        <v>0</v>
      </c>
      <c r="CK123" s="134" t="e">
        <f t="shared" si="1403"/>
        <v>#DIV/0!</v>
      </c>
      <c r="CL123" s="133">
        <f t="shared" si="1404"/>
        <v>0</v>
      </c>
      <c r="CM123" s="145">
        <f t="shared" si="1404"/>
        <v>0</v>
      </c>
      <c r="CN123" s="144"/>
      <c r="CO123" s="147"/>
      <c r="CP123" s="133">
        <f t="shared" si="1405"/>
        <v>0</v>
      </c>
      <c r="CQ123" s="134" t="e">
        <f t="shared" si="1406"/>
        <v>#DIV/0!</v>
      </c>
      <c r="CR123" s="133"/>
      <c r="CS123" s="145">
        <f t="shared" si="1407"/>
        <v>0</v>
      </c>
      <c r="CT123" s="144"/>
      <c r="CU123" s="147"/>
      <c r="CV123" s="133">
        <f t="shared" si="1408"/>
        <v>0</v>
      </c>
      <c r="CW123" s="134" t="e">
        <f t="shared" si="1409"/>
        <v>#DIV/0!</v>
      </c>
      <c r="CX123" s="133"/>
      <c r="CY123" s="145">
        <f t="shared" si="1410"/>
        <v>0</v>
      </c>
      <c r="CZ123" s="144"/>
      <c r="DA123" s="147"/>
      <c r="DB123" s="133">
        <f t="shared" si="1411"/>
        <v>0</v>
      </c>
      <c r="DC123" s="134" t="e">
        <f t="shared" si="1412"/>
        <v>#DIV/0!</v>
      </c>
      <c r="DD123" s="133"/>
      <c r="DE123" s="145">
        <f t="shared" si="1413"/>
        <v>0</v>
      </c>
      <c r="DF123" s="144">
        <f t="shared" si="1414"/>
        <v>0</v>
      </c>
      <c r="DG123" s="147">
        <f t="shared" si="1414"/>
        <v>0</v>
      </c>
      <c r="DH123" s="133">
        <f t="shared" si="1414"/>
        <v>0</v>
      </c>
      <c r="DI123" s="134" t="e">
        <f t="shared" si="1415"/>
        <v>#DIV/0!</v>
      </c>
      <c r="DJ123" s="133">
        <f t="shared" si="1416"/>
        <v>0</v>
      </c>
      <c r="DK123" s="145">
        <f t="shared" si="1416"/>
        <v>0</v>
      </c>
      <c r="DL123" s="144"/>
      <c r="DM123" s="147"/>
      <c r="DN123" s="133">
        <f t="shared" si="1417"/>
        <v>0</v>
      </c>
      <c r="DO123" s="134" t="e">
        <f t="shared" si="1418"/>
        <v>#DIV/0!</v>
      </c>
      <c r="DP123" s="133"/>
      <c r="DQ123" s="145">
        <f t="shared" si="1419"/>
        <v>0</v>
      </c>
      <c r="DR123" s="144"/>
      <c r="DS123" s="147"/>
      <c r="DT123" s="133">
        <f t="shared" si="1420"/>
        <v>0</v>
      </c>
      <c r="DU123" s="134" t="e">
        <f t="shared" si="1421"/>
        <v>#DIV/0!</v>
      </c>
      <c r="DV123" s="133"/>
      <c r="DW123" s="145">
        <f t="shared" si="1422"/>
        <v>0</v>
      </c>
      <c r="DX123" s="144"/>
      <c r="DY123" s="147"/>
      <c r="DZ123" s="133">
        <f t="shared" si="2677"/>
        <v>0</v>
      </c>
      <c r="EA123" s="134" t="e">
        <f t="shared" si="2678"/>
        <v>#DIV/0!</v>
      </c>
      <c r="EB123" s="133"/>
      <c r="EC123" s="145">
        <f t="shared" si="2679"/>
        <v>0</v>
      </c>
      <c r="ED123" s="144">
        <f t="shared" si="1423"/>
        <v>0</v>
      </c>
      <c r="EE123" s="147">
        <f t="shared" si="1423"/>
        <v>0</v>
      </c>
      <c r="EF123" s="133">
        <f t="shared" si="1423"/>
        <v>0</v>
      </c>
      <c r="EG123" s="134" t="e">
        <f t="shared" si="1424"/>
        <v>#DIV/0!</v>
      </c>
      <c r="EH123" s="133">
        <f t="shared" si="1425"/>
        <v>0</v>
      </c>
      <c r="EI123" s="145">
        <f t="shared" si="1425"/>
        <v>0</v>
      </c>
      <c r="EJ123" s="144"/>
      <c r="EK123" s="147"/>
      <c r="EL123" s="133">
        <f t="shared" si="2680"/>
        <v>0</v>
      </c>
      <c r="EM123" s="134" t="e">
        <f t="shared" si="2681"/>
        <v>#DIV/0!</v>
      </c>
      <c r="EN123" s="133"/>
      <c r="EO123" s="145">
        <f t="shared" si="2682"/>
        <v>0</v>
      </c>
      <c r="EP123" s="144"/>
      <c r="EQ123" s="147"/>
      <c r="ER123" s="133">
        <f t="shared" si="2683"/>
        <v>0</v>
      </c>
      <c r="ES123" s="134" t="e">
        <f t="shared" si="2684"/>
        <v>#DIV/0!</v>
      </c>
      <c r="ET123" s="133"/>
      <c r="EU123" s="145">
        <f t="shared" si="2685"/>
        <v>0</v>
      </c>
      <c r="EV123" s="144"/>
      <c r="EW123" s="147"/>
      <c r="EX123" s="133">
        <f t="shared" si="2686"/>
        <v>0</v>
      </c>
      <c r="EY123" s="134" t="e">
        <f t="shared" si="2687"/>
        <v>#DIV/0!</v>
      </c>
      <c r="EZ123" s="133"/>
      <c r="FA123" s="145">
        <f t="shared" si="2688"/>
        <v>0</v>
      </c>
      <c r="FB123" s="144"/>
      <c r="FC123" s="147"/>
      <c r="FD123" s="133">
        <f t="shared" si="2689"/>
        <v>0</v>
      </c>
      <c r="FE123" s="134" t="e">
        <f t="shared" si="2690"/>
        <v>#DIV/0!</v>
      </c>
      <c r="FF123" s="133"/>
      <c r="FG123" s="145">
        <f t="shared" si="2691"/>
        <v>0</v>
      </c>
      <c r="FH123" s="144"/>
      <c r="FI123" s="147"/>
      <c r="FJ123" s="133">
        <f t="shared" si="2692"/>
        <v>0</v>
      </c>
      <c r="FK123" s="134" t="e">
        <f t="shared" si="2693"/>
        <v>#DIV/0!</v>
      </c>
      <c r="FL123" s="133"/>
      <c r="FM123" s="145">
        <f t="shared" si="2694"/>
        <v>0</v>
      </c>
      <c r="FN123" s="144">
        <f t="shared" si="1426"/>
        <v>0</v>
      </c>
      <c r="FO123" s="147">
        <f t="shared" si="1426"/>
        <v>0</v>
      </c>
      <c r="FP123" s="133">
        <f t="shared" si="1426"/>
        <v>0</v>
      </c>
      <c r="FQ123" s="134" t="e">
        <f t="shared" si="1427"/>
        <v>#DIV/0!</v>
      </c>
      <c r="FR123" s="133">
        <f t="shared" si="1428"/>
        <v>0</v>
      </c>
      <c r="FS123" s="145">
        <f t="shared" si="1428"/>
        <v>0</v>
      </c>
      <c r="FT123" s="144"/>
      <c r="FU123" s="147"/>
      <c r="FV123" s="133">
        <f t="shared" si="2695"/>
        <v>0</v>
      </c>
      <c r="FW123" s="134" t="e">
        <f t="shared" si="2696"/>
        <v>#DIV/0!</v>
      </c>
      <c r="FX123" s="133"/>
      <c r="FY123" s="145">
        <f t="shared" si="2697"/>
        <v>0</v>
      </c>
      <c r="FZ123" s="144"/>
      <c r="GA123" s="147"/>
      <c r="GB123" s="133">
        <f t="shared" si="2698"/>
        <v>0</v>
      </c>
      <c r="GC123" s="134" t="e">
        <f t="shared" si="2699"/>
        <v>#DIV/0!</v>
      </c>
      <c r="GD123" s="133"/>
      <c r="GE123" s="145">
        <f t="shared" si="2700"/>
        <v>0</v>
      </c>
      <c r="GF123" s="144"/>
      <c r="GG123" s="147"/>
      <c r="GH123" s="133">
        <f t="shared" si="2701"/>
        <v>0</v>
      </c>
      <c r="GI123" s="134" t="e">
        <f t="shared" si="2702"/>
        <v>#DIV/0!</v>
      </c>
      <c r="GJ123" s="133"/>
      <c r="GK123" s="145">
        <f t="shared" si="2703"/>
        <v>0</v>
      </c>
      <c r="GL123" s="144">
        <f t="shared" si="1429"/>
        <v>0</v>
      </c>
      <c r="GM123" s="147">
        <f t="shared" si="1429"/>
        <v>0</v>
      </c>
      <c r="GN123" s="133">
        <f t="shared" si="1429"/>
        <v>0</v>
      </c>
      <c r="GO123" s="134" t="e">
        <f t="shared" si="1430"/>
        <v>#DIV/0!</v>
      </c>
      <c r="GP123" s="133">
        <f t="shared" si="1431"/>
        <v>0</v>
      </c>
      <c r="GQ123" s="145">
        <f t="shared" si="1431"/>
        <v>0</v>
      </c>
      <c r="GR123" s="144"/>
      <c r="GS123" s="147"/>
      <c r="GT123" s="133">
        <f t="shared" si="2704"/>
        <v>0</v>
      </c>
      <c r="GU123" s="134" t="e">
        <f t="shared" si="2705"/>
        <v>#DIV/0!</v>
      </c>
      <c r="GV123" s="133"/>
      <c r="GW123" s="145">
        <f t="shared" si="2706"/>
        <v>0</v>
      </c>
      <c r="GX123" s="144"/>
      <c r="GY123" s="147"/>
      <c r="GZ123" s="133">
        <f t="shared" si="2707"/>
        <v>0</v>
      </c>
      <c r="HA123" s="134" t="e">
        <f t="shared" si="2708"/>
        <v>#DIV/0!</v>
      </c>
      <c r="HB123" s="133"/>
      <c r="HC123" s="145">
        <f t="shared" si="2709"/>
        <v>0</v>
      </c>
      <c r="HD123" s="144"/>
      <c r="HE123" s="147"/>
      <c r="HF123" s="133">
        <f t="shared" si="2710"/>
        <v>0</v>
      </c>
      <c r="HG123" s="134" t="e">
        <f t="shared" si="2711"/>
        <v>#DIV/0!</v>
      </c>
      <c r="HH123" s="133"/>
      <c r="HI123" s="145">
        <f t="shared" si="2712"/>
        <v>0</v>
      </c>
      <c r="HJ123" s="144"/>
      <c r="HK123" s="147"/>
      <c r="HL123" s="133">
        <f t="shared" si="2713"/>
        <v>0</v>
      </c>
      <c r="HM123" s="134" t="e">
        <f t="shared" si="2714"/>
        <v>#DIV/0!</v>
      </c>
      <c r="HN123" s="133"/>
      <c r="HO123" s="145">
        <f t="shared" si="2715"/>
        <v>0</v>
      </c>
      <c r="HP123" s="144"/>
      <c r="HQ123" s="147"/>
      <c r="HR123" s="133">
        <f t="shared" si="2716"/>
        <v>0</v>
      </c>
      <c r="HS123" s="134" t="e">
        <f t="shared" si="2717"/>
        <v>#DIV/0!</v>
      </c>
      <c r="HT123" s="133"/>
      <c r="HU123" s="145">
        <f t="shared" si="2718"/>
        <v>0</v>
      </c>
      <c r="HV123" s="144"/>
      <c r="HW123" s="147"/>
      <c r="HX123" s="133">
        <f t="shared" si="2719"/>
        <v>0</v>
      </c>
      <c r="HY123" s="134" t="e">
        <f t="shared" si="2720"/>
        <v>#DIV/0!</v>
      </c>
      <c r="HZ123" s="133"/>
      <c r="IA123" s="145">
        <f t="shared" si="2721"/>
        <v>0</v>
      </c>
      <c r="IB123" s="144">
        <f t="shared" si="1432"/>
        <v>0</v>
      </c>
      <c r="IC123" s="147">
        <f t="shared" si="1432"/>
        <v>0</v>
      </c>
      <c r="ID123" s="133">
        <f t="shared" si="1432"/>
        <v>0</v>
      </c>
      <c r="IE123" s="134" t="e">
        <f t="shared" si="1433"/>
        <v>#DIV/0!</v>
      </c>
      <c r="IF123" s="133">
        <f t="shared" si="1434"/>
        <v>0</v>
      </c>
      <c r="IG123" s="145">
        <f t="shared" si="1434"/>
        <v>0</v>
      </c>
      <c r="IH123" s="144"/>
      <c r="II123" s="147"/>
      <c r="IJ123" s="133">
        <f t="shared" si="2722"/>
        <v>0</v>
      </c>
      <c r="IK123" s="134" t="e">
        <f t="shared" si="2723"/>
        <v>#DIV/0!</v>
      </c>
      <c r="IL123" s="133"/>
      <c r="IM123" s="145">
        <f t="shared" si="2724"/>
        <v>0</v>
      </c>
      <c r="IN123" s="144"/>
      <c r="IO123" s="147"/>
      <c r="IP123" s="133">
        <f t="shared" si="2725"/>
        <v>0</v>
      </c>
      <c r="IQ123" s="134" t="e">
        <f t="shared" si="2726"/>
        <v>#DIV/0!</v>
      </c>
      <c r="IR123" s="133"/>
      <c r="IS123" s="145">
        <f t="shared" si="2727"/>
        <v>0</v>
      </c>
      <c r="IT123" s="144"/>
      <c r="IU123" s="147"/>
      <c r="IV123" s="133">
        <f t="shared" si="2728"/>
        <v>0</v>
      </c>
      <c r="IW123" s="134" t="e">
        <f t="shared" si="2729"/>
        <v>#DIV/0!</v>
      </c>
      <c r="IX123" s="133"/>
      <c r="IY123" s="145">
        <f t="shared" si="2730"/>
        <v>0</v>
      </c>
      <c r="IZ123" s="144">
        <f t="shared" si="1435"/>
        <v>0</v>
      </c>
      <c r="JA123" s="147">
        <f t="shared" si="1435"/>
        <v>0</v>
      </c>
      <c r="JB123" s="133">
        <f t="shared" si="1435"/>
        <v>0</v>
      </c>
      <c r="JC123" s="134" t="e">
        <f t="shared" si="1436"/>
        <v>#DIV/0!</v>
      </c>
      <c r="JD123" s="133">
        <f t="shared" si="1437"/>
        <v>0</v>
      </c>
      <c r="JE123" s="145">
        <f t="shared" si="1437"/>
        <v>0</v>
      </c>
      <c r="JF123" s="144"/>
      <c r="JG123" s="147"/>
      <c r="JH123" s="133">
        <f t="shared" si="2731"/>
        <v>0</v>
      </c>
      <c r="JI123" s="134" t="e">
        <f t="shared" si="2732"/>
        <v>#DIV/0!</v>
      </c>
      <c r="JJ123" s="133"/>
      <c r="JK123" s="145">
        <f t="shared" si="2733"/>
        <v>0</v>
      </c>
      <c r="JL123" s="144"/>
      <c r="JM123" s="147"/>
      <c r="JN123" s="133">
        <f t="shared" si="2734"/>
        <v>0</v>
      </c>
      <c r="JO123" s="134" t="e">
        <f t="shared" si="2735"/>
        <v>#DIV/0!</v>
      </c>
      <c r="JP123" s="133"/>
      <c r="JQ123" s="145">
        <f t="shared" si="2736"/>
        <v>0</v>
      </c>
      <c r="JR123" s="144"/>
      <c r="JS123" s="147"/>
      <c r="JT123" s="133">
        <f t="shared" si="2737"/>
        <v>0</v>
      </c>
      <c r="JU123" s="134" t="e">
        <f t="shared" si="2738"/>
        <v>#DIV/0!</v>
      </c>
      <c r="JV123" s="133"/>
      <c r="JW123" s="145">
        <f t="shared" si="2739"/>
        <v>0</v>
      </c>
      <c r="JX123" s="144"/>
      <c r="JY123" s="147"/>
      <c r="JZ123" s="133">
        <f t="shared" si="2740"/>
        <v>0</v>
      </c>
      <c r="KA123" s="134" t="e">
        <f t="shared" si="2741"/>
        <v>#DIV/0!</v>
      </c>
      <c r="KB123" s="133"/>
      <c r="KC123" s="145">
        <f t="shared" si="2742"/>
        <v>0</v>
      </c>
      <c r="KD123" s="144">
        <f t="shared" si="1438"/>
        <v>0</v>
      </c>
      <c r="KE123" s="147">
        <f t="shared" si="1438"/>
        <v>0</v>
      </c>
      <c r="KF123" s="133">
        <f t="shared" si="1438"/>
        <v>0</v>
      </c>
      <c r="KG123" s="134" t="e">
        <f t="shared" si="1439"/>
        <v>#DIV/0!</v>
      </c>
      <c r="KH123" s="133">
        <f t="shared" si="1440"/>
        <v>0</v>
      </c>
      <c r="KI123" s="145">
        <f t="shared" si="1440"/>
        <v>0</v>
      </c>
      <c r="KJ123" s="144"/>
      <c r="KK123" s="147"/>
      <c r="KL123" s="133">
        <f t="shared" si="2743"/>
        <v>0</v>
      </c>
      <c r="KM123" s="134" t="e">
        <f t="shared" si="2744"/>
        <v>#DIV/0!</v>
      </c>
      <c r="KN123" s="133"/>
      <c r="KO123" s="145">
        <f t="shared" si="2745"/>
        <v>0</v>
      </c>
      <c r="KP123" s="144"/>
      <c r="KQ123" s="147"/>
      <c r="KR123" s="133">
        <f t="shared" si="2746"/>
        <v>0</v>
      </c>
      <c r="KS123" s="134" t="e">
        <f t="shared" si="2747"/>
        <v>#DIV/0!</v>
      </c>
      <c r="KT123" s="133"/>
      <c r="KU123" s="145">
        <f t="shared" si="2748"/>
        <v>0</v>
      </c>
      <c r="KV123" s="144">
        <f t="shared" si="1441"/>
        <v>0</v>
      </c>
      <c r="KW123" s="147">
        <f t="shared" si="1441"/>
        <v>0</v>
      </c>
      <c r="KX123" s="133">
        <f t="shared" si="1441"/>
        <v>0</v>
      </c>
      <c r="KY123" s="134" t="e">
        <f t="shared" si="1442"/>
        <v>#DIV/0!</v>
      </c>
      <c r="KZ123" s="133">
        <f t="shared" si="1443"/>
        <v>0</v>
      </c>
      <c r="LA123" s="145">
        <f t="shared" si="1443"/>
        <v>0</v>
      </c>
      <c r="LB123" s="144"/>
      <c r="LC123" s="147"/>
      <c r="LD123" s="133">
        <f t="shared" si="2749"/>
        <v>0</v>
      </c>
      <c r="LE123" s="134" t="e">
        <f t="shared" si="2750"/>
        <v>#DIV/0!</v>
      </c>
      <c r="LF123" s="133"/>
      <c r="LG123" s="145">
        <f t="shared" si="2751"/>
        <v>0</v>
      </c>
      <c r="LH123" s="144"/>
      <c r="LI123" s="147"/>
      <c r="LJ123" s="133">
        <f t="shared" si="2752"/>
        <v>0</v>
      </c>
      <c r="LK123" s="134" t="e">
        <f t="shared" si="2753"/>
        <v>#DIV/0!</v>
      </c>
      <c r="LL123" s="133"/>
      <c r="LM123" s="145">
        <f t="shared" si="2754"/>
        <v>0</v>
      </c>
      <c r="LN123" s="144">
        <f t="shared" si="1444"/>
        <v>0</v>
      </c>
      <c r="LO123" s="147">
        <f t="shared" si="1444"/>
        <v>0</v>
      </c>
      <c r="LP123" s="133">
        <f t="shared" si="1444"/>
        <v>0</v>
      </c>
      <c r="LQ123" s="134" t="e">
        <f t="shared" si="1445"/>
        <v>#DIV/0!</v>
      </c>
      <c r="LR123" s="133">
        <f t="shared" si="1446"/>
        <v>0</v>
      </c>
      <c r="LS123" s="145">
        <f t="shared" si="1446"/>
        <v>0</v>
      </c>
      <c r="LT123" s="144"/>
      <c r="LU123" s="147"/>
      <c r="LV123" s="133">
        <f t="shared" si="2755"/>
        <v>0</v>
      </c>
      <c r="LW123" s="134" t="e">
        <f t="shared" si="2756"/>
        <v>#DIV/0!</v>
      </c>
      <c r="LX123" s="133"/>
      <c r="LY123" s="145">
        <f t="shared" si="2757"/>
        <v>0</v>
      </c>
      <c r="LZ123" s="144"/>
      <c r="MA123" s="147"/>
      <c r="MB123" s="133">
        <f t="shared" si="2758"/>
        <v>0</v>
      </c>
      <c r="MC123" s="134" t="e">
        <f t="shared" si="2759"/>
        <v>#DIV/0!</v>
      </c>
      <c r="MD123" s="133"/>
      <c r="ME123" s="145">
        <f t="shared" si="2760"/>
        <v>0</v>
      </c>
      <c r="MF123" s="144">
        <f t="shared" si="1447"/>
        <v>0</v>
      </c>
      <c r="MG123" s="147">
        <f t="shared" si="1447"/>
        <v>0</v>
      </c>
      <c r="MH123" s="133">
        <f t="shared" si="1447"/>
        <v>0</v>
      </c>
      <c r="MI123" s="134" t="e">
        <f t="shared" si="1448"/>
        <v>#DIV/0!</v>
      </c>
      <c r="MJ123" s="133">
        <f t="shared" si="1449"/>
        <v>0</v>
      </c>
      <c r="MK123" s="145">
        <f t="shared" si="1449"/>
        <v>0</v>
      </c>
      <c r="ML123" s="144"/>
      <c r="MM123" s="147"/>
      <c r="MN123" s="133">
        <f t="shared" si="2761"/>
        <v>0</v>
      </c>
      <c r="MO123" s="134" t="e">
        <f t="shared" si="2762"/>
        <v>#DIV/0!</v>
      </c>
      <c r="MP123" s="133"/>
      <c r="MQ123" s="145">
        <f t="shared" si="2763"/>
        <v>0</v>
      </c>
      <c r="MR123" s="144"/>
      <c r="MS123" s="147"/>
      <c r="MT123" s="133">
        <f t="shared" si="2764"/>
        <v>0</v>
      </c>
      <c r="MU123" s="134" t="e">
        <f t="shared" si="2765"/>
        <v>#DIV/0!</v>
      </c>
      <c r="MV123" s="133"/>
      <c r="MW123" s="145">
        <f t="shared" si="2766"/>
        <v>0</v>
      </c>
      <c r="MX123" s="144">
        <f t="shared" si="1450"/>
        <v>0</v>
      </c>
      <c r="MY123" s="147">
        <f t="shared" si="1450"/>
        <v>0</v>
      </c>
      <c r="MZ123" s="133">
        <f t="shared" si="1450"/>
        <v>0</v>
      </c>
      <c r="NA123" s="134" t="e">
        <f t="shared" si="1451"/>
        <v>#DIV/0!</v>
      </c>
      <c r="NB123" s="133">
        <f t="shared" si="1452"/>
        <v>0</v>
      </c>
      <c r="NC123" s="145">
        <f t="shared" si="1452"/>
        <v>0</v>
      </c>
      <c r="ND123" s="144"/>
      <c r="NE123" s="147"/>
      <c r="NF123" s="133">
        <f t="shared" si="2767"/>
        <v>0</v>
      </c>
      <c r="NG123" s="134" t="e">
        <f t="shared" si="2768"/>
        <v>#DIV/0!</v>
      </c>
      <c r="NH123" s="133"/>
      <c r="NI123" s="145">
        <f t="shared" si="2769"/>
        <v>0</v>
      </c>
      <c r="NJ123" s="144"/>
      <c r="NK123" s="147"/>
      <c r="NL123" s="133">
        <f t="shared" si="2770"/>
        <v>0</v>
      </c>
      <c r="NM123" s="134" t="e">
        <f t="shared" si="2771"/>
        <v>#DIV/0!</v>
      </c>
      <c r="NN123" s="133"/>
      <c r="NO123" s="145">
        <f t="shared" si="2772"/>
        <v>0</v>
      </c>
      <c r="NP123" s="144">
        <f t="shared" si="1453"/>
        <v>0</v>
      </c>
      <c r="NQ123" s="147">
        <f t="shared" si="1453"/>
        <v>0</v>
      </c>
      <c r="NR123" s="133">
        <f t="shared" si="1453"/>
        <v>0</v>
      </c>
      <c r="NS123" s="134" t="e">
        <f t="shared" si="1454"/>
        <v>#DIV/0!</v>
      </c>
      <c r="NT123" s="133">
        <f t="shared" si="1455"/>
        <v>0</v>
      </c>
      <c r="NU123" s="145">
        <f t="shared" si="1455"/>
        <v>0</v>
      </c>
      <c r="NV123" s="144"/>
      <c r="NW123" s="147"/>
      <c r="NX123" s="133">
        <f t="shared" si="2773"/>
        <v>0</v>
      </c>
      <c r="NY123" s="134" t="e">
        <f t="shared" si="2774"/>
        <v>#DIV/0!</v>
      </c>
      <c r="NZ123" s="133"/>
      <c r="OA123" s="145">
        <f t="shared" si="2775"/>
        <v>0</v>
      </c>
      <c r="OB123" s="144"/>
      <c r="OC123" s="147"/>
      <c r="OD123" s="133">
        <f t="shared" si="2776"/>
        <v>0</v>
      </c>
      <c r="OE123" s="134" t="e">
        <f t="shared" si="2777"/>
        <v>#DIV/0!</v>
      </c>
      <c r="OF123" s="133"/>
      <c r="OG123" s="145">
        <f t="shared" si="2778"/>
        <v>0</v>
      </c>
      <c r="OH123" s="144"/>
      <c r="OI123" s="147"/>
      <c r="OJ123" s="133">
        <f t="shared" si="2779"/>
        <v>0</v>
      </c>
      <c r="OK123" s="134" t="e">
        <f t="shared" si="2780"/>
        <v>#DIV/0!</v>
      </c>
      <c r="OL123" s="133"/>
      <c r="OM123" s="145">
        <f t="shared" si="2781"/>
        <v>0</v>
      </c>
      <c r="ON123" s="144">
        <f t="shared" si="1456"/>
        <v>0</v>
      </c>
      <c r="OO123" s="147">
        <f t="shared" si="1456"/>
        <v>0</v>
      </c>
      <c r="OP123" s="133">
        <f t="shared" si="1456"/>
        <v>0</v>
      </c>
      <c r="OQ123" s="134" t="e">
        <f t="shared" si="1457"/>
        <v>#DIV/0!</v>
      </c>
      <c r="OR123" s="133">
        <f t="shared" si="1458"/>
        <v>0</v>
      </c>
      <c r="OS123" s="145">
        <f t="shared" si="1458"/>
        <v>0</v>
      </c>
      <c r="OT123" s="144"/>
      <c r="OU123" s="147"/>
      <c r="OV123" s="133">
        <f t="shared" si="2782"/>
        <v>0</v>
      </c>
      <c r="OW123" s="134" t="e">
        <f t="shared" si="2783"/>
        <v>#DIV/0!</v>
      </c>
      <c r="OX123" s="133"/>
      <c r="OY123" s="145">
        <f t="shared" si="2784"/>
        <v>0</v>
      </c>
      <c r="OZ123" s="144"/>
      <c r="PA123" s="147"/>
      <c r="PB123" s="133">
        <f t="shared" si="2785"/>
        <v>0</v>
      </c>
      <c r="PC123" s="134" t="e">
        <f t="shared" si="2786"/>
        <v>#DIV/0!</v>
      </c>
      <c r="PD123" s="133"/>
      <c r="PE123" s="145">
        <f t="shared" si="2787"/>
        <v>0</v>
      </c>
      <c r="PF123" s="144">
        <f t="shared" si="1459"/>
        <v>0</v>
      </c>
      <c r="PG123" s="147">
        <f t="shared" si="1459"/>
        <v>0</v>
      </c>
      <c r="PH123" s="133">
        <f t="shared" si="1459"/>
        <v>0</v>
      </c>
      <c r="PI123" s="134" t="e">
        <f t="shared" si="1460"/>
        <v>#DIV/0!</v>
      </c>
      <c r="PJ123" s="133">
        <f t="shared" si="1461"/>
        <v>0</v>
      </c>
      <c r="PK123" s="145">
        <f t="shared" si="1461"/>
        <v>0</v>
      </c>
      <c r="PL123" s="144"/>
      <c r="PM123" s="147"/>
      <c r="PN123" s="133">
        <f t="shared" si="2788"/>
        <v>0</v>
      </c>
      <c r="PO123" s="134" t="e">
        <f t="shared" si="2789"/>
        <v>#DIV/0!</v>
      </c>
      <c r="PP123" s="133"/>
      <c r="PQ123" s="145">
        <f t="shared" si="2790"/>
        <v>0</v>
      </c>
      <c r="PR123" s="144"/>
      <c r="PS123" s="147"/>
      <c r="PT123" s="133">
        <f t="shared" si="2791"/>
        <v>0</v>
      </c>
      <c r="PU123" s="134" t="e">
        <f t="shared" si="2792"/>
        <v>#DIV/0!</v>
      </c>
      <c r="PV123" s="133"/>
      <c r="PW123" s="145">
        <f t="shared" si="2793"/>
        <v>0</v>
      </c>
    </row>
    <row r="124" spans="1:439" s="98" customFormat="1">
      <c r="A124" s="150"/>
      <c r="B124" s="242" t="s">
        <v>832</v>
      </c>
      <c r="C124" s="217"/>
      <c r="D124" s="164">
        <f>SUM(D120:D123)</f>
        <v>0</v>
      </c>
      <c r="E124" s="164">
        <f t="shared" ref="E124:J124" si="2794">SUM(E120:E123)</f>
        <v>0</v>
      </c>
      <c r="F124" s="164">
        <f t="shared" si="2794"/>
        <v>0</v>
      </c>
      <c r="G124" s="164">
        <f t="shared" si="2794"/>
        <v>0</v>
      </c>
      <c r="H124" s="164">
        <f t="shared" si="2794"/>
        <v>0</v>
      </c>
      <c r="I124" s="164">
        <f t="shared" si="2794"/>
        <v>702645.03</v>
      </c>
      <c r="J124" s="164">
        <f t="shared" si="2794"/>
        <v>-702645.03</v>
      </c>
      <c r="K124" s="165" t="e">
        <f t="shared" si="1374"/>
        <v>#DIV/0!</v>
      </c>
      <c r="L124" s="164">
        <f t="shared" ref="L124:M124" si="2795">SUM(L120:L123)</f>
        <v>1133371.8600000001</v>
      </c>
      <c r="M124" s="166">
        <f t="shared" si="2795"/>
        <v>-1836016.8900000001</v>
      </c>
      <c r="N124" s="167">
        <f t="shared" si="1375"/>
        <v>0</v>
      </c>
      <c r="O124" s="168">
        <f t="shared" si="1375"/>
        <v>0</v>
      </c>
      <c r="P124" s="168">
        <f t="shared" si="1375"/>
        <v>0</v>
      </c>
      <c r="Q124" s="169" t="e">
        <f t="shared" si="1376"/>
        <v>#DIV/0!</v>
      </c>
      <c r="R124" s="168">
        <f t="shared" si="1377"/>
        <v>0</v>
      </c>
      <c r="S124" s="170">
        <f t="shared" si="1377"/>
        <v>0</v>
      </c>
      <c r="T124" s="171">
        <f>SUM(T120:T123)</f>
        <v>0</v>
      </c>
      <c r="U124" s="172">
        <f t="shared" ref="U124:V124" si="2796">SUM(U120:U123)</f>
        <v>702645.03</v>
      </c>
      <c r="V124" s="172">
        <f t="shared" si="2796"/>
        <v>-702645.03</v>
      </c>
      <c r="W124" s="173" t="e">
        <f t="shared" si="1248"/>
        <v>#DIV/0!</v>
      </c>
      <c r="X124" s="172">
        <f t="shared" ref="X124:Y124" si="2797">SUM(X120:X123)</f>
        <v>1133371.8600000001</v>
      </c>
      <c r="Y124" s="174">
        <f t="shared" si="2797"/>
        <v>-1836016.8900000001</v>
      </c>
      <c r="Z124" s="175">
        <f t="shared" ref="Z124:CW124" si="2798">SUM(Z119:Z123)</f>
        <v>0</v>
      </c>
      <c r="AA124" s="164">
        <f t="shared" si="2798"/>
        <v>0</v>
      </c>
      <c r="AB124" s="164">
        <f t="shared" si="2798"/>
        <v>0</v>
      </c>
      <c r="AC124" s="165" t="e">
        <f t="shared" si="2672"/>
        <v>#DIV/0!</v>
      </c>
      <c r="AD124" s="164">
        <f t="shared" si="2798"/>
        <v>0</v>
      </c>
      <c r="AE124" s="176">
        <f t="shared" si="2798"/>
        <v>0</v>
      </c>
      <c r="AF124" s="175">
        <f t="shared" si="2798"/>
        <v>0</v>
      </c>
      <c r="AG124" s="164">
        <f t="shared" si="2798"/>
        <v>0</v>
      </c>
      <c r="AH124" s="164">
        <f t="shared" si="2798"/>
        <v>0</v>
      </c>
      <c r="AI124" s="165" t="e">
        <f t="shared" si="2798"/>
        <v>#DIV/0!</v>
      </c>
      <c r="AJ124" s="164">
        <f t="shared" si="2798"/>
        <v>0</v>
      </c>
      <c r="AK124" s="176">
        <f t="shared" si="2798"/>
        <v>0</v>
      </c>
      <c r="AL124" s="175">
        <f t="shared" si="1378"/>
        <v>0</v>
      </c>
      <c r="AM124" s="164">
        <f t="shared" si="1378"/>
        <v>702645.03</v>
      </c>
      <c r="AN124" s="164">
        <f t="shared" si="1378"/>
        <v>-702645.03</v>
      </c>
      <c r="AO124" s="165" t="e">
        <f t="shared" si="1379"/>
        <v>#DIV/0!</v>
      </c>
      <c r="AP124" s="164">
        <f t="shared" si="1380"/>
        <v>1133371.8600000001</v>
      </c>
      <c r="AQ124" s="176">
        <f t="shared" si="1380"/>
        <v>-1836016.8900000001</v>
      </c>
      <c r="AR124" s="175">
        <f t="shared" si="2798"/>
        <v>0</v>
      </c>
      <c r="AS124" s="164">
        <f t="shared" si="2798"/>
        <v>0</v>
      </c>
      <c r="AT124" s="164">
        <f t="shared" si="2798"/>
        <v>0</v>
      </c>
      <c r="AU124" s="165" t="e">
        <f t="shared" si="2798"/>
        <v>#DIV/0!</v>
      </c>
      <c r="AV124" s="164">
        <f t="shared" si="2798"/>
        <v>0</v>
      </c>
      <c r="AW124" s="176">
        <f t="shared" si="2798"/>
        <v>0</v>
      </c>
      <c r="AX124" s="175">
        <f t="shared" si="2798"/>
        <v>0</v>
      </c>
      <c r="AY124" s="164">
        <f t="shared" si="2798"/>
        <v>0</v>
      </c>
      <c r="AZ124" s="164">
        <f t="shared" si="2798"/>
        <v>0</v>
      </c>
      <c r="BA124" s="165" t="e">
        <f t="shared" si="2798"/>
        <v>#DIV/0!</v>
      </c>
      <c r="BB124" s="164">
        <f t="shared" si="2798"/>
        <v>0</v>
      </c>
      <c r="BC124" s="176">
        <f t="shared" si="2798"/>
        <v>0</v>
      </c>
      <c r="BD124" s="175">
        <f t="shared" si="2798"/>
        <v>0</v>
      </c>
      <c r="BE124" s="164">
        <f t="shared" si="2798"/>
        <v>702645.03</v>
      </c>
      <c r="BF124" s="164">
        <f t="shared" si="2798"/>
        <v>-702645.03</v>
      </c>
      <c r="BG124" s="165" t="e">
        <f t="shared" si="2798"/>
        <v>#DIV/0!</v>
      </c>
      <c r="BH124" s="164">
        <f t="shared" si="2798"/>
        <v>1133371.8600000001</v>
      </c>
      <c r="BI124" s="176">
        <f t="shared" si="2798"/>
        <v>-1836016.8900000001</v>
      </c>
      <c r="BJ124" s="175">
        <f t="shared" si="1390"/>
        <v>0</v>
      </c>
      <c r="BK124" s="164">
        <f t="shared" si="1390"/>
        <v>0</v>
      </c>
      <c r="BL124" s="164">
        <f t="shared" si="1390"/>
        <v>0</v>
      </c>
      <c r="BM124" s="165" t="e">
        <f t="shared" si="1391"/>
        <v>#DIV/0!</v>
      </c>
      <c r="BN124" s="164">
        <f t="shared" si="1392"/>
        <v>0</v>
      </c>
      <c r="BO124" s="176">
        <f t="shared" si="1392"/>
        <v>0</v>
      </c>
      <c r="BP124" s="175">
        <f t="shared" si="2798"/>
        <v>0</v>
      </c>
      <c r="BQ124" s="164">
        <f t="shared" si="2798"/>
        <v>0</v>
      </c>
      <c r="BR124" s="164">
        <f t="shared" si="2798"/>
        <v>0</v>
      </c>
      <c r="BS124" s="165" t="e">
        <f t="shared" si="2798"/>
        <v>#DIV/0!</v>
      </c>
      <c r="BT124" s="164">
        <f t="shared" si="2798"/>
        <v>0</v>
      </c>
      <c r="BU124" s="176">
        <f t="shared" si="2798"/>
        <v>0</v>
      </c>
      <c r="BV124" s="175">
        <f t="shared" si="2798"/>
        <v>0</v>
      </c>
      <c r="BW124" s="164">
        <f t="shared" si="2798"/>
        <v>0</v>
      </c>
      <c r="BX124" s="164">
        <f t="shared" si="2798"/>
        <v>0</v>
      </c>
      <c r="BY124" s="165" t="e">
        <f t="shared" si="2798"/>
        <v>#DIV/0!</v>
      </c>
      <c r="BZ124" s="164">
        <f t="shared" si="2798"/>
        <v>0</v>
      </c>
      <c r="CA124" s="176">
        <f t="shared" si="2798"/>
        <v>0</v>
      </c>
      <c r="CB124" s="175">
        <f t="shared" si="2798"/>
        <v>0</v>
      </c>
      <c r="CC124" s="164">
        <f t="shared" si="2798"/>
        <v>0</v>
      </c>
      <c r="CD124" s="164">
        <f t="shared" si="2798"/>
        <v>0</v>
      </c>
      <c r="CE124" s="165" t="e">
        <f t="shared" si="2798"/>
        <v>#DIV/0!</v>
      </c>
      <c r="CF124" s="164">
        <f t="shared" si="2798"/>
        <v>0</v>
      </c>
      <c r="CG124" s="176">
        <f t="shared" si="2798"/>
        <v>0</v>
      </c>
      <c r="CH124" s="175">
        <f t="shared" si="1402"/>
        <v>0</v>
      </c>
      <c r="CI124" s="164">
        <f t="shared" si="1402"/>
        <v>0</v>
      </c>
      <c r="CJ124" s="164">
        <f t="shared" si="1402"/>
        <v>0</v>
      </c>
      <c r="CK124" s="165" t="e">
        <f t="shared" si="1403"/>
        <v>#DIV/0!</v>
      </c>
      <c r="CL124" s="164">
        <f t="shared" si="1404"/>
        <v>0</v>
      </c>
      <c r="CM124" s="176">
        <f t="shared" si="1404"/>
        <v>0</v>
      </c>
      <c r="CN124" s="175">
        <f t="shared" si="2798"/>
        <v>0</v>
      </c>
      <c r="CO124" s="164">
        <f t="shared" si="2798"/>
        <v>0</v>
      </c>
      <c r="CP124" s="164">
        <f t="shared" si="2798"/>
        <v>0</v>
      </c>
      <c r="CQ124" s="165" t="e">
        <f t="shared" si="2798"/>
        <v>#DIV/0!</v>
      </c>
      <c r="CR124" s="164">
        <f t="shared" si="2798"/>
        <v>0</v>
      </c>
      <c r="CS124" s="176">
        <f t="shared" si="2798"/>
        <v>0</v>
      </c>
      <c r="CT124" s="175">
        <f t="shared" si="2798"/>
        <v>0</v>
      </c>
      <c r="CU124" s="164">
        <f t="shared" si="2798"/>
        <v>0</v>
      </c>
      <c r="CV124" s="164">
        <f t="shared" si="2798"/>
        <v>0</v>
      </c>
      <c r="CW124" s="165" t="e">
        <f t="shared" si="2798"/>
        <v>#DIV/0!</v>
      </c>
      <c r="CX124" s="164">
        <f t="shared" ref="CX124:DV124" si="2799">SUM(CX119:CX123)</f>
        <v>0</v>
      </c>
      <c r="CY124" s="176">
        <f t="shared" si="2799"/>
        <v>0</v>
      </c>
      <c r="CZ124" s="175">
        <f t="shared" si="2799"/>
        <v>0</v>
      </c>
      <c r="DA124" s="164">
        <f t="shared" si="2799"/>
        <v>0</v>
      </c>
      <c r="DB124" s="164">
        <f t="shared" si="2799"/>
        <v>0</v>
      </c>
      <c r="DC124" s="165" t="e">
        <f t="shared" si="2799"/>
        <v>#DIV/0!</v>
      </c>
      <c r="DD124" s="164">
        <f t="shared" si="2799"/>
        <v>0</v>
      </c>
      <c r="DE124" s="176">
        <f t="shared" si="2799"/>
        <v>0</v>
      </c>
      <c r="DF124" s="175">
        <f t="shared" si="1414"/>
        <v>0</v>
      </c>
      <c r="DG124" s="164">
        <f t="shared" si="1414"/>
        <v>0</v>
      </c>
      <c r="DH124" s="164">
        <f t="shared" si="1414"/>
        <v>0</v>
      </c>
      <c r="DI124" s="165" t="e">
        <f t="shared" si="1415"/>
        <v>#DIV/0!</v>
      </c>
      <c r="DJ124" s="164">
        <f t="shared" si="1416"/>
        <v>0</v>
      </c>
      <c r="DK124" s="176">
        <f t="shared" si="1416"/>
        <v>0</v>
      </c>
      <c r="DL124" s="175">
        <f t="shared" si="2799"/>
        <v>0</v>
      </c>
      <c r="DM124" s="164">
        <f t="shared" si="2799"/>
        <v>0</v>
      </c>
      <c r="DN124" s="164">
        <f t="shared" si="2799"/>
        <v>0</v>
      </c>
      <c r="DO124" s="165" t="e">
        <f t="shared" si="2799"/>
        <v>#DIV/0!</v>
      </c>
      <c r="DP124" s="164">
        <f t="shared" si="2799"/>
        <v>0</v>
      </c>
      <c r="DQ124" s="176">
        <f t="shared" si="2799"/>
        <v>0</v>
      </c>
      <c r="DR124" s="175">
        <f t="shared" si="2799"/>
        <v>0</v>
      </c>
      <c r="DS124" s="164">
        <f t="shared" si="2799"/>
        <v>0</v>
      </c>
      <c r="DT124" s="164">
        <f t="shared" si="2799"/>
        <v>0</v>
      </c>
      <c r="DU124" s="165" t="e">
        <f t="shared" si="2799"/>
        <v>#DIV/0!</v>
      </c>
      <c r="DV124" s="164">
        <f t="shared" si="2799"/>
        <v>0</v>
      </c>
      <c r="DW124" s="176">
        <f>SUM(DW119:DW123)</f>
        <v>0</v>
      </c>
      <c r="DX124" s="175">
        <f t="shared" ref="DX124:EC124" si="2800">SUM(DX119:DX123)</f>
        <v>0</v>
      </c>
      <c r="DY124" s="164">
        <f t="shared" si="2800"/>
        <v>0</v>
      </c>
      <c r="DZ124" s="164">
        <f t="shared" si="2800"/>
        <v>0</v>
      </c>
      <c r="EA124" s="165" t="e">
        <f t="shared" si="2800"/>
        <v>#DIV/0!</v>
      </c>
      <c r="EB124" s="164">
        <f t="shared" si="2800"/>
        <v>0</v>
      </c>
      <c r="EC124" s="176">
        <f t="shared" si="2800"/>
        <v>0</v>
      </c>
      <c r="ED124" s="175">
        <f t="shared" si="1423"/>
        <v>0</v>
      </c>
      <c r="EE124" s="164">
        <f t="shared" si="1423"/>
        <v>0</v>
      </c>
      <c r="EF124" s="164">
        <f t="shared" si="1423"/>
        <v>0</v>
      </c>
      <c r="EG124" s="165" t="e">
        <f t="shared" si="1424"/>
        <v>#DIV/0!</v>
      </c>
      <c r="EH124" s="164">
        <f t="shared" si="1425"/>
        <v>0</v>
      </c>
      <c r="EI124" s="176">
        <f t="shared" si="1425"/>
        <v>0</v>
      </c>
      <c r="EJ124" s="175">
        <f t="shared" ref="EJ124:FM124" si="2801">SUM(EJ119:EJ123)</f>
        <v>0</v>
      </c>
      <c r="EK124" s="164">
        <f t="shared" si="2801"/>
        <v>0</v>
      </c>
      <c r="EL124" s="164">
        <f t="shared" si="2801"/>
        <v>0</v>
      </c>
      <c r="EM124" s="165" t="e">
        <f t="shared" si="2801"/>
        <v>#DIV/0!</v>
      </c>
      <c r="EN124" s="164">
        <f t="shared" si="2801"/>
        <v>0</v>
      </c>
      <c r="EO124" s="176">
        <f t="shared" si="2801"/>
        <v>0</v>
      </c>
      <c r="EP124" s="175">
        <f t="shared" si="2801"/>
        <v>0</v>
      </c>
      <c r="EQ124" s="164">
        <f t="shared" si="2801"/>
        <v>0</v>
      </c>
      <c r="ER124" s="164">
        <f t="shared" si="2801"/>
        <v>0</v>
      </c>
      <c r="ES124" s="165" t="e">
        <f t="shared" si="2801"/>
        <v>#DIV/0!</v>
      </c>
      <c r="ET124" s="164">
        <f t="shared" si="2801"/>
        <v>0</v>
      </c>
      <c r="EU124" s="176">
        <f t="shared" si="2801"/>
        <v>0</v>
      </c>
      <c r="EV124" s="175">
        <f t="shared" si="2801"/>
        <v>0</v>
      </c>
      <c r="EW124" s="164">
        <f t="shared" si="2801"/>
        <v>0</v>
      </c>
      <c r="EX124" s="164">
        <f t="shared" si="2801"/>
        <v>0</v>
      </c>
      <c r="EY124" s="165" t="e">
        <f t="shared" si="2801"/>
        <v>#DIV/0!</v>
      </c>
      <c r="EZ124" s="164">
        <f t="shared" si="2801"/>
        <v>0</v>
      </c>
      <c r="FA124" s="176">
        <f t="shared" si="2801"/>
        <v>0</v>
      </c>
      <c r="FB124" s="175">
        <f t="shared" si="2801"/>
        <v>0</v>
      </c>
      <c r="FC124" s="164">
        <f t="shared" si="2801"/>
        <v>0</v>
      </c>
      <c r="FD124" s="164">
        <f t="shared" si="2801"/>
        <v>0</v>
      </c>
      <c r="FE124" s="165" t="e">
        <f t="shared" si="2801"/>
        <v>#DIV/0!</v>
      </c>
      <c r="FF124" s="164">
        <f t="shared" si="2801"/>
        <v>0</v>
      </c>
      <c r="FG124" s="176">
        <f t="shared" si="2801"/>
        <v>0</v>
      </c>
      <c r="FH124" s="175">
        <f t="shared" si="2801"/>
        <v>0</v>
      </c>
      <c r="FI124" s="164">
        <f t="shared" si="2801"/>
        <v>0</v>
      </c>
      <c r="FJ124" s="164">
        <f t="shared" si="2801"/>
        <v>0</v>
      </c>
      <c r="FK124" s="165" t="e">
        <f t="shared" si="2801"/>
        <v>#DIV/0!</v>
      </c>
      <c r="FL124" s="164">
        <f t="shared" si="2801"/>
        <v>0</v>
      </c>
      <c r="FM124" s="176">
        <f t="shared" si="2801"/>
        <v>0</v>
      </c>
      <c r="FN124" s="175">
        <f t="shared" si="1426"/>
        <v>0</v>
      </c>
      <c r="FO124" s="164">
        <f t="shared" si="1426"/>
        <v>0</v>
      </c>
      <c r="FP124" s="164">
        <f t="shared" si="1426"/>
        <v>0</v>
      </c>
      <c r="FQ124" s="165" t="e">
        <f t="shared" si="1427"/>
        <v>#DIV/0!</v>
      </c>
      <c r="FR124" s="164">
        <f t="shared" si="1428"/>
        <v>0</v>
      </c>
      <c r="FS124" s="176">
        <f t="shared" si="1428"/>
        <v>0</v>
      </c>
      <c r="FT124" s="175">
        <f t="shared" ref="FT124:GK124" si="2802">SUM(FT119:FT123)</f>
        <v>0</v>
      </c>
      <c r="FU124" s="164">
        <f t="shared" si="2802"/>
        <v>0</v>
      </c>
      <c r="FV124" s="164">
        <f t="shared" si="2802"/>
        <v>0</v>
      </c>
      <c r="FW124" s="165" t="e">
        <f t="shared" si="2802"/>
        <v>#DIV/0!</v>
      </c>
      <c r="FX124" s="164">
        <f t="shared" si="2802"/>
        <v>0</v>
      </c>
      <c r="FY124" s="176">
        <f t="shared" si="2802"/>
        <v>0</v>
      </c>
      <c r="FZ124" s="175">
        <f t="shared" si="2802"/>
        <v>0</v>
      </c>
      <c r="GA124" s="164">
        <f t="shared" si="2802"/>
        <v>0</v>
      </c>
      <c r="GB124" s="164">
        <f t="shared" si="2802"/>
        <v>0</v>
      </c>
      <c r="GC124" s="165" t="e">
        <f t="shared" si="2802"/>
        <v>#DIV/0!</v>
      </c>
      <c r="GD124" s="164">
        <f t="shared" si="2802"/>
        <v>0</v>
      </c>
      <c r="GE124" s="176">
        <f t="shared" si="2802"/>
        <v>0</v>
      </c>
      <c r="GF124" s="175">
        <f t="shared" si="2802"/>
        <v>0</v>
      </c>
      <c r="GG124" s="164">
        <f t="shared" si="2802"/>
        <v>0</v>
      </c>
      <c r="GH124" s="164">
        <f t="shared" si="2802"/>
        <v>0</v>
      </c>
      <c r="GI124" s="165" t="e">
        <f t="shared" si="2802"/>
        <v>#DIV/0!</v>
      </c>
      <c r="GJ124" s="164">
        <f t="shared" si="2802"/>
        <v>0</v>
      </c>
      <c r="GK124" s="176">
        <f t="shared" si="2802"/>
        <v>0</v>
      </c>
      <c r="GL124" s="175">
        <f t="shared" si="1429"/>
        <v>0</v>
      </c>
      <c r="GM124" s="164">
        <f t="shared" si="1429"/>
        <v>0</v>
      </c>
      <c r="GN124" s="164">
        <f t="shared" si="1429"/>
        <v>0</v>
      </c>
      <c r="GO124" s="165" t="e">
        <f t="shared" si="1430"/>
        <v>#DIV/0!</v>
      </c>
      <c r="GP124" s="164">
        <f t="shared" si="1431"/>
        <v>0</v>
      </c>
      <c r="GQ124" s="176">
        <f t="shared" si="1431"/>
        <v>0</v>
      </c>
      <c r="GR124" s="175">
        <f t="shared" ref="GR124:HT124" si="2803">SUM(GR119:GR123)</f>
        <v>0</v>
      </c>
      <c r="GS124" s="164">
        <f t="shared" si="2803"/>
        <v>0</v>
      </c>
      <c r="GT124" s="164">
        <f t="shared" si="2803"/>
        <v>0</v>
      </c>
      <c r="GU124" s="165" t="e">
        <f t="shared" si="2803"/>
        <v>#DIV/0!</v>
      </c>
      <c r="GV124" s="164">
        <f t="shared" si="2803"/>
        <v>0</v>
      </c>
      <c r="GW124" s="176">
        <f t="shared" si="2803"/>
        <v>0</v>
      </c>
      <c r="GX124" s="175">
        <f t="shared" si="2803"/>
        <v>0</v>
      </c>
      <c r="GY124" s="164">
        <f t="shared" si="2803"/>
        <v>0</v>
      </c>
      <c r="GZ124" s="164">
        <f t="shared" si="2803"/>
        <v>0</v>
      </c>
      <c r="HA124" s="165" t="e">
        <f t="shared" si="2803"/>
        <v>#DIV/0!</v>
      </c>
      <c r="HB124" s="164">
        <f t="shared" si="2803"/>
        <v>0</v>
      </c>
      <c r="HC124" s="176">
        <f t="shared" si="2803"/>
        <v>0</v>
      </c>
      <c r="HD124" s="175">
        <f t="shared" si="2803"/>
        <v>0</v>
      </c>
      <c r="HE124" s="164">
        <f t="shared" si="2803"/>
        <v>0</v>
      </c>
      <c r="HF124" s="164">
        <f t="shared" si="2803"/>
        <v>0</v>
      </c>
      <c r="HG124" s="165" t="e">
        <f t="shared" si="2803"/>
        <v>#DIV/0!</v>
      </c>
      <c r="HH124" s="164">
        <f t="shared" si="2803"/>
        <v>0</v>
      </c>
      <c r="HI124" s="176">
        <f t="shared" si="2803"/>
        <v>0</v>
      </c>
      <c r="HJ124" s="175">
        <f t="shared" si="2803"/>
        <v>0</v>
      </c>
      <c r="HK124" s="164">
        <f t="shared" si="2803"/>
        <v>0</v>
      </c>
      <c r="HL124" s="164">
        <f t="shared" si="2803"/>
        <v>0</v>
      </c>
      <c r="HM124" s="165" t="e">
        <f t="shared" si="2803"/>
        <v>#DIV/0!</v>
      </c>
      <c r="HN124" s="164">
        <f t="shared" si="2803"/>
        <v>0</v>
      </c>
      <c r="HO124" s="176">
        <f t="shared" si="2803"/>
        <v>0</v>
      </c>
      <c r="HP124" s="175">
        <f t="shared" si="2803"/>
        <v>0</v>
      </c>
      <c r="HQ124" s="164">
        <f t="shared" si="2803"/>
        <v>0</v>
      </c>
      <c r="HR124" s="164">
        <f t="shared" si="2803"/>
        <v>0</v>
      </c>
      <c r="HS124" s="165" t="e">
        <f t="shared" si="2803"/>
        <v>#DIV/0!</v>
      </c>
      <c r="HT124" s="164">
        <f t="shared" si="2803"/>
        <v>0</v>
      </c>
      <c r="HU124" s="176">
        <f>SUM(HU119:HU123)</f>
        <v>0</v>
      </c>
      <c r="HV124" s="175">
        <f t="shared" ref="HV124:IA124" si="2804">SUM(HV119:HV123)</f>
        <v>0</v>
      </c>
      <c r="HW124" s="164">
        <f t="shared" si="2804"/>
        <v>0</v>
      </c>
      <c r="HX124" s="164">
        <f t="shared" si="2804"/>
        <v>0</v>
      </c>
      <c r="HY124" s="165" t="e">
        <f t="shared" si="2804"/>
        <v>#DIV/0!</v>
      </c>
      <c r="HZ124" s="164">
        <f t="shared" si="2804"/>
        <v>0</v>
      </c>
      <c r="IA124" s="176">
        <f t="shared" si="2804"/>
        <v>0</v>
      </c>
      <c r="IB124" s="175">
        <f t="shared" si="1432"/>
        <v>0</v>
      </c>
      <c r="IC124" s="164">
        <f t="shared" si="1432"/>
        <v>0</v>
      </c>
      <c r="ID124" s="164">
        <f t="shared" si="1432"/>
        <v>0</v>
      </c>
      <c r="IE124" s="165" t="e">
        <f t="shared" si="1433"/>
        <v>#DIV/0!</v>
      </c>
      <c r="IF124" s="164">
        <f t="shared" si="1434"/>
        <v>0</v>
      </c>
      <c r="IG124" s="176">
        <f t="shared" si="1434"/>
        <v>0</v>
      </c>
      <c r="IH124" s="175">
        <f t="shared" ref="IH124:IY124" si="2805">SUM(IH119:IH123)</f>
        <v>0</v>
      </c>
      <c r="II124" s="164">
        <f t="shared" si="2805"/>
        <v>0</v>
      </c>
      <c r="IJ124" s="164">
        <f t="shared" si="2805"/>
        <v>0</v>
      </c>
      <c r="IK124" s="165" t="e">
        <f t="shared" si="2805"/>
        <v>#DIV/0!</v>
      </c>
      <c r="IL124" s="164">
        <f t="shared" si="2805"/>
        <v>0</v>
      </c>
      <c r="IM124" s="176">
        <f t="shared" si="2805"/>
        <v>0</v>
      </c>
      <c r="IN124" s="175">
        <f t="shared" si="2805"/>
        <v>0</v>
      </c>
      <c r="IO124" s="164">
        <f t="shared" si="2805"/>
        <v>0</v>
      </c>
      <c r="IP124" s="164">
        <f t="shared" si="2805"/>
        <v>0</v>
      </c>
      <c r="IQ124" s="165" t="e">
        <f t="shared" si="2805"/>
        <v>#DIV/0!</v>
      </c>
      <c r="IR124" s="164">
        <f t="shared" si="2805"/>
        <v>0</v>
      </c>
      <c r="IS124" s="176">
        <f t="shared" si="2805"/>
        <v>0</v>
      </c>
      <c r="IT124" s="175">
        <f t="shared" si="2805"/>
        <v>0</v>
      </c>
      <c r="IU124" s="164">
        <f t="shared" si="2805"/>
        <v>0</v>
      </c>
      <c r="IV124" s="164">
        <f t="shared" si="2805"/>
        <v>0</v>
      </c>
      <c r="IW124" s="165" t="e">
        <f t="shared" si="2805"/>
        <v>#DIV/0!</v>
      </c>
      <c r="IX124" s="164">
        <f t="shared" si="2805"/>
        <v>0</v>
      </c>
      <c r="IY124" s="176">
        <f t="shared" si="2805"/>
        <v>0</v>
      </c>
      <c r="IZ124" s="175">
        <f t="shared" si="1435"/>
        <v>0</v>
      </c>
      <c r="JA124" s="164">
        <f t="shared" si="1435"/>
        <v>0</v>
      </c>
      <c r="JB124" s="164">
        <f t="shared" si="1435"/>
        <v>0</v>
      </c>
      <c r="JC124" s="165" t="e">
        <f t="shared" si="1436"/>
        <v>#DIV/0!</v>
      </c>
      <c r="JD124" s="164">
        <f t="shared" si="1437"/>
        <v>0</v>
      </c>
      <c r="JE124" s="176">
        <f t="shared" si="1437"/>
        <v>0</v>
      </c>
      <c r="JF124" s="175">
        <f t="shared" ref="JF124:KC124" si="2806">SUM(JF119:JF123)</f>
        <v>0</v>
      </c>
      <c r="JG124" s="164">
        <f t="shared" si="2806"/>
        <v>0</v>
      </c>
      <c r="JH124" s="164">
        <f t="shared" si="2806"/>
        <v>0</v>
      </c>
      <c r="JI124" s="165" t="e">
        <f t="shared" si="2806"/>
        <v>#DIV/0!</v>
      </c>
      <c r="JJ124" s="164">
        <f t="shared" si="2806"/>
        <v>0</v>
      </c>
      <c r="JK124" s="176">
        <f t="shared" si="2806"/>
        <v>0</v>
      </c>
      <c r="JL124" s="175">
        <f t="shared" si="2806"/>
        <v>0</v>
      </c>
      <c r="JM124" s="164">
        <f t="shared" si="2806"/>
        <v>0</v>
      </c>
      <c r="JN124" s="164">
        <f t="shared" si="2806"/>
        <v>0</v>
      </c>
      <c r="JO124" s="165" t="e">
        <f t="shared" si="2806"/>
        <v>#DIV/0!</v>
      </c>
      <c r="JP124" s="164">
        <f t="shared" si="2806"/>
        <v>0</v>
      </c>
      <c r="JQ124" s="176">
        <f t="shared" si="2806"/>
        <v>0</v>
      </c>
      <c r="JR124" s="175">
        <f t="shared" si="2806"/>
        <v>0</v>
      </c>
      <c r="JS124" s="164">
        <f t="shared" si="2806"/>
        <v>0</v>
      </c>
      <c r="JT124" s="164">
        <f t="shared" si="2806"/>
        <v>0</v>
      </c>
      <c r="JU124" s="165" t="e">
        <f t="shared" si="2806"/>
        <v>#DIV/0!</v>
      </c>
      <c r="JV124" s="164">
        <f t="shared" si="2806"/>
        <v>0</v>
      </c>
      <c r="JW124" s="176">
        <f t="shared" si="2806"/>
        <v>0</v>
      </c>
      <c r="JX124" s="175">
        <f t="shared" si="2806"/>
        <v>0</v>
      </c>
      <c r="JY124" s="164">
        <f t="shared" si="2806"/>
        <v>0</v>
      </c>
      <c r="JZ124" s="164">
        <f t="shared" si="2806"/>
        <v>0</v>
      </c>
      <c r="KA124" s="165" t="e">
        <f t="shared" si="2806"/>
        <v>#DIV/0!</v>
      </c>
      <c r="KB124" s="164">
        <f t="shared" si="2806"/>
        <v>0</v>
      </c>
      <c r="KC124" s="176">
        <f t="shared" si="2806"/>
        <v>0</v>
      </c>
      <c r="KD124" s="175">
        <f t="shared" si="1438"/>
        <v>0</v>
      </c>
      <c r="KE124" s="164">
        <f t="shared" si="1438"/>
        <v>0</v>
      </c>
      <c r="KF124" s="164">
        <f t="shared" si="1438"/>
        <v>0</v>
      </c>
      <c r="KG124" s="165" t="e">
        <f t="shared" si="1439"/>
        <v>#DIV/0!</v>
      </c>
      <c r="KH124" s="164">
        <f t="shared" si="1440"/>
        <v>0</v>
      </c>
      <c r="KI124" s="176">
        <f t="shared" si="1440"/>
        <v>0</v>
      </c>
      <c r="KJ124" s="175">
        <f t="shared" ref="KJ124:KU124" si="2807">SUM(KJ119:KJ123)</f>
        <v>0</v>
      </c>
      <c r="KK124" s="164">
        <f t="shared" si="2807"/>
        <v>0</v>
      </c>
      <c r="KL124" s="164">
        <f t="shared" si="2807"/>
        <v>0</v>
      </c>
      <c r="KM124" s="165" t="e">
        <f t="shared" si="2807"/>
        <v>#DIV/0!</v>
      </c>
      <c r="KN124" s="164">
        <f t="shared" si="2807"/>
        <v>0</v>
      </c>
      <c r="KO124" s="176">
        <f t="shared" si="2807"/>
        <v>0</v>
      </c>
      <c r="KP124" s="175">
        <f t="shared" si="2807"/>
        <v>0</v>
      </c>
      <c r="KQ124" s="164">
        <f t="shared" si="2807"/>
        <v>0</v>
      </c>
      <c r="KR124" s="164">
        <f t="shared" si="2807"/>
        <v>0</v>
      </c>
      <c r="KS124" s="165" t="e">
        <f t="shared" si="2807"/>
        <v>#DIV/0!</v>
      </c>
      <c r="KT124" s="164">
        <f t="shared" si="2807"/>
        <v>0</v>
      </c>
      <c r="KU124" s="176">
        <f t="shared" si="2807"/>
        <v>0</v>
      </c>
      <c r="KV124" s="175">
        <f t="shared" si="1441"/>
        <v>0</v>
      </c>
      <c r="KW124" s="164">
        <f t="shared" si="1441"/>
        <v>0</v>
      </c>
      <c r="KX124" s="164">
        <f t="shared" si="1441"/>
        <v>0</v>
      </c>
      <c r="KY124" s="165" t="e">
        <f t="shared" si="1442"/>
        <v>#DIV/0!</v>
      </c>
      <c r="KZ124" s="164">
        <f t="shared" si="1443"/>
        <v>0</v>
      </c>
      <c r="LA124" s="176">
        <f t="shared" si="1443"/>
        <v>0</v>
      </c>
      <c r="LB124" s="175">
        <f t="shared" ref="LB124:LM124" si="2808">SUM(LB119:LB123)</f>
        <v>0</v>
      </c>
      <c r="LC124" s="164">
        <f t="shared" si="2808"/>
        <v>0</v>
      </c>
      <c r="LD124" s="164">
        <f t="shared" si="2808"/>
        <v>0</v>
      </c>
      <c r="LE124" s="165" t="e">
        <f t="shared" si="2808"/>
        <v>#DIV/0!</v>
      </c>
      <c r="LF124" s="164">
        <f t="shared" si="2808"/>
        <v>0</v>
      </c>
      <c r="LG124" s="176">
        <f t="shared" si="2808"/>
        <v>0</v>
      </c>
      <c r="LH124" s="175">
        <f t="shared" si="2808"/>
        <v>0</v>
      </c>
      <c r="LI124" s="164">
        <f t="shared" si="2808"/>
        <v>0</v>
      </c>
      <c r="LJ124" s="164">
        <f t="shared" si="2808"/>
        <v>0</v>
      </c>
      <c r="LK124" s="165" t="e">
        <f t="shared" si="2808"/>
        <v>#DIV/0!</v>
      </c>
      <c r="LL124" s="164">
        <f t="shared" si="2808"/>
        <v>0</v>
      </c>
      <c r="LM124" s="176">
        <f t="shared" si="2808"/>
        <v>0</v>
      </c>
      <c r="LN124" s="175">
        <f t="shared" si="1444"/>
        <v>0</v>
      </c>
      <c r="LO124" s="164">
        <f t="shared" si="1444"/>
        <v>0</v>
      </c>
      <c r="LP124" s="164">
        <f t="shared" si="1444"/>
        <v>0</v>
      </c>
      <c r="LQ124" s="165" t="e">
        <f t="shared" si="1445"/>
        <v>#DIV/0!</v>
      </c>
      <c r="LR124" s="164">
        <f t="shared" si="1446"/>
        <v>0</v>
      </c>
      <c r="LS124" s="176">
        <f t="shared" si="1446"/>
        <v>0</v>
      </c>
      <c r="LT124" s="175">
        <f t="shared" ref="LT124:MD124" si="2809">SUM(LT119:LT123)</f>
        <v>0</v>
      </c>
      <c r="LU124" s="164">
        <f t="shared" si="2809"/>
        <v>0</v>
      </c>
      <c r="LV124" s="164">
        <f t="shared" si="2809"/>
        <v>0</v>
      </c>
      <c r="LW124" s="165" t="e">
        <f t="shared" si="2809"/>
        <v>#DIV/0!</v>
      </c>
      <c r="LX124" s="164">
        <f t="shared" si="2809"/>
        <v>0</v>
      </c>
      <c r="LY124" s="176">
        <f t="shared" si="2809"/>
        <v>0</v>
      </c>
      <c r="LZ124" s="175">
        <f t="shared" si="2809"/>
        <v>0</v>
      </c>
      <c r="MA124" s="164">
        <f t="shared" si="2809"/>
        <v>0</v>
      </c>
      <c r="MB124" s="164">
        <f t="shared" si="2809"/>
        <v>0</v>
      </c>
      <c r="MC124" s="165" t="e">
        <f t="shared" si="2809"/>
        <v>#DIV/0!</v>
      </c>
      <c r="MD124" s="164">
        <f t="shared" si="2809"/>
        <v>0</v>
      </c>
      <c r="ME124" s="176">
        <f>SUM(ME119:ME123)</f>
        <v>0</v>
      </c>
      <c r="MF124" s="175">
        <f t="shared" si="1447"/>
        <v>0</v>
      </c>
      <c r="MG124" s="164">
        <f t="shared" si="1447"/>
        <v>0</v>
      </c>
      <c r="MH124" s="164">
        <f t="shared" si="1447"/>
        <v>0</v>
      </c>
      <c r="MI124" s="165" t="e">
        <f t="shared" si="1448"/>
        <v>#DIV/0!</v>
      </c>
      <c r="MJ124" s="164">
        <f t="shared" si="1449"/>
        <v>0</v>
      </c>
      <c r="MK124" s="176">
        <f t="shared" si="1449"/>
        <v>0</v>
      </c>
      <c r="ML124" s="175">
        <f t="shared" ref="ML124:MW124" si="2810">SUM(ML119:ML123)</f>
        <v>0</v>
      </c>
      <c r="MM124" s="164">
        <f t="shared" si="2810"/>
        <v>0</v>
      </c>
      <c r="MN124" s="164">
        <f t="shared" si="2810"/>
        <v>0</v>
      </c>
      <c r="MO124" s="165" t="e">
        <f t="shared" si="2810"/>
        <v>#DIV/0!</v>
      </c>
      <c r="MP124" s="164">
        <f t="shared" si="2810"/>
        <v>0</v>
      </c>
      <c r="MQ124" s="176">
        <f t="shared" si="2810"/>
        <v>0</v>
      </c>
      <c r="MR124" s="175">
        <f t="shared" si="2810"/>
        <v>0</v>
      </c>
      <c r="MS124" s="164">
        <f t="shared" si="2810"/>
        <v>0</v>
      </c>
      <c r="MT124" s="164">
        <f t="shared" si="2810"/>
        <v>0</v>
      </c>
      <c r="MU124" s="165" t="e">
        <f t="shared" si="2810"/>
        <v>#DIV/0!</v>
      </c>
      <c r="MV124" s="164">
        <f t="shared" si="2810"/>
        <v>0</v>
      </c>
      <c r="MW124" s="176">
        <f t="shared" si="2810"/>
        <v>0</v>
      </c>
      <c r="MX124" s="175">
        <f t="shared" si="1450"/>
        <v>0</v>
      </c>
      <c r="MY124" s="164">
        <f t="shared" si="1450"/>
        <v>0</v>
      </c>
      <c r="MZ124" s="164">
        <f t="shared" si="1450"/>
        <v>0</v>
      </c>
      <c r="NA124" s="165" t="e">
        <f t="shared" si="1451"/>
        <v>#DIV/0!</v>
      </c>
      <c r="NB124" s="164">
        <f t="shared" si="1452"/>
        <v>0</v>
      </c>
      <c r="NC124" s="176">
        <f t="shared" si="1452"/>
        <v>0</v>
      </c>
      <c r="ND124" s="175">
        <f t="shared" ref="ND124:NO124" si="2811">SUM(ND119:ND123)</f>
        <v>0</v>
      </c>
      <c r="NE124" s="164">
        <f t="shared" si="2811"/>
        <v>0</v>
      </c>
      <c r="NF124" s="164">
        <f t="shared" si="2811"/>
        <v>0</v>
      </c>
      <c r="NG124" s="165" t="e">
        <f t="shared" si="2811"/>
        <v>#DIV/0!</v>
      </c>
      <c r="NH124" s="164">
        <f t="shared" si="2811"/>
        <v>0</v>
      </c>
      <c r="NI124" s="176">
        <f t="shared" si="2811"/>
        <v>0</v>
      </c>
      <c r="NJ124" s="175">
        <f t="shared" si="2811"/>
        <v>0</v>
      </c>
      <c r="NK124" s="164">
        <f t="shared" si="2811"/>
        <v>0</v>
      </c>
      <c r="NL124" s="164">
        <f t="shared" si="2811"/>
        <v>0</v>
      </c>
      <c r="NM124" s="165" t="e">
        <f t="shared" si="2811"/>
        <v>#DIV/0!</v>
      </c>
      <c r="NN124" s="164">
        <f t="shared" si="2811"/>
        <v>0</v>
      </c>
      <c r="NO124" s="176">
        <f t="shared" si="2811"/>
        <v>0</v>
      </c>
      <c r="NP124" s="175">
        <f t="shared" si="1453"/>
        <v>0</v>
      </c>
      <c r="NQ124" s="164">
        <f t="shared" si="1453"/>
        <v>0</v>
      </c>
      <c r="NR124" s="164">
        <f t="shared" si="1453"/>
        <v>0</v>
      </c>
      <c r="NS124" s="165" t="e">
        <f t="shared" si="1454"/>
        <v>#DIV/0!</v>
      </c>
      <c r="NT124" s="164">
        <f t="shared" si="1455"/>
        <v>0</v>
      </c>
      <c r="NU124" s="176">
        <f t="shared" si="1455"/>
        <v>0</v>
      </c>
      <c r="NV124" s="175">
        <f t="shared" ref="NV124:OM124" si="2812">SUM(NV119:NV123)</f>
        <v>0</v>
      </c>
      <c r="NW124" s="164">
        <f t="shared" si="2812"/>
        <v>0</v>
      </c>
      <c r="NX124" s="164">
        <f t="shared" si="2812"/>
        <v>0</v>
      </c>
      <c r="NY124" s="165" t="e">
        <f t="shared" si="2812"/>
        <v>#DIV/0!</v>
      </c>
      <c r="NZ124" s="164">
        <f t="shared" si="2812"/>
        <v>0</v>
      </c>
      <c r="OA124" s="176">
        <f t="shared" si="2812"/>
        <v>0</v>
      </c>
      <c r="OB124" s="175">
        <f t="shared" si="2812"/>
        <v>0</v>
      </c>
      <c r="OC124" s="164">
        <f t="shared" si="2812"/>
        <v>0</v>
      </c>
      <c r="OD124" s="164">
        <f t="shared" si="2812"/>
        <v>0</v>
      </c>
      <c r="OE124" s="165" t="e">
        <f t="shared" si="2812"/>
        <v>#DIV/0!</v>
      </c>
      <c r="OF124" s="164">
        <f t="shared" si="2812"/>
        <v>0</v>
      </c>
      <c r="OG124" s="176">
        <f t="shared" si="2812"/>
        <v>0</v>
      </c>
      <c r="OH124" s="175">
        <f t="shared" si="2812"/>
        <v>0</v>
      </c>
      <c r="OI124" s="164">
        <f t="shared" si="2812"/>
        <v>0</v>
      </c>
      <c r="OJ124" s="164">
        <f t="shared" si="2812"/>
        <v>0</v>
      </c>
      <c r="OK124" s="165" t="e">
        <f t="shared" si="2812"/>
        <v>#DIV/0!</v>
      </c>
      <c r="OL124" s="164">
        <f t="shared" si="2812"/>
        <v>0</v>
      </c>
      <c r="OM124" s="176">
        <f t="shared" si="2812"/>
        <v>0</v>
      </c>
      <c r="ON124" s="175">
        <f t="shared" si="1456"/>
        <v>0</v>
      </c>
      <c r="OO124" s="164">
        <f t="shared" si="1456"/>
        <v>0</v>
      </c>
      <c r="OP124" s="164">
        <f t="shared" si="1456"/>
        <v>0</v>
      </c>
      <c r="OQ124" s="165" t="e">
        <f t="shared" si="1457"/>
        <v>#DIV/0!</v>
      </c>
      <c r="OR124" s="164">
        <f t="shared" si="1458"/>
        <v>0</v>
      </c>
      <c r="OS124" s="176">
        <f t="shared" si="1458"/>
        <v>0</v>
      </c>
      <c r="OT124" s="175">
        <f t="shared" ref="OT124:PE124" si="2813">SUM(OT119:OT123)</f>
        <v>0</v>
      </c>
      <c r="OU124" s="164">
        <f t="shared" si="2813"/>
        <v>0</v>
      </c>
      <c r="OV124" s="164">
        <f t="shared" si="2813"/>
        <v>0</v>
      </c>
      <c r="OW124" s="165" t="e">
        <f t="shared" si="2813"/>
        <v>#DIV/0!</v>
      </c>
      <c r="OX124" s="164">
        <f t="shared" si="2813"/>
        <v>0</v>
      </c>
      <c r="OY124" s="176">
        <f t="shared" si="2813"/>
        <v>0</v>
      </c>
      <c r="OZ124" s="175">
        <f t="shared" si="2813"/>
        <v>0</v>
      </c>
      <c r="PA124" s="164">
        <f t="shared" si="2813"/>
        <v>0</v>
      </c>
      <c r="PB124" s="164">
        <f t="shared" si="2813"/>
        <v>0</v>
      </c>
      <c r="PC124" s="165" t="e">
        <f t="shared" si="2813"/>
        <v>#DIV/0!</v>
      </c>
      <c r="PD124" s="164">
        <f t="shared" si="2813"/>
        <v>0</v>
      </c>
      <c r="PE124" s="176">
        <f t="shared" si="2813"/>
        <v>0</v>
      </c>
      <c r="PF124" s="175">
        <f t="shared" si="1459"/>
        <v>0</v>
      </c>
      <c r="PG124" s="164">
        <f t="shared" si="1459"/>
        <v>0</v>
      </c>
      <c r="PH124" s="164">
        <f t="shared" si="1459"/>
        <v>0</v>
      </c>
      <c r="PI124" s="165" t="e">
        <f t="shared" si="1460"/>
        <v>#DIV/0!</v>
      </c>
      <c r="PJ124" s="164">
        <f t="shared" si="1461"/>
        <v>0</v>
      </c>
      <c r="PK124" s="176">
        <f t="shared" si="1461"/>
        <v>0</v>
      </c>
      <c r="PL124" s="175">
        <f t="shared" ref="PL124:PW124" si="2814">SUM(PL119:PL123)</f>
        <v>0</v>
      </c>
      <c r="PM124" s="164">
        <f t="shared" si="2814"/>
        <v>0</v>
      </c>
      <c r="PN124" s="164">
        <f t="shared" si="2814"/>
        <v>0</v>
      </c>
      <c r="PO124" s="165" t="e">
        <f t="shared" si="2814"/>
        <v>#DIV/0!</v>
      </c>
      <c r="PP124" s="164">
        <f t="shared" si="2814"/>
        <v>0</v>
      </c>
      <c r="PQ124" s="176">
        <f t="shared" si="2814"/>
        <v>0</v>
      </c>
      <c r="PR124" s="175">
        <f t="shared" si="2814"/>
        <v>0</v>
      </c>
      <c r="PS124" s="164">
        <f t="shared" si="2814"/>
        <v>0</v>
      </c>
      <c r="PT124" s="164">
        <f t="shared" si="2814"/>
        <v>0</v>
      </c>
      <c r="PU124" s="165" t="e">
        <f t="shared" si="2814"/>
        <v>#DIV/0!</v>
      </c>
      <c r="PV124" s="164">
        <f t="shared" si="2814"/>
        <v>0</v>
      </c>
      <c r="PW124" s="176">
        <f t="shared" si="2814"/>
        <v>0</v>
      </c>
    </row>
    <row r="125" spans="1:439" ht="18.75" customHeight="1">
      <c r="A125" s="108">
        <v>20</v>
      </c>
      <c r="B125" s="196" t="s">
        <v>841</v>
      </c>
      <c r="C125" s="196"/>
      <c r="D125" s="133"/>
      <c r="E125" s="133"/>
      <c r="F125" s="133"/>
      <c r="G125" s="133"/>
      <c r="H125" s="133"/>
      <c r="I125" s="147"/>
      <c r="J125" s="133"/>
      <c r="K125" s="134" t="e">
        <f t="shared" si="1374"/>
        <v>#DIV/0!</v>
      </c>
      <c r="L125" s="133"/>
      <c r="M125" s="135"/>
      <c r="N125" s="136"/>
      <c r="O125" s="148"/>
      <c r="P125" s="137"/>
      <c r="Q125" s="138"/>
      <c r="R125" s="137"/>
      <c r="S125" s="139"/>
      <c r="T125" s="140"/>
      <c r="U125" s="149"/>
      <c r="V125" s="141"/>
      <c r="W125" s="142"/>
      <c r="X125" s="141"/>
      <c r="Y125" s="143"/>
      <c r="Z125" s="144"/>
      <c r="AA125" s="147"/>
      <c r="AB125" s="133"/>
      <c r="AC125" s="134"/>
      <c r="AD125" s="133"/>
      <c r="AE125" s="145"/>
      <c r="AF125" s="144"/>
      <c r="AG125" s="147"/>
      <c r="AH125" s="133"/>
      <c r="AI125" s="134"/>
      <c r="AJ125" s="133"/>
      <c r="AK125" s="145"/>
      <c r="AL125" s="144"/>
      <c r="AM125" s="147"/>
      <c r="AN125" s="133"/>
      <c r="AO125" s="134"/>
      <c r="AP125" s="133"/>
      <c r="AQ125" s="145"/>
      <c r="AR125" s="144"/>
      <c r="AS125" s="147"/>
      <c r="AT125" s="133"/>
      <c r="AU125" s="134"/>
      <c r="AV125" s="133"/>
      <c r="AW125" s="145"/>
      <c r="AX125" s="144"/>
      <c r="AY125" s="147"/>
      <c r="AZ125" s="133"/>
      <c r="BA125" s="134"/>
      <c r="BB125" s="133"/>
      <c r="BC125" s="145"/>
      <c r="BD125" s="144"/>
      <c r="BE125" s="147"/>
      <c r="BF125" s="133"/>
      <c r="BG125" s="134"/>
      <c r="BH125" s="133"/>
      <c r="BI125" s="145"/>
      <c r="BJ125" s="144"/>
      <c r="BK125" s="147"/>
      <c r="BL125" s="133"/>
      <c r="BM125" s="134"/>
      <c r="BN125" s="133"/>
      <c r="BO125" s="145"/>
      <c r="BP125" s="144"/>
      <c r="BQ125" s="147"/>
      <c r="BR125" s="133"/>
      <c r="BS125" s="134"/>
      <c r="BT125" s="133"/>
      <c r="BU125" s="145"/>
      <c r="BV125" s="144"/>
      <c r="BW125" s="147"/>
      <c r="BX125" s="133"/>
      <c r="BY125" s="134"/>
      <c r="BZ125" s="133"/>
      <c r="CA125" s="145"/>
      <c r="CB125" s="144"/>
      <c r="CC125" s="147"/>
      <c r="CD125" s="133"/>
      <c r="CE125" s="134"/>
      <c r="CF125" s="133"/>
      <c r="CG125" s="145"/>
      <c r="CH125" s="144"/>
      <c r="CI125" s="147"/>
      <c r="CJ125" s="133"/>
      <c r="CK125" s="134"/>
      <c r="CL125" s="133"/>
      <c r="CM125" s="145"/>
      <c r="CN125" s="144"/>
      <c r="CO125" s="147"/>
      <c r="CP125" s="133"/>
      <c r="CQ125" s="134"/>
      <c r="CR125" s="133"/>
      <c r="CS125" s="145"/>
      <c r="CT125" s="144"/>
      <c r="CU125" s="147"/>
      <c r="CV125" s="133"/>
      <c r="CW125" s="134"/>
      <c r="CX125" s="133"/>
      <c r="CY125" s="145"/>
      <c r="CZ125" s="144"/>
      <c r="DA125" s="147"/>
      <c r="DB125" s="133"/>
      <c r="DC125" s="134"/>
      <c r="DD125" s="133"/>
      <c r="DE125" s="145"/>
      <c r="DF125" s="144"/>
      <c r="DG125" s="147"/>
      <c r="DH125" s="133"/>
      <c r="DI125" s="134"/>
      <c r="DJ125" s="133"/>
      <c r="DK125" s="145"/>
      <c r="DL125" s="144"/>
      <c r="DM125" s="147"/>
      <c r="DN125" s="133"/>
      <c r="DO125" s="134"/>
      <c r="DP125" s="133"/>
      <c r="DQ125" s="145"/>
      <c r="DR125" s="144"/>
      <c r="DS125" s="147"/>
      <c r="DT125" s="133"/>
      <c r="DU125" s="134"/>
      <c r="DV125" s="133"/>
      <c r="DW125" s="145"/>
      <c r="DX125" s="144"/>
      <c r="DY125" s="147"/>
      <c r="DZ125" s="133"/>
      <c r="EA125" s="134"/>
      <c r="EB125" s="133"/>
      <c r="EC125" s="145"/>
      <c r="ED125" s="144"/>
      <c r="EE125" s="147"/>
      <c r="EF125" s="133"/>
      <c r="EG125" s="134"/>
      <c r="EH125" s="133"/>
      <c r="EI125" s="145"/>
      <c r="EJ125" s="144"/>
      <c r="EK125" s="147"/>
      <c r="EL125" s="133"/>
      <c r="EM125" s="134"/>
      <c r="EN125" s="133"/>
      <c r="EO125" s="145"/>
      <c r="EP125" s="144"/>
      <c r="EQ125" s="147"/>
      <c r="ER125" s="133"/>
      <c r="ES125" s="134"/>
      <c r="ET125" s="133"/>
      <c r="EU125" s="145"/>
      <c r="EV125" s="144"/>
      <c r="EW125" s="147"/>
      <c r="EX125" s="133"/>
      <c r="EY125" s="134"/>
      <c r="EZ125" s="133"/>
      <c r="FA125" s="145"/>
      <c r="FB125" s="144"/>
      <c r="FC125" s="147"/>
      <c r="FD125" s="133"/>
      <c r="FE125" s="134"/>
      <c r="FF125" s="133"/>
      <c r="FG125" s="145"/>
      <c r="FH125" s="144"/>
      <c r="FI125" s="147"/>
      <c r="FJ125" s="133"/>
      <c r="FK125" s="134"/>
      <c r="FL125" s="133"/>
      <c r="FM125" s="145"/>
      <c r="FN125" s="144"/>
      <c r="FO125" s="147"/>
      <c r="FP125" s="133"/>
      <c r="FQ125" s="134"/>
      <c r="FR125" s="133"/>
      <c r="FS125" s="145"/>
      <c r="FT125" s="144"/>
      <c r="FU125" s="147"/>
      <c r="FV125" s="133"/>
      <c r="FW125" s="134"/>
      <c r="FX125" s="133"/>
      <c r="FY125" s="145"/>
      <c r="FZ125" s="144"/>
      <c r="GA125" s="147"/>
      <c r="GB125" s="133"/>
      <c r="GC125" s="134"/>
      <c r="GD125" s="133"/>
      <c r="GE125" s="145"/>
      <c r="GF125" s="144"/>
      <c r="GG125" s="147"/>
      <c r="GH125" s="133"/>
      <c r="GI125" s="134"/>
      <c r="GJ125" s="133"/>
      <c r="GK125" s="145"/>
      <c r="GL125" s="144"/>
      <c r="GM125" s="147"/>
      <c r="GN125" s="133"/>
      <c r="GO125" s="134"/>
      <c r="GP125" s="133"/>
      <c r="GQ125" s="145"/>
      <c r="GR125" s="144"/>
      <c r="GS125" s="147"/>
      <c r="GT125" s="133"/>
      <c r="GU125" s="134"/>
      <c r="GV125" s="133"/>
      <c r="GW125" s="145"/>
      <c r="GX125" s="144"/>
      <c r="GY125" s="147"/>
      <c r="GZ125" s="133"/>
      <c r="HA125" s="134"/>
      <c r="HB125" s="133"/>
      <c r="HC125" s="145"/>
      <c r="HD125" s="144"/>
      <c r="HE125" s="147"/>
      <c r="HF125" s="133"/>
      <c r="HG125" s="134"/>
      <c r="HH125" s="133"/>
      <c r="HI125" s="145"/>
      <c r="HJ125" s="144"/>
      <c r="HK125" s="147"/>
      <c r="HL125" s="133"/>
      <c r="HM125" s="134"/>
      <c r="HN125" s="133"/>
      <c r="HO125" s="145"/>
      <c r="HP125" s="144"/>
      <c r="HQ125" s="147"/>
      <c r="HR125" s="133"/>
      <c r="HS125" s="134"/>
      <c r="HT125" s="133"/>
      <c r="HU125" s="145"/>
      <c r="HV125" s="144"/>
      <c r="HW125" s="147"/>
      <c r="HX125" s="133"/>
      <c r="HY125" s="134"/>
      <c r="HZ125" s="133"/>
      <c r="IA125" s="145"/>
      <c r="IB125" s="144"/>
      <c r="IC125" s="147"/>
      <c r="ID125" s="133"/>
      <c r="IE125" s="134"/>
      <c r="IF125" s="133"/>
      <c r="IG125" s="145"/>
      <c r="IH125" s="144"/>
      <c r="II125" s="147"/>
      <c r="IJ125" s="133"/>
      <c r="IK125" s="134"/>
      <c r="IL125" s="133"/>
      <c r="IM125" s="145"/>
      <c r="IN125" s="144"/>
      <c r="IO125" s="147"/>
      <c r="IP125" s="133"/>
      <c r="IQ125" s="134"/>
      <c r="IR125" s="133"/>
      <c r="IS125" s="145"/>
      <c r="IT125" s="144"/>
      <c r="IU125" s="147"/>
      <c r="IV125" s="133"/>
      <c r="IW125" s="134"/>
      <c r="IX125" s="133"/>
      <c r="IY125" s="145"/>
      <c r="IZ125" s="144"/>
      <c r="JA125" s="147"/>
      <c r="JB125" s="133"/>
      <c r="JC125" s="134"/>
      <c r="JD125" s="133"/>
      <c r="JE125" s="145"/>
      <c r="JF125" s="144"/>
      <c r="JG125" s="147"/>
      <c r="JH125" s="133"/>
      <c r="JI125" s="134"/>
      <c r="JJ125" s="133"/>
      <c r="JK125" s="145"/>
      <c r="JL125" s="144"/>
      <c r="JM125" s="147"/>
      <c r="JN125" s="133"/>
      <c r="JO125" s="134"/>
      <c r="JP125" s="133"/>
      <c r="JQ125" s="145"/>
      <c r="JR125" s="144"/>
      <c r="JS125" s="147"/>
      <c r="JT125" s="133"/>
      <c r="JU125" s="134"/>
      <c r="JV125" s="133"/>
      <c r="JW125" s="145"/>
      <c r="JX125" s="144"/>
      <c r="JY125" s="147"/>
      <c r="JZ125" s="133"/>
      <c r="KA125" s="134"/>
      <c r="KB125" s="133"/>
      <c r="KC125" s="145"/>
      <c r="KD125" s="144"/>
      <c r="KE125" s="147"/>
      <c r="KF125" s="133"/>
      <c r="KG125" s="134"/>
      <c r="KH125" s="133"/>
      <c r="KI125" s="145"/>
      <c r="KJ125" s="144"/>
      <c r="KK125" s="147"/>
      <c r="KL125" s="133"/>
      <c r="KM125" s="134"/>
      <c r="KN125" s="133"/>
      <c r="KO125" s="145"/>
      <c r="KP125" s="144"/>
      <c r="KQ125" s="147"/>
      <c r="KR125" s="133"/>
      <c r="KS125" s="134"/>
      <c r="KT125" s="133"/>
      <c r="KU125" s="145"/>
      <c r="KV125" s="144"/>
      <c r="KW125" s="147"/>
      <c r="KX125" s="133"/>
      <c r="KY125" s="134"/>
      <c r="KZ125" s="133"/>
      <c r="LA125" s="145"/>
      <c r="LB125" s="144"/>
      <c r="LC125" s="147"/>
      <c r="LD125" s="133"/>
      <c r="LE125" s="134"/>
      <c r="LF125" s="133"/>
      <c r="LG125" s="145"/>
      <c r="LH125" s="144"/>
      <c r="LI125" s="147"/>
      <c r="LJ125" s="133"/>
      <c r="LK125" s="134"/>
      <c r="LL125" s="133"/>
      <c r="LM125" s="145"/>
      <c r="LN125" s="144"/>
      <c r="LO125" s="147"/>
      <c r="LP125" s="133"/>
      <c r="LQ125" s="134"/>
      <c r="LR125" s="133"/>
      <c r="LS125" s="145"/>
      <c r="LT125" s="144"/>
      <c r="LU125" s="147"/>
      <c r="LV125" s="133"/>
      <c r="LW125" s="134"/>
      <c r="LX125" s="133"/>
      <c r="LY125" s="145"/>
      <c r="LZ125" s="144"/>
      <c r="MA125" s="147"/>
      <c r="MB125" s="133"/>
      <c r="MC125" s="134"/>
      <c r="MD125" s="133"/>
      <c r="ME125" s="145"/>
      <c r="MF125" s="144"/>
      <c r="MG125" s="147"/>
      <c r="MH125" s="133"/>
      <c r="MI125" s="134"/>
      <c r="MJ125" s="133"/>
      <c r="MK125" s="145"/>
      <c r="ML125" s="144"/>
      <c r="MM125" s="147"/>
      <c r="MN125" s="133"/>
      <c r="MO125" s="134"/>
      <c r="MP125" s="133"/>
      <c r="MQ125" s="145"/>
      <c r="MR125" s="144"/>
      <c r="MS125" s="147"/>
      <c r="MT125" s="133"/>
      <c r="MU125" s="134"/>
      <c r="MV125" s="133"/>
      <c r="MW125" s="145"/>
      <c r="MX125" s="144"/>
      <c r="MY125" s="147"/>
      <c r="MZ125" s="133"/>
      <c r="NA125" s="134"/>
      <c r="NB125" s="133"/>
      <c r="NC125" s="145"/>
      <c r="ND125" s="144"/>
      <c r="NE125" s="147"/>
      <c r="NF125" s="133"/>
      <c r="NG125" s="134"/>
      <c r="NH125" s="133"/>
      <c r="NI125" s="145"/>
      <c r="NJ125" s="144"/>
      <c r="NK125" s="147"/>
      <c r="NL125" s="133"/>
      <c r="NM125" s="134"/>
      <c r="NN125" s="133"/>
      <c r="NO125" s="145"/>
      <c r="NP125" s="144"/>
      <c r="NQ125" s="147"/>
      <c r="NR125" s="133"/>
      <c r="NS125" s="134"/>
      <c r="NT125" s="133"/>
      <c r="NU125" s="145"/>
      <c r="NV125" s="144"/>
      <c r="NW125" s="147"/>
      <c r="NX125" s="133"/>
      <c r="NY125" s="134"/>
      <c r="NZ125" s="133"/>
      <c r="OA125" s="145"/>
      <c r="OB125" s="144"/>
      <c r="OC125" s="147"/>
      <c r="OD125" s="133"/>
      <c r="OE125" s="134"/>
      <c r="OF125" s="133"/>
      <c r="OG125" s="145"/>
      <c r="OH125" s="144"/>
      <c r="OI125" s="147"/>
      <c r="OJ125" s="133"/>
      <c r="OK125" s="134"/>
      <c r="OL125" s="133"/>
      <c r="OM125" s="145"/>
      <c r="ON125" s="144"/>
      <c r="OO125" s="147"/>
      <c r="OP125" s="133"/>
      <c r="OQ125" s="134"/>
      <c r="OR125" s="133"/>
      <c r="OS125" s="145"/>
      <c r="OT125" s="144"/>
      <c r="OU125" s="147"/>
      <c r="OV125" s="133"/>
      <c r="OW125" s="134"/>
      <c r="OX125" s="133"/>
      <c r="OY125" s="145"/>
      <c r="OZ125" s="144"/>
      <c r="PA125" s="147"/>
      <c r="PB125" s="133"/>
      <c r="PC125" s="134"/>
      <c r="PD125" s="133"/>
      <c r="PE125" s="145"/>
      <c r="PF125" s="144"/>
      <c r="PG125" s="147"/>
      <c r="PH125" s="133"/>
      <c r="PI125" s="134"/>
      <c r="PJ125" s="133"/>
      <c r="PK125" s="145"/>
      <c r="PL125" s="144"/>
      <c r="PM125" s="147"/>
      <c r="PN125" s="133"/>
      <c r="PO125" s="134"/>
      <c r="PP125" s="133"/>
      <c r="PQ125" s="145"/>
      <c r="PR125" s="144"/>
      <c r="PS125" s="147"/>
      <c r="PT125" s="133"/>
      <c r="PU125" s="134"/>
      <c r="PV125" s="133"/>
      <c r="PW125" s="145"/>
    </row>
    <row r="126" spans="1:439" s="98" customFormat="1">
      <c r="A126" s="150"/>
      <c r="B126" s="184" t="s">
        <v>842</v>
      </c>
      <c r="C126" s="184" t="s">
        <v>843</v>
      </c>
      <c r="D126" s="133">
        <f>+'[10]ค่าใช้+ประสาน งบโครงการ (P)'!D38</f>
        <v>0</v>
      </c>
      <c r="E126" s="133">
        <f>+'[10]ค่าใช้+ประสาน งบโครงการ (P)'!E38</f>
        <v>0</v>
      </c>
      <c r="F126" s="133">
        <f t="shared" si="2371"/>
        <v>0</v>
      </c>
      <c r="G126" s="133">
        <f>+'[10]ค่าใช้+ประสาน งบโครงการ (P)'!F38</f>
        <v>0</v>
      </c>
      <c r="H126" s="133">
        <f t="shared" ref="H126:H129" si="2815">+F126-G126</f>
        <v>0</v>
      </c>
      <c r="I126" s="147">
        <f>+'[10]ค่าใช้+ประสาน งบโครงการ (P)'!H38</f>
        <v>388117.78</v>
      </c>
      <c r="J126" s="133">
        <f t="shared" si="2373"/>
        <v>-388117.78</v>
      </c>
      <c r="K126" s="134" t="e">
        <f t="shared" si="1374"/>
        <v>#DIV/0!</v>
      </c>
      <c r="L126" s="133">
        <f>+'[10]ค่าใช้+ประสาน งบโครงการ (P)'!K38</f>
        <v>9981550.6799999997</v>
      </c>
      <c r="M126" s="135">
        <f t="shared" si="2374"/>
        <v>-10369668.459999999</v>
      </c>
      <c r="N126" s="136">
        <f t="shared" si="1375"/>
        <v>0</v>
      </c>
      <c r="O126" s="148">
        <f t="shared" si="1375"/>
        <v>0</v>
      </c>
      <c r="P126" s="137">
        <f t="shared" si="1375"/>
        <v>0</v>
      </c>
      <c r="Q126" s="138" t="e">
        <f t="shared" si="1376"/>
        <v>#DIV/0!</v>
      </c>
      <c r="R126" s="137">
        <f t="shared" si="1377"/>
        <v>0</v>
      </c>
      <c r="S126" s="139">
        <f t="shared" si="1377"/>
        <v>0</v>
      </c>
      <c r="T126" s="140">
        <f t="shared" si="1484"/>
        <v>0</v>
      </c>
      <c r="U126" s="149">
        <f t="shared" si="1484"/>
        <v>388117.78</v>
      </c>
      <c r="V126" s="141">
        <f t="shared" ref="V126:V129" si="2816">+T126-U126</f>
        <v>-388117.78</v>
      </c>
      <c r="W126" s="142" t="e">
        <f t="shared" si="1248"/>
        <v>#DIV/0!</v>
      </c>
      <c r="X126" s="141">
        <f t="shared" si="1486"/>
        <v>9981550.6799999997</v>
      </c>
      <c r="Y126" s="143">
        <f t="shared" ref="Y126:Y129" si="2817">+V126-X126</f>
        <v>-10369668.459999999</v>
      </c>
      <c r="Z126" s="144">
        <v>0</v>
      </c>
      <c r="AA126" s="147">
        <v>0</v>
      </c>
      <c r="AB126" s="133">
        <f t="shared" ref="AB126:AB129" si="2818">+Z126-AA126</f>
        <v>0</v>
      </c>
      <c r="AC126" s="134" t="e">
        <f t="shared" ref="AC126:AC129" si="2819">AA126/Z126*100</f>
        <v>#DIV/0!</v>
      </c>
      <c r="AD126" s="133">
        <v>0</v>
      </c>
      <c r="AE126" s="145">
        <f t="shared" ref="AE126:AE129" si="2820">+AB126-AD126</f>
        <v>0</v>
      </c>
      <c r="AF126" s="144">
        <v>0</v>
      </c>
      <c r="AG126" s="147">
        <v>0</v>
      </c>
      <c r="AH126" s="133">
        <f t="shared" ref="AH126:AH129" si="2821">+AF126-AG126</f>
        <v>0</v>
      </c>
      <c r="AI126" s="134" t="e">
        <f t="shared" ref="AI126:AI129" si="2822">AG126/AF126*100</f>
        <v>#DIV/0!</v>
      </c>
      <c r="AJ126" s="133">
        <v>0</v>
      </c>
      <c r="AK126" s="145">
        <f t="shared" ref="AK126:AK129" si="2823">+AH126-AJ126</f>
        <v>0</v>
      </c>
      <c r="AL126" s="144">
        <f t="shared" si="1378"/>
        <v>0</v>
      </c>
      <c r="AM126" s="147">
        <f t="shared" si="1378"/>
        <v>0</v>
      </c>
      <c r="AN126" s="133">
        <f t="shared" si="1378"/>
        <v>0</v>
      </c>
      <c r="AO126" s="134" t="e">
        <f t="shared" si="1379"/>
        <v>#DIV/0!</v>
      </c>
      <c r="AP126" s="133">
        <f t="shared" si="1380"/>
        <v>0</v>
      </c>
      <c r="AQ126" s="145">
        <f t="shared" si="1380"/>
        <v>0</v>
      </c>
      <c r="AR126" s="144">
        <v>0</v>
      </c>
      <c r="AS126" s="147">
        <v>0</v>
      </c>
      <c r="AT126" s="133">
        <f t="shared" si="1381"/>
        <v>0</v>
      </c>
      <c r="AU126" s="134" t="e">
        <f t="shared" si="1382"/>
        <v>#DIV/0!</v>
      </c>
      <c r="AV126" s="133">
        <v>0</v>
      </c>
      <c r="AW126" s="145">
        <f t="shared" si="1383"/>
        <v>0</v>
      </c>
      <c r="AX126" s="144">
        <v>0</v>
      </c>
      <c r="AY126" s="147">
        <v>0</v>
      </c>
      <c r="AZ126" s="133">
        <f t="shared" si="1384"/>
        <v>0</v>
      </c>
      <c r="BA126" s="134" t="e">
        <f t="shared" si="1385"/>
        <v>#DIV/0!</v>
      </c>
      <c r="BB126" s="133">
        <v>0</v>
      </c>
      <c r="BC126" s="145">
        <f t="shared" si="1386"/>
        <v>0</v>
      </c>
      <c r="BD126" s="144">
        <f>+'[10]P-TSD09.2-E-RAL.(คชจ+วัสดุ)'!F48</f>
        <v>0</v>
      </c>
      <c r="BE126" s="147">
        <f>+'[10]P-TSD09.2-E-RAL.(คชจ+วัสดุ)'!G48</f>
        <v>0</v>
      </c>
      <c r="BF126" s="133">
        <f t="shared" si="1387"/>
        <v>0</v>
      </c>
      <c r="BG126" s="134" t="e">
        <f t="shared" si="1388"/>
        <v>#DIV/0!</v>
      </c>
      <c r="BH126" s="133">
        <f>+'[10]P-TSD09.2-E-RAL.(คชจ+วัสดุ)'!H48</f>
        <v>0</v>
      </c>
      <c r="BI126" s="145">
        <f t="shared" si="1389"/>
        <v>0</v>
      </c>
      <c r="BJ126" s="144">
        <f t="shared" si="1390"/>
        <v>0</v>
      </c>
      <c r="BK126" s="147">
        <f t="shared" si="1390"/>
        <v>0</v>
      </c>
      <c r="BL126" s="133">
        <f t="shared" si="1390"/>
        <v>0</v>
      </c>
      <c r="BM126" s="134" t="e">
        <f t="shared" si="1391"/>
        <v>#DIV/0!</v>
      </c>
      <c r="BN126" s="133">
        <f t="shared" si="1392"/>
        <v>0</v>
      </c>
      <c r="BO126" s="145">
        <f t="shared" si="1392"/>
        <v>0</v>
      </c>
      <c r="BP126" s="144">
        <v>0</v>
      </c>
      <c r="BQ126" s="147">
        <v>0</v>
      </c>
      <c r="BR126" s="133">
        <f t="shared" si="1393"/>
        <v>0</v>
      </c>
      <c r="BS126" s="134" t="e">
        <f t="shared" si="1394"/>
        <v>#DIV/0!</v>
      </c>
      <c r="BT126" s="133">
        <v>0</v>
      </c>
      <c r="BU126" s="145">
        <f t="shared" si="1395"/>
        <v>0</v>
      </c>
      <c r="BV126" s="144">
        <v>0</v>
      </c>
      <c r="BW126" s="147">
        <v>0</v>
      </c>
      <c r="BX126" s="133">
        <f t="shared" si="1396"/>
        <v>0</v>
      </c>
      <c r="BY126" s="134" t="e">
        <f t="shared" si="1397"/>
        <v>#DIV/0!</v>
      </c>
      <c r="BZ126" s="133">
        <v>0</v>
      </c>
      <c r="CA126" s="145">
        <f t="shared" si="1398"/>
        <v>0</v>
      </c>
      <c r="CB126" s="144">
        <v>0</v>
      </c>
      <c r="CC126" s="147">
        <v>0</v>
      </c>
      <c r="CD126" s="133">
        <f t="shared" si="1399"/>
        <v>0</v>
      </c>
      <c r="CE126" s="134" t="e">
        <f t="shared" si="1400"/>
        <v>#DIV/0!</v>
      </c>
      <c r="CF126" s="133">
        <v>0</v>
      </c>
      <c r="CG126" s="145">
        <f t="shared" si="1401"/>
        <v>0</v>
      </c>
      <c r="CH126" s="144">
        <f t="shared" si="1402"/>
        <v>0</v>
      </c>
      <c r="CI126" s="147">
        <f t="shared" si="1402"/>
        <v>0</v>
      </c>
      <c r="CJ126" s="133">
        <f t="shared" si="1402"/>
        <v>0</v>
      </c>
      <c r="CK126" s="134" t="e">
        <f t="shared" si="1403"/>
        <v>#DIV/0!</v>
      </c>
      <c r="CL126" s="133">
        <f t="shared" si="1404"/>
        <v>0</v>
      </c>
      <c r="CM126" s="145">
        <f t="shared" si="1404"/>
        <v>0</v>
      </c>
      <c r="CN126" s="144">
        <v>0</v>
      </c>
      <c r="CO126" s="147">
        <v>0</v>
      </c>
      <c r="CP126" s="133">
        <f t="shared" si="1405"/>
        <v>0</v>
      </c>
      <c r="CQ126" s="134" t="e">
        <f t="shared" si="1406"/>
        <v>#DIV/0!</v>
      </c>
      <c r="CR126" s="133">
        <v>0</v>
      </c>
      <c r="CS126" s="145">
        <f t="shared" si="1407"/>
        <v>0</v>
      </c>
      <c r="CT126" s="144">
        <v>0</v>
      </c>
      <c r="CU126" s="147">
        <v>0</v>
      </c>
      <c r="CV126" s="133">
        <f t="shared" si="1408"/>
        <v>0</v>
      </c>
      <c r="CW126" s="134" t="e">
        <f t="shared" si="1409"/>
        <v>#DIV/0!</v>
      </c>
      <c r="CX126" s="133">
        <v>0</v>
      </c>
      <c r="CY126" s="145">
        <f t="shared" si="1410"/>
        <v>0</v>
      </c>
      <c r="CZ126" s="144">
        <v>0</v>
      </c>
      <c r="DA126" s="147">
        <v>0</v>
      </c>
      <c r="DB126" s="133">
        <f t="shared" si="1411"/>
        <v>0</v>
      </c>
      <c r="DC126" s="134" t="e">
        <f t="shared" si="1412"/>
        <v>#DIV/0!</v>
      </c>
      <c r="DD126" s="133">
        <v>0</v>
      </c>
      <c r="DE126" s="145">
        <f t="shared" si="1413"/>
        <v>0</v>
      </c>
      <c r="DF126" s="144">
        <f t="shared" si="1414"/>
        <v>0</v>
      </c>
      <c r="DG126" s="147">
        <f t="shared" si="1414"/>
        <v>0</v>
      </c>
      <c r="DH126" s="133">
        <f t="shared" si="1414"/>
        <v>0</v>
      </c>
      <c r="DI126" s="134" t="e">
        <f t="shared" si="1415"/>
        <v>#DIV/0!</v>
      </c>
      <c r="DJ126" s="133">
        <f t="shared" si="1416"/>
        <v>0</v>
      </c>
      <c r="DK126" s="145">
        <f t="shared" si="1416"/>
        <v>0</v>
      </c>
      <c r="DL126" s="144">
        <f>+'[10]P-TSD09.2-E-RAL.(คชจ+วัสดุ)'!F6</f>
        <v>0</v>
      </c>
      <c r="DM126" s="147">
        <f>+'[10]P-TSD09.2-E-RAL.(คชจ+วัสดุ)'!G6</f>
        <v>0</v>
      </c>
      <c r="DN126" s="133">
        <f t="shared" si="1417"/>
        <v>0</v>
      </c>
      <c r="DO126" s="134" t="e">
        <f t="shared" si="1418"/>
        <v>#DIV/0!</v>
      </c>
      <c r="DP126" s="133">
        <f>+'[10]P-TSD09.2-E-RAL.(คชจ+วัสดุ)'!H6</f>
        <v>0</v>
      </c>
      <c r="DQ126" s="145">
        <f t="shared" si="1419"/>
        <v>0</v>
      </c>
      <c r="DR126" s="144">
        <f>+'[10]P-TSD09.2-E-RAL.(คชจ+วัสดุ)'!F7</f>
        <v>0</v>
      </c>
      <c r="DS126" s="147">
        <f>+'[10]P-TSD09.2-E-RAL.(คชจ+วัสดุ)'!G7</f>
        <v>0</v>
      </c>
      <c r="DT126" s="133">
        <f t="shared" si="1420"/>
        <v>0</v>
      </c>
      <c r="DU126" s="134" t="e">
        <f t="shared" si="1421"/>
        <v>#DIV/0!</v>
      </c>
      <c r="DV126" s="133">
        <f>+'[10]P-TSD09.2-E-RAL.(คชจ+วัสดุ)'!H7</f>
        <v>0</v>
      </c>
      <c r="DW126" s="145">
        <f t="shared" si="1422"/>
        <v>0</v>
      </c>
      <c r="DX126" s="144">
        <f>+'[10]P-TSD09.2-E-RAL.(คชจ+วัสดุ)'!F8</f>
        <v>0</v>
      </c>
      <c r="DY126" s="147">
        <f>+'[10]P-TSD09.2-E-RAL.(คชจ+วัสดุ)'!G8</f>
        <v>0</v>
      </c>
      <c r="DZ126" s="133">
        <f t="shared" ref="DZ126:DZ129" si="2824">+DX126-DY126</f>
        <v>0</v>
      </c>
      <c r="EA126" s="134" t="e">
        <f t="shared" ref="EA126:EA129" si="2825">DY126/DX126*100</f>
        <v>#DIV/0!</v>
      </c>
      <c r="EB126" s="133">
        <f>+'[10]P-TSD09.2-E-RAL.(คชจ+วัสดุ)'!H8</f>
        <v>0</v>
      </c>
      <c r="EC126" s="145">
        <f t="shared" ref="EC126:EC129" si="2826">+DZ126-EB126</f>
        <v>0</v>
      </c>
      <c r="ED126" s="144">
        <f t="shared" si="1423"/>
        <v>0</v>
      </c>
      <c r="EE126" s="147">
        <f t="shared" si="1423"/>
        <v>0</v>
      </c>
      <c r="EF126" s="133">
        <f t="shared" si="1423"/>
        <v>0</v>
      </c>
      <c r="EG126" s="134" t="e">
        <f t="shared" si="1424"/>
        <v>#DIV/0!</v>
      </c>
      <c r="EH126" s="133">
        <f t="shared" si="1425"/>
        <v>0</v>
      </c>
      <c r="EI126" s="145">
        <f t="shared" si="1425"/>
        <v>0</v>
      </c>
      <c r="EJ126" s="144">
        <f>+'[10]P-TSD09.2-E-RAL.(คชจ+วัสดุ)'!F9</f>
        <v>0</v>
      </c>
      <c r="EK126" s="147">
        <f>+'[10]P-TSD09.2-E-RAL.(คชจ+วัสดุ)'!G9</f>
        <v>0</v>
      </c>
      <c r="EL126" s="133">
        <f t="shared" ref="EL126:EL129" si="2827">+EJ126-EK126</f>
        <v>0</v>
      </c>
      <c r="EM126" s="134" t="e">
        <f t="shared" ref="EM126:EM129" si="2828">EK126/EJ126*100</f>
        <v>#DIV/0!</v>
      </c>
      <c r="EN126" s="133">
        <f>+'[10]P-TSD09.2-E-RAL.(คชจ+วัสดุ)'!H9</f>
        <v>0</v>
      </c>
      <c r="EO126" s="145">
        <f t="shared" ref="EO126:EO129" si="2829">+EL126-EN126</f>
        <v>0</v>
      </c>
      <c r="EP126" s="144">
        <f>+'[10]P-TSD09.2-E-RAL.(คชจ+วัสดุ)'!F10</f>
        <v>0</v>
      </c>
      <c r="EQ126" s="147">
        <f>+'[10]P-TSD09.2-E-RAL.(คชจ+วัสดุ)'!G10</f>
        <v>0</v>
      </c>
      <c r="ER126" s="133">
        <f t="shared" ref="ER126:ER129" si="2830">+EP126-EQ126</f>
        <v>0</v>
      </c>
      <c r="ES126" s="134" t="e">
        <f t="shared" ref="ES126:ES129" si="2831">EQ126/EP126*100</f>
        <v>#DIV/0!</v>
      </c>
      <c r="ET126" s="133">
        <f>+'[10]P-TSD09.2-E-RAL.(คชจ+วัสดุ)'!H10</f>
        <v>0</v>
      </c>
      <c r="EU126" s="145">
        <f t="shared" ref="EU126:EU129" si="2832">+ER126-ET126</f>
        <v>0</v>
      </c>
      <c r="EV126" s="144">
        <f>+'[10]P-TSD09.2-E-RAL.(คชจ+วัสดุ)'!F11</f>
        <v>0</v>
      </c>
      <c r="EW126" s="147">
        <f>+'[10]P-TSD09.2-E-RAL.(คชจ+วัสดุ)'!G11</f>
        <v>0</v>
      </c>
      <c r="EX126" s="133">
        <f t="shared" ref="EX126:EX129" si="2833">+EV126-EW126</f>
        <v>0</v>
      </c>
      <c r="EY126" s="134" t="e">
        <f t="shared" ref="EY126:EY129" si="2834">EW126/EV126*100</f>
        <v>#DIV/0!</v>
      </c>
      <c r="EZ126" s="133">
        <f>+'[10]P-TSD09.2-E-RAL.(คชจ+วัสดุ)'!H11</f>
        <v>0</v>
      </c>
      <c r="FA126" s="145">
        <f t="shared" ref="FA126:FA129" si="2835">+EX126-EZ126</f>
        <v>0</v>
      </c>
      <c r="FB126" s="144">
        <f>+'[10]P-TSD09.2-E-RAL.(คชจ+วัสดุ)'!F12</f>
        <v>0</v>
      </c>
      <c r="FC126" s="147">
        <f>+'[10]P-TSD09.2-E-RAL.(คชจ+วัสดุ)'!G12</f>
        <v>0</v>
      </c>
      <c r="FD126" s="133">
        <f t="shared" ref="FD126:FD129" si="2836">+FB126-FC126</f>
        <v>0</v>
      </c>
      <c r="FE126" s="134" t="e">
        <f t="shared" ref="FE126:FE129" si="2837">FC126/FB126*100</f>
        <v>#DIV/0!</v>
      </c>
      <c r="FF126" s="133">
        <f>+'[10]P-TSD09.2-E-RAL.(คชจ+วัสดุ)'!H12</f>
        <v>0</v>
      </c>
      <c r="FG126" s="145">
        <f t="shared" ref="FG126:FG129" si="2838">+FD126-FF126</f>
        <v>0</v>
      </c>
      <c r="FH126" s="144">
        <f>+'[10]P-TSD09.2-E-RAL.(คชจ+วัสดุ)'!F13</f>
        <v>0</v>
      </c>
      <c r="FI126" s="147">
        <f>+'[10]P-TSD09.2-E-RAL.(คชจ+วัสดุ)'!G13</f>
        <v>0</v>
      </c>
      <c r="FJ126" s="133">
        <f t="shared" ref="FJ126:FJ129" si="2839">+FH126-FI126</f>
        <v>0</v>
      </c>
      <c r="FK126" s="134" t="e">
        <f t="shared" ref="FK126:FK129" si="2840">FI126/FH126*100</f>
        <v>#DIV/0!</v>
      </c>
      <c r="FL126" s="133">
        <f>+'[10]P-TSD09.2-E-RAL.(คชจ+วัสดุ)'!H13</f>
        <v>0</v>
      </c>
      <c r="FM126" s="145">
        <f t="shared" ref="FM126:FM129" si="2841">+FJ126-FL126</f>
        <v>0</v>
      </c>
      <c r="FN126" s="144">
        <f t="shared" si="1426"/>
        <v>0</v>
      </c>
      <c r="FO126" s="147">
        <f t="shared" si="1426"/>
        <v>0</v>
      </c>
      <c r="FP126" s="133">
        <f t="shared" si="1426"/>
        <v>0</v>
      </c>
      <c r="FQ126" s="134" t="e">
        <f t="shared" si="1427"/>
        <v>#DIV/0!</v>
      </c>
      <c r="FR126" s="133">
        <f t="shared" si="1428"/>
        <v>0</v>
      </c>
      <c r="FS126" s="145">
        <f t="shared" si="1428"/>
        <v>0</v>
      </c>
      <c r="FT126" s="144">
        <f>+'[10]P-TSD09.2-E-RAL.(คชจ+วัสดุ)'!F14</f>
        <v>0</v>
      </c>
      <c r="FU126" s="147">
        <f>+'[10]P-TSD09.2-E-RAL.(คชจ+วัสดุ)'!G14</f>
        <v>0</v>
      </c>
      <c r="FV126" s="133">
        <f t="shared" ref="FV126:FV129" si="2842">+FT126-FU126</f>
        <v>0</v>
      </c>
      <c r="FW126" s="134" t="e">
        <f t="shared" ref="FW126:FW129" si="2843">FU126/FT126*100</f>
        <v>#DIV/0!</v>
      </c>
      <c r="FX126" s="133">
        <f>+'[10]P-TSD09.2-E-RAL.(คชจ+วัสดุ)'!H14</f>
        <v>0</v>
      </c>
      <c r="FY126" s="145">
        <f t="shared" ref="FY126:FY129" si="2844">+FV126-FX126</f>
        <v>0</v>
      </c>
      <c r="FZ126" s="144">
        <f>+'[10]P-TSD09.2-E-RAL.(คชจ+วัสดุ)'!F15</f>
        <v>0</v>
      </c>
      <c r="GA126" s="147">
        <f>+'[10]P-TSD09.2-E-RAL.(คชจ+วัสดุ)'!G15</f>
        <v>0</v>
      </c>
      <c r="GB126" s="133">
        <f t="shared" ref="GB126:GB129" si="2845">+FZ126-GA126</f>
        <v>0</v>
      </c>
      <c r="GC126" s="134" t="e">
        <f t="shared" ref="GC126:GC129" si="2846">GA126/FZ126*100</f>
        <v>#DIV/0!</v>
      </c>
      <c r="GD126" s="133">
        <f>+'[10]P-TSD09.2-E-RAL.(คชจ+วัสดุ)'!H15</f>
        <v>0</v>
      </c>
      <c r="GE126" s="145">
        <f t="shared" ref="GE126:GE129" si="2847">+GB126-GD126</f>
        <v>0</v>
      </c>
      <c r="GF126" s="144">
        <f>+'[10]P-TSD09.2-E-RAL.(คชจ+วัสดุ)'!F16</f>
        <v>0</v>
      </c>
      <c r="GG126" s="147">
        <f>+'[10]P-TSD09.2-E-RAL.(คชจ+วัสดุ)'!G16</f>
        <v>0</v>
      </c>
      <c r="GH126" s="133">
        <f t="shared" ref="GH126:GH129" si="2848">+GF126-GG126</f>
        <v>0</v>
      </c>
      <c r="GI126" s="134" t="e">
        <f t="shared" ref="GI126:GI129" si="2849">GG126/GF126*100</f>
        <v>#DIV/0!</v>
      </c>
      <c r="GJ126" s="133">
        <f>+'[10]P-TSD09.2-E-RAL.(คชจ+วัสดุ)'!H16</f>
        <v>0</v>
      </c>
      <c r="GK126" s="145">
        <f t="shared" ref="GK126:GK129" si="2850">+GH126-GJ126</f>
        <v>0</v>
      </c>
      <c r="GL126" s="144">
        <f t="shared" si="1429"/>
        <v>0</v>
      </c>
      <c r="GM126" s="147">
        <f t="shared" si="1429"/>
        <v>0</v>
      </c>
      <c r="GN126" s="133">
        <f t="shared" si="1429"/>
        <v>0</v>
      </c>
      <c r="GO126" s="134" t="e">
        <f t="shared" si="1430"/>
        <v>#DIV/0!</v>
      </c>
      <c r="GP126" s="133">
        <f t="shared" si="1431"/>
        <v>0</v>
      </c>
      <c r="GQ126" s="145">
        <f t="shared" si="1431"/>
        <v>0</v>
      </c>
      <c r="GR126" s="144">
        <f>+'[10]P-TSD09.2-E-RAL.(คชจ+วัสดุ)'!F17</f>
        <v>0</v>
      </c>
      <c r="GS126" s="147">
        <f>+'[10]P-TSD09.2-E-RAL.(คชจ+วัสดุ)'!G17</f>
        <v>0</v>
      </c>
      <c r="GT126" s="133">
        <f t="shared" ref="GT126:GT129" si="2851">+GR126-GS126</f>
        <v>0</v>
      </c>
      <c r="GU126" s="134" t="e">
        <f t="shared" ref="GU126:GU129" si="2852">GS126/GR126*100</f>
        <v>#DIV/0!</v>
      </c>
      <c r="GV126" s="133">
        <f>+'[10]P-TSD09.2-E-RAL.(คชจ+วัสดุ)'!H17</f>
        <v>0</v>
      </c>
      <c r="GW126" s="145">
        <f t="shared" ref="GW126:GW129" si="2853">+GT126-GV126</f>
        <v>0</v>
      </c>
      <c r="GX126" s="144">
        <f>+'[10]P-TSD09.2-E-RAL.(คชจ+วัสดุ)'!F18</f>
        <v>0</v>
      </c>
      <c r="GY126" s="147">
        <f>+'[10]P-TSD09.2-E-RAL.(คชจ+วัสดุ)'!G18</f>
        <v>0</v>
      </c>
      <c r="GZ126" s="133">
        <f t="shared" ref="GZ126:GZ129" si="2854">+GX126-GY126</f>
        <v>0</v>
      </c>
      <c r="HA126" s="134" t="e">
        <f t="shared" ref="HA126:HA129" si="2855">GY126/GX126*100</f>
        <v>#DIV/0!</v>
      </c>
      <c r="HB126" s="133">
        <f>+'[10]P-TSD09.2-E-RAL.(คชจ+วัสดุ)'!H18</f>
        <v>0</v>
      </c>
      <c r="HC126" s="145">
        <f t="shared" ref="HC126:HC129" si="2856">+GZ126-HB126</f>
        <v>0</v>
      </c>
      <c r="HD126" s="144">
        <f>+'[10]P-TSD09.2-E-RAL.(คชจ+วัสดุ)'!F19</f>
        <v>0</v>
      </c>
      <c r="HE126" s="147">
        <f>+'[10]P-TSD09.2-E-RAL.(คชจ+วัสดุ)'!G19</f>
        <v>0</v>
      </c>
      <c r="HF126" s="133">
        <f t="shared" ref="HF126:HF129" si="2857">+HD126-HE126</f>
        <v>0</v>
      </c>
      <c r="HG126" s="134" t="e">
        <f t="shared" ref="HG126:HG129" si="2858">HE126/HD126*100</f>
        <v>#DIV/0!</v>
      </c>
      <c r="HH126" s="133">
        <f>+'[10]P-TSD09.2-E-RAL.(คชจ+วัสดุ)'!H19</f>
        <v>0</v>
      </c>
      <c r="HI126" s="145">
        <f t="shared" ref="HI126:HI129" si="2859">+HF126-HH126</f>
        <v>0</v>
      </c>
      <c r="HJ126" s="144">
        <f>+'[10]P-TSD09.2-E-RAL.(คชจ+วัสดุ)'!F20</f>
        <v>0</v>
      </c>
      <c r="HK126" s="147">
        <f>+'[10]P-TSD09.2-E-RAL.(คชจ+วัสดุ)'!G20</f>
        <v>0</v>
      </c>
      <c r="HL126" s="133">
        <f t="shared" ref="HL126:HL129" si="2860">+HJ126-HK126</f>
        <v>0</v>
      </c>
      <c r="HM126" s="134" t="e">
        <f t="shared" ref="HM126:HM129" si="2861">HK126/HJ126*100</f>
        <v>#DIV/0!</v>
      </c>
      <c r="HN126" s="133">
        <f>+'[10]P-TSD09.2-E-RAL.(คชจ+วัสดุ)'!H20</f>
        <v>0</v>
      </c>
      <c r="HO126" s="145">
        <f t="shared" ref="HO126:HO129" si="2862">+HL126-HN126</f>
        <v>0</v>
      </c>
      <c r="HP126" s="144">
        <f>+'[10]P-TSD09.2-E-RAL.(คชจ+วัสดุ)'!F21</f>
        <v>0</v>
      </c>
      <c r="HQ126" s="147">
        <f>+'[10]P-TSD09.2-E-RAL.(คชจ+วัสดุ)'!G21</f>
        <v>0</v>
      </c>
      <c r="HR126" s="133">
        <f t="shared" ref="HR126:HR129" si="2863">+HP126-HQ126</f>
        <v>0</v>
      </c>
      <c r="HS126" s="134" t="e">
        <f t="shared" ref="HS126:HS129" si="2864">HQ126/HP126*100</f>
        <v>#DIV/0!</v>
      </c>
      <c r="HT126" s="133">
        <f>+'[10]P-TSD09.2-E-RAL.(คชจ+วัสดุ)'!H21</f>
        <v>0</v>
      </c>
      <c r="HU126" s="145">
        <f t="shared" ref="HU126:HU129" si="2865">+HR126-HT126</f>
        <v>0</v>
      </c>
      <c r="HV126" s="144">
        <f>+'[10]P-TSD09.2-E-RAL.(คชจ+วัสดุ)'!F22</f>
        <v>0</v>
      </c>
      <c r="HW126" s="147">
        <f>+'[10]P-TSD09.2-E-RAL.(คชจ+วัสดุ)'!G22</f>
        <v>0</v>
      </c>
      <c r="HX126" s="133">
        <f t="shared" ref="HX126:HX129" si="2866">+HV126-HW126</f>
        <v>0</v>
      </c>
      <c r="HY126" s="134" t="e">
        <f t="shared" ref="HY126:HY129" si="2867">HW126/HV126*100</f>
        <v>#DIV/0!</v>
      </c>
      <c r="HZ126" s="133">
        <f>+'[10]P-TSD09.2-E-RAL.(คชจ+วัสดุ)'!H22</f>
        <v>0</v>
      </c>
      <c r="IA126" s="145">
        <f t="shared" ref="IA126:IA129" si="2868">+HX126-HZ126</f>
        <v>0</v>
      </c>
      <c r="IB126" s="144">
        <f t="shared" si="1432"/>
        <v>0</v>
      </c>
      <c r="IC126" s="147">
        <f t="shared" si="1432"/>
        <v>235321.14</v>
      </c>
      <c r="ID126" s="133">
        <f t="shared" si="1432"/>
        <v>-235321.14</v>
      </c>
      <c r="IE126" s="134" t="e">
        <f t="shared" si="1433"/>
        <v>#DIV/0!</v>
      </c>
      <c r="IF126" s="133">
        <f t="shared" si="1434"/>
        <v>4078661.68</v>
      </c>
      <c r="IG126" s="145">
        <f t="shared" si="1434"/>
        <v>-4313982.82</v>
      </c>
      <c r="IH126" s="144">
        <f>+'[10]P-TSD09.2-E-RAL.(คชจ+วัสดุ)'!F23</f>
        <v>0</v>
      </c>
      <c r="II126" s="147">
        <f>+'[10]P-TSD09.2-E-RAL.(คชจ+วัสดุ)'!G23</f>
        <v>235321.14</v>
      </c>
      <c r="IJ126" s="133">
        <f t="shared" ref="IJ126:IJ129" si="2869">+IH126-II126</f>
        <v>-235321.14</v>
      </c>
      <c r="IK126" s="134" t="e">
        <f t="shared" ref="IK126:IK129" si="2870">II126/IH126*100</f>
        <v>#DIV/0!</v>
      </c>
      <c r="IL126" s="133">
        <f>+'[10]P-TSD09.2-E-RAL.(คชจ+วัสดุ)'!H23</f>
        <v>4078661.68</v>
      </c>
      <c r="IM126" s="145">
        <f t="shared" ref="IM126:IM129" si="2871">+IJ126-IL126</f>
        <v>-4313982.82</v>
      </c>
      <c r="IN126" s="144">
        <f>+'[10]P-TSD09.2-E-RAL.(คชจ+วัสดุ)'!F24</f>
        <v>0</v>
      </c>
      <c r="IO126" s="147">
        <f>+'[10]P-TSD09.2-E-RAL.(คชจ+วัสดุ)'!G24</f>
        <v>0</v>
      </c>
      <c r="IP126" s="133">
        <f t="shared" ref="IP126:IP129" si="2872">+IN126-IO126</f>
        <v>0</v>
      </c>
      <c r="IQ126" s="134" t="e">
        <f t="shared" ref="IQ126:IQ129" si="2873">IO126/IN126*100</f>
        <v>#DIV/0!</v>
      </c>
      <c r="IR126" s="133">
        <f>+'[10]P-TSD09.2-E-RAL.(คชจ+วัสดุ)'!H24</f>
        <v>0</v>
      </c>
      <c r="IS126" s="145">
        <f t="shared" ref="IS126:IS129" si="2874">+IP126-IR126</f>
        <v>0</v>
      </c>
      <c r="IT126" s="144">
        <f>+'[10]P-TSD09.2-E-RAL.(คชจ+วัสดุ)'!F25</f>
        <v>0</v>
      </c>
      <c r="IU126" s="147">
        <f>+'[10]P-TSD09.2-E-RAL.(คชจ+วัสดุ)'!G25</f>
        <v>0</v>
      </c>
      <c r="IV126" s="133">
        <f t="shared" ref="IV126:IV129" si="2875">+IT126-IU126</f>
        <v>0</v>
      </c>
      <c r="IW126" s="134" t="e">
        <f t="shared" ref="IW126:IW129" si="2876">IU126/IT126*100</f>
        <v>#DIV/0!</v>
      </c>
      <c r="IX126" s="133">
        <f>+'[10]P-TSD09.2-E-RAL.(คชจ+วัสดุ)'!H25</f>
        <v>0</v>
      </c>
      <c r="IY126" s="145">
        <f t="shared" ref="IY126:IY129" si="2877">+IV126-IX126</f>
        <v>0</v>
      </c>
      <c r="IZ126" s="144">
        <f t="shared" si="1435"/>
        <v>0</v>
      </c>
      <c r="JA126" s="147">
        <f t="shared" si="1435"/>
        <v>0</v>
      </c>
      <c r="JB126" s="133">
        <f t="shared" si="1435"/>
        <v>0</v>
      </c>
      <c r="JC126" s="134" t="e">
        <f t="shared" si="1436"/>
        <v>#DIV/0!</v>
      </c>
      <c r="JD126" s="133">
        <f t="shared" si="1437"/>
        <v>0</v>
      </c>
      <c r="JE126" s="145">
        <f t="shared" si="1437"/>
        <v>0</v>
      </c>
      <c r="JF126" s="144">
        <f>+'[10]P-TSD09.2-E-RAL.(คชจ+วัสดุ)'!F26</f>
        <v>0</v>
      </c>
      <c r="JG126" s="147">
        <f>+'[10]P-TSD09.2-E-RAL.(คชจ+วัสดุ)'!G26</f>
        <v>0</v>
      </c>
      <c r="JH126" s="133">
        <f t="shared" ref="JH126:JH129" si="2878">+JF126-JG126</f>
        <v>0</v>
      </c>
      <c r="JI126" s="134" t="e">
        <f t="shared" ref="JI126:JI129" si="2879">JG126/JF126*100</f>
        <v>#DIV/0!</v>
      </c>
      <c r="JJ126" s="133">
        <f>+'[10]P-TSD09.2-E-RAL.(คชจ+วัสดุ)'!H26</f>
        <v>0</v>
      </c>
      <c r="JK126" s="145">
        <f t="shared" ref="JK126:JK129" si="2880">+JH126-JJ126</f>
        <v>0</v>
      </c>
      <c r="JL126" s="144">
        <f>+'[10]P-TSD09.2-E-RAL.(คชจ+วัสดุ)'!F27</f>
        <v>0</v>
      </c>
      <c r="JM126" s="147">
        <f>+'[10]P-TSD09.2-E-RAL.(คชจ+วัสดุ)'!G27</f>
        <v>0</v>
      </c>
      <c r="JN126" s="133">
        <f t="shared" ref="JN126:JN129" si="2881">+JL126-JM126</f>
        <v>0</v>
      </c>
      <c r="JO126" s="134" t="e">
        <f t="shared" ref="JO126:JO129" si="2882">JM126/JL126*100</f>
        <v>#DIV/0!</v>
      </c>
      <c r="JP126" s="133">
        <f>+'[10]P-TSD09.2-E-RAL.(คชจ+วัสดุ)'!H27</f>
        <v>0</v>
      </c>
      <c r="JQ126" s="145">
        <f t="shared" ref="JQ126:JQ129" si="2883">+JN126-JP126</f>
        <v>0</v>
      </c>
      <c r="JR126" s="144">
        <f>+'[10]P-TSD09.2-E-RAL.(คชจ+วัสดุ)'!F28</f>
        <v>0</v>
      </c>
      <c r="JS126" s="147">
        <f>+'[10]P-TSD09.2-E-RAL.(คชจ+วัสดุ)'!G28</f>
        <v>0</v>
      </c>
      <c r="JT126" s="133">
        <f t="shared" ref="JT126:JT129" si="2884">+JR126-JS126</f>
        <v>0</v>
      </c>
      <c r="JU126" s="134" t="e">
        <f t="shared" ref="JU126:JU129" si="2885">JS126/JR126*100</f>
        <v>#DIV/0!</v>
      </c>
      <c r="JV126" s="133">
        <f>+'[10]P-TSD09.2-E-RAL.(คชจ+วัสดุ)'!H28</f>
        <v>0</v>
      </c>
      <c r="JW126" s="145">
        <f t="shared" ref="JW126:JW129" si="2886">+JT126-JV126</f>
        <v>0</v>
      </c>
      <c r="JX126" s="144">
        <f>+'[10]P-TSD09.2-E-RAL.(คชจ+วัสดุ)'!F29</f>
        <v>0</v>
      </c>
      <c r="JY126" s="147">
        <f>+'[10]P-TSD09.2-E-RAL.(คชจ+วัสดุ)'!G29</f>
        <v>0</v>
      </c>
      <c r="JZ126" s="133">
        <f t="shared" ref="JZ126:JZ129" si="2887">+JX126-JY126</f>
        <v>0</v>
      </c>
      <c r="KA126" s="134" t="e">
        <f t="shared" ref="KA126:KA129" si="2888">JY126/JX126*100</f>
        <v>#DIV/0!</v>
      </c>
      <c r="KB126" s="133">
        <f>+'[10]P-TSD09.2-E-RAL.(คชจ+วัสดุ)'!H29</f>
        <v>0</v>
      </c>
      <c r="KC126" s="145">
        <f t="shared" ref="KC126:KC129" si="2889">+JZ126-KB126</f>
        <v>0</v>
      </c>
      <c r="KD126" s="144">
        <f t="shared" si="1438"/>
        <v>0</v>
      </c>
      <c r="KE126" s="147">
        <f t="shared" si="1438"/>
        <v>0</v>
      </c>
      <c r="KF126" s="133">
        <f t="shared" si="1438"/>
        <v>0</v>
      </c>
      <c r="KG126" s="134" t="e">
        <f t="shared" si="1439"/>
        <v>#DIV/0!</v>
      </c>
      <c r="KH126" s="133">
        <f t="shared" si="1440"/>
        <v>0</v>
      </c>
      <c r="KI126" s="145">
        <f t="shared" si="1440"/>
        <v>0</v>
      </c>
      <c r="KJ126" s="144">
        <f>+'[10]P-TSD09.2-E-RAL.(คชจ+วัสดุ)'!F30</f>
        <v>0</v>
      </c>
      <c r="KK126" s="147">
        <f>+'[10]P-TSD09.2-E-RAL.(คชจ+วัสดุ)'!G30</f>
        <v>0</v>
      </c>
      <c r="KL126" s="133">
        <f t="shared" ref="KL126:KL129" si="2890">+KJ126-KK126</f>
        <v>0</v>
      </c>
      <c r="KM126" s="134" t="e">
        <f t="shared" ref="KM126:KM129" si="2891">KK126/KJ126*100</f>
        <v>#DIV/0!</v>
      </c>
      <c r="KN126" s="133">
        <f>+'[10]P-TSD09.2-E-RAL.(คชจ+วัสดุ)'!H30</f>
        <v>0</v>
      </c>
      <c r="KO126" s="145">
        <f t="shared" ref="KO126:KO129" si="2892">+KL126-KN126</f>
        <v>0</v>
      </c>
      <c r="KP126" s="144">
        <f>+'[10]P-TSD09.2-E-RAL.(คชจ+วัสดุ)'!F31</f>
        <v>0</v>
      </c>
      <c r="KQ126" s="147">
        <f>+'[10]P-TSD09.2-E-RAL.(คชจ+วัสดุ)'!G31</f>
        <v>0</v>
      </c>
      <c r="KR126" s="133">
        <f t="shared" ref="KR126:KR129" si="2893">+KP126-KQ126</f>
        <v>0</v>
      </c>
      <c r="KS126" s="134" t="e">
        <f t="shared" ref="KS126:KS129" si="2894">KQ126/KP126*100</f>
        <v>#DIV/0!</v>
      </c>
      <c r="KT126" s="133">
        <f>+'[10]P-TSD09.2-E-RAL.(คชจ+วัสดุ)'!H31</f>
        <v>0</v>
      </c>
      <c r="KU126" s="145">
        <f t="shared" ref="KU126:KU129" si="2895">+KR126-KT126</f>
        <v>0</v>
      </c>
      <c r="KV126" s="144">
        <f t="shared" si="1441"/>
        <v>0</v>
      </c>
      <c r="KW126" s="147">
        <f t="shared" si="1441"/>
        <v>0</v>
      </c>
      <c r="KX126" s="133">
        <f t="shared" si="1441"/>
        <v>0</v>
      </c>
      <c r="KY126" s="134" t="e">
        <f t="shared" si="1442"/>
        <v>#DIV/0!</v>
      </c>
      <c r="KZ126" s="133">
        <f t="shared" si="1443"/>
        <v>0</v>
      </c>
      <c r="LA126" s="145">
        <f t="shared" si="1443"/>
        <v>0</v>
      </c>
      <c r="LB126" s="144">
        <f>+'[10]P-TSD09.2-E-RAL.(คชจ+วัสดุ)'!F32</f>
        <v>0</v>
      </c>
      <c r="LC126" s="147">
        <f>+'[10]P-TSD09.2-E-RAL.(คชจ+วัสดุ)'!G32</f>
        <v>0</v>
      </c>
      <c r="LD126" s="133">
        <f t="shared" ref="LD126:LD129" si="2896">+LB126-LC126</f>
        <v>0</v>
      </c>
      <c r="LE126" s="134" t="e">
        <f t="shared" ref="LE126:LE129" si="2897">LC126/LB126*100</f>
        <v>#DIV/0!</v>
      </c>
      <c r="LF126" s="133">
        <f>+'[10]P-TSD09.2-E-RAL.(คชจ+วัสดุ)'!H32</f>
        <v>0</v>
      </c>
      <c r="LG126" s="145">
        <f t="shared" ref="LG126:LG129" si="2898">+LD126-LF126</f>
        <v>0</v>
      </c>
      <c r="LH126" s="144">
        <f>+'[10]P-TSD09.2-E-RAL.(คชจ+วัสดุ)'!F33</f>
        <v>0</v>
      </c>
      <c r="LI126" s="147">
        <f>+'[10]P-TSD09.2-E-RAL.(คชจ+วัสดุ)'!G33</f>
        <v>0</v>
      </c>
      <c r="LJ126" s="133">
        <f t="shared" ref="LJ126:LJ129" si="2899">+LH126-LI126</f>
        <v>0</v>
      </c>
      <c r="LK126" s="134" t="e">
        <f t="shared" ref="LK126:LK129" si="2900">LI126/LH126*100</f>
        <v>#DIV/0!</v>
      </c>
      <c r="LL126" s="133">
        <f>+'[10]P-TSD09.2-E-RAL.(คชจ+วัสดุ)'!H33</f>
        <v>0</v>
      </c>
      <c r="LM126" s="145">
        <f t="shared" ref="LM126:LM129" si="2901">+LJ126-LL126</f>
        <v>0</v>
      </c>
      <c r="LN126" s="144">
        <f t="shared" si="1444"/>
        <v>0</v>
      </c>
      <c r="LO126" s="147">
        <f t="shared" si="1444"/>
        <v>0</v>
      </c>
      <c r="LP126" s="133">
        <f t="shared" si="1444"/>
        <v>0</v>
      </c>
      <c r="LQ126" s="134" t="e">
        <f t="shared" si="1445"/>
        <v>#DIV/0!</v>
      </c>
      <c r="LR126" s="133">
        <f t="shared" si="1446"/>
        <v>0</v>
      </c>
      <c r="LS126" s="145">
        <f t="shared" si="1446"/>
        <v>0</v>
      </c>
      <c r="LT126" s="144">
        <f>+'[10]P-TSD09.2-E-RAL.(คชจ+วัสดุ)'!F34</f>
        <v>0</v>
      </c>
      <c r="LU126" s="147">
        <f>+'[10]P-TSD09.2-E-RAL.(คชจ+วัสดุ)'!G34</f>
        <v>0</v>
      </c>
      <c r="LV126" s="133">
        <f t="shared" ref="LV126:LV129" si="2902">+LT126-LU126</f>
        <v>0</v>
      </c>
      <c r="LW126" s="134" t="e">
        <f t="shared" ref="LW126:LW129" si="2903">LU126/LT126*100</f>
        <v>#DIV/0!</v>
      </c>
      <c r="LX126" s="133">
        <f>+'[10]P-TSD09.2-E-RAL.(คชจ+วัสดุ)'!H34</f>
        <v>0</v>
      </c>
      <c r="LY126" s="145">
        <f t="shared" ref="LY126:LY129" si="2904">+LV126-LX126</f>
        <v>0</v>
      </c>
      <c r="LZ126" s="144">
        <f>+'[10]P-TSD09.2-E-RAL.(คชจ+วัสดุ)'!F35</f>
        <v>0</v>
      </c>
      <c r="MA126" s="147">
        <f>+'[10]P-TSD09.2-E-RAL.(คชจ+วัสดุ)'!G35</f>
        <v>0</v>
      </c>
      <c r="MB126" s="133">
        <f t="shared" ref="MB126:MB129" si="2905">+LZ126-MA126</f>
        <v>0</v>
      </c>
      <c r="MC126" s="134" t="e">
        <f t="shared" ref="MC126:MC129" si="2906">MA126/LZ126*100</f>
        <v>#DIV/0!</v>
      </c>
      <c r="MD126" s="133">
        <f>+'[10]P-TSD09.2-E-RAL.(คชจ+วัสดุ)'!H35</f>
        <v>0</v>
      </c>
      <c r="ME126" s="145">
        <f t="shared" ref="ME126:ME129" si="2907">+MB126-MD126</f>
        <v>0</v>
      </c>
      <c r="MF126" s="144">
        <f t="shared" si="1447"/>
        <v>0</v>
      </c>
      <c r="MG126" s="147">
        <f t="shared" si="1447"/>
        <v>0</v>
      </c>
      <c r="MH126" s="133">
        <f t="shared" si="1447"/>
        <v>0</v>
      </c>
      <c r="MI126" s="134" t="e">
        <f t="shared" si="1448"/>
        <v>#DIV/0!</v>
      </c>
      <c r="MJ126" s="133">
        <f t="shared" si="1449"/>
        <v>0</v>
      </c>
      <c r="MK126" s="145">
        <f t="shared" si="1449"/>
        <v>0</v>
      </c>
      <c r="ML126" s="144">
        <f>+'[10]P-TSD09.2-E-RAL.(คชจ+วัสดุ)'!F36</f>
        <v>0</v>
      </c>
      <c r="MM126" s="147">
        <f>+'[10]P-TSD09.2-E-RAL.(คชจ+วัสดุ)'!G36</f>
        <v>0</v>
      </c>
      <c r="MN126" s="133">
        <f t="shared" ref="MN126:MN129" si="2908">+ML126-MM126</f>
        <v>0</v>
      </c>
      <c r="MO126" s="134" t="e">
        <f t="shared" ref="MO126:MO129" si="2909">MM126/ML126*100</f>
        <v>#DIV/0!</v>
      </c>
      <c r="MP126" s="133">
        <f>+'[10]P-TSD09.2-E-RAL.(คชจ+วัสดุ)'!H36</f>
        <v>0</v>
      </c>
      <c r="MQ126" s="145">
        <f t="shared" ref="MQ126:MQ129" si="2910">+MN126-MP126</f>
        <v>0</v>
      </c>
      <c r="MR126" s="144">
        <f>+'[10]P-TSD09.2-E-RAL.(คชจ+วัสดุ)'!F37</f>
        <v>0</v>
      </c>
      <c r="MS126" s="147">
        <f>+'[10]P-TSD09.2-E-RAL.(คชจ+วัสดุ)'!G37</f>
        <v>0</v>
      </c>
      <c r="MT126" s="133">
        <f t="shared" ref="MT126:MT129" si="2911">+MR126-MS126</f>
        <v>0</v>
      </c>
      <c r="MU126" s="134" t="e">
        <f t="shared" ref="MU126:MU129" si="2912">MS126/MR126*100</f>
        <v>#DIV/0!</v>
      </c>
      <c r="MV126" s="133">
        <f>+'[10]P-TSD09.2-E-RAL.(คชจ+วัสดุ)'!H37</f>
        <v>0</v>
      </c>
      <c r="MW126" s="145">
        <f t="shared" ref="MW126:MW129" si="2913">+MT126-MV126</f>
        <v>0</v>
      </c>
      <c r="MX126" s="144">
        <f t="shared" si="1450"/>
        <v>0</v>
      </c>
      <c r="MY126" s="147">
        <f t="shared" si="1450"/>
        <v>0</v>
      </c>
      <c r="MZ126" s="133">
        <f t="shared" si="1450"/>
        <v>0</v>
      </c>
      <c r="NA126" s="134" t="e">
        <f t="shared" si="1451"/>
        <v>#DIV/0!</v>
      </c>
      <c r="NB126" s="133">
        <f t="shared" si="1452"/>
        <v>0</v>
      </c>
      <c r="NC126" s="145">
        <f t="shared" si="1452"/>
        <v>0</v>
      </c>
      <c r="ND126" s="144">
        <f>+'[10]P-TSD09.2-E-RAL.(คชจ+วัสดุ)'!F38</f>
        <v>0</v>
      </c>
      <c r="NE126" s="147">
        <f>+'[10]P-TSD09.2-E-RAL.(คชจ+วัสดุ)'!G38</f>
        <v>0</v>
      </c>
      <c r="NF126" s="133">
        <f t="shared" ref="NF126:NF129" si="2914">+ND126-NE126</f>
        <v>0</v>
      </c>
      <c r="NG126" s="134" t="e">
        <f t="shared" ref="NG126:NG129" si="2915">NE126/ND126*100</f>
        <v>#DIV/0!</v>
      </c>
      <c r="NH126" s="133">
        <f>+'[10]P-TSD09.2-E-RAL.(คชจ+วัสดุ)'!H38</f>
        <v>0</v>
      </c>
      <c r="NI126" s="145">
        <f t="shared" ref="NI126:NI129" si="2916">+NF126-NH126</f>
        <v>0</v>
      </c>
      <c r="NJ126" s="144">
        <f>+'[10]P-TSD09.2-E-RAL.(คชจ+วัสดุ)'!F39</f>
        <v>0</v>
      </c>
      <c r="NK126" s="147">
        <f>+'[10]P-TSD09.2-E-RAL.(คชจ+วัสดุ)'!G39</f>
        <v>0</v>
      </c>
      <c r="NL126" s="133">
        <f t="shared" ref="NL126:NL129" si="2917">+NJ126-NK126</f>
        <v>0</v>
      </c>
      <c r="NM126" s="134" t="e">
        <f t="shared" ref="NM126:NM129" si="2918">NK126/NJ126*100</f>
        <v>#DIV/0!</v>
      </c>
      <c r="NN126" s="133">
        <f>+'[10]P-TSD09.2-E-RAL.(คชจ+วัสดุ)'!H39</f>
        <v>0</v>
      </c>
      <c r="NO126" s="145">
        <f t="shared" ref="NO126:NO129" si="2919">+NL126-NN126</f>
        <v>0</v>
      </c>
      <c r="NP126" s="144">
        <f t="shared" si="1453"/>
        <v>0</v>
      </c>
      <c r="NQ126" s="147">
        <f t="shared" si="1453"/>
        <v>152796.64000000001</v>
      </c>
      <c r="NR126" s="133">
        <f t="shared" si="1453"/>
        <v>-152796.64000000001</v>
      </c>
      <c r="NS126" s="134" t="e">
        <f t="shared" si="1454"/>
        <v>#DIV/0!</v>
      </c>
      <c r="NT126" s="133">
        <f t="shared" si="1455"/>
        <v>5902889</v>
      </c>
      <c r="NU126" s="145">
        <f t="shared" si="1455"/>
        <v>-6055685.6399999997</v>
      </c>
      <c r="NV126" s="144">
        <f>+'[10]P-TSD09.2-E-RAL.(คชจ+วัสดุ)'!F40</f>
        <v>0</v>
      </c>
      <c r="NW126" s="147">
        <f>+'[10]P-TSD09.2-E-RAL.(คชจ+วัสดุ)'!G40</f>
        <v>22650</v>
      </c>
      <c r="NX126" s="133">
        <f t="shared" ref="NX126:NX129" si="2920">+NV126-NW126</f>
        <v>-22650</v>
      </c>
      <c r="NY126" s="134" t="e">
        <f t="shared" ref="NY126:NY129" si="2921">NW126/NV126*100</f>
        <v>#DIV/0!</v>
      </c>
      <c r="NZ126" s="133">
        <f>+'[10]P-TSD09.2-E-RAL.(คชจ+วัสดุ)'!H40</f>
        <v>891987</v>
      </c>
      <c r="OA126" s="145">
        <f t="shared" ref="OA126:OA129" si="2922">+NX126-NZ126</f>
        <v>-914637</v>
      </c>
      <c r="OB126" s="144">
        <f>+'[10]P-TSD09.2-E-RAL.(คชจ+วัสดุ)'!F41</f>
        <v>0</v>
      </c>
      <c r="OC126" s="147">
        <f>+'[10]P-TSD09.2-E-RAL.(คชจ+วัสดุ)'!G41</f>
        <v>130146.64</v>
      </c>
      <c r="OD126" s="133">
        <f t="shared" ref="OD126:OD129" si="2923">+OB126-OC126</f>
        <v>-130146.64</v>
      </c>
      <c r="OE126" s="134" t="e">
        <f t="shared" ref="OE126:OE129" si="2924">OC126/OB126*100</f>
        <v>#DIV/0!</v>
      </c>
      <c r="OF126" s="133">
        <f>+'[10]P-TSD09.2-E-RAL.(คชจ+วัสดุ)'!H41</f>
        <v>5010902</v>
      </c>
      <c r="OG126" s="145">
        <f t="shared" ref="OG126:OG129" si="2925">+OD126-OF126</f>
        <v>-5141048.6399999997</v>
      </c>
      <c r="OH126" s="144">
        <f>+'[10]P-TSD09.2-E-RAL.(คชจ+วัสดุ)'!F42</f>
        <v>0</v>
      </c>
      <c r="OI126" s="147">
        <f>+'[10]P-TSD09.2-E-RAL.(คชจ+วัสดุ)'!G42</f>
        <v>0</v>
      </c>
      <c r="OJ126" s="133">
        <f t="shared" ref="OJ126:OJ129" si="2926">+OH126-OI126</f>
        <v>0</v>
      </c>
      <c r="OK126" s="134" t="e">
        <f t="shared" ref="OK126:OK129" si="2927">OI126/OH126*100</f>
        <v>#DIV/0!</v>
      </c>
      <c r="OL126" s="133">
        <f>+'[10]P-TSD09.2-E-RAL.(คชจ+วัสดุ)'!H42</f>
        <v>0</v>
      </c>
      <c r="OM126" s="145">
        <f t="shared" ref="OM126:OM129" si="2928">+OJ126-OL126</f>
        <v>0</v>
      </c>
      <c r="ON126" s="144">
        <f t="shared" si="1456"/>
        <v>0</v>
      </c>
      <c r="OO126" s="147">
        <f t="shared" si="1456"/>
        <v>0</v>
      </c>
      <c r="OP126" s="133">
        <f t="shared" si="1456"/>
        <v>0</v>
      </c>
      <c r="OQ126" s="134" t="e">
        <f t="shared" si="1457"/>
        <v>#DIV/0!</v>
      </c>
      <c r="OR126" s="133">
        <f t="shared" si="1458"/>
        <v>0</v>
      </c>
      <c r="OS126" s="145">
        <f t="shared" si="1458"/>
        <v>0</v>
      </c>
      <c r="OT126" s="144">
        <f>+'[10]P-TSD09.2-E-RAL.(คชจ+วัสดุ)'!F43</f>
        <v>0</v>
      </c>
      <c r="OU126" s="147">
        <f>+'[10]P-TSD09.2-E-RAL.(คชจ+วัสดุ)'!G43</f>
        <v>0</v>
      </c>
      <c r="OV126" s="133">
        <f t="shared" ref="OV126:OV129" si="2929">+OT126-OU126</f>
        <v>0</v>
      </c>
      <c r="OW126" s="134" t="e">
        <f t="shared" ref="OW126:OW129" si="2930">OU126/OT126*100</f>
        <v>#DIV/0!</v>
      </c>
      <c r="OX126" s="133">
        <f>+'[10]P-TSD09.2-E-RAL.(คชจ+วัสดุ)'!H43</f>
        <v>0</v>
      </c>
      <c r="OY126" s="145">
        <f t="shared" ref="OY126:OY129" si="2931">+OV126-OX126</f>
        <v>0</v>
      </c>
      <c r="OZ126" s="144">
        <f>+'[10]P-TSD09.2-E-RAL.(คชจ+วัสดุ)'!F44</f>
        <v>0</v>
      </c>
      <c r="PA126" s="147">
        <f>+'[10]P-TSD09.2-E-RAL.(คชจ+วัสดุ)'!G44</f>
        <v>0</v>
      </c>
      <c r="PB126" s="133">
        <f t="shared" ref="PB126:PB129" si="2932">+OZ126-PA126</f>
        <v>0</v>
      </c>
      <c r="PC126" s="134" t="e">
        <f t="shared" ref="PC126:PC129" si="2933">PA126/OZ126*100</f>
        <v>#DIV/0!</v>
      </c>
      <c r="PD126" s="133">
        <f>+'[10]P-TSD09.2-E-RAL.(คชจ+วัสดุ)'!H44</f>
        <v>0</v>
      </c>
      <c r="PE126" s="145">
        <f t="shared" ref="PE126:PE129" si="2934">+PB126-PD126</f>
        <v>0</v>
      </c>
      <c r="PF126" s="144">
        <f t="shared" si="1459"/>
        <v>0</v>
      </c>
      <c r="PG126" s="147">
        <f t="shared" si="1459"/>
        <v>0</v>
      </c>
      <c r="PH126" s="133">
        <f t="shared" si="1459"/>
        <v>0</v>
      </c>
      <c r="PI126" s="134" t="e">
        <f t="shared" si="1460"/>
        <v>#DIV/0!</v>
      </c>
      <c r="PJ126" s="133">
        <f t="shared" si="1461"/>
        <v>0</v>
      </c>
      <c r="PK126" s="145">
        <f t="shared" si="1461"/>
        <v>0</v>
      </c>
      <c r="PL126" s="144">
        <f>+'[10]P-TSD09.2-E-RAL.(คชจ+วัสดุ)'!F45</f>
        <v>0</v>
      </c>
      <c r="PM126" s="147">
        <f>+'[10]P-TSD09.2-E-RAL.(คชจ+วัสดุ)'!G45</f>
        <v>0</v>
      </c>
      <c r="PN126" s="133">
        <f t="shared" ref="PN126:PN129" si="2935">+PL126-PM126</f>
        <v>0</v>
      </c>
      <c r="PO126" s="134" t="e">
        <f t="shared" ref="PO126:PO129" si="2936">PM126/PL126*100</f>
        <v>#DIV/0!</v>
      </c>
      <c r="PP126" s="133">
        <f>+'[10]P-TSD09.2-E-RAL.(คชจ+วัสดุ)'!H45</f>
        <v>0</v>
      </c>
      <c r="PQ126" s="145">
        <f t="shared" ref="PQ126:PQ129" si="2937">+PN126-PP126</f>
        <v>0</v>
      </c>
      <c r="PR126" s="144">
        <f>+'[10]P-TSD09.2-E-RAL.(คชจ+วัสดุ)'!F46</f>
        <v>0</v>
      </c>
      <c r="PS126" s="147">
        <f>+'[10]P-TSD09.2-E-RAL.(คชจ+วัสดุ)'!G46</f>
        <v>0</v>
      </c>
      <c r="PT126" s="133">
        <f t="shared" ref="PT126:PT129" si="2938">+PR126-PS126</f>
        <v>0</v>
      </c>
      <c r="PU126" s="134" t="e">
        <f t="shared" ref="PU126:PU129" si="2939">PS126/PR126*100</f>
        <v>#DIV/0!</v>
      </c>
      <c r="PV126" s="133">
        <f>+'[10]P-TSD09.2-E-RAL.(คชจ+วัสดุ)'!H46</f>
        <v>0</v>
      </c>
      <c r="PW126" s="145">
        <f t="shared" ref="PW126:PW129" si="2940">+PT126-PV126</f>
        <v>0</v>
      </c>
    </row>
    <row r="127" spans="1:439" s="98" customFormat="1">
      <c r="A127" s="150"/>
      <c r="B127" s="184" t="s">
        <v>844</v>
      </c>
      <c r="C127" s="184" t="s">
        <v>845</v>
      </c>
      <c r="D127" s="133">
        <f>+'[10]ค่าใช้+ประสาน งบโครงการ (P)'!D40</f>
        <v>0</v>
      </c>
      <c r="E127" s="133">
        <f>+'[10]ค่าใช้+ประสาน งบโครงการ (P)'!E40</f>
        <v>0</v>
      </c>
      <c r="F127" s="133">
        <f t="shared" si="2371"/>
        <v>0</v>
      </c>
      <c r="G127" s="147">
        <f>+'[10]ค่าใช้+ประสาน งบโครงการ (P)'!F40</f>
        <v>0</v>
      </c>
      <c r="H127" s="133">
        <f t="shared" si="2815"/>
        <v>0</v>
      </c>
      <c r="I127" s="147">
        <f>+'[10]ค่าใช้+ประสาน งบโครงการ (P)'!H40</f>
        <v>0</v>
      </c>
      <c r="J127" s="133">
        <f t="shared" si="2373"/>
        <v>0</v>
      </c>
      <c r="K127" s="134" t="e">
        <f t="shared" si="1374"/>
        <v>#DIV/0!</v>
      </c>
      <c r="L127" s="133">
        <f>+'[10]ค่าใช้+ประสาน งบโครงการ (P)'!K40</f>
        <v>0</v>
      </c>
      <c r="M127" s="135">
        <f t="shared" si="2374"/>
        <v>0</v>
      </c>
      <c r="N127" s="136">
        <f t="shared" si="1375"/>
        <v>0</v>
      </c>
      <c r="O127" s="148">
        <f t="shared" si="1375"/>
        <v>0</v>
      </c>
      <c r="P127" s="137">
        <f t="shared" si="1375"/>
        <v>0</v>
      </c>
      <c r="Q127" s="138" t="e">
        <f t="shared" si="1376"/>
        <v>#DIV/0!</v>
      </c>
      <c r="R127" s="137">
        <f t="shared" si="1377"/>
        <v>0</v>
      </c>
      <c r="S127" s="139">
        <f t="shared" si="1377"/>
        <v>0</v>
      </c>
      <c r="T127" s="140">
        <f t="shared" si="1484"/>
        <v>0</v>
      </c>
      <c r="U127" s="149">
        <f t="shared" si="1484"/>
        <v>0</v>
      </c>
      <c r="V127" s="141">
        <f t="shared" si="2816"/>
        <v>0</v>
      </c>
      <c r="W127" s="142" t="e">
        <f t="shared" si="1248"/>
        <v>#DIV/0!</v>
      </c>
      <c r="X127" s="141">
        <f t="shared" si="1486"/>
        <v>0</v>
      </c>
      <c r="Y127" s="143">
        <f t="shared" si="2817"/>
        <v>0</v>
      </c>
      <c r="Z127" s="144">
        <v>0</v>
      </c>
      <c r="AA127" s="147">
        <v>0</v>
      </c>
      <c r="AB127" s="133">
        <f t="shared" si="2818"/>
        <v>0</v>
      </c>
      <c r="AC127" s="134" t="e">
        <f t="shared" si="2819"/>
        <v>#DIV/0!</v>
      </c>
      <c r="AD127" s="133">
        <v>0</v>
      </c>
      <c r="AE127" s="145">
        <f t="shared" si="2820"/>
        <v>0</v>
      </c>
      <c r="AF127" s="144">
        <v>0</v>
      </c>
      <c r="AG127" s="147">
        <v>0</v>
      </c>
      <c r="AH127" s="133">
        <f t="shared" si="2821"/>
        <v>0</v>
      </c>
      <c r="AI127" s="134" t="e">
        <f t="shared" si="2822"/>
        <v>#DIV/0!</v>
      </c>
      <c r="AJ127" s="133">
        <v>0</v>
      </c>
      <c r="AK127" s="145">
        <f t="shared" si="2823"/>
        <v>0</v>
      </c>
      <c r="AL127" s="144">
        <f t="shared" si="1378"/>
        <v>0</v>
      </c>
      <c r="AM127" s="147">
        <f t="shared" si="1378"/>
        <v>0</v>
      </c>
      <c r="AN127" s="133">
        <f t="shared" si="1378"/>
        <v>0</v>
      </c>
      <c r="AO127" s="134" t="e">
        <f t="shared" si="1379"/>
        <v>#DIV/0!</v>
      </c>
      <c r="AP127" s="133">
        <f t="shared" si="1380"/>
        <v>0</v>
      </c>
      <c r="AQ127" s="145">
        <f t="shared" si="1380"/>
        <v>0</v>
      </c>
      <c r="AR127" s="144"/>
      <c r="AS127" s="147"/>
      <c r="AT127" s="133">
        <f t="shared" si="1381"/>
        <v>0</v>
      </c>
      <c r="AU127" s="134" t="e">
        <f t="shared" si="1382"/>
        <v>#DIV/0!</v>
      </c>
      <c r="AV127" s="133"/>
      <c r="AW127" s="145">
        <f t="shared" si="1383"/>
        <v>0</v>
      </c>
      <c r="AX127" s="144"/>
      <c r="AY127" s="147"/>
      <c r="AZ127" s="133">
        <f t="shared" si="1384"/>
        <v>0</v>
      </c>
      <c r="BA127" s="134" t="e">
        <f t="shared" si="1385"/>
        <v>#DIV/0!</v>
      </c>
      <c r="BB127" s="133"/>
      <c r="BC127" s="145">
        <f t="shared" si="1386"/>
        <v>0</v>
      </c>
      <c r="BD127" s="144"/>
      <c r="BE127" s="147"/>
      <c r="BF127" s="133">
        <f t="shared" si="1387"/>
        <v>0</v>
      </c>
      <c r="BG127" s="134" t="e">
        <f t="shared" si="1388"/>
        <v>#DIV/0!</v>
      </c>
      <c r="BH127" s="133"/>
      <c r="BI127" s="145">
        <f t="shared" si="1389"/>
        <v>0</v>
      </c>
      <c r="BJ127" s="144">
        <f t="shared" si="1390"/>
        <v>0</v>
      </c>
      <c r="BK127" s="147">
        <f t="shared" si="1390"/>
        <v>0</v>
      </c>
      <c r="BL127" s="133">
        <f t="shared" si="1390"/>
        <v>0</v>
      </c>
      <c r="BM127" s="134" t="e">
        <f t="shared" si="1391"/>
        <v>#DIV/0!</v>
      </c>
      <c r="BN127" s="133">
        <f t="shared" si="1392"/>
        <v>0</v>
      </c>
      <c r="BO127" s="145">
        <f t="shared" si="1392"/>
        <v>0</v>
      </c>
      <c r="BP127" s="144"/>
      <c r="BQ127" s="147"/>
      <c r="BR127" s="133">
        <f t="shared" si="1393"/>
        <v>0</v>
      </c>
      <c r="BS127" s="134" t="e">
        <f t="shared" si="1394"/>
        <v>#DIV/0!</v>
      </c>
      <c r="BT127" s="133"/>
      <c r="BU127" s="145">
        <f t="shared" si="1395"/>
        <v>0</v>
      </c>
      <c r="BV127" s="144"/>
      <c r="BW127" s="147"/>
      <c r="BX127" s="133">
        <f t="shared" si="1396"/>
        <v>0</v>
      </c>
      <c r="BY127" s="134" t="e">
        <f t="shared" si="1397"/>
        <v>#DIV/0!</v>
      </c>
      <c r="BZ127" s="133"/>
      <c r="CA127" s="145">
        <f t="shared" si="1398"/>
        <v>0</v>
      </c>
      <c r="CB127" s="144"/>
      <c r="CC127" s="147"/>
      <c r="CD127" s="133">
        <f t="shared" si="1399"/>
        <v>0</v>
      </c>
      <c r="CE127" s="134" t="e">
        <f t="shared" si="1400"/>
        <v>#DIV/0!</v>
      </c>
      <c r="CF127" s="133"/>
      <c r="CG127" s="145">
        <f t="shared" si="1401"/>
        <v>0</v>
      </c>
      <c r="CH127" s="144">
        <f t="shared" si="1402"/>
        <v>0</v>
      </c>
      <c r="CI127" s="147">
        <f t="shared" si="1402"/>
        <v>0</v>
      </c>
      <c r="CJ127" s="133">
        <f t="shared" si="1402"/>
        <v>0</v>
      </c>
      <c r="CK127" s="134" t="e">
        <f t="shared" si="1403"/>
        <v>#DIV/0!</v>
      </c>
      <c r="CL127" s="133">
        <f t="shared" si="1404"/>
        <v>0</v>
      </c>
      <c r="CM127" s="145">
        <f t="shared" si="1404"/>
        <v>0</v>
      </c>
      <c r="CN127" s="144"/>
      <c r="CO127" s="147"/>
      <c r="CP127" s="133">
        <f t="shared" si="1405"/>
        <v>0</v>
      </c>
      <c r="CQ127" s="134" t="e">
        <f t="shared" si="1406"/>
        <v>#DIV/0!</v>
      </c>
      <c r="CR127" s="133"/>
      <c r="CS127" s="145">
        <f t="shared" si="1407"/>
        <v>0</v>
      </c>
      <c r="CT127" s="144"/>
      <c r="CU127" s="147"/>
      <c r="CV127" s="133">
        <f t="shared" si="1408"/>
        <v>0</v>
      </c>
      <c r="CW127" s="134" t="e">
        <f t="shared" si="1409"/>
        <v>#DIV/0!</v>
      </c>
      <c r="CX127" s="133"/>
      <c r="CY127" s="145">
        <f t="shared" si="1410"/>
        <v>0</v>
      </c>
      <c r="CZ127" s="144"/>
      <c r="DA127" s="147"/>
      <c r="DB127" s="133">
        <f t="shared" si="1411"/>
        <v>0</v>
      </c>
      <c r="DC127" s="134" t="e">
        <f t="shared" si="1412"/>
        <v>#DIV/0!</v>
      </c>
      <c r="DD127" s="133"/>
      <c r="DE127" s="145">
        <f t="shared" si="1413"/>
        <v>0</v>
      </c>
      <c r="DF127" s="144">
        <f t="shared" si="1414"/>
        <v>0</v>
      </c>
      <c r="DG127" s="147">
        <f t="shared" si="1414"/>
        <v>0</v>
      </c>
      <c r="DH127" s="133">
        <f t="shared" si="1414"/>
        <v>0</v>
      </c>
      <c r="DI127" s="134" t="e">
        <f t="shared" si="1415"/>
        <v>#DIV/0!</v>
      </c>
      <c r="DJ127" s="133">
        <f t="shared" si="1416"/>
        <v>0</v>
      </c>
      <c r="DK127" s="145">
        <f t="shared" si="1416"/>
        <v>0</v>
      </c>
      <c r="DL127" s="144"/>
      <c r="DM127" s="147"/>
      <c r="DN127" s="133">
        <f t="shared" si="1417"/>
        <v>0</v>
      </c>
      <c r="DO127" s="134" t="e">
        <f t="shared" si="1418"/>
        <v>#DIV/0!</v>
      </c>
      <c r="DP127" s="133"/>
      <c r="DQ127" s="145">
        <f t="shared" si="1419"/>
        <v>0</v>
      </c>
      <c r="DR127" s="144"/>
      <c r="DS127" s="147"/>
      <c r="DT127" s="133">
        <f t="shared" si="1420"/>
        <v>0</v>
      </c>
      <c r="DU127" s="134" t="e">
        <f t="shared" si="1421"/>
        <v>#DIV/0!</v>
      </c>
      <c r="DV127" s="133"/>
      <c r="DW127" s="145">
        <f t="shared" si="1422"/>
        <v>0</v>
      </c>
      <c r="DX127" s="144"/>
      <c r="DY127" s="147"/>
      <c r="DZ127" s="133">
        <f t="shared" si="2824"/>
        <v>0</v>
      </c>
      <c r="EA127" s="134" t="e">
        <f t="shared" si="2825"/>
        <v>#DIV/0!</v>
      </c>
      <c r="EB127" s="133"/>
      <c r="EC127" s="145">
        <f t="shared" si="2826"/>
        <v>0</v>
      </c>
      <c r="ED127" s="144">
        <f t="shared" si="1423"/>
        <v>0</v>
      </c>
      <c r="EE127" s="147">
        <f t="shared" si="1423"/>
        <v>0</v>
      </c>
      <c r="EF127" s="133">
        <f t="shared" si="1423"/>
        <v>0</v>
      </c>
      <c r="EG127" s="134" t="e">
        <f t="shared" si="1424"/>
        <v>#DIV/0!</v>
      </c>
      <c r="EH127" s="133">
        <f t="shared" si="1425"/>
        <v>0</v>
      </c>
      <c r="EI127" s="145">
        <f t="shared" si="1425"/>
        <v>0</v>
      </c>
      <c r="EJ127" s="144"/>
      <c r="EK127" s="147"/>
      <c r="EL127" s="133">
        <f t="shared" si="2827"/>
        <v>0</v>
      </c>
      <c r="EM127" s="134" t="e">
        <f t="shared" si="2828"/>
        <v>#DIV/0!</v>
      </c>
      <c r="EN127" s="133"/>
      <c r="EO127" s="145">
        <f t="shared" si="2829"/>
        <v>0</v>
      </c>
      <c r="EP127" s="144"/>
      <c r="EQ127" s="147"/>
      <c r="ER127" s="133">
        <f t="shared" si="2830"/>
        <v>0</v>
      </c>
      <c r="ES127" s="134" t="e">
        <f t="shared" si="2831"/>
        <v>#DIV/0!</v>
      </c>
      <c r="ET127" s="133"/>
      <c r="EU127" s="145">
        <f t="shared" si="2832"/>
        <v>0</v>
      </c>
      <c r="EV127" s="144"/>
      <c r="EW127" s="147"/>
      <c r="EX127" s="133">
        <f t="shared" si="2833"/>
        <v>0</v>
      </c>
      <c r="EY127" s="134" t="e">
        <f t="shared" si="2834"/>
        <v>#DIV/0!</v>
      </c>
      <c r="EZ127" s="133"/>
      <c r="FA127" s="145">
        <f t="shared" si="2835"/>
        <v>0</v>
      </c>
      <c r="FB127" s="144"/>
      <c r="FC127" s="147"/>
      <c r="FD127" s="133">
        <f t="shared" si="2836"/>
        <v>0</v>
      </c>
      <c r="FE127" s="134" t="e">
        <f t="shared" si="2837"/>
        <v>#DIV/0!</v>
      </c>
      <c r="FF127" s="133"/>
      <c r="FG127" s="145">
        <f t="shared" si="2838"/>
        <v>0</v>
      </c>
      <c r="FH127" s="144"/>
      <c r="FI127" s="147"/>
      <c r="FJ127" s="133">
        <f t="shared" si="2839"/>
        <v>0</v>
      </c>
      <c r="FK127" s="134" t="e">
        <f t="shared" si="2840"/>
        <v>#DIV/0!</v>
      </c>
      <c r="FL127" s="133"/>
      <c r="FM127" s="145">
        <f t="shared" si="2841"/>
        <v>0</v>
      </c>
      <c r="FN127" s="144">
        <f t="shared" si="1426"/>
        <v>0</v>
      </c>
      <c r="FO127" s="147">
        <f t="shared" si="1426"/>
        <v>0</v>
      </c>
      <c r="FP127" s="133">
        <f t="shared" si="1426"/>
        <v>0</v>
      </c>
      <c r="FQ127" s="134" t="e">
        <f t="shared" si="1427"/>
        <v>#DIV/0!</v>
      </c>
      <c r="FR127" s="133">
        <f t="shared" si="1428"/>
        <v>0</v>
      </c>
      <c r="FS127" s="145">
        <f t="shared" si="1428"/>
        <v>0</v>
      </c>
      <c r="FT127" s="144"/>
      <c r="FU127" s="147"/>
      <c r="FV127" s="133">
        <f t="shared" si="2842"/>
        <v>0</v>
      </c>
      <c r="FW127" s="134" t="e">
        <f t="shared" si="2843"/>
        <v>#DIV/0!</v>
      </c>
      <c r="FX127" s="133"/>
      <c r="FY127" s="145">
        <f t="shared" si="2844"/>
        <v>0</v>
      </c>
      <c r="FZ127" s="144"/>
      <c r="GA127" s="147"/>
      <c r="GB127" s="133">
        <f t="shared" si="2845"/>
        <v>0</v>
      </c>
      <c r="GC127" s="134" t="e">
        <f t="shared" si="2846"/>
        <v>#DIV/0!</v>
      </c>
      <c r="GD127" s="133"/>
      <c r="GE127" s="145">
        <f t="shared" si="2847"/>
        <v>0</v>
      </c>
      <c r="GF127" s="144"/>
      <c r="GG127" s="147"/>
      <c r="GH127" s="133">
        <f t="shared" si="2848"/>
        <v>0</v>
      </c>
      <c r="GI127" s="134" t="e">
        <f t="shared" si="2849"/>
        <v>#DIV/0!</v>
      </c>
      <c r="GJ127" s="133"/>
      <c r="GK127" s="145">
        <f t="shared" si="2850"/>
        <v>0</v>
      </c>
      <c r="GL127" s="144">
        <f t="shared" si="1429"/>
        <v>0</v>
      </c>
      <c r="GM127" s="147">
        <f t="shared" si="1429"/>
        <v>0</v>
      </c>
      <c r="GN127" s="133">
        <f t="shared" si="1429"/>
        <v>0</v>
      </c>
      <c r="GO127" s="134" t="e">
        <f t="shared" si="1430"/>
        <v>#DIV/0!</v>
      </c>
      <c r="GP127" s="133">
        <f t="shared" si="1431"/>
        <v>0</v>
      </c>
      <c r="GQ127" s="145">
        <f t="shared" si="1431"/>
        <v>0</v>
      </c>
      <c r="GR127" s="144"/>
      <c r="GS127" s="147"/>
      <c r="GT127" s="133">
        <f t="shared" si="2851"/>
        <v>0</v>
      </c>
      <c r="GU127" s="134" t="e">
        <f t="shared" si="2852"/>
        <v>#DIV/0!</v>
      </c>
      <c r="GV127" s="133"/>
      <c r="GW127" s="145">
        <f t="shared" si="2853"/>
        <v>0</v>
      </c>
      <c r="GX127" s="144"/>
      <c r="GY127" s="147"/>
      <c r="GZ127" s="133">
        <f t="shared" si="2854"/>
        <v>0</v>
      </c>
      <c r="HA127" s="134" t="e">
        <f t="shared" si="2855"/>
        <v>#DIV/0!</v>
      </c>
      <c r="HB127" s="133"/>
      <c r="HC127" s="145">
        <f t="shared" si="2856"/>
        <v>0</v>
      </c>
      <c r="HD127" s="144"/>
      <c r="HE127" s="147"/>
      <c r="HF127" s="133">
        <f t="shared" si="2857"/>
        <v>0</v>
      </c>
      <c r="HG127" s="134" t="e">
        <f t="shared" si="2858"/>
        <v>#DIV/0!</v>
      </c>
      <c r="HH127" s="133"/>
      <c r="HI127" s="145">
        <f t="shared" si="2859"/>
        <v>0</v>
      </c>
      <c r="HJ127" s="144"/>
      <c r="HK127" s="147"/>
      <c r="HL127" s="133">
        <f t="shared" si="2860"/>
        <v>0</v>
      </c>
      <c r="HM127" s="134" t="e">
        <f t="shared" si="2861"/>
        <v>#DIV/0!</v>
      </c>
      <c r="HN127" s="133"/>
      <c r="HO127" s="145">
        <f t="shared" si="2862"/>
        <v>0</v>
      </c>
      <c r="HP127" s="144"/>
      <c r="HQ127" s="147"/>
      <c r="HR127" s="133">
        <f t="shared" si="2863"/>
        <v>0</v>
      </c>
      <c r="HS127" s="134" t="e">
        <f t="shared" si="2864"/>
        <v>#DIV/0!</v>
      </c>
      <c r="HT127" s="133"/>
      <c r="HU127" s="145">
        <f t="shared" si="2865"/>
        <v>0</v>
      </c>
      <c r="HV127" s="144"/>
      <c r="HW127" s="147"/>
      <c r="HX127" s="133">
        <f t="shared" si="2866"/>
        <v>0</v>
      </c>
      <c r="HY127" s="134" t="e">
        <f t="shared" si="2867"/>
        <v>#DIV/0!</v>
      </c>
      <c r="HZ127" s="133"/>
      <c r="IA127" s="145">
        <f t="shared" si="2868"/>
        <v>0</v>
      </c>
      <c r="IB127" s="144">
        <f t="shared" si="1432"/>
        <v>0</v>
      </c>
      <c r="IC127" s="147">
        <f t="shared" si="1432"/>
        <v>0</v>
      </c>
      <c r="ID127" s="133">
        <f t="shared" si="1432"/>
        <v>0</v>
      </c>
      <c r="IE127" s="134" t="e">
        <f t="shared" si="1433"/>
        <v>#DIV/0!</v>
      </c>
      <c r="IF127" s="133">
        <f t="shared" si="1434"/>
        <v>0</v>
      </c>
      <c r="IG127" s="145">
        <f t="shared" si="1434"/>
        <v>0</v>
      </c>
      <c r="IH127" s="144"/>
      <c r="II127" s="147"/>
      <c r="IJ127" s="133">
        <f t="shared" si="2869"/>
        <v>0</v>
      </c>
      <c r="IK127" s="134" t="e">
        <f t="shared" si="2870"/>
        <v>#DIV/0!</v>
      </c>
      <c r="IL127" s="133"/>
      <c r="IM127" s="145">
        <f t="shared" si="2871"/>
        <v>0</v>
      </c>
      <c r="IN127" s="144"/>
      <c r="IO127" s="147"/>
      <c r="IP127" s="133">
        <f t="shared" si="2872"/>
        <v>0</v>
      </c>
      <c r="IQ127" s="134" t="e">
        <f t="shared" si="2873"/>
        <v>#DIV/0!</v>
      </c>
      <c r="IR127" s="133"/>
      <c r="IS127" s="145">
        <f t="shared" si="2874"/>
        <v>0</v>
      </c>
      <c r="IT127" s="144"/>
      <c r="IU127" s="147"/>
      <c r="IV127" s="133">
        <f t="shared" si="2875"/>
        <v>0</v>
      </c>
      <c r="IW127" s="134" t="e">
        <f t="shared" si="2876"/>
        <v>#DIV/0!</v>
      </c>
      <c r="IX127" s="133"/>
      <c r="IY127" s="145">
        <f t="shared" si="2877"/>
        <v>0</v>
      </c>
      <c r="IZ127" s="144">
        <f t="shared" si="1435"/>
        <v>0</v>
      </c>
      <c r="JA127" s="147">
        <f t="shared" si="1435"/>
        <v>0</v>
      </c>
      <c r="JB127" s="133">
        <f t="shared" si="1435"/>
        <v>0</v>
      </c>
      <c r="JC127" s="134" t="e">
        <f t="shared" si="1436"/>
        <v>#DIV/0!</v>
      </c>
      <c r="JD127" s="133">
        <f t="shared" si="1437"/>
        <v>0</v>
      </c>
      <c r="JE127" s="145">
        <f t="shared" si="1437"/>
        <v>0</v>
      </c>
      <c r="JF127" s="144"/>
      <c r="JG127" s="147"/>
      <c r="JH127" s="133">
        <f t="shared" si="2878"/>
        <v>0</v>
      </c>
      <c r="JI127" s="134" t="e">
        <f t="shared" si="2879"/>
        <v>#DIV/0!</v>
      </c>
      <c r="JJ127" s="133"/>
      <c r="JK127" s="145">
        <f t="shared" si="2880"/>
        <v>0</v>
      </c>
      <c r="JL127" s="144"/>
      <c r="JM127" s="147"/>
      <c r="JN127" s="133">
        <f t="shared" si="2881"/>
        <v>0</v>
      </c>
      <c r="JO127" s="134" t="e">
        <f t="shared" si="2882"/>
        <v>#DIV/0!</v>
      </c>
      <c r="JP127" s="133"/>
      <c r="JQ127" s="145">
        <f t="shared" si="2883"/>
        <v>0</v>
      </c>
      <c r="JR127" s="144"/>
      <c r="JS127" s="147"/>
      <c r="JT127" s="133">
        <f t="shared" si="2884"/>
        <v>0</v>
      </c>
      <c r="JU127" s="134" t="e">
        <f t="shared" si="2885"/>
        <v>#DIV/0!</v>
      </c>
      <c r="JV127" s="133"/>
      <c r="JW127" s="145">
        <f t="shared" si="2886"/>
        <v>0</v>
      </c>
      <c r="JX127" s="144"/>
      <c r="JY127" s="147"/>
      <c r="JZ127" s="133">
        <f t="shared" si="2887"/>
        <v>0</v>
      </c>
      <c r="KA127" s="134" t="e">
        <f t="shared" si="2888"/>
        <v>#DIV/0!</v>
      </c>
      <c r="KB127" s="133"/>
      <c r="KC127" s="145">
        <f t="shared" si="2889"/>
        <v>0</v>
      </c>
      <c r="KD127" s="144">
        <f t="shared" si="1438"/>
        <v>0</v>
      </c>
      <c r="KE127" s="147">
        <f t="shared" si="1438"/>
        <v>0</v>
      </c>
      <c r="KF127" s="133">
        <f t="shared" si="1438"/>
        <v>0</v>
      </c>
      <c r="KG127" s="134" t="e">
        <f t="shared" si="1439"/>
        <v>#DIV/0!</v>
      </c>
      <c r="KH127" s="133">
        <f t="shared" si="1440"/>
        <v>0</v>
      </c>
      <c r="KI127" s="145">
        <f t="shared" si="1440"/>
        <v>0</v>
      </c>
      <c r="KJ127" s="144"/>
      <c r="KK127" s="147"/>
      <c r="KL127" s="133">
        <f t="shared" si="2890"/>
        <v>0</v>
      </c>
      <c r="KM127" s="134" t="e">
        <f t="shared" si="2891"/>
        <v>#DIV/0!</v>
      </c>
      <c r="KN127" s="133"/>
      <c r="KO127" s="145">
        <f t="shared" si="2892"/>
        <v>0</v>
      </c>
      <c r="KP127" s="144"/>
      <c r="KQ127" s="147"/>
      <c r="KR127" s="133">
        <f t="shared" si="2893"/>
        <v>0</v>
      </c>
      <c r="KS127" s="134" t="e">
        <f t="shared" si="2894"/>
        <v>#DIV/0!</v>
      </c>
      <c r="KT127" s="133"/>
      <c r="KU127" s="145">
        <f t="shared" si="2895"/>
        <v>0</v>
      </c>
      <c r="KV127" s="144">
        <f t="shared" si="1441"/>
        <v>0</v>
      </c>
      <c r="KW127" s="147">
        <f t="shared" si="1441"/>
        <v>0</v>
      </c>
      <c r="KX127" s="133">
        <f t="shared" si="1441"/>
        <v>0</v>
      </c>
      <c r="KY127" s="134" t="e">
        <f t="shared" si="1442"/>
        <v>#DIV/0!</v>
      </c>
      <c r="KZ127" s="133">
        <f t="shared" si="1443"/>
        <v>0</v>
      </c>
      <c r="LA127" s="145">
        <f t="shared" si="1443"/>
        <v>0</v>
      </c>
      <c r="LB127" s="144"/>
      <c r="LC127" s="147"/>
      <c r="LD127" s="133">
        <f t="shared" si="2896"/>
        <v>0</v>
      </c>
      <c r="LE127" s="134" t="e">
        <f t="shared" si="2897"/>
        <v>#DIV/0!</v>
      </c>
      <c r="LF127" s="133"/>
      <c r="LG127" s="145">
        <f t="shared" si="2898"/>
        <v>0</v>
      </c>
      <c r="LH127" s="144"/>
      <c r="LI127" s="147"/>
      <c r="LJ127" s="133">
        <f t="shared" si="2899"/>
        <v>0</v>
      </c>
      <c r="LK127" s="134" t="e">
        <f t="shared" si="2900"/>
        <v>#DIV/0!</v>
      </c>
      <c r="LL127" s="133"/>
      <c r="LM127" s="145">
        <f t="shared" si="2901"/>
        <v>0</v>
      </c>
      <c r="LN127" s="144">
        <f t="shared" si="1444"/>
        <v>0</v>
      </c>
      <c r="LO127" s="147">
        <f t="shared" si="1444"/>
        <v>0</v>
      </c>
      <c r="LP127" s="133">
        <f t="shared" si="1444"/>
        <v>0</v>
      </c>
      <c r="LQ127" s="134" t="e">
        <f t="shared" si="1445"/>
        <v>#DIV/0!</v>
      </c>
      <c r="LR127" s="133">
        <f t="shared" si="1446"/>
        <v>0</v>
      </c>
      <c r="LS127" s="145">
        <f t="shared" si="1446"/>
        <v>0</v>
      </c>
      <c r="LT127" s="144"/>
      <c r="LU127" s="147"/>
      <c r="LV127" s="133">
        <f t="shared" si="2902"/>
        <v>0</v>
      </c>
      <c r="LW127" s="134" t="e">
        <f t="shared" si="2903"/>
        <v>#DIV/0!</v>
      </c>
      <c r="LX127" s="133"/>
      <c r="LY127" s="145">
        <f t="shared" si="2904"/>
        <v>0</v>
      </c>
      <c r="LZ127" s="144"/>
      <c r="MA127" s="147"/>
      <c r="MB127" s="133">
        <f t="shared" si="2905"/>
        <v>0</v>
      </c>
      <c r="MC127" s="134" t="e">
        <f t="shared" si="2906"/>
        <v>#DIV/0!</v>
      </c>
      <c r="MD127" s="133"/>
      <c r="ME127" s="145">
        <f t="shared" si="2907"/>
        <v>0</v>
      </c>
      <c r="MF127" s="144">
        <f t="shared" si="1447"/>
        <v>0</v>
      </c>
      <c r="MG127" s="147">
        <f t="shared" si="1447"/>
        <v>0</v>
      </c>
      <c r="MH127" s="133">
        <f t="shared" si="1447"/>
        <v>0</v>
      </c>
      <c r="MI127" s="134" t="e">
        <f t="shared" si="1448"/>
        <v>#DIV/0!</v>
      </c>
      <c r="MJ127" s="133">
        <f t="shared" si="1449"/>
        <v>0</v>
      </c>
      <c r="MK127" s="145">
        <f t="shared" si="1449"/>
        <v>0</v>
      </c>
      <c r="ML127" s="144"/>
      <c r="MM127" s="147"/>
      <c r="MN127" s="133">
        <f t="shared" si="2908"/>
        <v>0</v>
      </c>
      <c r="MO127" s="134" t="e">
        <f t="shared" si="2909"/>
        <v>#DIV/0!</v>
      </c>
      <c r="MP127" s="133"/>
      <c r="MQ127" s="145">
        <f t="shared" si="2910"/>
        <v>0</v>
      </c>
      <c r="MR127" s="144"/>
      <c r="MS127" s="147"/>
      <c r="MT127" s="133">
        <f t="shared" si="2911"/>
        <v>0</v>
      </c>
      <c r="MU127" s="134" t="e">
        <f t="shared" si="2912"/>
        <v>#DIV/0!</v>
      </c>
      <c r="MV127" s="133"/>
      <c r="MW127" s="145">
        <f t="shared" si="2913"/>
        <v>0</v>
      </c>
      <c r="MX127" s="144">
        <f t="shared" si="1450"/>
        <v>0</v>
      </c>
      <c r="MY127" s="147">
        <f t="shared" si="1450"/>
        <v>0</v>
      </c>
      <c r="MZ127" s="133">
        <f t="shared" si="1450"/>
        <v>0</v>
      </c>
      <c r="NA127" s="134" t="e">
        <f t="shared" si="1451"/>
        <v>#DIV/0!</v>
      </c>
      <c r="NB127" s="133">
        <f t="shared" si="1452"/>
        <v>0</v>
      </c>
      <c r="NC127" s="145">
        <f t="shared" si="1452"/>
        <v>0</v>
      </c>
      <c r="ND127" s="144"/>
      <c r="NE127" s="147"/>
      <c r="NF127" s="133">
        <f t="shared" si="2914"/>
        <v>0</v>
      </c>
      <c r="NG127" s="134" t="e">
        <f t="shared" si="2915"/>
        <v>#DIV/0!</v>
      </c>
      <c r="NH127" s="133"/>
      <c r="NI127" s="145">
        <f t="shared" si="2916"/>
        <v>0</v>
      </c>
      <c r="NJ127" s="144"/>
      <c r="NK127" s="147"/>
      <c r="NL127" s="133">
        <f t="shared" si="2917"/>
        <v>0</v>
      </c>
      <c r="NM127" s="134" t="e">
        <f t="shared" si="2918"/>
        <v>#DIV/0!</v>
      </c>
      <c r="NN127" s="133"/>
      <c r="NO127" s="145">
        <f t="shared" si="2919"/>
        <v>0</v>
      </c>
      <c r="NP127" s="144">
        <f t="shared" si="1453"/>
        <v>0</v>
      </c>
      <c r="NQ127" s="147">
        <f t="shared" si="1453"/>
        <v>0</v>
      </c>
      <c r="NR127" s="133">
        <f t="shared" si="1453"/>
        <v>0</v>
      </c>
      <c r="NS127" s="134" t="e">
        <f t="shared" si="1454"/>
        <v>#DIV/0!</v>
      </c>
      <c r="NT127" s="133">
        <f t="shared" si="1455"/>
        <v>0</v>
      </c>
      <c r="NU127" s="145">
        <f t="shared" si="1455"/>
        <v>0</v>
      </c>
      <c r="NV127" s="144"/>
      <c r="NW127" s="147"/>
      <c r="NX127" s="133">
        <f t="shared" si="2920"/>
        <v>0</v>
      </c>
      <c r="NY127" s="134" t="e">
        <f t="shared" si="2921"/>
        <v>#DIV/0!</v>
      </c>
      <c r="NZ127" s="133"/>
      <c r="OA127" s="145">
        <f t="shared" si="2922"/>
        <v>0</v>
      </c>
      <c r="OB127" s="144"/>
      <c r="OC127" s="147"/>
      <c r="OD127" s="133">
        <f t="shared" si="2923"/>
        <v>0</v>
      </c>
      <c r="OE127" s="134" t="e">
        <f t="shared" si="2924"/>
        <v>#DIV/0!</v>
      </c>
      <c r="OF127" s="133"/>
      <c r="OG127" s="145">
        <f t="shared" si="2925"/>
        <v>0</v>
      </c>
      <c r="OH127" s="144"/>
      <c r="OI127" s="147"/>
      <c r="OJ127" s="133">
        <f t="shared" si="2926"/>
        <v>0</v>
      </c>
      <c r="OK127" s="134" t="e">
        <f t="shared" si="2927"/>
        <v>#DIV/0!</v>
      </c>
      <c r="OL127" s="133"/>
      <c r="OM127" s="145">
        <f t="shared" si="2928"/>
        <v>0</v>
      </c>
      <c r="ON127" s="144">
        <f t="shared" si="1456"/>
        <v>0</v>
      </c>
      <c r="OO127" s="147">
        <f t="shared" si="1456"/>
        <v>0</v>
      </c>
      <c r="OP127" s="133">
        <f t="shared" si="1456"/>
        <v>0</v>
      </c>
      <c r="OQ127" s="134" t="e">
        <f t="shared" si="1457"/>
        <v>#DIV/0!</v>
      </c>
      <c r="OR127" s="133">
        <f t="shared" si="1458"/>
        <v>0</v>
      </c>
      <c r="OS127" s="145">
        <f t="shared" si="1458"/>
        <v>0</v>
      </c>
      <c r="OT127" s="144"/>
      <c r="OU127" s="147"/>
      <c r="OV127" s="133">
        <f t="shared" si="2929"/>
        <v>0</v>
      </c>
      <c r="OW127" s="134" t="e">
        <f t="shared" si="2930"/>
        <v>#DIV/0!</v>
      </c>
      <c r="OX127" s="133"/>
      <c r="OY127" s="145">
        <f t="shared" si="2931"/>
        <v>0</v>
      </c>
      <c r="OZ127" s="144"/>
      <c r="PA127" s="147"/>
      <c r="PB127" s="133">
        <f t="shared" si="2932"/>
        <v>0</v>
      </c>
      <c r="PC127" s="134" t="e">
        <f t="shared" si="2933"/>
        <v>#DIV/0!</v>
      </c>
      <c r="PD127" s="133"/>
      <c r="PE127" s="145">
        <f t="shared" si="2934"/>
        <v>0</v>
      </c>
      <c r="PF127" s="144">
        <f t="shared" si="1459"/>
        <v>0</v>
      </c>
      <c r="PG127" s="147">
        <f t="shared" si="1459"/>
        <v>0</v>
      </c>
      <c r="PH127" s="133">
        <f t="shared" si="1459"/>
        <v>0</v>
      </c>
      <c r="PI127" s="134" t="e">
        <f t="shared" si="1460"/>
        <v>#DIV/0!</v>
      </c>
      <c r="PJ127" s="133">
        <f t="shared" si="1461"/>
        <v>0</v>
      </c>
      <c r="PK127" s="145">
        <f t="shared" si="1461"/>
        <v>0</v>
      </c>
      <c r="PL127" s="144"/>
      <c r="PM127" s="147"/>
      <c r="PN127" s="133">
        <f t="shared" si="2935"/>
        <v>0</v>
      </c>
      <c r="PO127" s="134" t="e">
        <f t="shared" si="2936"/>
        <v>#DIV/0!</v>
      </c>
      <c r="PP127" s="133"/>
      <c r="PQ127" s="145">
        <f t="shared" si="2937"/>
        <v>0</v>
      </c>
      <c r="PR127" s="144"/>
      <c r="PS127" s="147"/>
      <c r="PT127" s="133">
        <f t="shared" si="2938"/>
        <v>0</v>
      </c>
      <c r="PU127" s="134" t="e">
        <f t="shared" si="2939"/>
        <v>#DIV/0!</v>
      </c>
      <c r="PV127" s="133"/>
      <c r="PW127" s="145">
        <f t="shared" si="2940"/>
        <v>0</v>
      </c>
    </row>
    <row r="128" spans="1:439" ht="18.75" customHeight="1">
      <c r="A128" s="233"/>
      <c r="B128" s="184" t="s">
        <v>846</v>
      </c>
      <c r="C128" s="184" t="s">
        <v>847</v>
      </c>
      <c r="D128" s="133">
        <f>+'[10]รายงานจัดซื้องบ P '!D33</f>
        <v>1334464</v>
      </c>
      <c r="E128" s="133">
        <f>+'[10]รายงานจัดซื้องบ P '!E33</f>
        <v>0</v>
      </c>
      <c r="F128" s="133">
        <f t="shared" si="2371"/>
        <v>1334464</v>
      </c>
      <c r="G128" s="147">
        <f>+'[10]รายงานจัดซื้องบ P '!F33</f>
        <v>0</v>
      </c>
      <c r="H128" s="133">
        <f t="shared" si="2815"/>
        <v>1334464</v>
      </c>
      <c r="I128" s="147">
        <f>+'[10]รายงานจัดซื้องบ P '!H33+'[10]รายงานจัดซื้องบ P '!K33+'[10]รายงานจัดซื้องบ P '!L33</f>
        <v>0</v>
      </c>
      <c r="J128" s="133">
        <f t="shared" si="2373"/>
        <v>1334464</v>
      </c>
      <c r="K128" s="134">
        <f t="shared" si="1374"/>
        <v>0</v>
      </c>
      <c r="L128" s="133">
        <f>+'[10]รายงานจัดซื้องบ P '!N33</f>
        <v>0</v>
      </c>
      <c r="M128" s="135">
        <f t="shared" si="2374"/>
        <v>1334464</v>
      </c>
      <c r="N128" s="136">
        <f t="shared" si="1375"/>
        <v>0</v>
      </c>
      <c r="O128" s="148">
        <f t="shared" si="1375"/>
        <v>0</v>
      </c>
      <c r="P128" s="137">
        <f t="shared" si="1375"/>
        <v>0</v>
      </c>
      <c r="Q128" s="138" t="e">
        <f t="shared" si="1376"/>
        <v>#DIV/0!</v>
      </c>
      <c r="R128" s="137">
        <f t="shared" si="1377"/>
        <v>0</v>
      </c>
      <c r="S128" s="139">
        <f t="shared" si="1377"/>
        <v>0</v>
      </c>
      <c r="T128" s="140">
        <f t="shared" si="1484"/>
        <v>1334464</v>
      </c>
      <c r="U128" s="149">
        <f t="shared" si="1484"/>
        <v>0</v>
      </c>
      <c r="V128" s="141">
        <f t="shared" si="2816"/>
        <v>1334464</v>
      </c>
      <c r="W128" s="142">
        <f t="shared" si="1248"/>
        <v>0</v>
      </c>
      <c r="X128" s="141">
        <f t="shared" si="1486"/>
        <v>0</v>
      </c>
      <c r="Y128" s="143">
        <f t="shared" si="2817"/>
        <v>1334464</v>
      </c>
      <c r="Z128" s="144">
        <v>0</v>
      </c>
      <c r="AA128" s="147">
        <v>0</v>
      </c>
      <c r="AB128" s="133">
        <f t="shared" si="2818"/>
        <v>0</v>
      </c>
      <c r="AC128" s="134" t="e">
        <f t="shared" si="2819"/>
        <v>#DIV/0!</v>
      </c>
      <c r="AD128" s="133">
        <v>0</v>
      </c>
      <c r="AE128" s="145">
        <f t="shared" si="2820"/>
        <v>0</v>
      </c>
      <c r="AF128" s="144">
        <v>0</v>
      </c>
      <c r="AG128" s="147">
        <v>0</v>
      </c>
      <c r="AH128" s="133">
        <f t="shared" si="2821"/>
        <v>0</v>
      </c>
      <c r="AI128" s="134" t="e">
        <f t="shared" si="2822"/>
        <v>#DIV/0!</v>
      </c>
      <c r="AJ128" s="133">
        <v>0</v>
      </c>
      <c r="AK128" s="145">
        <f t="shared" si="2823"/>
        <v>0</v>
      </c>
      <c r="AL128" s="144">
        <f t="shared" si="1378"/>
        <v>0</v>
      </c>
      <c r="AM128" s="147">
        <f t="shared" si="1378"/>
        <v>0</v>
      </c>
      <c r="AN128" s="133">
        <f t="shared" si="1378"/>
        <v>0</v>
      </c>
      <c r="AO128" s="134" t="e">
        <f t="shared" si="1379"/>
        <v>#DIV/0!</v>
      </c>
      <c r="AP128" s="133">
        <f t="shared" si="1380"/>
        <v>0</v>
      </c>
      <c r="AQ128" s="145">
        <f t="shared" si="1380"/>
        <v>0</v>
      </c>
      <c r="AR128" s="144"/>
      <c r="AS128" s="147"/>
      <c r="AT128" s="133">
        <f t="shared" si="1381"/>
        <v>0</v>
      </c>
      <c r="AU128" s="134" t="e">
        <f t="shared" si="1382"/>
        <v>#DIV/0!</v>
      </c>
      <c r="AV128" s="133"/>
      <c r="AW128" s="145">
        <f t="shared" si="1383"/>
        <v>0</v>
      </c>
      <c r="AX128" s="144"/>
      <c r="AY128" s="147"/>
      <c r="AZ128" s="133">
        <f t="shared" si="1384"/>
        <v>0</v>
      </c>
      <c r="BA128" s="134" t="e">
        <f t="shared" si="1385"/>
        <v>#DIV/0!</v>
      </c>
      <c r="BB128" s="133"/>
      <c r="BC128" s="145">
        <f t="shared" si="1386"/>
        <v>0</v>
      </c>
      <c r="BD128" s="144"/>
      <c r="BE128" s="147"/>
      <c r="BF128" s="133">
        <f t="shared" si="1387"/>
        <v>0</v>
      </c>
      <c r="BG128" s="134" t="e">
        <f t="shared" si="1388"/>
        <v>#DIV/0!</v>
      </c>
      <c r="BH128" s="133"/>
      <c r="BI128" s="145">
        <f t="shared" si="1389"/>
        <v>0</v>
      </c>
      <c r="BJ128" s="144">
        <f t="shared" si="1390"/>
        <v>1334464</v>
      </c>
      <c r="BK128" s="147">
        <f t="shared" si="1390"/>
        <v>0</v>
      </c>
      <c r="BL128" s="133">
        <f t="shared" si="1390"/>
        <v>1334464</v>
      </c>
      <c r="BM128" s="134">
        <f t="shared" si="1391"/>
        <v>0</v>
      </c>
      <c r="BN128" s="133">
        <f t="shared" si="1392"/>
        <v>0</v>
      </c>
      <c r="BO128" s="145">
        <f t="shared" si="1392"/>
        <v>1334464</v>
      </c>
      <c r="BP128" s="144">
        <f>+[10]รายละเอียดซื้อP!F134</f>
        <v>1334464</v>
      </c>
      <c r="BQ128" s="147">
        <f>+[10]รายละเอียดซื้อP!G134+[10]รายละเอียดซื้อP!J134+[10]รายละเอียดซื้อP!K134</f>
        <v>0</v>
      </c>
      <c r="BR128" s="133">
        <f t="shared" si="1393"/>
        <v>1334464</v>
      </c>
      <c r="BS128" s="134">
        <f t="shared" si="1394"/>
        <v>0</v>
      </c>
      <c r="BT128" s="133">
        <f>+[10]รายละเอียดซื้อP!N134</f>
        <v>0</v>
      </c>
      <c r="BU128" s="145">
        <f t="shared" si="1395"/>
        <v>1334464</v>
      </c>
      <c r="BV128" s="144"/>
      <c r="BW128" s="147"/>
      <c r="BX128" s="133">
        <f t="shared" si="1396"/>
        <v>0</v>
      </c>
      <c r="BY128" s="134" t="e">
        <f t="shared" si="1397"/>
        <v>#DIV/0!</v>
      </c>
      <c r="BZ128" s="133"/>
      <c r="CA128" s="145">
        <f t="shared" si="1398"/>
        <v>0</v>
      </c>
      <c r="CB128" s="144"/>
      <c r="CC128" s="147"/>
      <c r="CD128" s="133">
        <f t="shared" si="1399"/>
        <v>0</v>
      </c>
      <c r="CE128" s="134" t="e">
        <f t="shared" si="1400"/>
        <v>#DIV/0!</v>
      </c>
      <c r="CF128" s="133"/>
      <c r="CG128" s="145">
        <f t="shared" si="1401"/>
        <v>0</v>
      </c>
      <c r="CH128" s="144">
        <f t="shared" si="1402"/>
        <v>0</v>
      </c>
      <c r="CI128" s="147">
        <f t="shared" si="1402"/>
        <v>0</v>
      </c>
      <c r="CJ128" s="133">
        <f t="shared" si="1402"/>
        <v>0</v>
      </c>
      <c r="CK128" s="134" t="e">
        <f t="shared" si="1403"/>
        <v>#DIV/0!</v>
      </c>
      <c r="CL128" s="133">
        <f t="shared" si="1404"/>
        <v>0</v>
      </c>
      <c r="CM128" s="145">
        <f t="shared" si="1404"/>
        <v>0</v>
      </c>
      <c r="CN128" s="144"/>
      <c r="CO128" s="147"/>
      <c r="CP128" s="133">
        <f t="shared" si="1405"/>
        <v>0</v>
      </c>
      <c r="CQ128" s="134" t="e">
        <f t="shared" si="1406"/>
        <v>#DIV/0!</v>
      </c>
      <c r="CR128" s="133"/>
      <c r="CS128" s="145">
        <f t="shared" si="1407"/>
        <v>0</v>
      </c>
      <c r="CT128" s="144"/>
      <c r="CU128" s="147"/>
      <c r="CV128" s="133">
        <f t="shared" si="1408"/>
        <v>0</v>
      </c>
      <c r="CW128" s="134" t="e">
        <f t="shared" si="1409"/>
        <v>#DIV/0!</v>
      </c>
      <c r="CX128" s="133"/>
      <c r="CY128" s="145">
        <f t="shared" si="1410"/>
        <v>0</v>
      </c>
      <c r="CZ128" s="144"/>
      <c r="DA128" s="147"/>
      <c r="DB128" s="133">
        <f t="shared" si="1411"/>
        <v>0</v>
      </c>
      <c r="DC128" s="134" t="e">
        <f t="shared" si="1412"/>
        <v>#DIV/0!</v>
      </c>
      <c r="DD128" s="133"/>
      <c r="DE128" s="145">
        <f t="shared" si="1413"/>
        <v>0</v>
      </c>
      <c r="DF128" s="144">
        <f t="shared" si="1414"/>
        <v>0</v>
      </c>
      <c r="DG128" s="147">
        <f t="shared" si="1414"/>
        <v>0</v>
      </c>
      <c r="DH128" s="133">
        <f t="shared" si="1414"/>
        <v>0</v>
      </c>
      <c r="DI128" s="134" t="e">
        <f t="shared" si="1415"/>
        <v>#DIV/0!</v>
      </c>
      <c r="DJ128" s="133">
        <f t="shared" si="1416"/>
        <v>0</v>
      </c>
      <c r="DK128" s="145">
        <f t="shared" si="1416"/>
        <v>0</v>
      </c>
      <c r="DL128" s="144"/>
      <c r="DM128" s="147"/>
      <c r="DN128" s="133">
        <f t="shared" si="1417"/>
        <v>0</v>
      </c>
      <c r="DO128" s="134" t="e">
        <f t="shared" si="1418"/>
        <v>#DIV/0!</v>
      </c>
      <c r="DP128" s="133"/>
      <c r="DQ128" s="145">
        <f t="shared" si="1419"/>
        <v>0</v>
      </c>
      <c r="DR128" s="144"/>
      <c r="DS128" s="147"/>
      <c r="DT128" s="133">
        <f t="shared" si="1420"/>
        <v>0</v>
      </c>
      <c r="DU128" s="134" t="e">
        <f t="shared" si="1421"/>
        <v>#DIV/0!</v>
      </c>
      <c r="DV128" s="133"/>
      <c r="DW128" s="145">
        <f t="shared" si="1422"/>
        <v>0</v>
      </c>
      <c r="DX128" s="144"/>
      <c r="DY128" s="147"/>
      <c r="DZ128" s="133">
        <f t="shared" si="2824"/>
        <v>0</v>
      </c>
      <c r="EA128" s="134" t="e">
        <f t="shared" si="2825"/>
        <v>#DIV/0!</v>
      </c>
      <c r="EB128" s="133"/>
      <c r="EC128" s="145">
        <f t="shared" si="2826"/>
        <v>0</v>
      </c>
      <c r="ED128" s="144">
        <f t="shared" si="1423"/>
        <v>0</v>
      </c>
      <c r="EE128" s="147">
        <f t="shared" si="1423"/>
        <v>0</v>
      </c>
      <c r="EF128" s="133">
        <f t="shared" si="1423"/>
        <v>0</v>
      </c>
      <c r="EG128" s="134" t="e">
        <f t="shared" si="1424"/>
        <v>#DIV/0!</v>
      </c>
      <c r="EH128" s="133">
        <f t="shared" si="1425"/>
        <v>0</v>
      </c>
      <c r="EI128" s="145">
        <f t="shared" si="1425"/>
        <v>0</v>
      </c>
      <c r="EJ128" s="144"/>
      <c r="EK128" s="147"/>
      <c r="EL128" s="133">
        <f t="shared" si="2827"/>
        <v>0</v>
      </c>
      <c r="EM128" s="134" t="e">
        <f t="shared" si="2828"/>
        <v>#DIV/0!</v>
      </c>
      <c r="EN128" s="133"/>
      <c r="EO128" s="145">
        <f t="shared" si="2829"/>
        <v>0</v>
      </c>
      <c r="EP128" s="144"/>
      <c r="EQ128" s="147"/>
      <c r="ER128" s="133">
        <f t="shared" si="2830"/>
        <v>0</v>
      </c>
      <c r="ES128" s="134" t="e">
        <f t="shared" si="2831"/>
        <v>#DIV/0!</v>
      </c>
      <c r="ET128" s="133"/>
      <c r="EU128" s="145">
        <f t="shared" si="2832"/>
        <v>0</v>
      </c>
      <c r="EV128" s="144"/>
      <c r="EW128" s="147"/>
      <c r="EX128" s="133">
        <f t="shared" si="2833"/>
        <v>0</v>
      </c>
      <c r="EY128" s="134" t="e">
        <f t="shared" si="2834"/>
        <v>#DIV/0!</v>
      </c>
      <c r="EZ128" s="133"/>
      <c r="FA128" s="145">
        <f t="shared" si="2835"/>
        <v>0</v>
      </c>
      <c r="FB128" s="144"/>
      <c r="FC128" s="147"/>
      <c r="FD128" s="133">
        <f t="shared" si="2836"/>
        <v>0</v>
      </c>
      <c r="FE128" s="134" t="e">
        <f t="shared" si="2837"/>
        <v>#DIV/0!</v>
      </c>
      <c r="FF128" s="133"/>
      <c r="FG128" s="145">
        <f t="shared" si="2838"/>
        <v>0</v>
      </c>
      <c r="FH128" s="144"/>
      <c r="FI128" s="147"/>
      <c r="FJ128" s="133">
        <f t="shared" si="2839"/>
        <v>0</v>
      </c>
      <c r="FK128" s="134" t="e">
        <f t="shared" si="2840"/>
        <v>#DIV/0!</v>
      </c>
      <c r="FL128" s="133"/>
      <c r="FM128" s="145">
        <f t="shared" si="2841"/>
        <v>0</v>
      </c>
      <c r="FN128" s="144">
        <f t="shared" si="1426"/>
        <v>0</v>
      </c>
      <c r="FO128" s="147">
        <f t="shared" si="1426"/>
        <v>0</v>
      </c>
      <c r="FP128" s="133">
        <f t="shared" si="1426"/>
        <v>0</v>
      </c>
      <c r="FQ128" s="134" t="e">
        <f t="shared" si="1427"/>
        <v>#DIV/0!</v>
      </c>
      <c r="FR128" s="133">
        <f t="shared" si="1428"/>
        <v>0</v>
      </c>
      <c r="FS128" s="145">
        <f t="shared" si="1428"/>
        <v>0</v>
      </c>
      <c r="FT128" s="144">
        <f>+[10]รายละเอียดซื้อP!F135</f>
        <v>0</v>
      </c>
      <c r="FU128" s="147">
        <f>+[10]รายละเอียดซื้อP!G135+[10]รายละเอียดซื้อP!J135+[10]รายละเอียดซื้อP!K135</f>
        <v>0</v>
      </c>
      <c r="FV128" s="133">
        <f t="shared" si="2842"/>
        <v>0</v>
      </c>
      <c r="FW128" s="134" t="e">
        <f t="shared" si="2843"/>
        <v>#DIV/0!</v>
      </c>
      <c r="FX128" s="133">
        <f>+[10]รายละเอียดซื้อP!N135</f>
        <v>0</v>
      </c>
      <c r="FY128" s="145">
        <f t="shared" si="2844"/>
        <v>0</v>
      </c>
      <c r="FZ128" s="144"/>
      <c r="GA128" s="147"/>
      <c r="GB128" s="133">
        <f t="shared" si="2845"/>
        <v>0</v>
      </c>
      <c r="GC128" s="134" t="e">
        <f t="shared" si="2846"/>
        <v>#DIV/0!</v>
      </c>
      <c r="GD128" s="133"/>
      <c r="GE128" s="145">
        <f t="shared" si="2847"/>
        <v>0</v>
      </c>
      <c r="GF128" s="144"/>
      <c r="GG128" s="147"/>
      <c r="GH128" s="133">
        <f t="shared" si="2848"/>
        <v>0</v>
      </c>
      <c r="GI128" s="134" t="e">
        <f t="shared" si="2849"/>
        <v>#DIV/0!</v>
      </c>
      <c r="GJ128" s="133"/>
      <c r="GK128" s="145">
        <f t="shared" si="2850"/>
        <v>0</v>
      </c>
      <c r="GL128" s="144">
        <f t="shared" si="1429"/>
        <v>0</v>
      </c>
      <c r="GM128" s="147">
        <f t="shared" si="1429"/>
        <v>0</v>
      </c>
      <c r="GN128" s="133">
        <f t="shared" si="1429"/>
        <v>0</v>
      </c>
      <c r="GO128" s="134" t="e">
        <f t="shared" si="1430"/>
        <v>#DIV/0!</v>
      </c>
      <c r="GP128" s="133">
        <f t="shared" si="1431"/>
        <v>0</v>
      </c>
      <c r="GQ128" s="145">
        <f t="shared" si="1431"/>
        <v>0</v>
      </c>
      <c r="GR128" s="144"/>
      <c r="GS128" s="147"/>
      <c r="GT128" s="133">
        <f t="shared" si="2851"/>
        <v>0</v>
      </c>
      <c r="GU128" s="134" t="e">
        <f t="shared" si="2852"/>
        <v>#DIV/0!</v>
      </c>
      <c r="GV128" s="133"/>
      <c r="GW128" s="145">
        <f t="shared" si="2853"/>
        <v>0</v>
      </c>
      <c r="GX128" s="144"/>
      <c r="GY128" s="147"/>
      <c r="GZ128" s="133">
        <f t="shared" si="2854"/>
        <v>0</v>
      </c>
      <c r="HA128" s="134" t="e">
        <f t="shared" si="2855"/>
        <v>#DIV/0!</v>
      </c>
      <c r="HB128" s="133"/>
      <c r="HC128" s="145">
        <f t="shared" si="2856"/>
        <v>0</v>
      </c>
      <c r="HD128" s="144"/>
      <c r="HE128" s="147"/>
      <c r="HF128" s="133">
        <f t="shared" si="2857"/>
        <v>0</v>
      </c>
      <c r="HG128" s="134" t="e">
        <f t="shared" si="2858"/>
        <v>#DIV/0!</v>
      </c>
      <c r="HH128" s="133"/>
      <c r="HI128" s="145">
        <f t="shared" si="2859"/>
        <v>0</v>
      </c>
      <c r="HJ128" s="144"/>
      <c r="HK128" s="147"/>
      <c r="HL128" s="133">
        <f t="shared" si="2860"/>
        <v>0</v>
      </c>
      <c r="HM128" s="134" t="e">
        <f t="shared" si="2861"/>
        <v>#DIV/0!</v>
      </c>
      <c r="HN128" s="133"/>
      <c r="HO128" s="145">
        <f t="shared" si="2862"/>
        <v>0</v>
      </c>
      <c r="HP128" s="144"/>
      <c r="HQ128" s="147"/>
      <c r="HR128" s="133">
        <f t="shared" si="2863"/>
        <v>0</v>
      </c>
      <c r="HS128" s="134" t="e">
        <f t="shared" si="2864"/>
        <v>#DIV/0!</v>
      </c>
      <c r="HT128" s="133"/>
      <c r="HU128" s="145">
        <f t="shared" si="2865"/>
        <v>0</v>
      </c>
      <c r="HV128" s="144"/>
      <c r="HW128" s="147"/>
      <c r="HX128" s="133">
        <f t="shared" si="2866"/>
        <v>0</v>
      </c>
      <c r="HY128" s="134" t="e">
        <f t="shared" si="2867"/>
        <v>#DIV/0!</v>
      </c>
      <c r="HZ128" s="133"/>
      <c r="IA128" s="145">
        <f t="shared" si="2868"/>
        <v>0</v>
      </c>
      <c r="IB128" s="144">
        <f t="shared" si="1432"/>
        <v>0</v>
      </c>
      <c r="IC128" s="147">
        <f t="shared" si="1432"/>
        <v>0</v>
      </c>
      <c r="ID128" s="133">
        <f t="shared" si="1432"/>
        <v>0</v>
      </c>
      <c r="IE128" s="134" t="e">
        <f t="shared" si="1433"/>
        <v>#DIV/0!</v>
      </c>
      <c r="IF128" s="133">
        <f t="shared" si="1434"/>
        <v>0</v>
      </c>
      <c r="IG128" s="145">
        <f t="shared" si="1434"/>
        <v>0</v>
      </c>
      <c r="IH128" s="144"/>
      <c r="II128" s="147"/>
      <c r="IJ128" s="133">
        <f t="shared" si="2869"/>
        <v>0</v>
      </c>
      <c r="IK128" s="134" t="e">
        <f t="shared" si="2870"/>
        <v>#DIV/0!</v>
      </c>
      <c r="IL128" s="133"/>
      <c r="IM128" s="145">
        <f t="shared" si="2871"/>
        <v>0</v>
      </c>
      <c r="IN128" s="144"/>
      <c r="IO128" s="147"/>
      <c r="IP128" s="133">
        <f t="shared" si="2872"/>
        <v>0</v>
      </c>
      <c r="IQ128" s="134" t="e">
        <f t="shared" si="2873"/>
        <v>#DIV/0!</v>
      </c>
      <c r="IR128" s="133"/>
      <c r="IS128" s="145">
        <f t="shared" si="2874"/>
        <v>0</v>
      </c>
      <c r="IT128" s="144"/>
      <c r="IU128" s="147"/>
      <c r="IV128" s="133">
        <f t="shared" si="2875"/>
        <v>0</v>
      </c>
      <c r="IW128" s="134" t="e">
        <f t="shared" si="2876"/>
        <v>#DIV/0!</v>
      </c>
      <c r="IX128" s="133"/>
      <c r="IY128" s="145">
        <f t="shared" si="2877"/>
        <v>0</v>
      </c>
      <c r="IZ128" s="144">
        <f t="shared" si="1435"/>
        <v>0</v>
      </c>
      <c r="JA128" s="147">
        <f t="shared" si="1435"/>
        <v>0</v>
      </c>
      <c r="JB128" s="133">
        <f t="shared" si="1435"/>
        <v>0</v>
      </c>
      <c r="JC128" s="134" t="e">
        <f t="shared" si="1436"/>
        <v>#DIV/0!</v>
      </c>
      <c r="JD128" s="133">
        <f t="shared" si="1437"/>
        <v>0</v>
      </c>
      <c r="JE128" s="145">
        <f t="shared" si="1437"/>
        <v>0</v>
      </c>
      <c r="JF128" s="144"/>
      <c r="JG128" s="147"/>
      <c r="JH128" s="133">
        <f t="shared" si="2878"/>
        <v>0</v>
      </c>
      <c r="JI128" s="134" t="e">
        <f t="shared" si="2879"/>
        <v>#DIV/0!</v>
      </c>
      <c r="JJ128" s="133"/>
      <c r="JK128" s="145">
        <f t="shared" si="2880"/>
        <v>0</v>
      </c>
      <c r="JL128" s="144"/>
      <c r="JM128" s="147"/>
      <c r="JN128" s="133">
        <f t="shared" si="2881"/>
        <v>0</v>
      </c>
      <c r="JO128" s="134" t="e">
        <f t="shared" si="2882"/>
        <v>#DIV/0!</v>
      </c>
      <c r="JP128" s="133"/>
      <c r="JQ128" s="145">
        <f t="shared" si="2883"/>
        <v>0</v>
      </c>
      <c r="JR128" s="144"/>
      <c r="JS128" s="147"/>
      <c r="JT128" s="133">
        <f t="shared" si="2884"/>
        <v>0</v>
      </c>
      <c r="JU128" s="134" t="e">
        <f t="shared" si="2885"/>
        <v>#DIV/0!</v>
      </c>
      <c r="JV128" s="133"/>
      <c r="JW128" s="145">
        <f t="shared" si="2886"/>
        <v>0</v>
      </c>
      <c r="JX128" s="144"/>
      <c r="JY128" s="147"/>
      <c r="JZ128" s="133">
        <f t="shared" si="2887"/>
        <v>0</v>
      </c>
      <c r="KA128" s="134" t="e">
        <f t="shared" si="2888"/>
        <v>#DIV/0!</v>
      </c>
      <c r="KB128" s="133"/>
      <c r="KC128" s="145">
        <f t="shared" si="2889"/>
        <v>0</v>
      </c>
      <c r="KD128" s="144">
        <f t="shared" si="1438"/>
        <v>0</v>
      </c>
      <c r="KE128" s="147">
        <f t="shared" si="1438"/>
        <v>0</v>
      </c>
      <c r="KF128" s="133">
        <f t="shared" si="1438"/>
        <v>0</v>
      </c>
      <c r="KG128" s="134" t="e">
        <f t="shared" si="1439"/>
        <v>#DIV/0!</v>
      </c>
      <c r="KH128" s="133">
        <f t="shared" si="1440"/>
        <v>0</v>
      </c>
      <c r="KI128" s="145">
        <f t="shared" si="1440"/>
        <v>0</v>
      </c>
      <c r="KJ128" s="144"/>
      <c r="KK128" s="147"/>
      <c r="KL128" s="133">
        <f t="shared" si="2890"/>
        <v>0</v>
      </c>
      <c r="KM128" s="134" t="e">
        <f t="shared" si="2891"/>
        <v>#DIV/0!</v>
      </c>
      <c r="KN128" s="133"/>
      <c r="KO128" s="145">
        <f t="shared" si="2892"/>
        <v>0</v>
      </c>
      <c r="KP128" s="144"/>
      <c r="KQ128" s="147"/>
      <c r="KR128" s="133">
        <f t="shared" si="2893"/>
        <v>0</v>
      </c>
      <c r="KS128" s="134" t="e">
        <f t="shared" si="2894"/>
        <v>#DIV/0!</v>
      </c>
      <c r="KT128" s="133"/>
      <c r="KU128" s="145">
        <f t="shared" si="2895"/>
        <v>0</v>
      </c>
      <c r="KV128" s="144">
        <f t="shared" si="1441"/>
        <v>0</v>
      </c>
      <c r="KW128" s="147">
        <f t="shared" si="1441"/>
        <v>0</v>
      </c>
      <c r="KX128" s="133">
        <f t="shared" si="1441"/>
        <v>0</v>
      </c>
      <c r="KY128" s="134" t="e">
        <f t="shared" si="1442"/>
        <v>#DIV/0!</v>
      </c>
      <c r="KZ128" s="133">
        <f t="shared" si="1443"/>
        <v>0</v>
      </c>
      <c r="LA128" s="145">
        <f t="shared" si="1443"/>
        <v>0</v>
      </c>
      <c r="LB128" s="144"/>
      <c r="LC128" s="147"/>
      <c r="LD128" s="133">
        <f t="shared" si="2896"/>
        <v>0</v>
      </c>
      <c r="LE128" s="134" t="e">
        <f t="shared" si="2897"/>
        <v>#DIV/0!</v>
      </c>
      <c r="LF128" s="133"/>
      <c r="LG128" s="145">
        <f t="shared" si="2898"/>
        <v>0</v>
      </c>
      <c r="LH128" s="144"/>
      <c r="LI128" s="147"/>
      <c r="LJ128" s="133">
        <f t="shared" si="2899"/>
        <v>0</v>
      </c>
      <c r="LK128" s="134" t="e">
        <f t="shared" si="2900"/>
        <v>#DIV/0!</v>
      </c>
      <c r="LL128" s="133"/>
      <c r="LM128" s="145">
        <f t="shared" si="2901"/>
        <v>0</v>
      </c>
      <c r="LN128" s="144">
        <f t="shared" si="1444"/>
        <v>0</v>
      </c>
      <c r="LO128" s="147">
        <f t="shared" si="1444"/>
        <v>0</v>
      </c>
      <c r="LP128" s="133">
        <f t="shared" si="1444"/>
        <v>0</v>
      </c>
      <c r="LQ128" s="134" t="e">
        <f t="shared" si="1445"/>
        <v>#DIV/0!</v>
      </c>
      <c r="LR128" s="133">
        <f t="shared" si="1446"/>
        <v>0</v>
      </c>
      <c r="LS128" s="145">
        <f t="shared" si="1446"/>
        <v>0</v>
      </c>
      <c r="LT128" s="144"/>
      <c r="LU128" s="147"/>
      <c r="LV128" s="133">
        <f t="shared" si="2902"/>
        <v>0</v>
      </c>
      <c r="LW128" s="134" t="e">
        <f t="shared" si="2903"/>
        <v>#DIV/0!</v>
      </c>
      <c r="LX128" s="133"/>
      <c r="LY128" s="145">
        <f t="shared" si="2904"/>
        <v>0</v>
      </c>
      <c r="LZ128" s="144"/>
      <c r="MA128" s="147"/>
      <c r="MB128" s="133">
        <f t="shared" si="2905"/>
        <v>0</v>
      </c>
      <c r="MC128" s="134" t="e">
        <f t="shared" si="2906"/>
        <v>#DIV/0!</v>
      </c>
      <c r="MD128" s="133"/>
      <c r="ME128" s="145">
        <f t="shared" si="2907"/>
        <v>0</v>
      </c>
      <c r="MF128" s="144">
        <f t="shared" si="1447"/>
        <v>0</v>
      </c>
      <c r="MG128" s="147">
        <f t="shared" si="1447"/>
        <v>0</v>
      </c>
      <c r="MH128" s="133">
        <f t="shared" si="1447"/>
        <v>0</v>
      </c>
      <c r="MI128" s="134" t="e">
        <f t="shared" si="1448"/>
        <v>#DIV/0!</v>
      </c>
      <c r="MJ128" s="133">
        <f t="shared" si="1449"/>
        <v>0</v>
      </c>
      <c r="MK128" s="145">
        <f t="shared" si="1449"/>
        <v>0</v>
      </c>
      <c r="ML128" s="144"/>
      <c r="MM128" s="147"/>
      <c r="MN128" s="133">
        <f t="shared" si="2908"/>
        <v>0</v>
      </c>
      <c r="MO128" s="134" t="e">
        <f t="shared" si="2909"/>
        <v>#DIV/0!</v>
      </c>
      <c r="MP128" s="133"/>
      <c r="MQ128" s="145">
        <f t="shared" si="2910"/>
        <v>0</v>
      </c>
      <c r="MR128" s="144"/>
      <c r="MS128" s="147"/>
      <c r="MT128" s="133">
        <f t="shared" si="2911"/>
        <v>0</v>
      </c>
      <c r="MU128" s="134" t="e">
        <f t="shared" si="2912"/>
        <v>#DIV/0!</v>
      </c>
      <c r="MV128" s="133"/>
      <c r="MW128" s="145">
        <f t="shared" si="2913"/>
        <v>0</v>
      </c>
      <c r="MX128" s="144">
        <f t="shared" si="1450"/>
        <v>0</v>
      </c>
      <c r="MY128" s="147">
        <f t="shared" si="1450"/>
        <v>0</v>
      </c>
      <c r="MZ128" s="133">
        <f t="shared" si="1450"/>
        <v>0</v>
      </c>
      <c r="NA128" s="134" t="e">
        <f t="shared" si="1451"/>
        <v>#DIV/0!</v>
      </c>
      <c r="NB128" s="133">
        <f t="shared" si="1452"/>
        <v>0</v>
      </c>
      <c r="NC128" s="145">
        <f t="shared" si="1452"/>
        <v>0</v>
      </c>
      <c r="ND128" s="144"/>
      <c r="NE128" s="147"/>
      <c r="NF128" s="133">
        <f t="shared" si="2914"/>
        <v>0</v>
      </c>
      <c r="NG128" s="134" t="e">
        <f t="shared" si="2915"/>
        <v>#DIV/0!</v>
      </c>
      <c r="NH128" s="133"/>
      <c r="NI128" s="145">
        <f t="shared" si="2916"/>
        <v>0</v>
      </c>
      <c r="NJ128" s="144"/>
      <c r="NK128" s="147"/>
      <c r="NL128" s="133">
        <f t="shared" si="2917"/>
        <v>0</v>
      </c>
      <c r="NM128" s="134" t="e">
        <f t="shared" si="2918"/>
        <v>#DIV/0!</v>
      </c>
      <c r="NN128" s="133"/>
      <c r="NO128" s="145">
        <f t="shared" si="2919"/>
        <v>0</v>
      </c>
      <c r="NP128" s="144">
        <f t="shared" si="1453"/>
        <v>0</v>
      </c>
      <c r="NQ128" s="147">
        <f t="shared" si="1453"/>
        <v>0</v>
      </c>
      <c r="NR128" s="133">
        <f t="shared" si="1453"/>
        <v>0</v>
      </c>
      <c r="NS128" s="134" t="e">
        <f t="shared" si="1454"/>
        <v>#DIV/0!</v>
      </c>
      <c r="NT128" s="133">
        <f t="shared" si="1455"/>
        <v>0</v>
      </c>
      <c r="NU128" s="145">
        <f t="shared" si="1455"/>
        <v>0</v>
      </c>
      <c r="NV128" s="144"/>
      <c r="NW128" s="147"/>
      <c r="NX128" s="133">
        <f t="shared" si="2920"/>
        <v>0</v>
      </c>
      <c r="NY128" s="134" t="e">
        <f t="shared" si="2921"/>
        <v>#DIV/0!</v>
      </c>
      <c r="NZ128" s="133"/>
      <c r="OA128" s="145">
        <f t="shared" si="2922"/>
        <v>0</v>
      </c>
      <c r="OB128" s="144"/>
      <c r="OC128" s="147"/>
      <c r="OD128" s="133">
        <f t="shared" si="2923"/>
        <v>0</v>
      </c>
      <c r="OE128" s="134" t="e">
        <f t="shared" si="2924"/>
        <v>#DIV/0!</v>
      </c>
      <c r="OF128" s="133"/>
      <c r="OG128" s="145">
        <f t="shared" si="2925"/>
        <v>0</v>
      </c>
      <c r="OH128" s="144"/>
      <c r="OI128" s="147"/>
      <c r="OJ128" s="133">
        <f t="shared" si="2926"/>
        <v>0</v>
      </c>
      <c r="OK128" s="134" t="e">
        <f t="shared" si="2927"/>
        <v>#DIV/0!</v>
      </c>
      <c r="OL128" s="133"/>
      <c r="OM128" s="145">
        <f t="shared" si="2928"/>
        <v>0</v>
      </c>
      <c r="ON128" s="144">
        <f t="shared" si="1456"/>
        <v>0</v>
      </c>
      <c r="OO128" s="147">
        <f t="shared" si="1456"/>
        <v>0</v>
      </c>
      <c r="OP128" s="133">
        <f t="shared" si="1456"/>
        <v>0</v>
      </c>
      <c r="OQ128" s="134" t="e">
        <f t="shared" si="1457"/>
        <v>#DIV/0!</v>
      </c>
      <c r="OR128" s="133">
        <f t="shared" si="1458"/>
        <v>0</v>
      </c>
      <c r="OS128" s="145">
        <f t="shared" si="1458"/>
        <v>0</v>
      </c>
      <c r="OT128" s="144"/>
      <c r="OU128" s="147"/>
      <c r="OV128" s="133">
        <f t="shared" si="2929"/>
        <v>0</v>
      </c>
      <c r="OW128" s="134" t="e">
        <f t="shared" si="2930"/>
        <v>#DIV/0!</v>
      </c>
      <c r="OX128" s="133"/>
      <c r="OY128" s="145">
        <f t="shared" si="2931"/>
        <v>0</v>
      </c>
      <c r="OZ128" s="144"/>
      <c r="PA128" s="147"/>
      <c r="PB128" s="133">
        <f t="shared" si="2932"/>
        <v>0</v>
      </c>
      <c r="PC128" s="134" t="e">
        <f t="shared" si="2933"/>
        <v>#DIV/0!</v>
      </c>
      <c r="PD128" s="133"/>
      <c r="PE128" s="145">
        <f t="shared" si="2934"/>
        <v>0</v>
      </c>
      <c r="PF128" s="144">
        <f t="shared" si="1459"/>
        <v>0</v>
      </c>
      <c r="PG128" s="147">
        <f t="shared" si="1459"/>
        <v>0</v>
      </c>
      <c r="PH128" s="133">
        <f t="shared" si="1459"/>
        <v>0</v>
      </c>
      <c r="PI128" s="134" t="e">
        <f t="shared" si="1460"/>
        <v>#DIV/0!</v>
      </c>
      <c r="PJ128" s="133">
        <f t="shared" si="1461"/>
        <v>0</v>
      </c>
      <c r="PK128" s="145">
        <f t="shared" si="1461"/>
        <v>0</v>
      </c>
      <c r="PL128" s="144"/>
      <c r="PM128" s="147"/>
      <c r="PN128" s="133">
        <f t="shared" si="2935"/>
        <v>0</v>
      </c>
      <c r="PO128" s="134" t="e">
        <f t="shared" si="2936"/>
        <v>#DIV/0!</v>
      </c>
      <c r="PP128" s="133"/>
      <c r="PQ128" s="145">
        <f t="shared" si="2937"/>
        <v>0</v>
      </c>
      <c r="PR128" s="144"/>
      <c r="PS128" s="147"/>
      <c r="PT128" s="133">
        <f t="shared" si="2938"/>
        <v>0</v>
      </c>
      <c r="PU128" s="134" t="e">
        <f t="shared" si="2939"/>
        <v>#DIV/0!</v>
      </c>
      <c r="PV128" s="133"/>
      <c r="PW128" s="145">
        <f t="shared" si="2940"/>
        <v>0</v>
      </c>
    </row>
    <row r="129" spans="1:439" s="98" customFormat="1">
      <c r="A129" s="150"/>
      <c r="B129" s="184" t="s">
        <v>848</v>
      </c>
      <c r="C129" s="184" t="s">
        <v>849</v>
      </c>
      <c r="D129" s="133">
        <f>+'[10]รายงานจัดซื้องบ P '!D34</f>
        <v>1566120</v>
      </c>
      <c r="E129" s="133">
        <f>+'[10]รายงานจัดซื้องบ P '!E34</f>
        <v>0</v>
      </c>
      <c r="F129" s="133">
        <f t="shared" si="2371"/>
        <v>1566120</v>
      </c>
      <c r="G129" s="147">
        <f>+'[10]รายงานจัดซื้องบ P '!F34</f>
        <v>0</v>
      </c>
      <c r="H129" s="133">
        <f t="shared" si="2815"/>
        <v>1566120</v>
      </c>
      <c r="I129" s="147">
        <f>+'[10]รายงานจัดซื้องบ P '!H34+'[10]รายงานจัดซื้องบ P '!K34+'[10]รายงานจัดซื้องบ P '!L34</f>
        <v>0</v>
      </c>
      <c r="J129" s="133">
        <f t="shared" si="2373"/>
        <v>1566120</v>
      </c>
      <c r="K129" s="134">
        <f t="shared" si="1374"/>
        <v>0</v>
      </c>
      <c r="L129" s="133">
        <f>+'[10]รายงานจัดซื้องบ P '!N34</f>
        <v>0</v>
      </c>
      <c r="M129" s="135">
        <f t="shared" si="2374"/>
        <v>1566120</v>
      </c>
      <c r="N129" s="136">
        <f t="shared" si="1375"/>
        <v>0</v>
      </c>
      <c r="O129" s="148">
        <f t="shared" si="1375"/>
        <v>0</v>
      </c>
      <c r="P129" s="137">
        <f t="shared" si="1375"/>
        <v>0</v>
      </c>
      <c r="Q129" s="138" t="e">
        <f t="shared" si="1376"/>
        <v>#DIV/0!</v>
      </c>
      <c r="R129" s="137">
        <f t="shared" si="1377"/>
        <v>0</v>
      </c>
      <c r="S129" s="139">
        <f t="shared" si="1377"/>
        <v>0</v>
      </c>
      <c r="T129" s="140">
        <f t="shared" si="1484"/>
        <v>1566120</v>
      </c>
      <c r="U129" s="149">
        <f t="shared" si="1484"/>
        <v>0</v>
      </c>
      <c r="V129" s="141">
        <f t="shared" si="2816"/>
        <v>1566120</v>
      </c>
      <c r="W129" s="142">
        <f t="shared" si="1248"/>
        <v>0</v>
      </c>
      <c r="X129" s="141">
        <f t="shared" si="1486"/>
        <v>0</v>
      </c>
      <c r="Y129" s="143">
        <f t="shared" si="2817"/>
        <v>1566120</v>
      </c>
      <c r="Z129" s="144">
        <v>0</v>
      </c>
      <c r="AA129" s="147">
        <v>0</v>
      </c>
      <c r="AB129" s="133">
        <f t="shared" si="2818"/>
        <v>0</v>
      </c>
      <c r="AC129" s="134" t="e">
        <f t="shared" si="2819"/>
        <v>#DIV/0!</v>
      </c>
      <c r="AD129" s="133">
        <v>0</v>
      </c>
      <c r="AE129" s="145">
        <f t="shared" si="2820"/>
        <v>0</v>
      </c>
      <c r="AF129" s="144">
        <v>0</v>
      </c>
      <c r="AG129" s="147">
        <v>0</v>
      </c>
      <c r="AH129" s="133">
        <f t="shared" si="2821"/>
        <v>0</v>
      </c>
      <c r="AI129" s="134" t="e">
        <f t="shared" si="2822"/>
        <v>#DIV/0!</v>
      </c>
      <c r="AJ129" s="133">
        <v>0</v>
      </c>
      <c r="AK129" s="145">
        <f t="shared" si="2823"/>
        <v>0</v>
      </c>
      <c r="AL129" s="144">
        <f t="shared" si="1378"/>
        <v>0</v>
      </c>
      <c r="AM129" s="147">
        <f t="shared" si="1378"/>
        <v>0</v>
      </c>
      <c r="AN129" s="133">
        <f t="shared" si="1378"/>
        <v>0</v>
      </c>
      <c r="AO129" s="134" t="e">
        <f t="shared" si="1379"/>
        <v>#DIV/0!</v>
      </c>
      <c r="AP129" s="133">
        <f t="shared" si="1380"/>
        <v>0</v>
      </c>
      <c r="AQ129" s="145">
        <f t="shared" si="1380"/>
        <v>0</v>
      </c>
      <c r="AR129" s="144"/>
      <c r="AS129" s="147"/>
      <c r="AT129" s="133">
        <f t="shared" si="1381"/>
        <v>0</v>
      </c>
      <c r="AU129" s="134" t="e">
        <f t="shared" si="1382"/>
        <v>#DIV/0!</v>
      </c>
      <c r="AV129" s="133"/>
      <c r="AW129" s="145">
        <f t="shared" si="1383"/>
        <v>0</v>
      </c>
      <c r="AX129" s="144"/>
      <c r="AY129" s="147"/>
      <c r="AZ129" s="133">
        <f t="shared" si="1384"/>
        <v>0</v>
      </c>
      <c r="BA129" s="134" t="e">
        <f t="shared" si="1385"/>
        <v>#DIV/0!</v>
      </c>
      <c r="BB129" s="133"/>
      <c r="BC129" s="145">
        <f t="shared" si="1386"/>
        <v>0</v>
      </c>
      <c r="BD129" s="144"/>
      <c r="BE129" s="147"/>
      <c r="BF129" s="133">
        <f t="shared" si="1387"/>
        <v>0</v>
      </c>
      <c r="BG129" s="134" t="e">
        <f t="shared" si="1388"/>
        <v>#DIV/0!</v>
      </c>
      <c r="BH129" s="133"/>
      <c r="BI129" s="145">
        <f t="shared" si="1389"/>
        <v>0</v>
      </c>
      <c r="BJ129" s="144">
        <f t="shared" si="1390"/>
        <v>0</v>
      </c>
      <c r="BK129" s="147">
        <f t="shared" si="1390"/>
        <v>0</v>
      </c>
      <c r="BL129" s="133">
        <f t="shared" si="1390"/>
        <v>0</v>
      </c>
      <c r="BM129" s="134" t="e">
        <f t="shared" si="1391"/>
        <v>#DIV/0!</v>
      </c>
      <c r="BN129" s="133">
        <f t="shared" si="1392"/>
        <v>0</v>
      </c>
      <c r="BO129" s="145">
        <f t="shared" si="1392"/>
        <v>0</v>
      </c>
      <c r="BP129" s="144">
        <f>+[10]รายละเอียดซื้อP!F137</f>
        <v>0</v>
      </c>
      <c r="BQ129" s="147">
        <f>+[10]รายละเอียดซื้อP!G137+[10]รายละเอียดซื้อP!J137+[10]รายละเอียดซื้อP!K137</f>
        <v>0</v>
      </c>
      <c r="BR129" s="133">
        <f t="shared" si="1393"/>
        <v>0</v>
      </c>
      <c r="BS129" s="134" t="e">
        <f t="shared" si="1394"/>
        <v>#DIV/0!</v>
      </c>
      <c r="BT129" s="133">
        <f>+[10]รายละเอียดซื้อP!N137</f>
        <v>0</v>
      </c>
      <c r="BU129" s="145">
        <f t="shared" si="1395"/>
        <v>0</v>
      </c>
      <c r="BV129" s="144"/>
      <c r="BW129" s="147"/>
      <c r="BX129" s="133">
        <f t="shared" si="1396"/>
        <v>0</v>
      </c>
      <c r="BY129" s="134" t="e">
        <f t="shared" si="1397"/>
        <v>#DIV/0!</v>
      </c>
      <c r="BZ129" s="133"/>
      <c r="CA129" s="145">
        <f t="shared" si="1398"/>
        <v>0</v>
      </c>
      <c r="CB129" s="144"/>
      <c r="CC129" s="147"/>
      <c r="CD129" s="133">
        <f t="shared" si="1399"/>
        <v>0</v>
      </c>
      <c r="CE129" s="134" t="e">
        <f t="shared" si="1400"/>
        <v>#DIV/0!</v>
      </c>
      <c r="CF129" s="133"/>
      <c r="CG129" s="145">
        <f t="shared" si="1401"/>
        <v>0</v>
      </c>
      <c r="CH129" s="144">
        <f t="shared" si="1402"/>
        <v>0</v>
      </c>
      <c r="CI129" s="147">
        <f t="shared" si="1402"/>
        <v>0</v>
      </c>
      <c r="CJ129" s="133">
        <f t="shared" si="1402"/>
        <v>0</v>
      </c>
      <c r="CK129" s="134" t="e">
        <f t="shared" si="1403"/>
        <v>#DIV/0!</v>
      </c>
      <c r="CL129" s="133">
        <f t="shared" si="1404"/>
        <v>0</v>
      </c>
      <c r="CM129" s="145">
        <f t="shared" si="1404"/>
        <v>0</v>
      </c>
      <c r="CN129" s="144"/>
      <c r="CO129" s="147"/>
      <c r="CP129" s="133">
        <f t="shared" si="1405"/>
        <v>0</v>
      </c>
      <c r="CQ129" s="134" t="e">
        <f t="shared" si="1406"/>
        <v>#DIV/0!</v>
      </c>
      <c r="CR129" s="133"/>
      <c r="CS129" s="145">
        <f t="shared" si="1407"/>
        <v>0</v>
      </c>
      <c r="CT129" s="144"/>
      <c r="CU129" s="147"/>
      <c r="CV129" s="133">
        <f t="shared" si="1408"/>
        <v>0</v>
      </c>
      <c r="CW129" s="134" t="e">
        <f t="shared" si="1409"/>
        <v>#DIV/0!</v>
      </c>
      <c r="CX129" s="133"/>
      <c r="CY129" s="145">
        <f t="shared" si="1410"/>
        <v>0</v>
      </c>
      <c r="CZ129" s="144"/>
      <c r="DA129" s="147"/>
      <c r="DB129" s="133">
        <f t="shared" si="1411"/>
        <v>0</v>
      </c>
      <c r="DC129" s="134" t="e">
        <f t="shared" si="1412"/>
        <v>#DIV/0!</v>
      </c>
      <c r="DD129" s="133"/>
      <c r="DE129" s="145">
        <f t="shared" si="1413"/>
        <v>0</v>
      </c>
      <c r="DF129" s="144">
        <f t="shared" si="1414"/>
        <v>0</v>
      </c>
      <c r="DG129" s="147">
        <f t="shared" si="1414"/>
        <v>0</v>
      </c>
      <c r="DH129" s="133">
        <f t="shared" si="1414"/>
        <v>0</v>
      </c>
      <c r="DI129" s="134" t="e">
        <f t="shared" si="1415"/>
        <v>#DIV/0!</v>
      </c>
      <c r="DJ129" s="133">
        <f t="shared" si="1416"/>
        <v>0</v>
      </c>
      <c r="DK129" s="145">
        <f t="shared" si="1416"/>
        <v>0</v>
      </c>
      <c r="DL129" s="144"/>
      <c r="DM129" s="147"/>
      <c r="DN129" s="133">
        <f t="shared" si="1417"/>
        <v>0</v>
      </c>
      <c r="DO129" s="134" t="e">
        <f t="shared" si="1418"/>
        <v>#DIV/0!</v>
      </c>
      <c r="DP129" s="133"/>
      <c r="DQ129" s="145">
        <f t="shared" si="1419"/>
        <v>0</v>
      </c>
      <c r="DR129" s="144"/>
      <c r="DS129" s="147"/>
      <c r="DT129" s="133">
        <f t="shared" si="1420"/>
        <v>0</v>
      </c>
      <c r="DU129" s="134" t="e">
        <f t="shared" si="1421"/>
        <v>#DIV/0!</v>
      </c>
      <c r="DV129" s="133"/>
      <c r="DW129" s="145">
        <f t="shared" si="1422"/>
        <v>0</v>
      </c>
      <c r="DX129" s="144"/>
      <c r="DY129" s="147"/>
      <c r="DZ129" s="133">
        <f t="shared" si="2824"/>
        <v>0</v>
      </c>
      <c r="EA129" s="134" t="e">
        <f t="shared" si="2825"/>
        <v>#DIV/0!</v>
      </c>
      <c r="EB129" s="133"/>
      <c r="EC129" s="145">
        <f t="shared" si="2826"/>
        <v>0</v>
      </c>
      <c r="ED129" s="144">
        <f t="shared" si="1423"/>
        <v>0</v>
      </c>
      <c r="EE129" s="147">
        <f t="shared" si="1423"/>
        <v>0</v>
      </c>
      <c r="EF129" s="133">
        <f t="shared" si="1423"/>
        <v>0</v>
      </c>
      <c r="EG129" s="134" t="e">
        <f t="shared" si="1424"/>
        <v>#DIV/0!</v>
      </c>
      <c r="EH129" s="133">
        <f t="shared" si="1425"/>
        <v>0</v>
      </c>
      <c r="EI129" s="145">
        <f t="shared" si="1425"/>
        <v>0</v>
      </c>
      <c r="EJ129" s="144"/>
      <c r="EK129" s="147"/>
      <c r="EL129" s="133">
        <f t="shared" si="2827"/>
        <v>0</v>
      </c>
      <c r="EM129" s="134" t="e">
        <f t="shared" si="2828"/>
        <v>#DIV/0!</v>
      </c>
      <c r="EN129" s="133"/>
      <c r="EO129" s="145">
        <f t="shared" si="2829"/>
        <v>0</v>
      </c>
      <c r="EP129" s="144"/>
      <c r="EQ129" s="147"/>
      <c r="ER129" s="133">
        <f t="shared" si="2830"/>
        <v>0</v>
      </c>
      <c r="ES129" s="134" t="e">
        <f t="shared" si="2831"/>
        <v>#DIV/0!</v>
      </c>
      <c r="ET129" s="133"/>
      <c r="EU129" s="145">
        <f t="shared" si="2832"/>
        <v>0</v>
      </c>
      <c r="EV129" s="144"/>
      <c r="EW129" s="147"/>
      <c r="EX129" s="133">
        <f t="shared" si="2833"/>
        <v>0</v>
      </c>
      <c r="EY129" s="134" t="e">
        <f t="shared" si="2834"/>
        <v>#DIV/0!</v>
      </c>
      <c r="EZ129" s="133"/>
      <c r="FA129" s="145">
        <f t="shared" si="2835"/>
        <v>0</v>
      </c>
      <c r="FB129" s="144"/>
      <c r="FC129" s="147"/>
      <c r="FD129" s="133">
        <f t="shared" si="2836"/>
        <v>0</v>
      </c>
      <c r="FE129" s="134" t="e">
        <f t="shared" si="2837"/>
        <v>#DIV/0!</v>
      </c>
      <c r="FF129" s="133"/>
      <c r="FG129" s="145">
        <f t="shared" si="2838"/>
        <v>0</v>
      </c>
      <c r="FH129" s="144"/>
      <c r="FI129" s="147"/>
      <c r="FJ129" s="133">
        <f t="shared" si="2839"/>
        <v>0</v>
      </c>
      <c r="FK129" s="134" t="e">
        <f t="shared" si="2840"/>
        <v>#DIV/0!</v>
      </c>
      <c r="FL129" s="133"/>
      <c r="FM129" s="145">
        <f t="shared" si="2841"/>
        <v>0</v>
      </c>
      <c r="FN129" s="144">
        <f t="shared" si="1426"/>
        <v>0</v>
      </c>
      <c r="FO129" s="147">
        <f t="shared" si="1426"/>
        <v>0</v>
      </c>
      <c r="FP129" s="133">
        <f t="shared" si="1426"/>
        <v>0</v>
      </c>
      <c r="FQ129" s="134" t="e">
        <f t="shared" si="1427"/>
        <v>#DIV/0!</v>
      </c>
      <c r="FR129" s="133">
        <f t="shared" si="1428"/>
        <v>0</v>
      </c>
      <c r="FS129" s="145">
        <f t="shared" si="1428"/>
        <v>0</v>
      </c>
      <c r="FT129" s="144"/>
      <c r="FU129" s="147"/>
      <c r="FV129" s="133">
        <f t="shared" si="2842"/>
        <v>0</v>
      </c>
      <c r="FW129" s="134" t="e">
        <f t="shared" si="2843"/>
        <v>#DIV/0!</v>
      </c>
      <c r="FX129" s="133"/>
      <c r="FY129" s="145">
        <f t="shared" si="2844"/>
        <v>0</v>
      </c>
      <c r="FZ129" s="144"/>
      <c r="GA129" s="147"/>
      <c r="GB129" s="133">
        <f t="shared" si="2845"/>
        <v>0</v>
      </c>
      <c r="GC129" s="134" t="e">
        <f t="shared" si="2846"/>
        <v>#DIV/0!</v>
      </c>
      <c r="GD129" s="133"/>
      <c r="GE129" s="145">
        <f t="shared" si="2847"/>
        <v>0</v>
      </c>
      <c r="GF129" s="144"/>
      <c r="GG129" s="147"/>
      <c r="GH129" s="133">
        <f t="shared" si="2848"/>
        <v>0</v>
      </c>
      <c r="GI129" s="134" t="e">
        <f t="shared" si="2849"/>
        <v>#DIV/0!</v>
      </c>
      <c r="GJ129" s="133"/>
      <c r="GK129" s="145">
        <f t="shared" si="2850"/>
        <v>0</v>
      </c>
      <c r="GL129" s="144">
        <f t="shared" si="1429"/>
        <v>0</v>
      </c>
      <c r="GM129" s="147">
        <f t="shared" si="1429"/>
        <v>0</v>
      </c>
      <c r="GN129" s="133">
        <f t="shared" si="1429"/>
        <v>0</v>
      </c>
      <c r="GO129" s="134" t="e">
        <f t="shared" si="1430"/>
        <v>#DIV/0!</v>
      </c>
      <c r="GP129" s="133">
        <f t="shared" si="1431"/>
        <v>0</v>
      </c>
      <c r="GQ129" s="145">
        <f t="shared" si="1431"/>
        <v>0</v>
      </c>
      <c r="GR129" s="144"/>
      <c r="GS129" s="147"/>
      <c r="GT129" s="133">
        <f t="shared" si="2851"/>
        <v>0</v>
      </c>
      <c r="GU129" s="134" t="e">
        <f t="shared" si="2852"/>
        <v>#DIV/0!</v>
      </c>
      <c r="GV129" s="133"/>
      <c r="GW129" s="145">
        <f t="shared" si="2853"/>
        <v>0</v>
      </c>
      <c r="GX129" s="144"/>
      <c r="GY129" s="147"/>
      <c r="GZ129" s="133">
        <f t="shared" si="2854"/>
        <v>0</v>
      </c>
      <c r="HA129" s="134" t="e">
        <f t="shared" si="2855"/>
        <v>#DIV/0!</v>
      </c>
      <c r="HB129" s="133"/>
      <c r="HC129" s="145">
        <f t="shared" si="2856"/>
        <v>0</v>
      </c>
      <c r="HD129" s="144"/>
      <c r="HE129" s="147"/>
      <c r="HF129" s="133">
        <f t="shared" si="2857"/>
        <v>0</v>
      </c>
      <c r="HG129" s="134" t="e">
        <f t="shared" si="2858"/>
        <v>#DIV/0!</v>
      </c>
      <c r="HH129" s="133"/>
      <c r="HI129" s="145">
        <f t="shared" si="2859"/>
        <v>0</v>
      </c>
      <c r="HJ129" s="144"/>
      <c r="HK129" s="147"/>
      <c r="HL129" s="133">
        <f t="shared" si="2860"/>
        <v>0</v>
      </c>
      <c r="HM129" s="134" t="e">
        <f t="shared" si="2861"/>
        <v>#DIV/0!</v>
      </c>
      <c r="HN129" s="133"/>
      <c r="HO129" s="145">
        <f t="shared" si="2862"/>
        <v>0</v>
      </c>
      <c r="HP129" s="144"/>
      <c r="HQ129" s="147"/>
      <c r="HR129" s="133">
        <f t="shared" si="2863"/>
        <v>0</v>
      </c>
      <c r="HS129" s="134" t="e">
        <f t="shared" si="2864"/>
        <v>#DIV/0!</v>
      </c>
      <c r="HT129" s="133"/>
      <c r="HU129" s="145">
        <f t="shared" si="2865"/>
        <v>0</v>
      </c>
      <c r="HV129" s="144"/>
      <c r="HW129" s="147"/>
      <c r="HX129" s="133">
        <f t="shared" si="2866"/>
        <v>0</v>
      </c>
      <c r="HY129" s="134" t="e">
        <f t="shared" si="2867"/>
        <v>#DIV/0!</v>
      </c>
      <c r="HZ129" s="133"/>
      <c r="IA129" s="145">
        <f t="shared" si="2868"/>
        <v>0</v>
      </c>
      <c r="IB129" s="144">
        <f t="shared" si="1432"/>
        <v>0</v>
      </c>
      <c r="IC129" s="147">
        <f t="shared" si="1432"/>
        <v>0</v>
      </c>
      <c r="ID129" s="133">
        <f t="shared" si="1432"/>
        <v>0</v>
      </c>
      <c r="IE129" s="134" t="e">
        <f t="shared" si="1433"/>
        <v>#DIV/0!</v>
      </c>
      <c r="IF129" s="133">
        <f t="shared" si="1434"/>
        <v>0</v>
      </c>
      <c r="IG129" s="145">
        <f t="shared" si="1434"/>
        <v>0</v>
      </c>
      <c r="IH129" s="144"/>
      <c r="II129" s="147"/>
      <c r="IJ129" s="133">
        <f t="shared" si="2869"/>
        <v>0</v>
      </c>
      <c r="IK129" s="134" t="e">
        <f t="shared" si="2870"/>
        <v>#DIV/0!</v>
      </c>
      <c r="IL129" s="133"/>
      <c r="IM129" s="145">
        <f t="shared" si="2871"/>
        <v>0</v>
      </c>
      <c r="IN129" s="144"/>
      <c r="IO129" s="147"/>
      <c r="IP129" s="133">
        <f t="shared" si="2872"/>
        <v>0</v>
      </c>
      <c r="IQ129" s="134" t="e">
        <f t="shared" si="2873"/>
        <v>#DIV/0!</v>
      </c>
      <c r="IR129" s="133"/>
      <c r="IS129" s="145">
        <f t="shared" si="2874"/>
        <v>0</v>
      </c>
      <c r="IT129" s="144"/>
      <c r="IU129" s="147"/>
      <c r="IV129" s="133">
        <f t="shared" si="2875"/>
        <v>0</v>
      </c>
      <c r="IW129" s="134" t="e">
        <f t="shared" si="2876"/>
        <v>#DIV/0!</v>
      </c>
      <c r="IX129" s="133"/>
      <c r="IY129" s="145">
        <f t="shared" si="2877"/>
        <v>0</v>
      </c>
      <c r="IZ129" s="144">
        <f t="shared" si="1435"/>
        <v>0</v>
      </c>
      <c r="JA129" s="147">
        <f t="shared" si="1435"/>
        <v>0</v>
      </c>
      <c r="JB129" s="133">
        <f t="shared" si="1435"/>
        <v>0</v>
      </c>
      <c r="JC129" s="134" t="e">
        <f t="shared" si="1436"/>
        <v>#DIV/0!</v>
      </c>
      <c r="JD129" s="133">
        <f t="shared" si="1437"/>
        <v>0</v>
      </c>
      <c r="JE129" s="145">
        <f t="shared" si="1437"/>
        <v>0</v>
      </c>
      <c r="JF129" s="144"/>
      <c r="JG129" s="147"/>
      <c r="JH129" s="133">
        <f t="shared" si="2878"/>
        <v>0</v>
      </c>
      <c r="JI129" s="134" t="e">
        <f t="shared" si="2879"/>
        <v>#DIV/0!</v>
      </c>
      <c r="JJ129" s="133"/>
      <c r="JK129" s="145">
        <f t="shared" si="2880"/>
        <v>0</v>
      </c>
      <c r="JL129" s="144"/>
      <c r="JM129" s="147"/>
      <c r="JN129" s="133">
        <f t="shared" si="2881"/>
        <v>0</v>
      </c>
      <c r="JO129" s="134" t="e">
        <f t="shared" si="2882"/>
        <v>#DIV/0!</v>
      </c>
      <c r="JP129" s="133"/>
      <c r="JQ129" s="145">
        <f t="shared" si="2883"/>
        <v>0</v>
      </c>
      <c r="JR129" s="144"/>
      <c r="JS129" s="147"/>
      <c r="JT129" s="133">
        <f t="shared" si="2884"/>
        <v>0</v>
      </c>
      <c r="JU129" s="134" t="e">
        <f t="shared" si="2885"/>
        <v>#DIV/0!</v>
      </c>
      <c r="JV129" s="133"/>
      <c r="JW129" s="145">
        <f t="shared" si="2886"/>
        <v>0</v>
      </c>
      <c r="JX129" s="144"/>
      <c r="JY129" s="147"/>
      <c r="JZ129" s="133">
        <f t="shared" si="2887"/>
        <v>0</v>
      </c>
      <c r="KA129" s="134" t="e">
        <f t="shared" si="2888"/>
        <v>#DIV/0!</v>
      </c>
      <c r="KB129" s="133"/>
      <c r="KC129" s="145">
        <f t="shared" si="2889"/>
        <v>0</v>
      </c>
      <c r="KD129" s="144">
        <f t="shared" si="1438"/>
        <v>0</v>
      </c>
      <c r="KE129" s="147">
        <f t="shared" si="1438"/>
        <v>0</v>
      </c>
      <c r="KF129" s="133">
        <f t="shared" si="1438"/>
        <v>0</v>
      </c>
      <c r="KG129" s="134" t="e">
        <f t="shared" si="1439"/>
        <v>#DIV/0!</v>
      </c>
      <c r="KH129" s="133">
        <f t="shared" si="1440"/>
        <v>0</v>
      </c>
      <c r="KI129" s="145">
        <f t="shared" si="1440"/>
        <v>0</v>
      </c>
      <c r="KJ129" s="144"/>
      <c r="KK129" s="147"/>
      <c r="KL129" s="133">
        <f t="shared" si="2890"/>
        <v>0</v>
      </c>
      <c r="KM129" s="134" t="e">
        <f t="shared" si="2891"/>
        <v>#DIV/0!</v>
      </c>
      <c r="KN129" s="133"/>
      <c r="KO129" s="145">
        <f t="shared" si="2892"/>
        <v>0</v>
      </c>
      <c r="KP129" s="144"/>
      <c r="KQ129" s="147"/>
      <c r="KR129" s="133">
        <f t="shared" si="2893"/>
        <v>0</v>
      </c>
      <c r="KS129" s="134" t="e">
        <f t="shared" si="2894"/>
        <v>#DIV/0!</v>
      </c>
      <c r="KT129" s="133"/>
      <c r="KU129" s="145">
        <f t="shared" si="2895"/>
        <v>0</v>
      </c>
      <c r="KV129" s="144">
        <f t="shared" si="1441"/>
        <v>0</v>
      </c>
      <c r="KW129" s="147">
        <f t="shared" si="1441"/>
        <v>0</v>
      </c>
      <c r="KX129" s="133">
        <f t="shared" si="1441"/>
        <v>0</v>
      </c>
      <c r="KY129" s="134" t="e">
        <f t="shared" si="1442"/>
        <v>#DIV/0!</v>
      </c>
      <c r="KZ129" s="133">
        <f t="shared" si="1443"/>
        <v>0</v>
      </c>
      <c r="LA129" s="145">
        <f t="shared" si="1443"/>
        <v>0</v>
      </c>
      <c r="LB129" s="144"/>
      <c r="LC129" s="147"/>
      <c r="LD129" s="133">
        <f t="shared" si="2896"/>
        <v>0</v>
      </c>
      <c r="LE129" s="134" t="e">
        <f t="shared" si="2897"/>
        <v>#DIV/0!</v>
      </c>
      <c r="LF129" s="133"/>
      <c r="LG129" s="145">
        <f t="shared" si="2898"/>
        <v>0</v>
      </c>
      <c r="LH129" s="144"/>
      <c r="LI129" s="147"/>
      <c r="LJ129" s="133">
        <f t="shared" si="2899"/>
        <v>0</v>
      </c>
      <c r="LK129" s="134" t="e">
        <f t="shared" si="2900"/>
        <v>#DIV/0!</v>
      </c>
      <c r="LL129" s="133"/>
      <c r="LM129" s="145">
        <f t="shared" si="2901"/>
        <v>0</v>
      </c>
      <c r="LN129" s="144">
        <f t="shared" si="1444"/>
        <v>0</v>
      </c>
      <c r="LO129" s="147">
        <f t="shared" si="1444"/>
        <v>0</v>
      </c>
      <c r="LP129" s="133">
        <f t="shared" si="1444"/>
        <v>0</v>
      </c>
      <c r="LQ129" s="134" t="e">
        <f t="shared" si="1445"/>
        <v>#DIV/0!</v>
      </c>
      <c r="LR129" s="133">
        <f t="shared" si="1446"/>
        <v>0</v>
      </c>
      <c r="LS129" s="145">
        <f t="shared" si="1446"/>
        <v>0</v>
      </c>
      <c r="LT129" s="144"/>
      <c r="LU129" s="147"/>
      <c r="LV129" s="133">
        <f t="shared" si="2902"/>
        <v>0</v>
      </c>
      <c r="LW129" s="134" t="e">
        <f t="shared" si="2903"/>
        <v>#DIV/0!</v>
      </c>
      <c r="LX129" s="133"/>
      <c r="LY129" s="145">
        <f t="shared" si="2904"/>
        <v>0</v>
      </c>
      <c r="LZ129" s="144"/>
      <c r="MA129" s="147"/>
      <c r="MB129" s="133">
        <f t="shared" si="2905"/>
        <v>0</v>
      </c>
      <c r="MC129" s="134" t="e">
        <f t="shared" si="2906"/>
        <v>#DIV/0!</v>
      </c>
      <c r="MD129" s="133"/>
      <c r="ME129" s="145">
        <f t="shared" si="2907"/>
        <v>0</v>
      </c>
      <c r="MF129" s="144">
        <f t="shared" si="1447"/>
        <v>0</v>
      </c>
      <c r="MG129" s="147">
        <f t="shared" si="1447"/>
        <v>0</v>
      </c>
      <c r="MH129" s="133">
        <f t="shared" si="1447"/>
        <v>0</v>
      </c>
      <c r="MI129" s="134" t="e">
        <f t="shared" si="1448"/>
        <v>#DIV/0!</v>
      </c>
      <c r="MJ129" s="133">
        <f t="shared" si="1449"/>
        <v>0</v>
      </c>
      <c r="MK129" s="145">
        <f t="shared" si="1449"/>
        <v>0</v>
      </c>
      <c r="ML129" s="144"/>
      <c r="MM129" s="147"/>
      <c r="MN129" s="133">
        <f t="shared" si="2908"/>
        <v>0</v>
      </c>
      <c r="MO129" s="134" t="e">
        <f t="shared" si="2909"/>
        <v>#DIV/0!</v>
      </c>
      <c r="MP129" s="133"/>
      <c r="MQ129" s="145">
        <f t="shared" si="2910"/>
        <v>0</v>
      </c>
      <c r="MR129" s="144"/>
      <c r="MS129" s="147"/>
      <c r="MT129" s="133">
        <f t="shared" si="2911"/>
        <v>0</v>
      </c>
      <c r="MU129" s="134" t="e">
        <f t="shared" si="2912"/>
        <v>#DIV/0!</v>
      </c>
      <c r="MV129" s="133"/>
      <c r="MW129" s="145">
        <f t="shared" si="2913"/>
        <v>0</v>
      </c>
      <c r="MX129" s="144">
        <f t="shared" si="1450"/>
        <v>0</v>
      </c>
      <c r="MY129" s="147">
        <f t="shared" si="1450"/>
        <v>0</v>
      </c>
      <c r="MZ129" s="133">
        <f t="shared" si="1450"/>
        <v>0</v>
      </c>
      <c r="NA129" s="134" t="e">
        <f t="shared" si="1451"/>
        <v>#DIV/0!</v>
      </c>
      <c r="NB129" s="133">
        <f t="shared" si="1452"/>
        <v>0</v>
      </c>
      <c r="NC129" s="145">
        <f t="shared" si="1452"/>
        <v>0</v>
      </c>
      <c r="ND129" s="144"/>
      <c r="NE129" s="147"/>
      <c r="NF129" s="133">
        <f t="shared" si="2914"/>
        <v>0</v>
      </c>
      <c r="NG129" s="134" t="e">
        <f t="shared" si="2915"/>
        <v>#DIV/0!</v>
      </c>
      <c r="NH129" s="133"/>
      <c r="NI129" s="145">
        <f t="shared" si="2916"/>
        <v>0</v>
      </c>
      <c r="NJ129" s="144"/>
      <c r="NK129" s="147"/>
      <c r="NL129" s="133">
        <f t="shared" si="2917"/>
        <v>0</v>
      </c>
      <c r="NM129" s="134" t="e">
        <f t="shared" si="2918"/>
        <v>#DIV/0!</v>
      </c>
      <c r="NN129" s="133"/>
      <c r="NO129" s="145">
        <f t="shared" si="2919"/>
        <v>0</v>
      </c>
      <c r="NP129" s="144">
        <f t="shared" si="1453"/>
        <v>1566120</v>
      </c>
      <c r="NQ129" s="147">
        <f t="shared" si="1453"/>
        <v>0</v>
      </c>
      <c r="NR129" s="133">
        <f t="shared" si="1453"/>
        <v>1566120</v>
      </c>
      <c r="NS129" s="134">
        <f t="shared" si="1454"/>
        <v>0</v>
      </c>
      <c r="NT129" s="133">
        <f t="shared" si="1455"/>
        <v>0</v>
      </c>
      <c r="NU129" s="145">
        <f t="shared" si="1455"/>
        <v>1566120</v>
      </c>
      <c r="NV129" s="144">
        <f>+[10]รายละเอียดซื้อP!F138</f>
        <v>1566120</v>
      </c>
      <c r="NW129" s="147">
        <f>+[10]รายละเอียดซื้อP!G138+[10]รายละเอียดซื้อP!J138+[10]รายละเอียดซื้อP!K138</f>
        <v>0</v>
      </c>
      <c r="NX129" s="133">
        <f t="shared" si="2920"/>
        <v>1566120</v>
      </c>
      <c r="NY129" s="134">
        <f t="shared" si="2921"/>
        <v>0</v>
      </c>
      <c r="NZ129" s="133">
        <f>+[10]รายละเอียดซื้อP!N138</f>
        <v>0</v>
      </c>
      <c r="OA129" s="145">
        <f t="shared" si="2922"/>
        <v>1566120</v>
      </c>
      <c r="OB129" s="144"/>
      <c r="OC129" s="147"/>
      <c r="OD129" s="133">
        <f t="shared" si="2923"/>
        <v>0</v>
      </c>
      <c r="OE129" s="134" t="e">
        <f t="shared" si="2924"/>
        <v>#DIV/0!</v>
      </c>
      <c r="OF129" s="133"/>
      <c r="OG129" s="145">
        <f t="shared" si="2925"/>
        <v>0</v>
      </c>
      <c r="OH129" s="144"/>
      <c r="OI129" s="147"/>
      <c r="OJ129" s="133">
        <f t="shared" si="2926"/>
        <v>0</v>
      </c>
      <c r="OK129" s="134" t="e">
        <f t="shared" si="2927"/>
        <v>#DIV/0!</v>
      </c>
      <c r="OL129" s="133"/>
      <c r="OM129" s="145">
        <f t="shared" si="2928"/>
        <v>0</v>
      </c>
      <c r="ON129" s="144">
        <f t="shared" si="1456"/>
        <v>0</v>
      </c>
      <c r="OO129" s="147">
        <f t="shared" si="1456"/>
        <v>0</v>
      </c>
      <c r="OP129" s="133">
        <f t="shared" si="1456"/>
        <v>0</v>
      </c>
      <c r="OQ129" s="134" t="e">
        <f t="shared" si="1457"/>
        <v>#DIV/0!</v>
      </c>
      <c r="OR129" s="133">
        <f t="shared" si="1458"/>
        <v>0</v>
      </c>
      <c r="OS129" s="145">
        <f t="shared" si="1458"/>
        <v>0</v>
      </c>
      <c r="OT129" s="144"/>
      <c r="OU129" s="147"/>
      <c r="OV129" s="133">
        <f t="shared" si="2929"/>
        <v>0</v>
      </c>
      <c r="OW129" s="134" t="e">
        <f t="shared" si="2930"/>
        <v>#DIV/0!</v>
      </c>
      <c r="OX129" s="133"/>
      <c r="OY129" s="145">
        <f t="shared" si="2931"/>
        <v>0</v>
      </c>
      <c r="OZ129" s="144"/>
      <c r="PA129" s="147"/>
      <c r="PB129" s="133">
        <f t="shared" si="2932"/>
        <v>0</v>
      </c>
      <c r="PC129" s="134" t="e">
        <f t="shared" si="2933"/>
        <v>#DIV/0!</v>
      </c>
      <c r="PD129" s="133"/>
      <c r="PE129" s="145">
        <f t="shared" si="2934"/>
        <v>0</v>
      </c>
      <c r="PF129" s="144">
        <f t="shared" si="1459"/>
        <v>0</v>
      </c>
      <c r="PG129" s="147">
        <f t="shared" si="1459"/>
        <v>0</v>
      </c>
      <c r="PH129" s="133">
        <f t="shared" si="1459"/>
        <v>0</v>
      </c>
      <c r="PI129" s="134" t="e">
        <f t="shared" si="1460"/>
        <v>#DIV/0!</v>
      </c>
      <c r="PJ129" s="133">
        <f t="shared" si="1461"/>
        <v>0</v>
      </c>
      <c r="PK129" s="145">
        <f t="shared" si="1461"/>
        <v>0</v>
      </c>
      <c r="PL129" s="144"/>
      <c r="PM129" s="147"/>
      <c r="PN129" s="133">
        <f t="shared" si="2935"/>
        <v>0</v>
      </c>
      <c r="PO129" s="134" t="e">
        <f t="shared" si="2936"/>
        <v>#DIV/0!</v>
      </c>
      <c r="PP129" s="133"/>
      <c r="PQ129" s="145">
        <f t="shared" si="2937"/>
        <v>0</v>
      </c>
      <c r="PR129" s="144"/>
      <c r="PS129" s="147"/>
      <c r="PT129" s="133">
        <f t="shared" si="2938"/>
        <v>0</v>
      </c>
      <c r="PU129" s="134" t="e">
        <f t="shared" si="2939"/>
        <v>#DIV/0!</v>
      </c>
      <c r="PV129" s="133"/>
      <c r="PW129" s="145">
        <f t="shared" si="2940"/>
        <v>0</v>
      </c>
    </row>
    <row r="130" spans="1:439" s="98" customFormat="1">
      <c r="A130" s="150"/>
      <c r="B130" s="242" t="s">
        <v>841</v>
      </c>
      <c r="C130" s="217"/>
      <c r="D130" s="164">
        <f>SUM(D126:D129)</f>
        <v>2900584</v>
      </c>
      <c r="E130" s="164">
        <f t="shared" ref="E130:J130" si="2941">SUM(E126:E129)</f>
        <v>0</v>
      </c>
      <c r="F130" s="164">
        <f t="shared" si="2941"/>
        <v>2900584</v>
      </c>
      <c r="G130" s="164">
        <f t="shared" si="2941"/>
        <v>0</v>
      </c>
      <c r="H130" s="164">
        <f t="shared" si="2941"/>
        <v>2900584</v>
      </c>
      <c r="I130" s="164">
        <f t="shared" si="2941"/>
        <v>388117.78</v>
      </c>
      <c r="J130" s="164">
        <f t="shared" si="2941"/>
        <v>2512466.2199999997</v>
      </c>
      <c r="K130" s="165">
        <f t="shared" si="1374"/>
        <v>13.380677132605021</v>
      </c>
      <c r="L130" s="164">
        <f t="shared" ref="L130:M130" si="2942">SUM(L126:L129)</f>
        <v>9981550.6799999997</v>
      </c>
      <c r="M130" s="166">
        <f t="shared" si="2942"/>
        <v>-7469084.459999999</v>
      </c>
      <c r="N130" s="167">
        <f t="shared" si="1375"/>
        <v>0</v>
      </c>
      <c r="O130" s="168">
        <f t="shared" si="1375"/>
        <v>0</v>
      </c>
      <c r="P130" s="168">
        <f t="shared" si="1375"/>
        <v>0</v>
      </c>
      <c r="Q130" s="169" t="e">
        <f t="shared" si="1376"/>
        <v>#DIV/0!</v>
      </c>
      <c r="R130" s="168">
        <f t="shared" si="1377"/>
        <v>0</v>
      </c>
      <c r="S130" s="170">
        <f t="shared" si="1377"/>
        <v>0</v>
      </c>
      <c r="T130" s="171">
        <f>SUM(T126:T129)</f>
        <v>2900584</v>
      </c>
      <c r="U130" s="172">
        <f t="shared" ref="U130:V130" si="2943">SUM(U126:U129)</f>
        <v>388117.78</v>
      </c>
      <c r="V130" s="172">
        <f t="shared" si="2943"/>
        <v>2512466.2199999997</v>
      </c>
      <c r="W130" s="173">
        <f t="shared" si="1248"/>
        <v>13.380677132605021</v>
      </c>
      <c r="X130" s="172">
        <f t="shared" ref="X130:Y130" si="2944">SUM(X126:X129)</f>
        <v>9981550.6799999997</v>
      </c>
      <c r="Y130" s="174">
        <f t="shared" si="2944"/>
        <v>-7469084.459999999</v>
      </c>
      <c r="Z130" s="175">
        <f>SUM(Z125:Z129)</f>
        <v>0</v>
      </c>
      <c r="AA130" s="164">
        <f t="shared" ref="AA130:CX130" si="2945">SUM(AA125:AA129)</f>
        <v>0</v>
      </c>
      <c r="AB130" s="164">
        <f t="shared" si="2945"/>
        <v>0</v>
      </c>
      <c r="AC130" s="165" t="e">
        <f t="shared" si="2945"/>
        <v>#DIV/0!</v>
      </c>
      <c r="AD130" s="164">
        <f t="shared" si="2945"/>
        <v>0</v>
      </c>
      <c r="AE130" s="176">
        <f t="shared" si="2945"/>
        <v>0</v>
      </c>
      <c r="AF130" s="175">
        <f t="shared" si="2945"/>
        <v>0</v>
      </c>
      <c r="AG130" s="164">
        <f t="shared" si="2945"/>
        <v>0</v>
      </c>
      <c r="AH130" s="164">
        <f t="shared" si="2945"/>
        <v>0</v>
      </c>
      <c r="AI130" s="165" t="e">
        <f t="shared" si="2945"/>
        <v>#DIV/0!</v>
      </c>
      <c r="AJ130" s="164">
        <f t="shared" si="2945"/>
        <v>0</v>
      </c>
      <c r="AK130" s="176">
        <f t="shared" si="2945"/>
        <v>0</v>
      </c>
      <c r="AL130" s="175">
        <f t="shared" si="1378"/>
        <v>0</v>
      </c>
      <c r="AM130" s="164">
        <f t="shared" si="1378"/>
        <v>0</v>
      </c>
      <c r="AN130" s="164">
        <f t="shared" si="1378"/>
        <v>0</v>
      </c>
      <c r="AO130" s="165" t="e">
        <f t="shared" si="1379"/>
        <v>#DIV/0!</v>
      </c>
      <c r="AP130" s="164">
        <f t="shared" si="1380"/>
        <v>0</v>
      </c>
      <c r="AQ130" s="176">
        <f t="shared" si="1380"/>
        <v>0</v>
      </c>
      <c r="AR130" s="175">
        <f t="shared" si="2945"/>
        <v>0</v>
      </c>
      <c r="AS130" s="164">
        <f t="shared" si="2945"/>
        <v>0</v>
      </c>
      <c r="AT130" s="164">
        <f t="shared" si="2945"/>
        <v>0</v>
      </c>
      <c r="AU130" s="165" t="e">
        <f t="shared" si="2945"/>
        <v>#DIV/0!</v>
      </c>
      <c r="AV130" s="164">
        <f t="shared" si="2945"/>
        <v>0</v>
      </c>
      <c r="AW130" s="176">
        <f t="shared" si="2945"/>
        <v>0</v>
      </c>
      <c r="AX130" s="175">
        <f t="shared" si="2945"/>
        <v>0</v>
      </c>
      <c r="AY130" s="164">
        <f t="shared" si="2945"/>
        <v>0</v>
      </c>
      <c r="AZ130" s="164">
        <f t="shared" si="2945"/>
        <v>0</v>
      </c>
      <c r="BA130" s="165" t="e">
        <f t="shared" si="2945"/>
        <v>#DIV/0!</v>
      </c>
      <c r="BB130" s="164">
        <f t="shared" si="2945"/>
        <v>0</v>
      </c>
      <c r="BC130" s="176">
        <f t="shared" si="2945"/>
        <v>0</v>
      </c>
      <c r="BD130" s="175">
        <f t="shared" si="2945"/>
        <v>0</v>
      </c>
      <c r="BE130" s="164">
        <f t="shared" si="2945"/>
        <v>0</v>
      </c>
      <c r="BF130" s="164">
        <f t="shared" si="2945"/>
        <v>0</v>
      </c>
      <c r="BG130" s="165" t="e">
        <f t="shared" si="2945"/>
        <v>#DIV/0!</v>
      </c>
      <c r="BH130" s="164">
        <f t="shared" si="2945"/>
        <v>0</v>
      </c>
      <c r="BI130" s="176">
        <f t="shared" si="2945"/>
        <v>0</v>
      </c>
      <c r="BJ130" s="175">
        <f t="shared" si="1390"/>
        <v>1334464</v>
      </c>
      <c r="BK130" s="164">
        <f t="shared" si="1390"/>
        <v>0</v>
      </c>
      <c r="BL130" s="164">
        <f t="shared" si="1390"/>
        <v>1334464</v>
      </c>
      <c r="BM130" s="165">
        <f t="shared" si="1391"/>
        <v>0</v>
      </c>
      <c r="BN130" s="164">
        <f t="shared" si="1392"/>
        <v>0</v>
      </c>
      <c r="BO130" s="176">
        <f t="shared" si="1392"/>
        <v>1334464</v>
      </c>
      <c r="BP130" s="175">
        <f t="shared" si="2945"/>
        <v>1334464</v>
      </c>
      <c r="BQ130" s="164">
        <f t="shared" si="2945"/>
        <v>0</v>
      </c>
      <c r="BR130" s="164">
        <f t="shared" si="2945"/>
        <v>1334464</v>
      </c>
      <c r="BS130" s="165" t="e">
        <f t="shared" si="2945"/>
        <v>#DIV/0!</v>
      </c>
      <c r="BT130" s="164">
        <f t="shared" si="2945"/>
        <v>0</v>
      </c>
      <c r="BU130" s="176">
        <f t="shared" si="2945"/>
        <v>1334464</v>
      </c>
      <c r="BV130" s="175">
        <f t="shared" si="2945"/>
        <v>0</v>
      </c>
      <c r="BW130" s="164">
        <f t="shared" si="2945"/>
        <v>0</v>
      </c>
      <c r="BX130" s="164">
        <f t="shared" si="2945"/>
        <v>0</v>
      </c>
      <c r="BY130" s="165" t="e">
        <f t="shared" si="2945"/>
        <v>#DIV/0!</v>
      </c>
      <c r="BZ130" s="164">
        <f t="shared" si="2945"/>
        <v>0</v>
      </c>
      <c r="CA130" s="176">
        <f t="shared" si="2945"/>
        <v>0</v>
      </c>
      <c r="CB130" s="175">
        <f t="shared" si="2945"/>
        <v>0</v>
      </c>
      <c r="CC130" s="164">
        <f t="shared" si="2945"/>
        <v>0</v>
      </c>
      <c r="CD130" s="164">
        <f t="shared" si="2945"/>
        <v>0</v>
      </c>
      <c r="CE130" s="165" t="e">
        <f t="shared" si="2945"/>
        <v>#DIV/0!</v>
      </c>
      <c r="CF130" s="164">
        <f t="shared" si="2945"/>
        <v>0</v>
      </c>
      <c r="CG130" s="176">
        <f t="shared" si="2945"/>
        <v>0</v>
      </c>
      <c r="CH130" s="175">
        <f t="shared" si="1402"/>
        <v>0</v>
      </c>
      <c r="CI130" s="164">
        <f t="shared" si="1402"/>
        <v>0</v>
      </c>
      <c r="CJ130" s="164">
        <f t="shared" si="1402"/>
        <v>0</v>
      </c>
      <c r="CK130" s="165" t="e">
        <f t="shared" si="1403"/>
        <v>#DIV/0!</v>
      </c>
      <c r="CL130" s="164">
        <f t="shared" si="1404"/>
        <v>0</v>
      </c>
      <c r="CM130" s="176">
        <f t="shared" si="1404"/>
        <v>0</v>
      </c>
      <c r="CN130" s="175">
        <f t="shared" si="2945"/>
        <v>0</v>
      </c>
      <c r="CO130" s="164">
        <f t="shared" si="2945"/>
        <v>0</v>
      </c>
      <c r="CP130" s="164">
        <f t="shared" si="2945"/>
        <v>0</v>
      </c>
      <c r="CQ130" s="165" t="e">
        <f t="shared" si="2945"/>
        <v>#DIV/0!</v>
      </c>
      <c r="CR130" s="164">
        <f t="shared" si="2945"/>
        <v>0</v>
      </c>
      <c r="CS130" s="176">
        <f t="shared" si="2945"/>
        <v>0</v>
      </c>
      <c r="CT130" s="175">
        <f t="shared" si="2945"/>
        <v>0</v>
      </c>
      <c r="CU130" s="164">
        <f t="shared" si="2945"/>
        <v>0</v>
      </c>
      <c r="CV130" s="164">
        <f t="shared" si="2945"/>
        <v>0</v>
      </c>
      <c r="CW130" s="165" t="e">
        <f t="shared" si="2945"/>
        <v>#DIV/0!</v>
      </c>
      <c r="CX130" s="164">
        <f t="shared" si="2945"/>
        <v>0</v>
      </c>
      <c r="CY130" s="176">
        <f t="shared" ref="CY130:DW130" si="2946">SUM(CY125:CY129)</f>
        <v>0</v>
      </c>
      <c r="CZ130" s="175">
        <f t="shared" si="2946"/>
        <v>0</v>
      </c>
      <c r="DA130" s="164">
        <f t="shared" si="2946"/>
        <v>0</v>
      </c>
      <c r="DB130" s="164">
        <f t="shared" si="2946"/>
        <v>0</v>
      </c>
      <c r="DC130" s="165" t="e">
        <f t="shared" si="2946"/>
        <v>#DIV/0!</v>
      </c>
      <c r="DD130" s="164">
        <f t="shared" si="2946"/>
        <v>0</v>
      </c>
      <c r="DE130" s="176">
        <f t="shared" si="2946"/>
        <v>0</v>
      </c>
      <c r="DF130" s="175">
        <f t="shared" si="1414"/>
        <v>0</v>
      </c>
      <c r="DG130" s="164">
        <f t="shared" si="1414"/>
        <v>0</v>
      </c>
      <c r="DH130" s="164">
        <f t="shared" si="1414"/>
        <v>0</v>
      </c>
      <c r="DI130" s="165" t="e">
        <f t="shared" si="1415"/>
        <v>#DIV/0!</v>
      </c>
      <c r="DJ130" s="164">
        <f t="shared" si="1416"/>
        <v>0</v>
      </c>
      <c r="DK130" s="176">
        <f t="shared" si="1416"/>
        <v>0</v>
      </c>
      <c r="DL130" s="175">
        <f t="shared" si="2946"/>
        <v>0</v>
      </c>
      <c r="DM130" s="164">
        <f t="shared" si="2946"/>
        <v>0</v>
      </c>
      <c r="DN130" s="164">
        <f t="shared" si="2946"/>
        <v>0</v>
      </c>
      <c r="DO130" s="165" t="e">
        <f t="shared" si="2946"/>
        <v>#DIV/0!</v>
      </c>
      <c r="DP130" s="164">
        <f t="shared" si="2946"/>
        <v>0</v>
      </c>
      <c r="DQ130" s="176">
        <f t="shared" si="2946"/>
        <v>0</v>
      </c>
      <c r="DR130" s="175">
        <f t="shared" si="2946"/>
        <v>0</v>
      </c>
      <c r="DS130" s="164">
        <f t="shared" si="2946"/>
        <v>0</v>
      </c>
      <c r="DT130" s="164">
        <f t="shared" si="2946"/>
        <v>0</v>
      </c>
      <c r="DU130" s="165" t="e">
        <f t="shared" si="2946"/>
        <v>#DIV/0!</v>
      </c>
      <c r="DV130" s="164">
        <f t="shared" si="2946"/>
        <v>0</v>
      </c>
      <c r="DW130" s="176">
        <f t="shared" si="2946"/>
        <v>0</v>
      </c>
      <c r="DX130" s="175">
        <f>SUM(DX125:DX129)</f>
        <v>0</v>
      </c>
      <c r="DY130" s="164">
        <f t="shared" ref="DY130:EC130" si="2947">SUM(DY125:DY129)</f>
        <v>0</v>
      </c>
      <c r="DZ130" s="164">
        <f t="shared" si="2947"/>
        <v>0</v>
      </c>
      <c r="EA130" s="165" t="e">
        <f t="shared" si="2947"/>
        <v>#DIV/0!</v>
      </c>
      <c r="EB130" s="164">
        <f t="shared" si="2947"/>
        <v>0</v>
      </c>
      <c r="EC130" s="176">
        <f t="shared" si="2947"/>
        <v>0</v>
      </c>
      <c r="ED130" s="175">
        <f t="shared" si="1423"/>
        <v>0</v>
      </c>
      <c r="EE130" s="164">
        <f t="shared" si="1423"/>
        <v>0</v>
      </c>
      <c r="EF130" s="164">
        <f t="shared" si="1423"/>
        <v>0</v>
      </c>
      <c r="EG130" s="165" t="e">
        <f t="shared" si="1424"/>
        <v>#DIV/0!</v>
      </c>
      <c r="EH130" s="164">
        <f t="shared" si="1425"/>
        <v>0</v>
      </c>
      <c r="EI130" s="176">
        <f t="shared" si="1425"/>
        <v>0</v>
      </c>
      <c r="EJ130" s="175">
        <f t="shared" ref="EJ130:FM130" si="2948">SUM(EJ125:EJ129)</f>
        <v>0</v>
      </c>
      <c r="EK130" s="164">
        <f t="shared" si="2948"/>
        <v>0</v>
      </c>
      <c r="EL130" s="164">
        <f t="shared" si="2948"/>
        <v>0</v>
      </c>
      <c r="EM130" s="165" t="e">
        <f t="shared" si="2948"/>
        <v>#DIV/0!</v>
      </c>
      <c r="EN130" s="164">
        <f t="shared" si="2948"/>
        <v>0</v>
      </c>
      <c r="EO130" s="176">
        <f t="shared" si="2948"/>
        <v>0</v>
      </c>
      <c r="EP130" s="175">
        <f t="shared" si="2948"/>
        <v>0</v>
      </c>
      <c r="EQ130" s="164">
        <f t="shared" si="2948"/>
        <v>0</v>
      </c>
      <c r="ER130" s="164">
        <f t="shared" si="2948"/>
        <v>0</v>
      </c>
      <c r="ES130" s="165" t="e">
        <f t="shared" si="2948"/>
        <v>#DIV/0!</v>
      </c>
      <c r="ET130" s="164">
        <f t="shared" si="2948"/>
        <v>0</v>
      </c>
      <c r="EU130" s="176">
        <f t="shared" si="2948"/>
        <v>0</v>
      </c>
      <c r="EV130" s="175">
        <f t="shared" si="2948"/>
        <v>0</v>
      </c>
      <c r="EW130" s="164">
        <f t="shared" si="2948"/>
        <v>0</v>
      </c>
      <c r="EX130" s="164">
        <f t="shared" si="2948"/>
        <v>0</v>
      </c>
      <c r="EY130" s="165" t="e">
        <f t="shared" si="2948"/>
        <v>#DIV/0!</v>
      </c>
      <c r="EZ130" s="164">
        <f t="shared" si="2948"/>
        <v>0</v>
      </c>
      <c r="FA130" s="176">
        <f t="shared" si="2948"/>
        <v>0</v>
      </c>
      <c r="FB130" s="175">
        <f t="shared" si="2948"/>
        <v>0</v>
      </c>
      <c r="FC130" s="164">
        <f t="shared" si="2948"/>
        <v>0</v>
      </c>
      <c r="FD130" s="164">
        <f t="shared" si="2948"/>
        <v>0</v>
      </c>
      <c r="FE130" s="165" t="e">
        <f t="shared" si="2948"/>
        <v>#DIV/0!</v>
      </c>
      <c r="FF130" s="164">
        <f t="shared" si="2948"/>
        <v>0</v>
      </c>
      <c r="FG130" s="176">
        <f t="shared" si="2948"/>
        <v>0</v>
      </c>
      <c r="FH130" s="175">
        <f t="shared" si="2948"/>
        <v>0</v>
      </c>
      <c r="FI130" s="164">
        <f t="shared" si="2948"/>
        <v>0</v>
      </c>
      <c r="FJ130" s="164">
        <f t="shared" si="2948"/>
        <v>0</v>
      </c>
      <c r="FK130" s="165" t="e">
        <f t="shared" si="2948"/>
        <v>#DIV/0!</v>
      </c>
      <c r="FL130" s="164">
        <f t="shared" si="2948"/>
        <v>0</v>
      </c>
      <c r="FM130" s="176">
        <f t="shared" si="2948"/>
        <v>0</v>
      </c>
      <c r="FN130" s="175">
        <f t="shared" si="1426"/>
        <v>0</v>
      </c>
      <c r="FO130" s="164">
        <f t="shared" si="1426"/>
        <v>0</v>
      </c>
      <c r="FP130" s="164">
        <f t="shared" si="1426"/>
        <v>0</v>
      </c>
      <c r="FQ130" s="165" t="e">
        <f t="shared" si="1427"/>
        <v>#DIV/0!</v>
      </c>
      <c r="FR130" s="164">
        <f t="shared" si="1428"/>
        <v>0</v>
      </c>
      <c r="FS130" s="176">
        <f t="shared" si="1428"/>
        <v>0</v>
      </c>
      <c r="FT130" s="175">
        <f t="shared" ref="FT130:GK130" si="2949">SUM(FT125:FT129)</f>
        <v>0</v>
      </c>
      <c r="FU130" s="164">
        <f t="shared" si="2949"/>
        <v>0</v>
      </c>
      <c r="FV130" s="164">
        <f t="shared" si="2949"/>
        <v>0</v>
      </c>
      <c r="FW130" s="165" t="e">
        <f t="shared" si="2949"/>
        <v>#DIV/0!</v>
      </c>
      <c r="FX130" s="164">
        <f t="shared" si="2949"/>
        <v>0</v>
      </c>
      <c r="FY130" s="176">
        <f t="shared" si="2949"/>
        <v>0</v>
      </c>
      <c r="FZ130" s="175">
        <f t="shared" si="2949"/>
        <v>0</v>
      </c>
      <c r="GA130" s="164">
        <f t="shared" si="2949"/>
        <v>0</v>
      </c>
      <c r="GB130" s="164">
        <f t="shared" si="2949"/>
        <v>0</v>
      </c>
      <c r="GC130" s="165" t="e">
        <f t="shared" si="2949"/>
        <v>#DIV/0!</v>
      </c>
      <c r="GD130" s="164">
        <f t="shared" si="2949"/>
        <v>0</v>
      </c>
      <c r="GE130" s="176">
        <f t="shared" si="2949"/>
        <v>0</v>
      </c>
      <c r="GF130" s="175">
        <f t="shared" si="2949"/>
        <v>0</v>
      </c>
      <c r="GG130" s="164">
        <f t="shared" si="2949"/>
        <v>0</v>
      </c>
      <c r="GH130" s="164">
        <f t="shared" si="2949"/>
        <v>0</v>
      </c>
      <c r="GI130" s="165" t="e">
        <f t="shared" si="2949"/>
        <v>#DIV/0!</v>
      </c>
      <c r="GJ130" s="164">
        <f t="shared" si="2949"/>
        <v>0</v>
      </c>
      <c r="GK130" s="176">
        <f t="shared" si="2949"/>
        <v>0</v>
      </c>
      <c r="GL130" s="175">
        <f t="shared" si="1429"/>
        <v>0</v>
      </c>
      <c r="GM130" s="164">
        <f t="shared" si="1429"/>
        <v>0</v>
      </c>
      <c r="GN130" s="164">
        <f t="shared" si="1429"/>
        <v>0</v>
      </c>
      <c r="GO130" s="165" t="e">
        <f t="shared" si="1430"/>
        <v>#DIV/0!</v>
      </c>
      <c r="GP130" s="164">
        <f t="shared" si="1431"/>
        <v>0</v>
      </c>
      <c r="GQ130" s="176">
        <f t="shared" si="1431"/>
        <v>0</v>
      </c>
      <c r="GR130" s="175">
        <f t="shared" ref="GR130:HU130" si="2950">SUM(GR125:GR129)</f>
        <v>0</v>
      </c>
      <c r="GS130" s="164">
        <f t="shared" si="2950"/>
        <v>0</v>
      </c>
      <c r="GT130" s="164">
        <f t="shared" si="2950"/>
        <v>0</v>
      </c>
      <c r="GU130" s="165" t="e">
        <f t="shared" si="2950"/>
        <v>#DIV/0!</v>
      </c>
      <c r="GV130" s="164">
        <f t="shared" si="2950"/>
        <v>0</v>
      </c>
      <c r="GW130" s="176">
        <f t="shared" si="2950"/>
        <v>0</v>
      </c>
      <c r="GX130" s="175">
        <f t="shared" si="2950"/>
        <v>0</v>
      </c>
      <c r="GY130" s="164">
        <f t="shared" si="2950"/>
        <v>0</v>
      </c>
      <c r="GZ130" s="164">
        <f t="shared" si="2950"/>
        <v>0</v>
      </c>
      <c r="HA130" s="165" t="e">
        <f t="shared" si="2950"/>
        <v>#DIV/0!</v>
      </c>
      <c r="HB130" s="164">
        <f t="shared" si="2950"/>
        <v>0</v>
      </c>
      <c r="HC130" s="176">
        <f t="shared" si="2950"/>
        <v>0</v>
      </c>
      <c r="HD130" s="175">
        <f t="shared" si="2950"/>
        <v>0</v>
      </c>
      <c r="HE130" s="164">
        <f t="shared" si="2950"/>
        <v>0</v>
      </c>
      <c r="HF130" s="164">
        <f t="shared" si="2950"/>
        <v>0</v>
      </c>
      <c r="HG130" s="165" t="e">
        <f t="shared" si="2950"/>
        <v>#DIV/0!</v>
      </c>
      <c r="HH130" s="164">
        <f t="shared" si="2950"/>
        <v>0</v>
      </c>
      <c r="HI130" s="176">
        <f t="shared" si="2950"/>
        <v>0</v>
      </c>
      <c r="HJ130" s="175">
        <f t="shared" si="2950"/>
        <v>0</v>
      </c>
      <c r="HK130" s="164">
        <f t="shared" si="2950"/>
        <v>0</v>
      </c>
      <c r="HL130" s="164">
        <f t="shared" si="2950"/>
        <v>0</v>
      </c>
      <c r="HM130" s="165" t="e">
        <f t="shared" si="2950"/>
        <v>#DIV/0!</v>
      </c>
      <c r="HN130" s="164">
        <f t="shared" si="2950"/>
        <v>0</v>
      </c>
      <c r="HO130" s="176">
        <f t="shared" si="2950"/>
        <v>0</v>
      </c>
      <c r="HP130" s="175">
        <f t="shared" si="2950"/>
        <v>0</v>
      </c>
      <c r="HQ130" s="164">
        <f t="shared" si="2950"/>
        <v>0</v>
      </c>
      <c r="HR130" s="164">
        <f t="shared" si="2950"/>
        <v>0</v>
      </c>
      <c r="HS130" s="165" t="e">
        <f t="shared" si="2950"/>
        <v>#DIV/0!</v>
      </c>
      <c r="HT130" s="164">
        <f t="shared" si="2950"/>
        <v>0</v>
      </c>
      <c r="HU130" s="176">
        <f t="shared" si="2950"/>
        <v>0</v>
      </c>
      <c r="HV130" s="175">
        <f>SUM(HV125:HV129)</f>
        <v>0</v>
      </c>
      <c r="HW130" s="164">
        <f t="shared" ref="HW130:IA130" si="2951">SUM(HW125:HW129)</f>
        <v>0</v>
      </c>
      <c r="HX130" s="164">
        <f t="shared" si="2951"/>
        <v>0</v>
      </c>
      <c r="HY130" s="165" t="e">
        <f t="shared" si="2951"/>
        <v>#DIV/0!</v>
      </c>
      <c r="HZ130" s="164">
        <f t="shared" si="2951"/>
        <v>0</v>
      </c>
      <c r="IA130" s="176">
        <f t="shared" si="2951"/>
        <v>0</v>
      </c>
      <c r="IB130" s="175">
        <f t="shared" si="1432"/>
        <v>0</v>
      </c>
      <c r="IC130" s="164">
        <f t="shared" si="1432"/>
        <v>235321.14</v>
      </c>
      <c r="ID130" s="164">
        <f t="shared" si="1432"/>
        <v>-235321.14</v>
      </c>
      <c r="IE130" s="165" t="e">
        <f t="shared" si="1433"/>
        <v>#DIV/0!</v>
      </c>
      <c r="IF130" s="164">
        <f t="shared" si="1434"/>
        <v>4078661.68</v>
      </c>
      <c r="IG130" s="176">
        <f t="shared" si="1434"/>
        <v>-4313982.82</v>
      </c>
      <c r="IH130" s="175">
        <f t="shared" ref="IH130:IY130" si="2952">SUM(IH125:IH129)</f>
        <v>0</v>
      </c>
      <c r="II130" s="164">
        <f t="shared" si="2952"/>
        <v>235321.14</v>
      </c>
      <c r="IJ130" s="164">
        <f t="shared" si="2952"/>
        <v>-235321.14</v>
      </c>
      <c r="IK130" s="165" t="e">
        <f t="shared" si="2952"/>
        <v>#DIV/0!</v>
      </c>
      <c r="IL130" s="164">
        <f t="shared" si="2952"/>
        <v>4078661.68</v>
      </c>
      <c r="IM130" s="176">
        <f t="shared" si="2952"/>
        <v>-4313982.82</v>
      </c>
      <c r="IN130" s="175">
        <f t="shared" si="2952"/>
        <v>0</v>
      </c>
      <c r="IO130" s="164">
        <f t="shared" si="2952"/>
        <v>0</v>
      </c>
      <c r="IP130" s="164">
        <f t="shared" si="2952"/>
        <v>0</v>
      </c>
      <c r="IQ130" s="165" t="e">
        <f t="shared" si="2952"/>
        <v>#DIV/0!</v>
      </c>
      <c r="IR130" s="164">
        <f t="shared" si="2952"/>
        <v>0</v>
      </c>
      <c r="IS130" s="176">
        <f t="shared" si="2952"/>
        <v>0</v>
      </c>
      <c r="IT130" s="175">
        <f t="shared" si="2952"/>
        <v>0</v>
      </c>
      <c r="IU130" s="164">
        <f t="shared" si="2952"/>
        <v>0</v>
      </c>
      <c r="IV130" s="164">
        <f t="shared" si="2952"/>
        <v>0</v>
      </c>
      <c r="IW130" s="165" t="e">
        <f t="shared" si="2952"/>
        <v>#DIV/0!</v>
      </c>
      <c r="IX130" s="164">
        <f t="shared" si="2952"/>
        <v>0</v>
      </c>
      <c r="IY130" s="176">
        <f t="shared" si="2952"/>
        <v>0</v>
      </c>
      <c r="IZ130" s="175">
        <f t="shared" si="1435"/>
        <v>0</v>
      </c>
      <c r="JA130" s="164">
        <f t="shared" si="1435"/>
        <v>0</v>
      </c>
      <c r="JB130" s="164">
        <f t="shared" si="1435"/>
        <v>0</v>
      </c>
      <c r="JC130" s="165" t="e">
        <f t="shared" si="1436"/>
        <v>#DIV/0!</v>
      </c>
      <c r="JD130" s="164">
        <f t="shared" si="1437"/>
        <v>0</v>
      </c>
      <c r="JE130" s="176">
        <f t="shared" si="1437"/>
        <v>0</v>
      </c>
      <c r="JF130" s="175">
        <f t="shared" ref="JF130:KC130" si="2953">SUM(JF125:JF129)</f>
        <v>0</v>
      </c>
      <c r="JG130" s="164">
        <f t="shared" si="2953"/>
        <v>0</v>
      </c>
      <c r="JH130" s="164">
        <f t="shared" si="2953"/>
        <v>0</v>
      </c>
      <c r="JI130" s="165" t="e">
        <f t="shared" si="2953"/>
        <v>#DIV/0!</v>
      </c>
      <c r="JJ130" s="164">
        <f t="shared" si="2953"/>
        <v>0</v>
      </c>
      <c r="JK130" s="176">
        <f t="shared" si="2953"/>
        <v>0</v>
      </c>
      <c r="JL130" s="175">
        <f t="shared" si="2953"/>
        <v>0</v>
      </c>
      <c r="JM130" s="164">
        <f t="shared" si="2953"/>
        <v>0</v>
      </c>
      <c r="JN130" s="164">
        <f t="shared" si="2953"/>
        <v>0</v>
      </c>
      <c r="JO130" s="165" t="e">
        <f t="shared" si="2953"/>
        <v>#DIV/0!</v>
      </c>
      <c r="JP130" s="164">
        <f t="shared" si="2953"/>
        <v>0</v>
      </c>
      <c r="JQ130" s="176">
        <f t="shared" si="2953"/>
        <v>0</v>
      </c>
      <c r="JR130" s="175">
        <f t="shared" si="2953"/>
        <v>0</v>
      </c>
      <c r="JS130" s="164">
        <f t="shared" si="2953"/>
        <v>0</v>
      </c>
      <c r="JT130" s="164">
        <f t="shared" si="2953"/>
        <v>0</v>
      </c>
      <c r="JU130" s="165" t="e">
        <f t="shared" si="2953"/>
        <v>#DIV/0!</v>
      </c>
      <c r="JV130" s="164">
        <f t="shared" si="2953"/>
        <v>0</v>
      </c>
      <c r="JW130" s="176">
        <f t="shared" si="2953"/>
        <v>0</v>
      </c>
      <c r="JX130" s="175">
        <f t="shared" si="2953"/>
        <v>0</v>
      </c>
      <c r="JY130" s="164">
        <f t="shared" si="2953"/>
        <v>0</v>
      </c>
      <c r="JZ130" s="164">
        <f t="shared" si="2953"/>
        <v>0</v>
      </c>
      <c r="KA130" s="165" t="e">
        <f t="shared" si="2953"/>
        <v>#DIV/0!</v>
      </c>
      <c r="KB130" s="164">
        <f t="shared" si="2953"/>
        <v>0</v>
      </c>
      <c r="KC130" s="176">
        <f t="shared" si="2953"/>
        <v>0</v>
      </c>
      <c r="KD130" s="175">
        <f t="shared" si="1438"/>
        <v>0</v>
      </c>
      <c r="KE130" s="164">
        <f t="shared" si="1438"/>
        <v>0</v>
      </c>
      <c r="KF130" s="164">
        <f t="shared" si="1438"/>
        <v>0</v>
      </c>
      <c r="KG130" s="165" t="e">
        <f t="shared" si="1439"/>
        <v>#DIV/0!</v>
      </c>
      <c r="KH130" s="164">
        <f t="shared" si="1440"/>
        <v>0</v>
      </c>
      <c r="KI130" s="176">
        <f t="shared" si="1440"/>
        <v>0</v>
      </c>
      <c r="KJ130" s="175">
        <f t="shared" ref="KJ130:KU130" si="2954">SUM(KJ125:KJ129)</f>
        <v>0</v>
      </c>
      <c r="KK130" s="164">
        <f t="shared" si="2954"/>
        <v>0</v>
      </c>
      <c r="KL130" s="164">
        <f t="shared" si="2954"/>
        <v>0</v>
      </c>
      <c r="KM130" s="165" t="e">
        <f t="shared" si="2954"/>
        <v>#DIV/0!</v>
      </c>
      <c r="KN130" s="164">
        <f t="shared" si="2954"/>
        <v>0</v>
      </c>
      <c r="KO130" s="176">
        <f t="shared" si="2954"/>
        <v>0</v>
      </c>
      <c r="KP130" s="175">
        <f t="shared" si="2954"/>
        <v>0</v>
      </c>
      <c r="KQ130" s="164">
        <f t="shared" si="2954"/>
        <v>0</v>
      </c>
      <c r="KR130" s="164">
        <f t="shared" si="2954"/>
        <v>0</v>
      </c>
      <c r="KS130" s="165" t="e">
        <f t="shared" si="2954"/>
        <v>#DIV/0!</v>
      </c>
      <c r="KT130" s="164">
        <f t="shared" si="2954"/>
        <v>0</v>
      </c>
      <c r="KU130" s="176">
        <f t="shared" si="2954"/>
        <v>0</v>
      </c>
      <c r="KV130" s="175">
        <f t="shared" si="1441"/>
        <v>0</v>
      </c>
      <c r="KW130" s="164">
        <f t="shared" si="1441"/>
        <v>0</v>
      </c>
      <c r="KX130" s="164">
        <f t="shared" si="1441"/>
        <v>0</v>
      </c>
      <c r="KY130" s="165" t="e">
        <f t="shared" si="1442"/>
        <v>#DIV/0!</v>
      </c>
      <c r="KZ130" s="164">
        <f t="shared" si="1443"/>
        <v>0</v>
      </c>
      <c r="LA130" s="176">
        <f t="shared" si="1443"/>
        <v>0</v>
      </c>
      <c r="LB130" s="175">
        <f t="shared" ref="LB130:LM130" si="2955">SUM(LB125:LB129)</f>
        <v>0</v>
      </c>
      <c r="LC130" s="164">
        <f t="shared" si="2955"/>
        <v>0</v>
      </c>
      <c r="LD130" s="164">
        <f t="shared" si="2955"/>
        <v>0</v>
      </c>
      <c r="LE130" s="165" t="e">
        <f t="shared" si="2955"/>
        <v>#DIV/0!</v>
      </c>
      <c r="LF130" s="164">
        <f t="shared" si="2955"/>
        <v>0</v>
      </c>
      <c r="LG130" s="176">
        <f t="shared" si="2955"/>
        <v>0</v>
      </c>
      <c r="LH130" s="175">
        <f t="shared" si="2955"/>
        <v>0</v>
      </c>
      <c r="LI130" s="164">
        <f t="shared" si="2955"/>
        <v>0</v>
      </c>
      <c r="LJ130" s="164">
        <f t="shared" si="2955"/>
        <v>0</v>
      </c>
      <c r="LK130" s="165" t="e">
        <f t="shared" si="2955"/>
        <v>#DIV/0!</v>
      </c>
      <c r="LL130" s="164">
        <f t="shared" si="2955"/>
        <v>0</v>
      </c>
      <c r="LM130" s="176">
        <f t="shared" si="2955"/>
        <v>0</v>
      </c>
      <c r="LN130" s="175">
        <f t="shared" si="1444"/>
        <v>0</v>
      </c>
      <c r="LO130" s="164">
        <f t="shared" si="1444"/>
        <v>0</v>
      </c>
      <c r="LP130" s="164">
        <f t="shared" si="1444"/>
        <v>0</v>
      </c>
      <c r="LQ130" s="165" t="e">
        <f t="shared" si="1445"/>
        <v>#DIV/0!</v>
      </c>
      <c r="LR130" s="164">
        <f t="shared" si="1446"/>
        <v>0</v>
      </c>
      <c r="LS130" s="176">
        <f t="shared" si="1446"/>
        <v>0</v>
      </c>
      <c r="LT130" s="175">
        <f t="shared" ref="LT130:ME130" si="2956">SUM(LT125:LT129)</f>
        <v>0</v>
      </c>
      <c r="LU130" s="164">
        <f t="shared" si="2956"/>
        <v>0</v>
      </c>
      <c r="LV130" s="164">
        <f t="shared" si="2956"/>
        <v>0</v>
      </c>
      <c r="LW130" s="165" t="e">
        <f t="shared" si="2956"/>
        <v>#DIV/0!</v>
      </c>
      <c r="LX130" s="164">
        <f t="shared" si="2956"/>
        <v>0</v>
      </c>
      <c r="LY130" s="176">
        <f t="shared" si="2956"/>
        <v>0</v>
      </c>
      <c r="LZ130" s="175">
        <f t="shared" si="2956"/>
        <v>0</v>
      </c>
      <c r="MA130" s="164">
        <f t="shared" si="2956"/>
        <v>0</v>
      </c>
      <c r="MB130" s="164">
        <f t="shared" si="2956"/>
        <v>0</v>
      </c>
      <c r="MC130" s="165" t="e">
        <f t="shared" si="2956"/>
        <v>#DIV/0!</v>
      </c>
      <c r="MD130" s="164">
        <f t="shared" si="2956"/>
        <v>0</v>
      </c>
      <c r="ME130" s="176">
        <f t="shared" si="2956"/>
        <v>0</v>
      </c>
      <c r="MF130" s="175">
        <f t="shared" si="1447"/>
        <v>0</v>
      </c>
      <c r="MG130" s="164">
        <f t="shared" si="1447"/>
        <v>0</v>
      </c>
      <c r="MH130" s="164">
        <f t="shared" si="1447"/>
        <v>0</v>
      </c>
      <c r="MI130" s="165" t="e">
        <f t="shared" si="1448"/>
        <v>#DIV/0!</v>
      </c>
      <c r="MJ130" s="164">
        <f t="shared" si="1449"/>
        <v>0</v>
      </c>
      <c r="MK130" s="176">
        <f t="shared" si="1449"/>
        <v>0</v>
      </c>
      <c r="ML130" s="175">
        <f>SUM(ML125:ML129)</f>
        <v>0</v>
      </c>
      <c r="MM130" s="164">
        <f t="shared" ref="MM130:MW130" si="2957">SUM(MM125:MM129)</f>
        <v>0</v>
      </c>
      <c r="MN130" s="164">
        <f t="shared" si="2957"/>
        <v>0</v>
      </c>
      <c r="MO130" s="165" t="e">
        <f t="shared" si="2957"/>
        <v>#DIV/0!</v>
      </c>
      <c r="MP130" s="164">
        <f t="shared" si="2957"/>
        <v>0</v>
      </c>
      <c r="MQ130" s="176">
        <f t="shared" si="2957"/>
        <v>0</v>
      </c>
      <c r="MR130" s="175">
        <f t="shared" si="2957"/>
        <v>0</v>
      </c>
      <c r="MS130" s="164">
        <f t="shared" si="2957"/>
        <v>0</v>
      </c>
      <c r="MT130" s="164">
        <f t="shared" si="2957"/>
        <v>0</v>
      </c>
      <c r="MU130" s="165" t="e">
        <f t="shared" si="2957"/>
        <v>#DIV/0!</v>
      </c>
      <c r="MV130" s="164">
        <f t="shared" si="2957"/>
        <v>0</v>
      </c>
      <c r="MW130" s="176">
        <f t="shared" si="2957"/>
        <v>0</v>
      </c>
      <c r="MX130" s="175">
        <f t="shared" si="1450"/>
        <v>0</v>
      </c>
      <c r="MY130" s="164">
        <f t="shared" si="1450"/>
        <v>0</v>
      </c>
      <c r="MZ130" s="164">
        <f t="shared" si="1450"/>
        <v>0</v>
      </c>
      <c r="NA130" s="165" t="e">
        <f t="shared" si="1451"/>
        <v>#DIV/0!</v>
      </c>
      <c r="NB130" s="164">
        <f t="shared" si="1452"/>
        <v>0</v>
      </c>
      <c r="NC130" s="176">
        <f t="shared" si="1452"/>
        <v>0</v>
      </c>
      <c r="ND130" s="175">
        <f t="shared" ref="ND130:NO130" si="2958">SUM(ND125:ND129)</f>
        <v>0</v>
      </c>
      <c r="NE130" s="164">
        <f t="shared" si="2958"/>
        <v>0</v>
      </c>
      <c r="NF130" s="164">
        <f t="shared" si="2958"/>
        <v>0</v>
      </c>
      <c r="NG130" s="165" t="e">
        <f t="shared" si="2958"/>
        <v>#DIV/0!</v>
      </c>
      <c r="NH130" s="164">
        <f t="shared" si="2958"/>
        <v>0</v>
      </c>
      <c r="NI130" s="176">
        <f t="shared" si="2958"/>
        <v>0</v>
      </c>
      <c r="NJ130" s="175">
        <f t="shared" si="2958"/>
        <v>0</v>
      </c>
      <c r="NK130" s="164">
        <f t="shared" si="2958"/>
        <v>0</v>
      </c>
      <c r="NL130" s="164">
        <f t="shared" si="2958"/>
        <v>0</v>
      </c>
      <c r="NM130" s="165" t="e">
        <f t="shared" si="2958"/>
        <v>#DIV/0!</v>
      </c>
      <c r="NN130" s="164">
        <f t="shared" si="2958"/>
        <v>0</v>
      </c>
      <c r="NO130" s="176">
        <f t="shared" si="2958"/>
        <v>0</v>
      </c>
      <c r="NP130" s="175">
        <f t="shared" si="1453"/>
        <v>1566120</v>
      </c>
      <c r="NQ130" s="164">
        <f t="shared" si="1453"/>
        <v>152796.64000000001</v>
      </c>
      <c r="NR130" s="164">
        <f t="shared" si="1453"/>
        <v>1413323.36</v>
      </c>
      <c r="NS130" s="165">
        <f t="shared" si="1454"/>
        <v>9.7563813756289441</v>
      </c>
      <c r="NT130" s="164">
        <f t="shared" si="1455"/>
        <v>5902889</v>
      </c>
      <c r="NU130" s="176">
        <f t="shared" si="1455"/>
        <v>-4489565.6399999997</v>
      </c>
      <c r="NV130" s="175">
        <f t="shared" ref="NV130:OM130" si="2959">SUM(NV125:NV129)</f>
        <v>1566120</v>
      </c>
      <c r="NW130" s="164">
        <f t="shared" si="2959"/>
        <v>22650</v>
      </c>
      <c r="NX130" s="164">
        <f t="shared" si="2959"/>
        <v>1543470</v>
      </c>
      <c r="NY130" s="165" t="e">
        <f t="shared" si="2959"/>
        <v>#DIV/0!</v>
      </c>
      <c r="NZ130" s="164">
        <f t="shared" si="2959"/>
        <v>891987</v>
      </c>
      <c r="OA130" s="176">
        <f t="shared" si="2959"/>
        <v>651483</v>
      </c>
      <c r="OB130" s="175">
        <f t="shared" si="2959"/>
        <v>0</v>
      </c>
      <c r="OC130" s="164">
        <f t="shared" si="2959"/>
        <v>130146.64</v>
      </c>
      <c r="OD130" s="164">
        <f t="shared" si="2959"/>
        <v>-130146.64</v>
      </c>
      <c r="OE130" s="165" t="e">
        <f t="shared" si="2959"/>
        <v>#DIV/0!</v>
      </c>
      <c r="OF130" s="164">
        <f t="shared" si="2959"/>
        <v>5010902</v>
      </c>
      <c r="OG130" s="176">
        <f t="shared" si="2959"/>
        <v>-5141048.6399999997</v>
      </c>
      <c r="OH130" s="175">
        <f t="shared" si="2959"/>
        <v>0</v>
      </c>
      <c r="OI130" s="164">
        <f t="shared" si="2959"/>
        <v>0</v>
      </c>
      <c r="OJ130" s="164">
        <f t="shared" si="2959"/>
        <v>0</v>
      </c>
      <c r="OK130" s="165" t="e">
        <f t="shared" si="2959"/>
        <v>#DIV/0!</v>
      </c>
      <c r="OL130" s="164">
        <f t="shared" si="2959"/>
        <v>0</v>
      </c>
      <c r="OM130" s="176">
        <f t="shared" si="2959"/>
        <v>0</v>
      </c>
      <c r="ON130" s="175">
        <f t="shared" si="1456"/>
        <v>0</v>
      </c>
      <c r="OO130" s="164">
        <f t="shared" si="1456"/>
        <v>0</v>
      </c>
      <c r="OP130" s="164">
        <f t="shared" si="1456"/>
        <v>0</v>
      </c>
      <c r="OQ130" s="165" t="e">
        <f t="shared" si="1457"/>
        <v>#DIV/0!</v>
      </c>
      <c r="OR130" s="164">
        <f t="shared" si="1458"/>
        <v>0</v>
      </c>
      <c r="OS130" s="176">
        <f t="shared" si="1458"/>
        <v>0</v>
      </c>
      <c r="OT130" s="175">
        <f t="shared" ref="OT130:PE130" si="2960">SUM(OT125:OT129)</f>
        <v>0</v>
      </c>
      <c r="OU130" s="164">
        <f t="shared" si="2960"/>
        <v>0</v>
      </c>
      <c r="OV130" s="164">
        <f t="shared" si="2960"/>
        <v>0</v>
      </c>
      <c r="OW130" s="165" t="e">
        <f t="shared" si="2960"/>
        <v>#DIV/0!</v>
      </c>
      <c r="OX130" s="164">
        <f t="shared" si="2960"/>
        <v>0</v>
      </c>
      <c r="OY130" s="176">
        <f t="shared" si="2960"/>
        <v>0</v>
      </c>
      <c r="OZ130" s="175">
        <f t="shared" si="2960"/>
        <v>0</v>
      </c>
      <c r="PA130" s="164">
        <f t="shared" si="2960"/>
        <v>0</v>
      </c>
      <c r="PB130" s="164">
        <f t="shared" si="2960"/>
        <v>0</v>
      </c>
      <c r="PC130" s="165" t="e">
        <f t="shared" si="2960"/>
        <v>#DIV/0!</v>
      </c>
      <c r="PD130" s="164">
        <f t="shared" si="2960"/>
        <v>0</v>
      </c>
      <c r="PE130" s="176">
        <f t="shared" si="2960"/>
        <v>0</v>
      </c>
      <c r="PF130" s="175">
        <f t="shared" si="1459"/>
        <v>0</v>
      </c>
      <c r="PG130" s="164">
        <f t="shared" si="1459"/>
        <v>0</v>
      </c>
      <c r="PH130" s="164">
        <f t="shared" si="1459"/>
        <v>0</v>
      </c>
      <c r="PI130" s="165" t="e">
        <f t="shared" si="1460"/>
        <v>#DIV/0!</v>
      </c>
      <c r="PJ130" s="164">
        <f t="shared" si="1461"/>
        <v>0</v>
      </c>
      <c r="PK130" s="176">
        <f t="shared" si="1461"/>
        <v>0</v>
      </c>
      <c r="PL130" s="175">
        <f t="shared" ref="PL130:PW130" si="2961">SUM(PL125:PL129)</f>
        <v>0</v>
      </c>
      <c r="PM130" s="164">
        <f t="shared" si="2961"/>
        <v>0</v>
      </c>
      <c r="PN130" s="164">
        <f t="shared" si="2961"/>
        <v>0</v>
      </c>
      <c r="PO130" s="165" t="e">
        <f t="shared" si="2961"/>
        <v>#DIV/0!</v>
      </c>
      <c r="PP130" s="164">
        <f t="shared" si="2961"/>
        <v>0</v>
      </c>
      <c r="PQ130" s="176">
        <f t="shared" si="2961"/>
        <v>0</v>
      </c>
      <c r="PR130" s="175">
        <f t="shared" si="2961"/>
        <v>0</v>
      </c>
      <c r="PS130" s="164">
        <f t="shared" si="2961"/>
        <v>0</v>
      </c>
      <c r="PT130" s="164">
        <f t="shared" si="2961"/>
        <v>0</v>
      </c>
      <c r="PU130" s="165" t="e">
        <f t="shared" si="2961"/>
        <v>#DIV/0!</v>
      </c>
      <c r="PV130" s="164">
        <f t="shared" si="2961"/>
        <v>0</v>
      </c>
      <c r="PW130" s="176">
        <f t="shared" si="2961"/>
        <v>0</v>
      </c>
    </row>
    <row r="131" spans="1:439" ht="18.75" customHeight="1">
      <c r="A131" s="108">
        <v>21</v>
      </c>
      <c r="B131" s="196" t="s">
        <v>850</v>
      </c>
      <c r="C131" s="196"/>
      <c r="D131" s="133"/>
      <c r="E131" s="133"/>
      <c r="F131" s="133"/>
      <c r="G131" s="133"/>
      <c r="H131" s="133"/>
      <c r="I131" s="147"/>
      <c r="J131" s="133"/>
      <c r="K131" s="134" t="e">
        <f t="shared" si="1374"/>
        <v>#DIV/0!</v>
      </c>
      <c r="L131" s="133"/>
      <c r="M131" s="135"/>
      <c r="N131" s="136"/>
      <c r="O131" s="148"/>
      <c r="P131" s="137"/>
      <c r="Q131" s="138"/>
      <c r="R131" s="137"/>
      <c r="S131" s="139"/>
      <c r="T131" s="140"/>
      <c r="U131" s="149"/>
      <c r="V131" s="141"/>
      <c r="W131" s="142"/>
      <c r="X131" s="141"/>
      <c r="Y131" s="143"/>
      <c r="Z131" s="144"/>
      <c r="AA131" s="147"/>
      <c r="AB131" s="133"/>
      <c r="AC131" s="134"/>
      <c r="AD131" s="133"/>
      <c r="AE131" s="145"/>
      <c r="AF131" s="144"/>
      <c r="AG131" s="147"/>
      <c r="AH131" s="133"/>
      <c r="AI131" s="134"/>
      <c r="AJ131" s="133"/>
      <c r="AK131" s="145"/>
      <c r="AL131" s="144"/>
      <c r="AM131" s="147"/>
      <c r="AN131" s="133"/>
      <c r="AO131" s="134"/>
      <c r="AP131" s="133"/>
      <c r="AQ131" s="145"/>
      <c r="AR131" s="144"/>
      <c r="AS131" s="147"/>
      <c r="AT131" s="133"/>
      <c r="AU131" s="134"/>
      <c r="AV131" s="133"/>
      <c r="AW131" s="145"/>
      <c r="AX131" s="144"/>
      <c r="AY131" s="147"/>
      <c r="AZ131" s="133"/>
      <c r="BA131" s="134"/>
      <c r="BB131" s="133"/>
      <c r="BC131" s="145"/>
      <c r="BD131" s="144"/>
      <c r="BE131" s="147"/>
      <c r="BF131" s="133"/>
      <c r="BG131" s="134"/>
      <c r="BH131" s="133"/>
      <c r="BI131" s="145"/>
      <c r="BJ131" s="144"/>
      <c r="BK131" s="147"/>
      <c r="BL131" s="133"/>
      <c r="BM131" s="134"/>
      <c r="BN131" s="133"/>
      <c r="BO131" s="145"/>
      <c r="BP131" s="144"/>
      <c r="BQ131" s="147"/>
      <c r="BR131" s="133"/>
      <c r="BS131" s="134"/>
      <c r="BT131" s="133"/>
      <c r="BU131" s="145"/>
      <c r="BV131" s="144"/>
      <c r="BW131" s="147"/>
      <c r="BX131" s="133"/>
      <c r="BY131" s="134"/>
      <c r="BZ131" s="133"/>
      <c r="CA131" s="145"/>
      <c r="CB131" s="144"/>
      <c r="CC131" s="147"/>
      <c r="CD131" s="133"/>
      <c r="CE131" s="134"/>
      <c r="CF131" s="133"/>
      <c r="CG131" s="145"/>
      <c r="CH131" s="144"/>
      <c r="CI131" s="147"/>
      <c r="CJ131" s="133"/>
      <c r="CK131" s="134"/>
      <c r="CL131" s="133"/>
      <c r="CM131" s="145"/>
      <c r="CN131" s="144"/>
      <c r="CO131" s="147"/>
      <c r="CP131" s="133"/>
      <c r="CQ131" s="134"/>
      <c r="CR131" s="133"/>
      <c r="CS131" s="145"/>
      <c r="CT131" s="144"/>
      <c r="CU131" s="147"/>
      <c r="CV131" s="133"/>
      <c r="CW131" s="134"/>
      <c r="CX131" s="133"/>
      <c r="CY131" s="145"/>
      <c r="CZ131" s="144"/>
      <c r="DA131" s="147"/>
      <c r="DB131" s="133"/>
      <c r="DC131" s="134"/>
      <c r="DD131" s="133"/>
      <c r="DE131" s="145"/>
      <c r="DF131" s="144"/>
      <c r="DG131" s="147"/>
      <c r="DH131" s="133"/>
      <c r="DI131" s="134"/>
      <c r="DJ131" s="133"/>
      <c r="DK131" s="145"/>
      <c r="DL131" s="144"/>
      <c r="DM131" s="147"/>
      <c r="DN131" s="133"/>
      <c r="DO131" s="134"/>
      <c r="DP131" s="133"/>
      <c r="DQ131" s="145"/>
      <c r="DR131" s="144"/>
      <c r="DS131" s="147"/>
      <c r="DT131" s="133"/>
      <c r="DU131" s="134"/>
      <c r="DV131" s="133"/>
      <c r="DW131" s="145"/>
      <c r="DX131" s="144"/>
      <c r="DY131" s="147"/>
      <c r="DZ131" s="133"/>
      <c r="EA131" s="134"/>
      <c r="EB131" s="133"/>
      <c r="EC131" s="145"/>
      <c r="ED131" s="144"/>
      <c r="EE131" s="147"/>
      <c r="EF131" s="133"/>
      <c r="EG131" s="134"/>
      <c r="EH131" s="133"/>
      <c r="EI131" s="145"/>
      <c r="EJ131" s="144"/>
      <c r="EK131" s="147"/>
      <c r="EL131" s="133"/>
      <c r="EM131" s="134"/>
      <c r="EN131" s="133"/>
      <c r="EO131" s="145"/>
      <c r="EP131" s="144"/>
      <c r="EQ131" s="147"/>
      <c r="ER131" s="133"/>
      <c r="ES131" s="134"/>
      <c r="ET131" s="133"/>
      <c r="EU131" s="145"/>
      <c r="EV131" s="144"/>
      <c r="EW131" s="147"/>
      <c r="EX131" s="133"/>
      <c r="EY131" s="134"/>
      <c r="EZ131" s="133"/>
      <c r="FA131" s="145"/>
      <c r="FB131" s="144"/>
      <c r="FC131" s="147"/>
      <c r="FD131" s="133"/>
      <c r="FE131" s="134"/>
      <c r="FF131" s="133"/>
      <c r="FG131" s="145"/>
      <c r="FH131" s="144"/>
      <c r="FI131" s="147"/>
      <c r="FJ131" s="133"/>
      <c r="FK131" s="134"/>
      <c r="FL131" s="133"/>
      <c r="FM131" s="145"/>
      <c r="FN131" s="144"/>
      <c r="FO131" s="147"/>
      <c r="FP131" s="133"/>
      <c r="FQ131" s="134"/>
      <c r="FR131" s="133"/>
      <c r="FS131" s="145"/>
      <c r="FT131" s="144"/>
      <c r="FU131" s="147"/>
      <c r="FV131" s="133"/>
      <c r="FW131" s="134"/>
      <c r="FX131" s="133"/>
      <c r="FY131" s="145"/>
      <c r="FZ131" s="144"/>
      <c r="GA131" s="147"/>
      <c r="GB131" s="133"/>
      <c r="GC131" s="134"/>
      <c r="GD131" s="133"/>
      <c r="GE131" s="145"/>
      <c r="GF131" s="144"/>
      <c r="GG131" s="147"/>
      <c r="GH131" s="133"/>
      <c r="GI131" s="134"/>
      <c r="GJ131" s="133"/>
      <c r="GK131" s="145"/>
      <c r="GL131" s="144"/>
      <c r="GM131" s="147"/>
      <c r="GN131" s="133"/>
      <c r="GO131" s="134"/>
      <c r="GP131" s="133"/>
      <c r="GQ131" s="145"/>
      <c r="GR131" s="144"/>
      <c r="GS131" s="147"/>
      <c r="GT131" s="133"/>
      <c r="GU131" s="134"/>
      <c r="GV131" s="133"/>
      <c r="GW131" s="145"/>
      <c r="GX131" s="144"/>
      <c r="GY131" s="147"/>
      <c r="GZ131" s="133"/>
      <c r="HA131" s="134"/>
      <c r="HB131" s="133"/>
      <c r="HC131" s="145"/>
      <c r="HD131" s="144"/>
      <c r="HE131" s="147"/>
      <c r="HF131" s="133"/>
      <c r="HG131" s="134"/>
      <c r="HH131" s="133"/>
      <c r="HI131" s="145"/>
      <c r="HJ131" s="144"/>
      <c r="HK131" s="147"/>
      <c r="HL131" s="133"/>
      <c r="HM131" s="134"/>
      <c r="HN131" s="133"/>
      <c r="HO131" s="145"/>
      <c r="HP131" s="144"/>
      <c r="HQ131" s="147"/>
      <c r="HR131" s="133"/>
      <c r="HS131" s="134"/>
      <c r="HT131" s="133"/>
      <c r="HU131" s="145"/>
      <c r="HV131" s="144"/>
      <c r="HW131" s="147"/>
      <c r="HX131" s="133"/>
      <c r="HY131" s="134"/>
      <c r="HZ131" s="133"/>
      <c r="IA131" s="145"/>
      <c r="IB131" s="144"/>
      <c r="IC131" s="147"/>
      <c r="ID131" s="133"/>
      <c r="IE131" s="134"/>
      <c r="IF131" s="133"/>
      <c r="IG131" s="145"/>
      <c r="IH131" s="144"/>
      <c r="II131" s="147"/>
      <c r="IJ131" s="133"/>
      <c r="IK131" s="134"/>
      <c r="IL131" s="133"/>
      <c r="IM131" s="145"/>
      <c r="IN131" s="144"/>
      <c r="IO131" s="147"/>
      <c r="IP131" s="133"/>
      <c r="IQ131" s="134"/>
      <c r="IR131" s="133"/>
      <c r="IS131" s="145"/>
      <c r="IT131" s="144"/>
      <c r="IU131" s="147"/>
      <c r="IV131" s="133"/>
      <c r="IW131" s="134"/>
      <c r="IX131" s="133"/>
      <c r="IY131" s="145"/>
      <c r="IZ131" s="144"/>
      <c r="JA131" s="147"/>
      <c r="JB131" s="133"/>
      <c r="JC131" s="134"/>
      <c r="JD131" s="133"/>
      <c r="JE131" s="145"/>
      <c r="JF131" s="144"/>
      <c r="JG131" s="147"/>
      <c r="JH131" s="133"/>
      <c r="JI131" s="134"/>
      <c r="JJ131" s="133"/>
      <c r="JK131" s="145"/>
      <c r="JL131" s="144"/>
      <c r="JM131" s="147"/>
      <c r="JN131" s="133"/>
      <c r="JO131" s="134"/>
      <c r="JP131" s="133"/>
      <c r="JQ131" s="145"/>
      <c r="JR131" s="144"/>
      <c r="JS131" s="147"/>
      <c r="JT131" s="133"/>
      <c r="JU131" s="134"/>
      <c r="JV131" s="133"/>
      <c r="JW131" s="145"/>
      <c r="JX131" s="144"/>
      <c r="JY131" s="147"/>
      <c r="JZ131" s="133"/>
      <c r="KA131" s="134"/>
      <c r="KB131" s="133"/>
      <c r="KC131" s="145"/>
      <c r="KD131" s="144"/>
      <c r="KE131" s="147"/>
      <c r="KF131" s="133"/>
      <c r="KG131" s="134"/>
      <c r="KH131" s="133"/>
      <c r="KI131" s="145"/>
      <c r="KJ131" s="144"/>
      <c r="KK131" s="147"/>
      <c r="KL131" s="133"/>
      <c r="KM131" s="134"/>
      <c r="KN131" s="133"/>
      <c r="KO131" s="145"/>
      <c r="KP131" s="144"/>
      <c r="KQ131" s="147"/>
      <c r="KR131" s="133"/>
      <c r="KS131" s="134"/>
      <c r="KT131" s="133"/>
      <c r="KU131" s="145"/>
      <c r="KV131" s="144"/>
      <c r="KW131" s="147"/>
      <c r="KX131" s="133"/>
      <c r="KY131" s="134"/>
      <c r="KZ131" s="133"/>
      <c r="LA131" s="145"/>
      <c r="LB131" s="144"/>
      <c r="LC131" s="147"/>
      <c r="LD131" s="133"/>
      <c r="LE131" s="134"/>
      <c r="LF131" s="133"/>
      <c r="LG131" s="145"/>
      <c r="LH131" s="144"/>
      <c r="LI131" s="147"/>
      <c r="LJ131" s="133"/>
      <c r="LK131" s="134"/>
      <c r="LL131" s="133"/>
      <c r="LM131" s="145"/>
      <c r="LN131" s="144"/>
      <c r="LO131" s="147"/>
      <c r="LP131" s="133"/>
      <c r="LQ131" s="134"/>
      <c r="LR131" s="133"/>
      <c r="LS131" s="145"/>
      <c r="LT131" s="144"/>
      <c r="LU131" s="147"/>
      <c r="LV131" s="133"/>
      <c r="LW131" s="134"/>
      <c r="LX131" s="133"/>
      <c r="LY131" s="145"/>
      <c r="LZ131" s="144"/>
      <c r="MA131" s="147"/>
      <c r="MB131" s="133"/>
      <c r="MC131" s="134"/>
      <c r="MD131" s="133"/>
      <c r="ME131" s="145"/>
      <c r="MF131" s="144"/>
      <c r="MG131" s="147"/>
      <c r="MH131" s="133"/>
      <c r="MI131" s="134"/>
      <c r="MJ131" s="133"/>
      <c r="MK131" s="145"/>
      <c r="ML131" s="144"/>
      <c r="MM131" s="147"/>
      <c r="MN131" s="133"/>
      <c r="MO131" s="134"/>
      <c r="MP131" s="133"/>
      <c r="MQ131" s="145"/>
      <c r="MR131" s="144"/>
      <c r="MS131" s="147"/>
      <c r="MT131" s="133"/>
      <c r="MU131" s="134"/>
      <c r="MV131" s="133"/>
      <c r="MW131" s="145"/>
      <c r="MX131" s="144"/>
      <c r="MY131" s="147"/>
      <c r="MZ131" s="133"/>
      <c r="NA131" s="134"/>
      <c r="NB131" s="133"/>
      <c r="NC131" s="145"/>
      <c r="ND131" s="144"/>
      <c r="NE131" s="147"/>
      <c r="NF131" s="133"/>
      <c r="NG131" s="134"/>
      <c r="NH131" s="133"/>
      <c r="NI131" s="145"/>
      <c r="NJ131" s="144"/>
      <c r="NK131" s="147"/>
      <c r="NL131" s="133"/>
      <c r="NM131" s="134"/>
      <c r="NN131" s="133"/>
      <c r="NO131" s="145"/>
      <c r="NP131" s="144"/>
      <c r="NQ131" s="147"/>
      <c r="NR131" s="133"/>
      <c r="NS131" s="134"/>
      <c r="NT131" s="133"/>
      <c r="NU131" s="145"/>
      <c r="NV131" s="144"/>
      <c r="NW131" s="147"/>
      <c r="NX131" s="133"/>
      <c r="NY131" s="134"/>
      <c r="NZ131" s="133"/>
      <c r="OA131" s="145"/>
      <c r="OB131" s="144"/>
      <c r="OC131" s="147"/>
      <c r="OD131" s="133"/>
      <c r="OE131" s="134"/>
      <c r="OF131" s="133"/>
      <c r="OG131" s="145"/>
      <c r="OH131" s="144"/>
      <c r="OI131" s="147"/>
      <c r="OJ131" s="133"/>
      <c r="OK131" s="134"/>
      <c r="OL131" s="133"/>
      <c r="OM131" s="145"/>
      <c r="ON131" s="144"/>
      <c r="OO131" s="147"/>
      <c r="OP131" s="133"/>
      <c r="OQ131" s="134"/>
      <c r="OR131" s="133"/>
      <c r="OS131" s="145"/>
      <c r="OT131" s="144"/>
      <c r="OU131" s="147"/>
      <c r="OV131" s="133"/>
      <c r="OW131" s="134"/>
      <c r="OX131" s="133"/>
      <c r="OY131" s="145"/>
      <c r="OZ131" s="144"/>
      <c r="PA131" s="147"/>
      <c r="PB131" s="133"/>
      <c r="PC131" s="134"/>
      <c r="PD131" s="133"/>
      <c r="PE131" s="145"/>
      <c r="PF131" s="144"/>
      <c r="PG131" s="147"/>
      <c r="PH131" s="133"/>
      <c r="PI131" s="134"/>
      <c r="PJ131" s="133"/>
      <c r="PK131" s="145"/>
      <c r="PL131" s="144"/>
      <c r="PM131" s="147"/>
      <c r="PN131" s="133"/>
      <c r="PO131" s="134"/>
      <c r="PP131" s="133"/>
      <c r="PQ131" s="145"/>
      <c r="PR131" s="144"/>
      <c r="PS131" s="147"/>
      <c r="PT131" s="133"/>
      <c r="PU131" s="134"/>
      <c r="PV131" s="133"/>
      <c r="PW131" s="145"/>
    </row>
    <row r="132" spans="1:439" ht="18.75" customHeight="1">
      <c r="A132" s="108"/>
      <c r="B132" s="184" t="s">
        <v>851</v>
      </c>
      <c r="C132" s="184" t="s">
        <v>852</v>
      </c>
      <c r="D132" s="133">
        <f>+'[10]ค่าใช้+ประสาน งบโครงการ (P)'!D43</f>
        <v>672010</v>
      </c>
      <c r="E132" s="133">
        <f>+'[10]ค่าใช้+ประสาน งบโครงการ (P)'!E43</f>
        <v>0</v>
      </c>
      <c r="F132" s="133">
        <f t="shared" ref="F132:F135" si="2962">+D132+E132</f>
        <v>672010</v>
      </c>
      <c r="G132" s="133">
        <f>+'[10]ค่าใช้+ประสาน งบโครงการ (P)'!F43</f>
        <v>0</v>
      </c>
      <c r="H132" s="133">
        <f t="shared" ref="H132:H135" si="2963">+F132-G132</f>
        <v>672010</v>
      </c>
      <c r="I132" s="147">
        <f>+'[10]ค่าใช้+ประสาน งบโครงการ (P)'!H43</f>
        <v>0</v>
      </c>
      <c r="J132" s="133">
        <f t="shared" ref="J132:J135" si="2964">+H132-I132</f>
        <v>672010</v>
      </c>
      <c r="K132" s="134">
        <f t="shared" si="1374"/>
        <v>0</v>
      </c>
      <c r="L132" s="133">
        <f>+'[10]ค่าใช้+ประสาน งบโครงการ (P)'!K43</f>
        <v>0</v>
      </c>
      <c r="M132" s="135">
        <f t="shared" ref="M132:M135" si="2965">+J132-L132</f>
        <v>672010</v>
      </c>
      <c r="N132" s="136">
        <f t="shared" si="1375"/>
        <v>0</v>
      </c>
      <c r="O132" s="148">
        <f t="shared" si="1375"/>
        <v>0</v>
      </c>
      <c r="P132" s="137">
        <f t="shared" si="1375"/>
        <v>0</v>
      </c>
      <c r="Q132" s="138" t="e">
        <f t="shared" si="1376"/>
        <v>#DIV/0!</v>
      </c>
      <c r="R132" s="137">
        <f t="shared" si="1377"/>
        <v>0</v>
      </c>
      <c r="S132" s="139">
        <f t="shared" si="1377"/>
        <v>0</v>
      </c>
      <c r="T132" s="140">
        <f t="shared" si="1484"/>
        <v>672010</v>
      </c>
      <c r="U132" s="149">
        <f t="shared" si="1484"/>
        <v>0</v>
      </c>
      <c r="V132" s="141">
        <f t="shared" ref="V132:V135" si="2966">+T132-U132</f>
        <v>672010</v>
      </c>
      <c r="W132" s="142">
        <f t="shared" ref="W132:W136" si="2967">+U132/T132*100</f>
        <v>0</v>
      </c>
      <c r="X132" s="141">
        <f t="shared" si="1486"/>
        <v>0</v>
      </c>
      <c r="Y132" s="143">
        <f t="shared" ref="Y132:Y135" si="2968">+V132-X132</f>
        <v>672010</v>
      </c>
      <c r="Z132" s="144">
        <v>0</v>
      </c>
      <c r="AA132" s="147">
        <v>0</v>
      </c>
      <c r="AB132" s="133">
        <f t="shared" ref="AB132:AB135" si="2969">+Z132-AA132</f>
        <v>0</v>
      </c>
      <c r="AC132" s="134" t="e">
        <f t="shared" ref="AC132:AC135" si="2970">AA132/Z132*100</f>
        <v>#DIV/0!</v>
      </c>
      <c r="AD132" s="133">
        <v>0</v>
      </c>
      <c r="AE132" s="145">
        <f t="shared" ref="AE132:AE135" si="2971">+AB132-AD132</f>
        <v>0</v>
      </c>
      <c r="AF132" s="144">
        <v>0</v>
      </c>
      <c r="AG132" s="147">
        <v>0</v>
      </c>
      <c r="AH132" s="133">
        <f t="shared" ref="AH132:AH135" si="2972">+AF132-AG132</f>
        <v>0</v>
      </c>
      <c r="AI132" s="134" t="e">
        <f t="shared" ref="AI132:AI135" si="2973">AG132/AF132*100</f>
        <v>#DIV/0!</v>
      </c>
      <c r="AJ132" s="133">
        <v>0</v>
      </c>
      <c r="AK132" s="145">
        <f t="shared" ref="AK132:AK135" si="2974">+AH132-AJ132</f>
        <v>0</v>
      </c>
      <c r="AL132" s="144">
        <f t="shared" si="1378"/>
        <v>672010</v>
      </c>
      <c r="AM132" s="147">
        <f t="shared" si="1378"/>
        <v>0</v>
      </c>
      <c r="AN132" s="133">
        <f t="shared" si="1378"/>
        <v>672010</v>
      </c>
      <c r="AO132" s="134">
        <f t="shared" si="1379"/>
        <v>0</v>
      </c>
      <c r="AP132" s="133">
        <f t="shared" si="1380"/>
        <v>0</v>
      </c>
      <c r="AQ132" s="145">
        <f t="shared" si="1380"/>
        <v>672010</v>
      </c>
      <c r="AR132" s="144">
        <v>0</v>
      </c>
      <c r="AS132" s="147">
        <v>0</v>
      </c>
      <c r="AT132" s="133">
        <f t="shared" si="1381"/>
        <v>0</v>
      </c>
      <c r="AU132" s="134" t="e">
        <f t="shared" si="1382"/>
        <v>#DIV/0!</v>
      </c>
      <c r="AV132" s="133">
        <v>0</v>
      </c>
      <c r="AW132" s="145">
        <f t="shared" si="1383"/>
        <v>0</v>
      </c>
      <c r="AX132" s="144">
        <v>0</v>
      </c>
      <c r="AY132" s="147">
        <v>0</v>
      </c>
      <c r="AZ132" s="133">
        <f t="shared" si="1384"/>
        <v>0</v>
      </c>
      <c r="BA132" s="134" t="e">
        <f t="shared" si="1385"/>
        <v>#DIV/0!</v>
      </c>
      <c r="BB132" s="133">
        <v>0</v>
      </c>
      <c r="BC132" s="145">
        <f t="shared" si="1386"/>
        <v>0</v>
      </c>
      <c r="BD132" s="144">
        <f>+'[10]P-DSR02.0-E'!C6</f>
        <v>672010</v>
      </c>
      <c r="BE132" s="147">
        <f>+'[10]P-DSR02.0-E'!D6</f>
        <v>0</v>
      </c>
      <c r="BF132" s="133">
        <f t="shared" si="1387"/>
        <v>672010</v>
      </c>
      <c r="BG132" s="134">
        <f t="shared" si="1388"/>
        <v>0</v>
      </c>
      <c r="BH132" s="133">
        <f>+'[10]P-DSR02.0-E'!E6</f>
        <v>0</v>
      </c>
      <c r="BI132" s="145">
        <f t="shared" si="1389"/>
        <v>672010</v>
      </c>
      <c r="BJ132" s="144">
        <f t="shared" si="1390"/>
        <v>0</v>
      </c>
      <c r="BK132" s="147">
        <f t="shared" si="1390"/>
        <v>0</v>
      </c>
      <c r="BL132" s="133">
        <f t="shared" si="1390"/>
        <v>0</v>
      </c>
      <c r="BM132" s="134" t="e">
        <f t="shared" si="1391"/>
        <v>#DIV/0!</v>
      </c>
      <c r="BN132" s="133">
        <f t="shared" si="1392"/>
        <v>0</v>
      </c>
      <c r="BO132" s="145">
        <f t="shared" si="1392"/>
        <v>0</v>
      </c>
      <c r="BP132" s="144">
        <v>0</v>
      </c>
      <c r="BQ132" s="147">
        <v>0</v>
      </c>
      <c r="BR132" s="133">
        <f t="shared" si="1393"/>
        <v>0</v>
      </c>
      <c r="BS132" s="134" t="e">
        <f t="shared" si="1394"/>
        <v>#DIV/0!</v>
      </c>
      <c r="BT132" s="133">
        <v>0</v>
      </c>
      <c r="BU132" s="145">
        <f t="shared" si="1395"/>
        <v>0</v>
      </c>
      <c r="BV132" s="144">
        <v>0</v>
      </c>
      <c r="BW132" s="147">
        <v>0</v>
      </c>
      <c r="BX132" s="133">
        <f t="shared" si="1396"/>
        <v>0</v>
      </c>
      <c r="BY132" s="134" t="e">
        <f t="shared" si="1397"/>
        <v>#DIV/0!</v>
      </c>
      <c r="BZ132" s="133">
        <v>0</v>
      </c>
      <c r="CA132" s="145">
        <f t="shared" si="1398"/>
        <v>0</v>
      </c>
      <c r="CB132" s="144">
        <v>0</v>
      </c>
      <c r="CC132" s="147">
        <v>0</v>
      </c>
      <c r="CD132" s="133">
        <f t="shared" si="1399"/>
        <v>0</v>
      </c>
      <c r="CE132" s="134" t="e">
        <f t="shared" si="1400"/>
        <v>#DIV/0!</v>
      </c>
      <c r="CF132" s="133">
        <v>0</v>
      </c>
      <c r="CG132" s="145">
        <f t="shared" si="1401"/>
        <v>0</v>
      </c>
      <c r="CH132" s="144">
        <f t="shared" si="1402"/>
        <v>0</v>
      </c>
      <c r="CI132" s="147">
        <f t="shared" si="1402"/>
        <v>0</v>
      </c>
      <c r="CJ132" s="133">
        <f t="shared" si="1402"/>
        <v>0</v>
      </c>
      <c r="CK132" s="134" t="e">
        <f t="shared" si="1403"/>
        <v>#DIV/0!</v>
      </c>
      <c r="CL132" s="133">
        <f t="shared" si="1404"/>
        <v>0</v>
      </c>
      <c r="CM132" s="145">
        <f t="shared" si="1404"/>
        <v>0</v>
      </c>
      <c r="CN132" s="144">
        <v>0</v>
      </c>
      <c r="CO132" s="147">
        <v>0</v>
      </c>
      <c r="CP132" s="133">
        <f t="shared" si="1405"/>
        <v>0</v>
      </c>
      <c r="CQ132" s="134" t="e">
        <f t="shared" si="1406"/>
        <v>#DIV/0!</v>
      </c>
      <c r="CR132" s="133">
        <v>0</v>
      </c>
      <c r="CS132" s="145">
        <f t="shared" si="1407"/>
        <v>0</v>
      </c>
      <c r="CT132" s="144">
        <v>0</v>
      </c>
      <c r="CU132" s="147">
        <v>0</v>
      </c>
      <c r="CV132" s="133">
        <f t="shared" si="1408"/>
        <v>0</v>
      </c>
      <c r="CW132" s="134" t="e">
        <f t="shared" si="1409"/>
        <v>#DIV/0!</v>
      </c>
      <c r="CX132" s="133">
        <v>0</v>
      </c>
      <c r="CY132" s="145">
        <f t="shared" si="1410"/>
        <v>0</v>
      </c>
      <c r="CZ132" s="144">
        <v>0</v>
      </c>
      <c r="DA132" s="147">
        <v>0</v>
      </c>
      <c r="DB132" s="133">
        <f t="shared" si="1411"/>
        <v>0</v>
      </c>
      <c r="DC132" s="134" t="e">
        <f t="shared" si="1412"/>
        <v>#DIV/0!</v>
      </c>
      <c r="DD132" s="133">
        <v>0</v>
      </c>
      <c r="DE132" s="145">
        <f t="shared" si="1413"/>
        <v>0</v>
      </c>
      <c r="DF132" s="144">
        <f t="shared" si="1414"/>
        <v>0</v>
      </c>
      <c r="DG132" s="147">
        <f t="shared" si="1414"/>
        <v>0</v>
      </c>
      <c r="DH132" s="133">
        <f t="shared" si="1414"/>
        <v>0</v>
      </c>
      <c r="DI132" s="134" t="e">
        <f t="shared" si="1415"/>
        <v>#DIV/0!</v>
      </c>
      <c r="DJ132" s="133">
        <f t="shared" si="1416"/>
        <v>0</v>
      </c>
      <c r="DK132" s="145">
        <f t="shared" si="1416"/>
        <v>0</v>
      </c>
      <c r="DL132" s="144"/>
      <c r="DM132" s="147"/>
      <c r="DN132" s="133">
        <f t="shared" si="1417"/>
        <v>0</v>
      </c>
      <c r="DO132" s="134" t="e">
        <f t="shared" si="1418"/>
        <v>#DIV/0!</v>
      </c>
      <c r="DP132" s="133"/>
      <c r="DQ132" s="145">
        <f t="shared" si="1419"/>
        <v>0</v>
      </c>
      <c r="DR132" s="144"/>
      <c r="DS132" s="147"/>
      <c r="DT132" s="133">
        <f t="shared" si="1420"/>
        <v>0</v>
      </c>
      <c r="DU132" s="134" t="e">
        <f t="shared" si="1421"/>
        <v>#DIV/0!</v>
      </c>
      <c r="DV132" s="133"/>
      <c r="DW132" s="145">
        <f t="shared" si="1422"/>
        <v>0</v>
      </c>
      <c r="DX132" s="144"/>
      <c r="DY132" s="147"/>
      <c r="DZ132" s="133">
        <f t="shared" ref="DZ132:DZ135" si="2975">+DX132-DY132</f>
        <v>0</v>
      </c>
      <c r="EA132" s="134" t="e">
        <f t="shared" ref="EA132:EA135" si="2976">DY132/DX132*100</f>
        <v>#DIV/0!</v>
      </c>
      <c r="EB132" s="133"/>
      <c r="EC132" s="145">
        <f t="shared" ref="EC132:EC135" si="2977">+DZ132-EB132</f>
        <v>0</v>
      </c>
      <c r="ED132" s="144">
        <f t="shared" si="1423"/>
        <v>0</v>
      </c>
      <c r="EE132" s="147">
        <f t="shared" si="1423"/>
        <v>0</v>
      </c>
      <c r="EF132" s="133">
        <f t="shared" si="1423"/>
        <v>0</v>
      </c>
      <c r="EG132" s="134" t="e">
        <f t="shared" si="1424"/>
        <v>#DIV/0!</v>
      </c>
      <c r="EH132" s="133">
        <f t="shared" si="1425"/>
        <v>0</v>
      </c>
      <c r="EI132" s="145">
        <f t="shared" si="1425"/>
        <v>0</v>
      </c>
      <c r="EJ132" s="144"/>
      <c r="EK132" s="147"/>
      <c r="EL132" s="133">
        <f t="shared" ref="EL132:EL135" si="2978">+EJ132-EK132</f>
        <v>0</v>
      </c>
      <c r="EM132" s="134" t="e">
        <f t="shared" ref="EM132:EM135" si="2979">EK132/EJ132*100</f>
        <v>#DIV/0!</v>
      </c>
      <c r="EN132" s="133"/>
      <c r="EO132" s="145">
        <f t="shared" ref="EO132:EO135" si="2980">+EL132-EN132</f>
        <v>0</v>
      </c>
      <c r="EP132" s="144"/>
      <c r="EQ132" s="147"/>
      <c r="ER132" s="133">
        <f t="shared" ref="ER132:ER135" si="2981">+EP132-EQ132</f>
        <v>0</v>
      </c>
      <c r="ES132" s="134" t="e">
        <f t="shared" ref="ES132:ES135" si="2982">EQ132/EP132*100</f>
        <v>#DIV/0!</v>
      </c>
      <c r="ET132" s="133"/>
      <c r="EU132" s="145">
        <f t="shared" ref="EU132:EU135" si="2983">+ER132-ET132</f>
        <v>0</v>
      </c>
      <c r="EV132" s="144"/>
      <c r="EW132" s="147"/>
      <c r="EX132" s="133">
        <f t="shared" ref="EX132:EX135" si="2984">+EV132-EW132</f>
        <v>0</v>
      </c>
      <c r="EY132" s="134" t="e">
        <f t="shared" ref="EY132:EY135" si="2985">EW132/EV132*100</f>
        <v>#DIV/0!</v>
      </c>
      <c r="EZ132" s="133"/>
      <c r="FA132" s="145">
        <f t="shared" ref="FA132:FA135" si="2986">+EX132-EZ132</f>
        <v>0</v>
      </c>
      <c r="FB132" s="144"/>
      <c r="FC132" s="147"/>
      <c r="FD132" s="133">
        <f t="shared" ref="FD132:FD135" si="2987">+FB132-FC132</f>
        <v>0</v>
      </c>
      <c r="FE132" s="134" t="e">
        <f t="shared" ref="FE132:FE135" si="2988">FC132/FB132*100</f>
        <v>#DIV/0!</v>
      </c>
      <c r="FF132" s="133"/>
      <c r="FG132" s="145">
        <f t="shared" ref="FG132:FG135" si="2989">+FD132-FF132</f>
        <v>0</v>
      </c>
      <c r="FH132" s="144"/>
      <c r="FI132" s="147"/>
      <c r="FJ132" s="133">
        <f t="shared" ref="FJ132:FJ135" si="2990">+FH132-FI132</f>
        <v>0</v>
      </c>
      <c r="FK132" s="134" t="e">
        <f t="shared" ref="FK132:FK135" si="2991">FI132/FH132*100</f>
        <v>#DIV/0!</v>
      </c>
      <c r="FL132" s="133"/>
      <c r="FM132" s="145">
        <f t="shared" ref="FM132:FM135" si="2992">+FJ132-FL132</f>
        <v>0</v>
      </c>
      <c r="FN132" s="144">
        <f t="shared" si="1426"/>
        <v>0</v>
      </c>
      <c r="FO132" s="147">
        <f t="shared" si="1426"/>
        <v>0</v>
      </c>
      <c r="FP132" s="133">
        <f t="shared" si="1426"/>
        <v>0</v>
      </c>
      <c r="FQ132" s="134" t="e">
        <f t="shared" si="1427"/>
        <v>#DIV/0!</v>
      </c>
      <c r="FR132" s="133">
        <f t="shared" si="1428"/>
        <v>0</v>
      </c>
      <c r="FS132" s="145">
        <f t="shared" si="1428"/>
        <v>0</v>
      </c>
      <c r="FT132" s="144"/>
      <c r="FU132" s="147"/>
      <c r="FV132" s="133">
        <f t="shared" ref="FV132:FV135" si="2993">+FT132-FU132</f>
        <v>0</v>
      </c>
      <c r="FW132" s="134" t="e">
        <f t="shared" ref="FW132:FW135" si="2994">FU132/FT132*100</f>
        <v>#DIV/0!</v>
      </c>
      <c r="FX132" s="133"/>
      <c r="FY132" s="145">
        <f t="shared" ref="FY132:FY135" si="2995">+FV132-FX132</f>
        <v>0</v>
      </c>
      <c r="FZ132" s="144"/>
      <c r="GA132" s="147"/>
      <c r="GB132" s="133">
        <f t="shared" ref="GB132:GB135" si="2996">+FZ132-GA132</f>
        <v>0</v>
      </c>
      <c r="GC132" s="134" t="e">
        <f t="shared" ref="GC132:GC135" si="2997">GA132/FZ132*100</f>
        <v>#DIV/0!</v>
      </c>
      <c r="GD132" s="133"/>
      <c r="GE132" s="145">
        <f t="shared" ref="GE132:GE135" si="2998">+GB132-GD132</f>
        <v>0</v>
      </c>
      <c r="GF132" s="144"/>
      <c r="GG132" s="147"/>
      <c r="GH132" s="133">
        <f t="shared" ref="GH132:GH135" si="2999">+GF132-GG132</f>
        <v>0</v>
      </c>
      <c r="GI132" s="134" t="e">
        <f t="shared" ref="GI132:GI135" si="3000">GG132/GF132*100</f>
        <v>#DIV/0!</v>
      </c>
      <c r="GJ132" s="133"/>
      <c r="GK132" s="145">
        <f t="shared" ref="GK132:GK135" si="3001">+GH132-GJ132</f>
        <v>0</v>
      </c>
      <c r="GL132" s="144">
        <f t="shared" si="1429"/>
        <v>0</v>
      </c>
      <c r="GM132" s="147">
        <f t="shared" si="1429"/>
        <v>0</v>
      </c>
      <c r="GN132" s="133">
        <f t="shared" si="1429"/>
        <v>0</v>
      </c>
      <c r="GO132" s="134" t="e">
        <f t="shared" si="1430"/>
        <v>#DIV/0!</v>
      </c>
      <c r="GP132" s="133">
        <f t="shared" si="1431"/>
        <v>0</v>
      </c>
      <c r="GQ132" s="145">
        <f t="shared" si="1431"/>
        <v>0</v>
      </c>
      <c r="GR132" s="144"/>
      <c r="GS132" s="147"/>
      <c r="GT132" s="133">
        <f t="shared" ref="GT132:GT135" si="3002">+GR132-GS132</f>
        <v>0</v>
      </c>
      <c r="GU132" s="134" t="e">
        <f t="shared" ref="GU132:GU135" si="3003">GS132/GR132*100</f>
        <v>#DIV/0!</v>
      </c>
      <c r="GV132" s="133"/>
      <c r="GW132" s="145">
        <f t="shared" ref="GW132:GW135" si="3004">+GT132-GV132</f>
        <v>0</v>
      </c>
      <c r="GX132" s="144"/>
      <c r="GY132" s="147"/>
      <c r="GZ132" s="133">
        <f t="shared" ref="GZ132:GZ135" si="3005">+GX132-GY132</f>
        <v>0</v>
      </c>
      <c r="HA132" s="134" t="e">
        <f t="shared" ref="HA132:HA135" si="3006">GY132/GX132*100</f>
        <v>#DIV/0!</v>
      </c>
      <c r="HB132" s="133"/>
      <c r="HC132" s="145">
        <f t="shared" ref="HC132:HC135" si="3007">+GZ132-HB132</f>
        <v>0</v>
      </c>
      <c r="HD132" s="144"/>
      <c r="HE132" s="147"/>
      <c r="HF132" s="133">
        <f t="shared" ref="HF132:HF135" si="3008">+HD132-HE132</f>
        <v>0</v>
      </c>
      <c r="HG132" s="134" t="e">
        <f t="shared" ref="HG132:HG135" si="3009">HE132/HD132*100</f>
        <v>#DIV/0!</v>
      </c>
      <c r="HH132" s="133"/>
      <c r="HI132" s="145">
        <f t="shared" ref="HI132:HI135" si="3010">+HF132-HH132</f>
        <v>0</v>
      </c>
      <c r="HJ132" s="144"/>
      <c r="HK132" s="147"/>
      <c r="HL132" s="133">
        <f t="shared" ref="HL132:HL135" si="3011">+HJ132-HK132</f>
        <v>0</v>
      </c>
      <c r="HM132" s="134" t="e">
        <f t="shared" ref="HM132:HM135" si="3012">HK132/HJ132*100</f>
        <v>#DIV/0!</v>
      </c>
      <c r="HN132" s="133"/>
      <c r="HO132" s="145">
        <f t="shared" ref="HO132:HO135" si="3013">+HL132-HN132</f>
        <v>0</v>
      </c>
      <c r="HP132" s="144"/>
      <c r="HQ132" s="147"/>
      <c r="HR132" s="133">
        <f t="shared" ref="HR132:HR135" si="3014">+HP132-HQ132</f>
        <v>0</v>
      </c>
      <c r="HS132" s="134" t="e">
        <f t="shared" ref="HS132:HS135" si="3015">HQ132/HP132*100</f>
        <v>#DIV/0!</v>
      </c>
      <c r="HT132" s="133"/>
      <c r="HU132" s="145">
        <f t="shared" ref="HU132:HU135" si="3016">+HR132-HT132</f>
        <v>0</v>
      </c>
      <c r="HV132" s="144"/>
      <c r="HW132" s="147"/>
      <c r="HX132" s="133">
        <f t="shared" ref="HX132:HX135" si="3017">+HV132-HW132</f>
        <v>0</v>
      </c>
      <c r="HY132" s="134" t="e">
        <f t="shared" ref="HY132:HY135" si="3018">HW132/HV132*100</f>
        <v>#DIV/0!</v>
      </c>
      <c r="HZ132" s="133"/>
      <c r="IA132" s="145">
        <f t="shared" ref="IA132:IA135" si="3019">+HX132-HZ132</f>
        <v>0</v>
      </c>
      <c r="IB132" s="144">
        <f t="shared" si="1432"/>
        <v>0</v>
      </c>
      <c r="IC132" s="147">
        <f t="shared" si="1432"/>
        <v>0</v>
      </c>
      <c r="ID132" s="133">
        <f t="shared" si="1432"/>
        <v>0</v>
      </c>
      <c r="IE132" s="134" t="e">
        <f t="shared" si="1433"/>
        <v>#DIV/0!</v>
      </c>
      <c r="IF132" s="133">
        <f t="shared" si="1434"/>
        <v>0</v>
      </c>
      <c r="IG132" s="145">
        <f t="shared" si="1434"/>
        <v>0</v>
      </c>
      <c r="IH132" s="144"/>
      <c r="II132" s="147"/>
      <c r="IJ132" s="133">
        <f t="shared" ref="IJ132:IJ135" si="3020">+IH132-II132</f>
        <v>0</v>
      </c>
      <c r="IK132" s="134" t="e">
        <f t="shared" ref="IK132:IK135" si="3021">II132/IH132*100</f>
        <v>#DIV/0!</v>
      </c>
      <c r="IL132" s="133"/>
      <c r="IM132" s="145">
        <f t="shared" ref="IM132:IM135" si="3022">+IJ132-IL132</f>
        <v>0</v>
      </c>
      <c r="IN132" s="144"/>
      <c r="IO132" s="147"/>
      <c r="IP132" s="133">
        <f t="shared" ref="IP132:IP135" si="3023">+IN132-IO132</f>
        <v>0</v>
      </c>
      <c r="IQ132" s="134" t="e">
        <f t="shared" ref="IQ132:IQ135" si="3024">IO132/IN132*100</f>
        <v>#DIV/0!</v>
      </c>
      <c r="IR132" s="133"/>
      <c r="IS132" s="145">
        <f t="shared" ref="IS132:IS135" si="3025">+IP132-IR132</f>
        <v>0</v>
      </c>
      <c r="IT132" s="144"/>
      <c r="IU132" s="147"/>
      <c r="IV132" s="133">
        <f t="shared" ref="IV132:IV135" si="3026">+IT132-IU132</f>
        <v>0</v>
      </c>
      <c r="IW132" s="134" t="e">
        <f t="shared" ref="IW132:IW135" si="3027">IU132/IT132*100</f>
        <v>#DIV/0!</v>
      </c>
      <c r="IX132" s="133"/>
      <c r="IY132" s="145">
        <f t="shared" ref="IY132:IY135" si="3028">+IV132-IX132</f>
        <v>0</v>
      </c>
      <c r="IZ132" s="144">
        <f t="shared" si="1435"/>
        <v>0</v>
      </c>
      <c r="JA132" s="147">
        <f t="shared" si="1435"/>
        <v>0</v>
      </c>
      <c r="JB132" s="133">
        <f t="shared" si="1435"/>
        <v>0</v>
      </c>
      <c r="JC132" s="134" t="e">
        <f t="shared" si="1436"/>
        <v>#DIV/0!</v>
      </c>
      <c r="JD132" s="133">
        <f t="shared" si="1437"/>
        <v>0</v>
      </c>
      <c r="JE132" s="145">
        <f t="shared" si="1437"/>
        <v>0</v>
      </c>
      <c r="JF132" s="144"/>
      <c r="JG132" s="147"/>
      <c r="JH132" s="133">
        <f t="shared" ref="JH132:JH135" si="3029">+JF132-JG132</f>
        <v>0</v>
      </c>
      <c r="JI132" s="134" t="e">
        <f t="shared" ref="JI132:JI135" si="3030">JG132/JF132*100</f>
        <v>#DIV/0!</v>
      </c>
      <c r="JJ132" s="133"/>
      <c r="JK132" s="145">
        <f t="shared" ref="JK132:JK135" si="3031">+JH132-JJ132</f>
        <v>0</v>
      </c>
      <c r="JL132" s="144"/>
      <c r="JM132" s="147"/>
      <c r="JN132" s="133">
        <f t="shared" ref="JN132:JN135" si="3032">+JL132-JM132</f>
        <v>0</v>
      </c>
      <c r="JO132" s="134" t="e">
        <f t="shared" ref="JO132:JO135" si="3033">JM132/JL132*100</f>
        <v>#DIV/0!</v>
      </c>
      <c r="JP132" s="133"/>
      <c r="JQ132" s="145">
        <f t="shared" ref="JQ132:JQ135" si="3034">+JN132-JP132</f>
        <v>0</v>
      </c>
      <c r="JR132" s="144"/>
      <c r="JS132" s="147"/>
      <c r="JT132" s="133">
        <f t="shared" ref="JT132:JT135" si="3035">+JR132-JS132</f>
        <v>0</v>
      </c>
      <c r="JU132" s="134" t="e">
        <f t="shared" ref="JU132:JU135" si="3036">JS132/JR132*100</f>
        <v>#DIV/0!</v>
      </c>
      <c r="JV132" s="133"/>
      <c r="JW132" s="145">
        <f t="shared" ref="JW132:JW135" si="3037">+JT132-JV132</f>
        <v>0</v>
      </c>
      <c r="JX132" s="144"/>
      <c r="JY132" s="147"/>
      <c r="JZ132" s="133">
        <f t="shared" ref="JZ132:JZ135" si="3038">+JX132-JY132</f>
        <v>0</v>
      </c>
      <c r="KA132" s="134" t="e">
        <f t="shared" ref="KA132:KA135" si="3039">JY132/JX132*100</f>
        <v>#DIV/0!</v>
      </c>
      <c r="KB132" s="133"/>
      <c r="KC132" s="145">
        <f t="shared" ref="KC132:KC135" si="3040">+JZ132-KB132</f>
        <v>0</v>
      </c>
      <c r="KD132" s="144">
        <f t="shared" si="1438"/>
        <v>0</v>
      </c>
      <c r="KE132" s="147">
        <f t="shared" si="1438"/>
        <v>0</v>
      </c>
      <c r="KF132" s="133">
        <f t="shared" si="1438"/>
        <v>0</v>
      </c>
      <c r="KG132" s="134" t="e">
        <f t="shared" si="1439"/>
        <v>#DIV/0!</v>
      </c>
      <c r="KH132" s="133">
        <f t="shared" si="1440"/>
        <v>0</v>
      </c>
      <c r="KI132" s="145">
        <f t="shared" si="1440"/>
        <v>0</v>
      </c>
      <c r="KJ132" s="144"/>
      <c r="KK132" s="147"/>
      <c r="KL132" s="133">
        <f t="shared" ref="KL132:KL135" si="3041">+KJ132-KK132</f>
        <v>0</v>
      </c>
      <c r="KM132" s="134" t="e">
        <f t="shared" ref="KM132:KM135" si="3042">KK132/KJ132*100</f>
        <v>#DIV/0!</v>
      </c>
      <c r="KN132" s="133"/>
      <c r="KO132" s="145">
        <f t="shared" ref="KO132:KO135" si="3043">+KL132-KN132</f>
        <v>0</v>
      </c>
      <c r="KP132" s="144"/>
      <c r="KQ132" s="147"/>
      <c r="KR132" s="133">
        <f t="shared" ref="KR132:KR135" si="3044">+KP132-KQ132</f>
        <v>0</v>
      </c>
      <c r="KS132" s="134" t="e">
        <f t="shared" ref="KS132:KS135" si="3045">KQ132/KP132*100</f>
        <v>#DIV/0!</v>
      </c>
      <c r="KT132" s="133"/>
      <c r="KU132" s="145">
        <f t="shared" ref="KU132:KU135" si="3046">+KR132-KT132</f>
        <v>0</v>
      </c>
      <c r="KV132" s="144">
        <f t="shared" si="1441"/>
        <v>0</v>
      </c>
      <c r="KW132" s="147">
        <f t="shared" si="1441"/>
        <v>0</v>
      </c>
      <c r="KX132" s="133">
        <f t="shared" si="1441"/>
        <v>0</v>
      </c>
      <c r="KY132" s="134" t="e">
        <f t="shared" si="1442"/>
        <v>#DIV/0!</v>
      </c>
      <c r="KZ132" s="133">
        <f t="shared" si="1443"/>
        <v>0</v>
      </c>
      <c r="LA132" s="145">
        <f t="shared" si="1443"/>
        <v>0</v>
      </c>
      <c r="LB132" s="144"/>
      <c r="LC132" s="147"/>
      <c r="LD132" s="133">
        <f t="shared" ref="LD132:LD135" si="3047">+LB132-LC132</f>
        <v>0</v>
      </c>
      <c r="LE132" s="134" t="e">
        <f t="shared" ref="LE132:LE135" si="3048">LC132/LB132*100</f>
        <v>#DIV/0!</v>
      </c>
      <c r="LF132" s="133"/>
      <c r="LG132" s="145">
        <f t="shared" ref="LG132:LG135" si="3049">+LD132-LF132</f>
        <v>0</v>
      </c>
      <c r="LH132" s="144"/>
      <c r="LI132" s="147"/>
      <c r="LJ132" s="133">
        <f t="shared" ref="LJ132:LJ135" si="3050">+LH132-LI132</f>
        <v>0</v>
      </c>
      <c r="LK132" s="134" t="e">
        <f t="shared" ref="LK132:LK135" si="3051">LI132/LH132*100</f>
        <v>#DIV/0!</v>
      </c>
      <c r="LL132" s="133"/>
      <c r="LM132" s="145">
        <f t="shared" ref="LM132:LM135" si="3052">+LJ132-LL132</f>
        <v>0</v>
      </c>
      <c r="LN132" s="144">
        <f t="shared" si="1444"/>
        <v>0</v>
      </c>
      <c r="LO132" s="147">
        <f t="shared" si="1444"/>
        <v>0</v>
      </c>
      <c r="LP132" s="133">
        <f t="shared" si="1444"/>
        <v>0</v>
      </c>
      <c r="LQ132" s="134" t="e">
        <f t="shared" si="1445"/>
        <v>#DIV/0!</v>
      </c>
      <c r="LR132" s="133">
        <f t="shared" si="1446"/>
        <v>0</v>
      </c>
      <c r="LS132" s="145">
        <f t="shared" si="1446"/>
        <v>0</v>
      </c>
      <c r="LT132" s="144"/>
      <c r="LU132" s="147"/>
      <c r="LV132" s="133">
        <f t="shared" ref="LV132:LV135" si="3053">+LT132-LU132</f>
        <v>0</v>
      </c>
      <c r="LW132" s="134" t="e">
        <f t="shared" ref="LW132:LW135" si="3054">LU132/LT132*100</f>
        <v>#DIV/0!</v>
      </c>
      <c r="LX132" s="133"/>
      <c r="LY132" s="145">
        <f t="shared" ref="LY132:LY135" si="3055">+LV132-LX132</f>
        <v>0</v>
      </c>
      <c r="LZ132" s="144"/>
      <c r="MA132" s="147"/>
      <c r="MB132" s="133">
        <f t="shared" ref="MB132:MB135" si="3056">+LZ132-MA132</f>
        <v>0</v>
      </c>
      <c r="MC132" s="134" t="e">
        <f t="shared" ref="MC132:MC135" si="3057">MA132/LZ132*100</f>
        <v>#DIV/0!</v>
      </c>
      <c r="MD132" s="133"/>
      <c r="ME132" s="145">
        <f t="shared" ref="ME132:ME135" si="3058">+MB132-MD132</f>
        <v>0</v>
      </c>
      <c r="MF132" s="144">
        <f t="shared" si="1447"/>
        <v>0</v>
      </c>
      <c r="MG132" s="147">
        <f t="shared" si="1447"/>
        <v>0</v>
      </c>
      <c r="MH132" s="133">
        <f t="shared" si="1447"/>
        <v>0</v>
      </c>
      <c r="MI132" s="134" t="e">
        <f t="shared" si="1448"/>
        <v>#DIV/0!</v>
      </c>
      <c r="MJ132" s="133">
        <f t="shared" si="1449"/>
        <v>0</v>
      </c>
      <c r="MK132" s="145">
        <f t="shared" si="1449"/>
        <v>0</v>
      </c>
      <c r="ML132" s="144"/>
      <c r="MM132" s="147"/>
      <c r="MN132" s="133">
        <f t="shared" ref="MN132:MN135" si="3059">+ML132-MM132</f>
        <v>0</v>
      </c>
      <c r="MO132" s="134" t="e">
        <f t="shared" ref="MO132:MO135" si="3060">MM132/ML132*100</f>
        <v>#DIV/0!</v>
      </c>
      <c r="MP132" s="133"/>
      <c r="MQ132" s="145">
        <f t="shared" ref="MQ132:MQ135" si="3061">+MN132-MP132</f>
        <v>0</v>
      </c>
      <c r="MR132" s="144"/>
      <c r="MS132" s="147"/>
      <c r="MT132" s="133">
        <f t="shared" ref="MT132:MT135" si="3062">+MR132-MS132</f>
        <v>0</v>
      </c>
      <c r="MU132" s="134" t="e">
        <f t="shared" ref="MU132:MU135" si="3063">MS132/MR132*100</f>
        <v>#DIV/0!</v>
      </c>
      <c r="MV132" s="133"/>
      <c r="MW132" s="145">
        <f t="shared" ref="MW132:MW135" si="3064">+MT132-MV132</f>
        <v>0</v>
      </c>
      <c r="MX132" s="144">
        <f t="shared" si="1450"/>
        <v>0</v>
      </c>
      <c r="MY132" s="147">
        <f t="shared" si="1450"/>
        <v>0</v>
      </c>
      <c r="MZ132" s="133">
        <f t="shared" si="1450"/>
        <v>0</v>
      </c>
      <c r="NA132" s="134" t="e">
        <f t="shared" si="1451"/>
        <v>#DIV/0!</v>
      </c>
      <c r="NB132" s="133">
        <f t="shared" si="1452"/>
        <v>0</v>
      </c>
      <c r="NC132" s="145">
        <f t="shared" si="1452"/>
        <v>0</v>
      </c>
      <c r="ND132" s="144"/>
      <c r="NE132" s="147"/>
      <c r="NF132" s="133">
        <f t="shared" ref="NF132:NF135" si="3065">+ND132-NE132</f>
        <v>0</v>
      </c>
      <c r="NG132" s="134" t="e">
        <f t="shared" ref="NG132:NG135" si="3066">NE132/ND132*100</f>
        <v>#DIV/0!</v>
      </c>
      <c r="NH132" s="133"/>
      <c r="NI132" s="145">
        <f t="shared" ref="NI132:NI135" si="3067">+NF132-NH132</f>
        <v>0</v>
      </c>
      <c r="NJ132" s="144"/>
      <c r="NK132" s="147"/>
      <c r="NL132" s="133">
        <f t="shared" ref="NL132:NL135" si="3068">+NJ132-NK132</f>
        <v>0</v>
      </c>
      <c r="NM132" s="134" t="e">
        <f t="shared" ref="NM132:NM135" si="3069">NK132/NJ132*100</f>
        <v>#DIV/0!</v>
      </c>
      <c r="NN132" s="133"/>
      <c r="NO132" s="145">
        <f t="shared" ref="NO132:NO135" si="3070">+NL132-NN132</f>
        <v>0</v>
      </c>
      <c r="NP132" s="144">
        <f t="shared" si="1453"/>
        <v>0</v>
      </c>
      <c r="NQ132" s="147">
        <f t="shared" si="1453"/>
        <v>0</v>
      </c>
      <c r="NR132" s="133">
        <f t="shared" si="1453"/>
        <v>0</v>
      </c>
      <c r="NS132" s="134" t="e">
        <f t="shared" si="1454"/>
        <v>#DIV/0!</v>
      </c>
      <c r="NT132" s="133">
        <f t="shared" si="1455"/>
        <v>0</v>
      </c>
      <c r="NU132" s="145">
        <f t="shared" si="1455"/>
        <v>0</v>
      </c>
      <c r="NV132" s="144"/>
      <c r="NW132" s="147"/>
      <c r="NX132" s="133">
        <f t="shared" ref="NX132:NX135" si="3071">+NV132-NW132</f>
        <v>0</v>
      </c>
      <c r="NY132" s="134" t="e">
        <f t="shared" ref="NY132:NY135" si="3072">NW132/NV132*100</f>
        <v>#DIV/0!</v>
      </c>
      <c r="NZ132" s="133"/>
      <c r="OA132" s="145">
        <f t="shared" ref="OA132:OA135" si="3073">+NX132-NZ132</f>
        <v>0</v>
      </c>
      <c r="OB132" s="144"/>
      <c r="OC132" s="147"/>
      <c r="OD132" s="133">
        <f t="shared" ref="OD132:OD135" si="3074">+OB132-OC132</f>
        <v>0</v>
      </c>
      <c r="OE132" s="134" t="e">
        <f t="shared" ref="OE132:OE135" si="3075">OC132/OB132*100</f>
        <v>#DIV/0!</v>
      </c>
      <c r="OF132" s="133"/>
      <c r="OG132" s="145">
        <f t="shared" ref="OG132:OG135" si="3076">+OD132-OF132</f>
        <v>0</v>
      </c>
      <c r="OH132" s="144"/>
      <c r="OI132" s="147"/>
      <c r="OJ132" s="133">
        <f t="shared" ref="OJ132:OJ135" si="3077">+OH132-OI132</f>
        <v>0</v>
      </c>
      <c r="OK132" s="134" t="e">
        <f t="shared" ref="OK132:OK135" si="3078">OI132/OH132*100</f>
        <v>#DIV/0!</v>
      </c>
      <c r="OL132" s="133"/>
      <c r="OM132" s="145">
        <f t="shared" ref="OM132:OM135" si="3079">+OJ132-OL132</f>
        <v>0</v>
      </c>
      <c r="ON132" s="144">
        <f t="shared" si="1456"/>
        <v>0</v>
      </c>
      <c r="OO132" s="147">
        <f t="shared" si="1456"/>
        <v>0</v>
      </c>
      <c r="OP132" s="133">
        <f t="shared" si="1456"/>
        <v>0</v>
      </c>
      <c r="OQ132" s="134" t="e">
        <f t="shared" si="1457"/>
        <v>#DIV/0!</v>
      </c>
      <c r="OR132" s="133">
        <f t="shared" si="1458"/>
        <v>0</v>
      </c>
      <c r="OS132" s="145">
        <f t="shared" si="1458"/>
        <v>0</v>
      </c>
      <c r="OT132" s="144"/>
      <c r="OU132" s="147"/>
      <c r="OV132" s="133">
        <f t="shared" ref="OV132:OV135" si="3080">+OT132-OU132</f>
        <v>0</v>
      </c>
      <c r="OW132" s="134" t="e">
        <f t="shared" ref="OW132:OW135" si="3081">OU132/OT132*100</f>
        <v>#DIV/0!</v>
      </c>
      <c r="OX132" s="133"/>
      <c r="OY132" s="145">
        <f t="shared" ref="OY132:OY135" si="3082">+OV132-OX132</f>
        <v>0</v>
      </c>
      <c r="OZ132" s="144"/>
      <c r="PA132" s="147"/>
      <c r="PB132" s="133">
        <f t="shared" ref="PB132:PB135" si="3083">+OZ132-PA132</f>
        <v>0</v>
      </c>
      <c r="PC132" s="134" t="e">
        <f t="shared" ref="PC132:PC135" si="3084">PA132/OZ132*100</f>
        <v>#DIV/0!</v>
      </c>
      <c r="PD132" s="133"/>
      <c r="PE132" s="145">
        <f t="shared" ref="PE132:PE135" si="3085">+PB132-PD132</f>
        <v>0</v>
      </c>
      <c r="PF132" s="144">
        <f t="shared" si="1459"/>
        <v>0</v>
      </c>
      <c r="PG132" s="147">
        <f t="shared" si="1459"/>
        <v>0</v>
      </c>
      <c r="PH132" s="133">
        <f t="shared" si="1459"/>
        <v>0</v>
      </c>
      <c r="PI132" s="134" t="e">
        <f t="shared" si="1460"/>
        <v>#DIV/0!</v>
      </c>
      <c r="PJ132" s="133">
        <f t="shared" si="1461"/>
        <v>0</v>
      </c>
      <c r="PK132" s="145">
        <f t="shared" si="1461"/>
        <v>0</v>
      </c>
      <c r="PL132" s="144"/>
      <c r="PM132" s="147"/>
      <c r="PN132" s="133">
        <f t="shared" ref="PN132:PN135" si="3086">+PL132-PM132</f>
        <v>0</v>
      </c>
      <c r="PO132" s="134" t="e">
        <f t="shared" ref="PO132:PO135" si="3087">PM132/PL132*100</f>
        <v>#DIV/0!</v>
      </c>
      <c r="PP132" s="133"/>
      <c r="PQ132" s="145">
        <f t="shared" ref="PQ132:PQ135" si="3088">+PN132-PP132</f>
        <v>0</v>
      </c>
      <c r="PR132" s="144"/>
      <c r="PS132" s="147"/>
      <c r="PT132" s="133">
        <f t="shared" ref="PT132:PT135" si="3089">+PR132-PS132</f>
        <v>0</v>
      </c>
      <c r="PU132" s="134" t="e">
        <f t="shared" ref="PU132:PU135" si="3090">PS132/PR132*100</f>
        <v>#DIV/0!</v>
      </c>
      <c r="PV132" s="133"/>
      <c r="PW132" s="145">
        <f t="shared" ref="PW132:PW135" si="3091">+PT132-PV132</f>
        <v>0</v>
      </c>
    </row>
    <row r="133" spans="1:439" ht="18.75" customHeight="1">
      <c r="A133" s="108"/>
      <c r="B133" s="184" t="s">
        <v>853</v>
      </c>
      <c r="C133" s="184" t="s">
        <v>854</v>
      </c>
      <c r="D133" s="133">
        <f>+'[10]ค่าใช้+ประสาน งบโครงการ (P)'!D45</f>
        <v>0</v>
      </c>
      <c r="E133" s="133">
        <f>+'[10]ค่าใช้+ประสาน งบโครงการ (P)'!E45</f>
        <v>0</v>
      </c>
      <c r="F133" s="133">
        <f t="shared" si="2962"/>
        <v>0</v>
      </c>
      <c r="G133" s="133">
        <f>+'[10]ค่าใช้+ประสาน งบโครงการ (P)'!F45</f>
        <v>0</v>
      </c>
      <c r="H133" s="133">
        <f t="shared" si="2963"/>
        <v>0</v>
      </c>
      <c r="I133" s="147">
        <f>+'[10]ค่าใช้+ประสาน งบโครงการ (P)'!H45</f>
        <v>3.55</v>
      </c>
      <c r="J133" s="133">
        <f t="shared" si="2964"/>
        <v>-3.55</v>
      </c>
      <c r="K133" s="134" t="e">
        <f t="shared" si="1374"/>
        <v>#DIV/0!</v>
      </c>
      <c r="L133" s="133">
        <f>+'[10]ค่าใช้+ประสาน งบโครงการ (P)'!K45</f>
        <v>0</v>
      </c>
      <c r="M133" s="135">
        <f t="shared" si="2965"/>
        <v>-3.55</v>
      </c>
      <c r="N133" s="136">
        <f t="shared" si="1375"/>
        <v>0</v>
      </c>
      <c r="O133" s="148">
        <f t="shared" si="1375"/>
        <v>0</v>
      </c>
      <c r="P133" s="137">
        <f t="shared" si="1375"/>
        <v>0</v>
      </c>
      <c r="Q133" s="138" t="e">
        <f t="shared" si="1376"/>
        <v>#DIV/0!</v>
      </c>
      <c r="R133" s="137">
        <f t="shared" si="1377"/>
        <v>0</v>
      </c>
      <c r="S133" s="139">
        <f t="shared" si="1377"/>
        <v>0</v>
      </c>
      <c r="T133" s="140">
        <f t="shared" si="1484"/>
        <v>0</v>
      </c>
      <c r="U133" s="149">
        <f t="shared" si="1484"/>
        <v>3.55</v>
      </c>
      <c r="V133" s="141">
        <f t="shared" si="2966"/>
        <v>-3.55</v>
      </c>
      <c r="W133" s="142" t="e">
        <f t="shared" si="2967"/>
        <v>#DIV/0!</v>
      </c>
      <c r="X133" s="141">
        <f t="shared" si="1486"/>
        <v>0</v>
      </c>
      <c r="Y133" s="143">
        <f t="shared" si="2968"/>
        <v>-3.55</v>
      </c>
      <c r="Z133" s="144">
        <v>0</v>
      </c>
      <c r="AA133" s="147">
        <v>0</v>
      </c>
      <c r="AB133" s="133">
        <f t="shared" si="2969"/>
        <v>0</v>
      </c>
      <c r="AC133" s="134" t="e">
        <f t="shared" si="2970"/>
        <v>#DIV/0!</v>
      </c>
      <c r="AD133" s="133">
        <v>0</v>
      </c>
      <c r="AE133" s="145">
        <f t="shared" si="2971"/>
        <v>0</v>
      </c>
      <c r="AF133" s="144">
        <v>0</v>
      </c>
      <c r="AG133" s="147">
        <v>0</v>
      </c>
      <c r="AH133" s="133">
        <f t="shared" si="2972"/>
        <v>0</v>
      </c>
      <c r="AI133" s="134" t="e">
        <f t="shared" si="2973"/>
        <v>#DIV/0!</v>
      </c>
      <c r="AJ133" s="133">
        <v>0</v>
      </c>
      <c r="AK133" s="145">
        <f t="shared" si="2974"/>
        <v>0</v>
      </c>
      <c r="AL133" s="144">
        <f t="shared" si="1378"/>
        <v>0</v>
      </c>
      <c r="AM133" s="147">
        <f t="shared" si="1378"/>
        <v>3.55</v>
      </c>
      <c r="AN133" s="133">
        <f t="shared" si="1378"/>
        <v>-3.55</v>
      </c>
      <c r="AO133" s="134" t="e">
        <f t="shared" si="1379"/>
        <v>#DIV/0!</v>
      </c>
      <c r="AP133" s="133">
        <f t="shared" si="1380"/>
        <v>0</v>
      </c>
      <c r="AQ133" s="145">
        <f t="shared" si="1380"/>
        <v>-3.55</v>
      </c>
      <c r="AR133" s="144">
        <v>0</v>
      </c>
      <c r="AS133" s="147">
        <v>0</v>
      </c>
      <c r="AT133" s="133">
        <f t="shared" si="1381"/>
        <v>0</v>
      </c>
      <c r="AU133" s="134" t="e">
        <f t="shared" si="1382"/>
        <v>#DIV/0!</v>
      </c>
      <c r="AV133" s="133">
        <v>0</v>
      </c>
      <c r="AW133" s="145">
        <f t="shared" si="1383"/>
        <v>0</v>
      </c>
      <c r="AX133" s="144">
        <v>0</v>
      </c>
      <c r="AY133" s="147">
        <v>0</v>
      </c>
      <c r="AZ133" s="133">
        <f t="shared" si="1384"/>
        <v>0</v>
      </c>
      <c r="BA133" s="134" t="e">
        <f t="shared" si="1385"/>
        <v>#DIV/0!</v>
      </c>
      <c r="BB133" s="133">
        <v>0</v>
      </c>
      <c r="BC133" s="145">
        <f t="shared" si="1386"/>
        <v>0</v>
      </c>
      <c r="BD133" s="144">
        <f>+'[10]P-DSR02.0-E-COORD.ZZZZ'!B6</f>
        <v>0</v>
      </c>
      <c r="BE133" s="147">
        <f>+'[10]P-DSR02.0-E-COORD.ZZZZ'!C6</f>
        <v>3.55</v>
      </c>
      <c r="BF133" s="133">
        <f t="shared" si="1387"/>
        <v>-3.55</v>
      </c>
      <c r="BG133" s="134" t="e">
        <f t="shared" si="1388"/>
        <v>#DIV/0!</v>
      </c>
      <c r="BH133" s="133">
        <f>+'[10]P-DSR02.0-E-COORD.ZZZZ'!D6</f>
        <v>0</v>
      </c>
      <c r="BI133" s="145">
        <f t="shared" si="1389"/>
        <v>-3.55</v>
      </c>
      <c r="BJ133" s="144">
        <f t="shared" si="1390"/>
        <v>0</v>
      </c>
      <c r="BK133" s="147">
        <f t="shared" si="1390"/>
        <v>0</v>
      </c>
      <c r="BL133" s="133">
        <f t="shared" si="1390"/>
        <v>0</v>
      </c>
      <c r="BM133" s="134" t="e">
        <f t="shared" si="1391"/>
        <v>#DIV/0!</v>
      </c>
      <c r="BN133" s="133">
        <f t="shared" si="1392"/>
        <v>0</v>
      </c>
      <c r="BO133" s="145">
        <f t="shared" si="1392"/>
        <v>0</v>
      </c>
      <c r="BP133" s="144">
        <v>0</v>
      </c>
      <c r="BQ133" s="147">
        <v>0</v>
      </c>
      <c r="BR133" s="133">
        <f t="shared" si="1393"/>
        <v>0</v>
      </c>
      <c r="BS133" s="134" t="e">
        <f t="shared" si="1394"/>
        <v>#DIV/0!</v>
      </c>
      <c r="BT133" s="133">
        <v>0</v>
      </c>
      <c r="BU133" s="145">
        <f t="shared" si="1395"/>
        <v>0</v>
      </c>
      <c r="BV133" s="144">
        <v>0</v>
      </c>
      <c r="BW133" s="147">
        <v>0</v>
      </c>
      <c r="BX133" s="133">
        <f t="shared" si="1396"/>
        <v>0</v>
      </c>
      <c r="BY133" s="134" t="e">
        <f t="shared" si="1397"/>
        <v>#DIV/0!</v>
      </c>
      <c r="BZ133" s="133">
        <v>0</v>
      </c>
      <c r="CA133" s="145">
        <f t="shared" si="1398"/>
        <v>0</v>
      </c>
      <c r="CB133" s="144">
        <v>0</v>
      </c>
      <c r="CC133" s="147">
        <v>0</v>
      </c>
      <c r="CD133" s="133">
        <f t="shared" si="1399"/>
        <v>0</v>
      </c>
      <c r="CE133" s="134" t="e">
        <f t="shared" si="1400"/>
        <v>#DIV/0!</v>
      </c>
      <c r="CF133" s="133">
        <v>0</v>
      </c>
      <c r="CG133" s="145">
        <f t="shared" si="1401"/>
        <v>0</v>
      </c>
      <c r="CH133" s="144">
        <f t="shared" si="1402"/>
        <v>0</v>
      </c>
      <c r="CI133" s="147">
        <f t="shared" si="1402"/>
        <v>0</v>
      </c>
      <c r="CJ133" s="133">
        <f t="shared" si="1402"/>
        <v>0</v>
      </c>
      <c r="CK133" s="134" t="e">
        <f t="shared" si="1403"/>
        <v>#DIV/0!</v>
      </c>
      <c r="CL133" s="133">
        <f t="shared" si="1404"/>
        <v>0</v>
      </c>
      <c r="CM133" s="145">
        <f t="shared" si="1404"/>
        <v>0</v>
      </c>
      <c r="CN133" s="144">
        <v>0</v>
      </c>
      <c r="CO133" s="147">
        <v>0</v>
      </c>
      <c r="CP133" s="133">
        <f t="shared" si="1405"/>
        <v>0</v>
      </c>
      <c r="CQ133" s="134" t="e">
        <f t="shared" si="1406"/>
        <v>#DIV/0!</v>
      </c>
      <c r="CR133" s="133">
        <v>0</v>
      </c>
      <c r="CS133" s="145">
        <f t="shared" si="1407"/>
        <v>0</v>
      </c>
      <c r="CT133" s="144">
        <v>0</v>
      </c>
      <c r="CU133" s="147">
        <v>0</v>
      </c>
      <c r="CV133" s="133">
        <f t="shared" si="1408"/>
        <v>0</v>
      </c>
      <c r="CW133" s="134" t="e">
        <f t="shared" si="1409"/>
        <v>#DIV/0!</v>
      </c>
      <c r="CX133" s="133">
        <v>0</v>
      </c>
      <c r="CY133" s="145">
        <f t="shared" si="1410"/>
        <v>0</v>
      </c>
      <c r="CZ133" s="144">
        <v>0</v>
      </c>
      <c r="DA133" s="147">
        <v>0</v>
      </c>
      <c r="DB133" s="133">
        <f t="shared" si="1411"/>
        <v>0</v>
      </c>
      <c r="DC133" s="134" t="e">
        <f t="shared" si="1412"/>
        <v>#DIV/0!</v>
      </c>
      <c r="DD133" s="133">
        <v>0</v>
      </c>
      <c r="DE133" s="145">
        <f t="shared" si="1413"/>
        <v>0</v>
      </c>
      <c r="DF133" s="144">
        <f t="shared" si="1414"/>
        <v>0</v>
      </c>
      <c r="DG133" s="147">
        <f t="shared" si="1414"/>
        <v>0</v>
      </c>
      <c r="DH133" s="133">
        <f t="shared" si="1414"/>
        <v>0</v>
      </c>
      <c r="DI133" s="134" t="e">
        <f t="shared" si="1415"/>
        <v>#DIV/0!</v>
      </c>
      <c r="DJ133" s="133">
        <f t="shared" si="1416"/>
        <v>0</v>
      </c>
      <c r="DK133" s="145">
        <f t="shared" si="1416"/>
        <v>0</v>
      </c>
      <c r="DL133" s="144"/>
      <c r="DM133" s="147"/>
      <c r="DN133" s="133">
        <f t="shared" si="1417"/>
        <v>0</v>
      </c>
      <c r="DO133" s="134" t="e">
        <f t="shared" si="1418"/>
        <v>#DIV/0!</v>
      </c>
      <c r="DP133" s="133"/>
      <c r="DQ133" s="145">
        <f t="shared" si="1419"/>
        <v>0</v>
      </c>
      <c r="DR133" s="144"/>
      <c r="DS133" s="147"/>
      <c r="DT133" s="133">
        <f t="shared" si="1420"/>
        <v>0</v>
      </c>
      <c r="DU133" s="134" t="e">
        <f t="shared" si="1421"/>
        <v>#DIV/0!</v>
      </c>
      <c r="DV133" s="133"/>
      <c r="DW133" s="145">
        <f t="shared" si="1422"/>
        <v>0</v>
      </c>
      <c r="DX133" s="144"/>
      <c r="DY133" s="147"/>
      <c r="DZ133" s="133">
        <f t="shared" si="2975"/>
        <v>0</v>
      </c>
      <c r="EA133" s="134" t="e">
        <f t="shared" si="2976"/>
        <v>#DIV/0!</v>
      </c>
      <c r="EB133" s="133"/>
      <c r="EC133" s="145">
        <f t="shared" si="2977"/>
        <v>0</v>
      </c>
      <c r="ED133" s="144">
        <f t="shared" si="1423"/>
        <v>0</v>
      </c>
      <c r="EE133" s="147">
        <f t="shared" si="1423"/>
        <v>0</v>
      </c>
      <c r="EF133" s="133">
        <f t="shared" si="1423"/>
        <v>0</v>
      </c>
      <c r="EG133" s="134" t="e">
        <f t="shared" si="1424"/>
        <v>#DIV/0!</v>
      </c>
      <c r="EH133" s="133">
        <f t="shared" si="1425"/>
        <v>0</v>
      </c>
      <c r="EI133" s="145">
        <f t="shared" si="1425"/>
        <v>0</v>
      </c>
      <c r="EJ133" s="144"/>
      <c r="EK133" s="147"/>
      <c r="EL133" s="133">
        <f t="shared" si="2978"/>
        <v>0</v>
      </c>
      <c r="EM133" s="134" t="e">
        <f t="shared" si="2979"/>
        <v>#DIV/0!</v>
      </c>
      <c r="EN133" s="133"/>
      <c r="EO133" s="145">
        <f t="shared" si="2980"/>
        <v>0</v>
      </c>
      <c r="EP133" s="144"/>
      <c r="EQ133" s="147"/>
      <c r="ER133" s="133">
        <f t="shared" si="2981"/>
        <v>0</v>
      </c>
      <c r="ES133" s="134" t="e">
        <f t="shared" si="2982"/>
        <v>#DIV/0!</v>
      </c>
      <c r="ET133" s="133"/>
      <c r="EU133" s="145">
        <f t="shared" si="2983"/>
        <v>0</v>
      </c>
      <c r="EV133" s="144"/>
      <c r="EW133" s="147"/>
      <c r="EX133" s="133">
        <f t="shared" si="2984"/>
        <v>0</v>
      </c>
      <c r="EY133" s="134" t="e">
        <f t="shared" si="2985"/>
        <v>#DIV/0!</v>
      </c>
      <c r="EZ133" s="133"/>
      <c r="FA133" s="145">
        <f t="shared" si="2986"/>
        <v>0</v>
      </c>
      <c r="FB133" s="144"/>
      <c r="FC133" s="147"/>
      <c r="FD133" s="133">
        <f t="shared" si="2987"/>
        <v>0</v>
      </c>
      <c r="FE133" s="134" t="e">
        <f t="shared" si="2988"/>
        <v>#DIV/0!</v>
      </c>
      <c r="FF133" s="133"/>
      <c r="FG133" s="145">
        <f t="shared" si="2989"/>
        <v>0</v>
      </c>
      <c r="FH133" s="144"/>
      <c r="FI133" s="147"/>
      <c r="FJ133" s="133">
        <f t="shared" si="2990"/>
        <v>0</v>
      </c>
      <c r="FK133" s="134" t="e">
        <f t="shared" si="2991"/>
        <v>#DIV/0!</v>
      </c>
      <c r="FL133" s="133"/>
      <c r="FM133" s="145">
        <f t="shared" si="2992"/>
        <v>0</v>
      </c>
      <c r="FN133" s="144">
        <f t="shared" si="1426"/>
        <v>0</v>
      </c>
      <c r="FO133" s="147">
        <f t="shared" si="1426"/>
        <v>0</v>
      </c>
      <c r="FP133" s="133">
        <f t="shared" si="1426"/>
        <v>0</v>
      </c>
      <c r="FQ133" s="134" t="e">
        <f t="shared" si="1427"/>
        <v>#DIV/0!</v>
      </c>
      <c r="FR133" s="133">
        <f t="shared" si="1428"/>
        <v>0</v>
      </c>
      <c r="FS133" s="145">
        <f t="shared" si="1428"/>
        <v>0</v>
      </c>
      <c r="FT133" s="144"/>
      <c r="FU133" s="147"/>
      <c r="FV133" s="133">
        <f t="shared" si="2993"/>
        <v>0</v>
      </c>
      <c r="FW133" s="134" t="e">
        <f t="shared" si="2994"/>
        <v>#DIV/0!</v>
      </c>
      <c r="FX133" s="133"/>
      <c r="FY133" s="145">
        <f t="shared" si="2995"/>
        <v>0</v>
      </c>
      <c r="FZ133" s="144"/>
      <c r="GA133" s="147"/>
      <c r="GB133" s="133">
        <f t="shared" si="2996"/>
        <v>0</v>
      </c>
      <c r="GC133" s="134" t="e">
        <f t="shared" si="2997"/>
        <v>#DIV/0!</v>
      </c>
      <c r="GD133" s="133"/>
      <c r="GE133" s="145">
        <f t="shared" si="2998"/>
        <v>0</v>
      </c>
      <c r="GF133" s="144"/>
      <c r="GG133" s="147"/>
      <c r="GH133" s="133">
        <f t="shared" si="2999"/>
        <v>0</v>
      </c>
      <c r="GI133" s="134" t="e">
        <f t="shared" si="3000"/>
        <v>#DIV/0!</v>
      </c>
      <c r="GJ133" s="133"/>
      <c r="GK133" s="145">
        <f t="shared" si="3001"/>
        <v>0</v>
      </c>
      <c r="GL133" s="144">
        <f t="shared" si="1429"/>
        <v>0</v>
      </c>
      <c r="GM133" s="147">
        <f t="shared" si="1429"/>
        <v>0</v>
      </c>
      <c r="GN133" s="133">
        <f t="shared" si="1429"/>
        <v>0</v>
      </c>
      <c r="GO133" s="134" t="e">
        <f t="shared" si="1430"/>
        <v>#DIV/0!</v>
      </c>
      <c r="GP133" s="133">
        <f t="shared" si="1431"/>
        <v>0</v>
      </c>
      <c r="GQ133" s="145">
        <f t="shared" si="1431"/>
        <v>0</v>
      </c>
      <c r="GR133" s="144"/>
      <c r="GS133" s="147"/>
      <c r="GT133" s="133">
        <f t="shared" si="3002"/>
        <v>0</v>
      </c>
      <c r="GU133" s="134" t="e">
        <f t="shared" si="3003"/>
        <v>#DIV/0!</v>
      </c>
      <c r="GV133" s="133"/>
      <c r="GW133" s="145">
        <f t="shared" si="3004"/>
        <v>0</v>
      </c>
      <c r="GX133" s="144"/>
      <c r="GY133" s="147"/>
      <c r="GZ133" s="133">
        <f t="shared" si="3005"/>
        <v>0</v>
      </c>
      <c r="HA133" s="134" t="e">
        <f t="shared" si="3006"/>
        <v>#DIV/0!</v>
      </c>
      <c r="HB133" s="133"/>
      <c r="HC133" s="145">
        <f t="shared" si="3007"/>
        <v>0</v>
      </c>
      <c r="HD133" s="144"/>
      <c r="HE133" s="147"/>
      <c r="HF133" s="133">
        <f t="shared" si="3008"/>
        <v>0</v>
      </c>
      <c r="HG133" s="134" t="e">
        <f t="shared" si="3009"/>
        <v>#DIV/0!</v>
      </c>
      <c r="HH133" s="133"/>
      <c r="HI133" s="145">
        <f t="shared" si="3010"/>
        <v>0</v>
      </c>
      <c r="HJ133" s="144"/>
      <c r="HK133" s="147"/>
      <c r="HL133" s="133">
        <f t="shared" si="3011"/>
        <v>0</v>
      </c>
      <c r="HM133" s="134" t="e">
        <f t="shared" si="3012"/>
        <v>#DIV/0!</v>
      </c>
      <c r="HN133" s="133"/>
      <c r="HO133" s="145">
        <f t="shared" si="3013"/>
        <v>0</v>
      </c>
      <c r="HP133" s="144"/>
      <c r="HQ133" s="147"/>
      <c r="HR133" s="133">
        <f t="shared" si="3014"/>
        <v>0</v>
      </c>
      <c r="HS133" s="134" t="e">
        <f t="shared" si="3015"/>
        <v>#DIV/0!</v>
      </c>
      <c r="HT133" s="133"/>
      <c r="HU133" s="145">
        <f t="shared" si="3016"/>
        <v>0</v>
      </c>
      <c r="HV133" s="144"/>
      <c r="HW133" s="147"/>
      <c r="HX133" s="133">
        <f t="shared" si="3017"/>
        <v>0</v>
      </c>
      <c r="HY133" s="134" t="e">
        <f t="shared" si="3018"/>
        <v>#DIV/0!</v>
      </c>
      <c r="HZ133" s="133"/>
      <c r="IA133" s="145">
        <f t="shared" si="3019"/>
        <v>0</v>
      </c>
      <c r="IB133" s="144">
        <f t="shared" si="1432"/>
        <v>0</v>
      </c>
      <c r="IC133" s="147">
        <f t="shared" si="1432"/>
        <v>0</v>
      </c>
      <c r="ID133" s="133">
        <f t="shared" si="1432"/>
        <v>0</v>
      </c>
      <c r="IE133" s="134" t="e">
        <f t="shared" si="1433"/>
        <v>#DIV/0!</v>
      </c>
      <c r="IF133" s="133">
        <f t="shared" si="1434"/>
        <v>0</v>
      </c>
      <c r="IG133" s="145">
        <f t="shared" si="1434"/>
        <v>0</v>
      </c>
      <c r="IH133" s="144"/>
      <c r="II133" s="147"/>
      <c r="IJ133" s="133">
        <f t="shared" si="3020"/>
        <v>0</v>
      </c>
      <c r="IK133" s="134" t="e">
        <f t="shared" si="3021"/>
        <v>#DIV/0!</v>
      </c>
      <c r="IL133" s="133"/>
      <c r="IM133" s="145">
        <f t="shared" si="3022"/>
        <v>0</v>
      </c>
      <c r="IN133" s="144"/>
      <c r="IO133" s="147"/>
      <c r="IP133" s="133">
        <f t="shared" si="3023"/>
        <v>0</v>
      </c>
      <c r="IQ133" s="134" t="e">
        <f t="shared" si="3024"/>
        <v>#DIV/0!</v>
      </c>
      <c r="IR133" s="133"/>
      <c r="IS133" s="145">
        <f t="shared" si="3025"/>
        <v>0</v>
      </c>
      <c r="IT133" s="144"/>
      <c r="IU133" s="147"/>
      <c r="IV133" s="133">
        <f t="shared" si="3026"/>
        <v>0</v>
      </c>
      <c r="IW133" s="134" t="e">
        <f t="shared" si="3027"/>
        <v>#DIV/0!</v>
      </c>
      <c r="IX133" s="133"/>
      <c r="IY133" s="145">
        <f t="shared" si="3028"/>
        <v>0</v>
      </c>
      <c r="IZ133" s="144">
        <f t="shared" si="1435"/>
        <v>0</v>
      </c>
      <c r="JA133" s="147">
        <f t="shared" si="1435"/>
        <v>0</v>
      </c>
      <c r="JB133" s="133">
        <f t="shared" si="1435"/>
        <v>0</v>
      </c>
      <c r="JC133" s="134" t="e">
        <f t="shared" si="1436"/>
        <v>#DIV/0!</v>
      </c>
      <c r="JD133" s="133">
        <f t="shared" si="1437"/>
        <v>0</v>
      </c>
      <c r="JE133" s="145">
        <f t="shared" si="1437"/>
        <v>0</v>
      </c>
      <c r="JF133" s="144"/>
      <c r="JG133" s="147"/>
      <c r="JH133" s="133">
        <f t="shared" si="3029"/>
        <v>0</v>
      </c>
      <c r="JI133" s="134" t="e">
        <f t="shared" si="3030"/>
        <v>#DIV/0!</v>
      </c>
      <c r="JJ133" s="133"/>
      <c r="JK133" s="145">
        <f t="shared" si="3031"/>
        <v>0</v>
      </c>
      <c r="JL133" s="144"/>
      <c r="JM133" s="147"/>
      <c r="JN133" s="133">
        <f t="shared" si="3032"/>
        <v>0</v>
      </c>
      <c r="JO133" s="134" t="e">
        <f t="shared" si="3033"/>
        <v>#DIV/0!</v>
      </c>
      <c r="JP133" s="133"/>
      <c r="JQ133" s="145">
        <f t="shared" si="3034"/>
        <v>0</v>
      </c>
      <c r="JR133" s="144"/>
      <c r="JS133" s="147"/>
      <c r="JT133" s="133">
        <f t="shared" si="3035"/>
        <v>0</v>
      </c>
      <c r="JU133" s="134" t="e">
        <f t="shared" si="3036"/>
        <v>#DIV/0!</v>
      </c>
      <c r="JV133" s="133"/>
      <c r="JW133" s="145">
        <f t="shared" si="3037"/>
        <v>0</v>
      </c>
      <c r="JX133" s="144"/>
      <c r="JY133" s="147"/>
      <c r="JZ133" s="133">
        <f t="shared" si="3038"/>
        <v>0</v>
      </c>
      <c r="KA133" s="134" t="e">
        <f t="shared" si="3039"/>
        <v>#DIV/0!</v>
      </c>
      <c r="KB133" s="133"/>
      <c r="KC133" s="145">
        <f t="shared" si="3040"/>
        <v>0</v>
      </c>
      <c r="KD133" s="144">
        <f t="shared" si="1438"/>
        <v>0</v>
      </c>
      <c r="KE133" s="147">
        <f t="shared" si="1438"/>
        <v>0</v>
      </c>
      <c r="KF133" s="133">
        <f t="shared" si="1438"/>
        <v>0</v>
      </c>
      <c r="KG133" s="134" t="e">
        <f t="shared" si="1439"/>
        <v>#DIV/0!</v>
      </c>
      <c r="KH133" s="133">
        <f t="shared" si="1440"/>
        <v>0</v>
      </c>
      <c r="KI133" s="145">
        <f t="shared" si="1440"/>
        <v>0</v>
      </c>
      <c r="KJ133" s="144"/>
      <c r="KK133" s="147"/>
      <c r="KL133" s="133">
        <f t="shared" si="3041"/>
        <v>0</v>
      </c>
      <c r="KM133" s="134" t="e">
        <f t="shared" si="3042"/>
        <v>#DIV/0!</v>
      </c>
      <c r="KN133" s="133"/>
      <c r="KO133" s="145">
        <f t="shared" si="3043"/>
        <v>0</v>
      </c>
      <c r="KP133" s="144"/>
      <c r="KQ133" s="147"/>
      <c r="KR133" s="133">
        <f t="shared" si="3044"/>
        <v>0</v>
      </c>
      <c r="KS133" s="134" t="e">
        <f t="shared" si="3045"/>
        <v>#DIV/0!</v>
      </c>
      <c r="KT133" s="133"/>
      <c r="KU133" s="145">
        <f t="shared" si="3046"/>
        <v>0</v>
      </c>
      <c r="KV133" s="144">
        <f t="shared" si="1441"/>
        <v>0</v>
      </c>
      <c r="KW133" s="147">
        <f t="shared" si="1441"/>
        <v>0</v>
      </c>
      <c r="KX133" s="133">
        <f t="shared" si="1441"/>
        <v>0</v>
      </c>
      <c r="KY133" s="134" t="e">
        <f t="shared" si="1442"/>
        <v>#DIV/0!</v>
      </c>
      <c r="KZ133" s="133">
        <f t="shared" si="1443"/>
        <v>0</v>
      </c>
      <c r="LA133" s="145">
        <f t="shared" si="1443"/>
        <v>0</v>
      </c>
      <c r="LB133" s="144"/>
      <c r="LC133" s="147"/>
      <c r="LD133" s="133">
        <f t="shared" si="3047"/>
        <v>0</v>
      </c>
      <c r="LE133" s="134" t="e">
        <f t="shared" si="3048"/>
        <v>#DIV/0!</v>
      </c>
      <c r="LF133" s="133"/>
      <c r="LG133" s="145">
        <f t="shared" si="3049"/>
        <v>0</v>
      </c>
      <c r="LH133" s="144"/>
      <c r="LI133" s="147"/>
      <c r="LJ133" s="133">
        <f t="shared" si="3050"/>
        <v>0</v>
      </c>
      <c r="LK133" s="134" t="e">
        <f t="shared" si="3051"/>
        <v>#DIV/0!</v>
      </c>
      <c r="LL133" s="133"/>
      <c r="LM133" s="145">
        <f t="shared" si="3052"/>
        <v>0</v>
      </c>
      <c r="LN133" s="144">
        <f t="shared" si="1444"/>
        <v>0</v>
      </c>
      <c r="LO133" s="147">
        <f t="shared" si="1444"/>
        <v>0</v>
      </c>
      <c r="LP133" s="133">
        <f t="shared" si="1444"/>
        <v>0</v>
      </c>
      <c r="LQ133" s="134" t="e">
        <f t="shared" si="1445"/>
        <v>#DIV/0!</v>
      </c>
      <c r="LR133" s="133">
        <f t="shared" si="1446"/>
        <v>0</v>
      </c>
      <c r="LS133" s="145">
        <f t="shared" si="1446"/>
        <v>0</v>
      </c>
      <c r="LT133" s="144"/>
      <c r="LU133" s="147"/>
      <c r="LV133" s="133">
        <f t="shared" si="3053"/>
        <v>0</v>
      </c>
      <c r="LW133" s="134" t="e">
        <f t="shared" si="3054"/>
        <v>#DIV/0!</v>
      </c>
      <c r="LX133" s="133"/>
      <c r="LY133" s="145">
        <f t="shared" si="3055"/>
        <v>0</v>
      </c>
      <c r="LZ133" s="144"/>
      <c r="MA133" s="147"/>
      <c r="MB133" s="133">
        <f t="shared" si="3056"/>
        <v>0</v>
      </c>
      <c r="MC133" s="134" t="e">
        <f t="shared" si="3057"/>
        <v>#DIV/0!</v>
      </c>
      <c r="MD133" s="133"/>
      <c r="ME133" s="145">
        <f t="shared" si="3058"/>
        <v>0</v>
      </c>
      <c r="MF133" s="144">
        <f t="shared" si="1447"/>
        <v>0</v>
      </c>
      <c r="MG133" s="147">
        <f t="shared" si="1447"/>
        <v>0</v>
      </c>
      <c r="MH133" s="133">
        <f t="shared" si="1447"/>
        <v>0</v>
      </c>
      <c r="MI133" s="134" t="e">
        <f t="shared" si="1448"/>
        <v>#DIV/0!</v>
      </c>
      <c r="MJ133" s="133">
        <f t="shared" si="1449"/>
        <v>0</v>
      </c>
      <c r="MK133" s="145">
        <f t="shared" si="1449"/>
        <v>0</v>
      </c>
      <c r="ML133" s="144"/>
      <c r="MM133" s="147"/>
      <c r="MN133" s="133">
        <f t="shared" si="3059"/>
        <v>0</v>
      </c>
      <c r="MO133" s="134" t="e">
        <f t="shared" si="3060"/>
        <v>#DIV/0!</v>
      </c>
      <c r="MP133" s="133"/>
      <c r="MQ133" s="145">
        <f t="shared" si="3061"/>
        <v>0</v>
      </c>
      <c r="MR133" s="144"/>
      <c r="MS133" s="147"/>
      <c r="MT133" s="133">
        <f t="shared" si="3062"/>
        <v>0</v>
      </c>
      <c r="MU133" s="134" t="e">
        <f t="shared" si="3063"/>
        <v>#DIV/0!</v>
      </c>
      <c r="MV133" s="133"/>
      <c r="MW133" s="145">
        <f t="shared" si="3064"/>
        <v>0</v>
      </c>
      <c r="MX133" s="144">
        <f t="shared" si="1450"/>
        <v>0</v>
      </c>
      <c r="MY133" s="147">
        <f t="shared" si="1450"/>
        <v>0</v>
      </c>
      <c r="MZ133" s="133">
        <f t="shared" si="1450"/>
        <v>0</v>
      </c>
      <c r="NA133" s="134" t="e">
        <f t="shared" si="1451"/>
        <v>#DIV/0!</v>
      </c>
      <c r="NB133" s="133">
        <f t="shared" si="1452"/>
        <v>0</v>
      </c>
      <c r="NC133" s="145">
        <f t="shared" si="1452"/>
        <v>0</v>
      </c>
      <c r="ND133" s="144"/>
      <c r="NE133" s="147"/>
      <c r="NF133" s="133">
        <f t="shared" si="3065"/>
        <v>0</v>
      </c>
      <c r="NG133" s="134" t="e">
        <f t="shared" si="3066"/>
        <v>#DIV/0!</v>
      </c>
      <c r="NH133" s="133"/>
      <c r="NI133" s="145">
        <f t="shared" si="3067"/>
        <v>0</v>
      </c>
      <c r="NJ133" s="144"/>
      <c r="NK133" s="147"/>
      <c r="NL133" s="133">
        <f t="shared" si="3068"/>
        <v>0</v>
      </c>
      <c r="NM133" s="134" t="e">
        <f t="shared" si="3069"/>
        <v>#DIV/0!</v>
      </c>
      <c r="NN133" s="133"/>
      <c r="NO133" s="145">
        <f t="shared" si="3070"/>
        <v>0</v>
      </c>
      <c r="NP133" s="144">
        <f t="shared" si="1453"/>
        <v>0</v>
      </c>
      <c r="NQ133" s="147">
        <f t="shared" si="1453"/>
        <v>0</v>
      </c>
      <c r="NR133" s="133">
        <f t="shared" si="1453"/>
        <v>0</v>
      </c>
      <c r="NS133" s="134" t="e">
        <f t="shared" si="1454"/>
        <v>#DIV/0!</v>
      </c>
      <c r="NT133" s="133">
        <f t="shared" si="1455"/>
        <v>0</v>
      </c>
      <c r="NU133" s="145">
        <f t="shared" si="1455"/>
        <v>0</v>
      </c>
      <c r="NV133" s="144"/>
      <c r="NW133" s="147"/>
      <c r="NX133" s="133">
        <f t="shared" si="3071"/>
        <v>0</v>
      </c>
      <c r="NY133" s="134" t="e">
        <f t="shared" si="3072"/>
        <v>#DIV/0!</v>
      </c>
      <c r="NZ133" s="133"/>
      <c r="OA133" s="145">
        <f t="shared" si="3073"/>
        <v>0</v>
      </c>
      <c r="OB133" s="144"/>
      <c r="OC133" s="147"/>
      <c r="OD133" s="133">
        <f t="shared" si="3074"/>
        <v>0</v>
      </c>
      <c r="OE133" s="134" t="e">
        <f t="shared" si="3075"/>
        <v>#DIV/0!</v>
      </c>
      <c r="OF133" s="133"/>
      <c r="OG133" s="145">
        <f t="shared" si="3076"/>
        <v>0</v>
      </c>
      <c r="OH133" s="144"/>
      <c r="OI133" s="147"/>
      <c r="OJ133" s="133">
        <f t="shared" si="3077"/>
        <v>0</v>
      </c>
      <c r="OK133" s="134" t="e">
        <f t="shared" si="3078"/>
        <v>#DIV/0!</v>
      </c>
      <c r="OL133" s="133"/>
      <c r="OM133" s="145">
        <f t="shared" si="3079"/>
        <v>0</v>
      </c>
      <c r="ON133" s="144">
        <f t="shared" si="1456"/>
        <v>0</v>
      </c>
      <c r="OO133" s="147">
        <f t="shared" si="1456"/>
        <v>0</v>
      </c>
      <c r="OP133" s="133">
        <f t="shared" si="1456"/>
        <v>0</v>
      </c>
      <c r="OQ133" s="134" t="e">
        <f t="shared" si="1457"/>
        <v>#DIV/0!</v>
      </c>
      <c r="OR133" s="133">
        <f t="shared" si="1458"/>
        <v>0</v>
      </c>
      <c r="OS133" s="145">
        <f t="shared" si="1458"/>
        <v>0</v>
      </c>
      <c r="OT133" s="144"/>
      <c r="OU133" s="147"/>
      <c r="OV133" s="133">
        <f t="shared" si="3080"/>
        <v>0</v>
      </c>
      <c r="OW133" s="134" t="e">
        <f t="shared" si="3081"/>
        <v>#DIV/0!</v>
      </c>
      <c r="OX133" s="133"/>
      <c r="OY133" s="145">
        <f t="shared" si="3082"/>
        <v>0</v>
      </c>
      <c r="OZ133" s="144"/>
      <c r="PA133" s="147"/>
      <c r="PB133" s="133">
        <f t="shared" si="3083"/>
        <v>0</v>
      </c>
      <c r="PC133" s="134" t="e">
        <f t="shared" si="3084"/>
        <v>#DIV/0!</v>
      </c>
      <c r="PD133" s="133"/>
      <c r="PE133" s="145">
        <f t="shared" si="3085"/>
        <v>0</v>
      </c>
      <c r="PF133" s="144">
        <f t="shared" si="1459"/>
        <v>0</v>
      </c>
      <c r="PG133" s="147">
        <f t="shared" si="1459"/>
        <v>0</v>
      </c>
      <c r="PH133" s="133">
        <f t="shared" si="1459"/>
        <v>0</v>
      </c>
      <c r="PI133" s="134" t="e">
        <f t="shared" si="1460"/>
        <v>#DIV/0!</v>
      </c>
      <c r="PJ133" s="133">
        <f t="shared" si="1461"/>
        <v>0</v>
      </c>
      <c r="PK133" s="145">
        <f t="shared" si="1461"/>
        <v>0</v>
      </c>
      <c r="PL133" s="144"/>
      <c r="PM133" s="147"/>
      <c r="PN133" s="133">
        <f t="shared" si="3086"/>
        <v>0</v>
      </c>
      <c r="PO133" s="134" t="e">
        <f t="shared" si="3087"/>
        <v>#DIV/0!</v>
      </c>
      <c r="PP133" s="133"/>
      <c r="PQ133" s="145">
        <f t="shared" si="3088"/>
        <v>0</v>
      </c>
      <c r="PR133" s="144"/>
      <c r="PS133" s="147"/>
      <c r="PT133" s="133">
        <f t="shared" si="3089"/>
        <v>0</v>
      </c>
      <c r="PU133" s="134" t="e">
        <f t="shared" si="3090"/>
        <v>#DIV/0!</v>
      </c>
      <c r="PV133" s="133"/>
      <c r="PW133" s="145">
        <f t="shared" si="3091"/>
        <v>0</v>
      </c>
    </row>
    <row r="134" spans="1:439" s="98" customFormat="1">
      <c r="A134" s="150"/>
      <c r="B134" s="184" t="s">
        <v>855</v>
      </c>
      <c r="C134" s="184" t="s">
        <v>856</v>
      </c>
      <c r="D134" s="133">
        <f>+'[10]รายงานจัดซื้องบ P '!D37</f>
        <v>0</v>
      </c>
      <c r="E134" s="133">
        <f>+'[10]รายงานจัดซื้องบ P '!E37</f>
        <v>0</v>
      </c>
      <c r="F134" s="133">
        <f t="shared" si="2962"/>
        <v>0</v>
      </c>
      <c r="G134" s="133">
        <f>+'[10]รายงานจัดซื้องบ P '!F37</f>
        <v>0</v>
      </c>
      <c r="H134" s="133">
        <f t="shared" si="2963"/>
        <v>0</v>
      </c>
      <c r="I134" s="147">
        <f>+'[10]รายงานจัดซื้องบ P '!H37+'[10]รายงานจัดซื้องบ P '!K37+'[10]รายงานจัดซื้องบ P '!L37</f>
        <v>0</v>
      </c>
      <c r="J134" s="133">
        <f t="shared" si="2964"/>
        <v>0</v>
      </c>
      <c r="K134" s="134" t="e">
        <f t="shared" si="1374"/>
        <v>#DIV/0!</v>
      </c>
      <c r="L134" s="133">
        <f>+'[10]รายงานจัดซื้องบ P '!N37</f>
        <v>0</v>
      </c>
      <c r="M134" s="135">
        <f t="shared" si="2965"/>
        <v>0</v>
      </c>
      <c r="N134" s="136">
        <f t="shared" si="1375"/>
        <v>0</v>
      </c>
      <c r="O134" s="148">
        <f t="shared" si="1375"/>
        <v>0</v>
      </c>
      <c r="P134" s="137">
        <f t="shared" si="1375"/>
        <v>0</v>
      </c>
      <c r="Q134" s="138" t="e">
        <f t="shared" si="1376"/>
        <v>#DIV/0!</v>
      </c>
      <c r="R134" s="137">
        <f t="shared" si="1377"/>
        <v>0</v>
      </c>
      <c r="S134" s="139">
        <f t="shared" si="1377"/>
        <v>0</v>
      </c>
      <c r="T134" s="140">
        <f t="shared" si="1484"/>
        <v>0</v>
      </c>
      <c r="U134" s="149">
        <f t="shared" si="1484"/>
        <v>0</v>
      </c>
      <c r="V134" s="141">
        <f t="shared" si="2966"/>
        <v>0</v>
      </c>
      <c r="W134" s="142" t="e">
        <f t="shared" si="2967"/>
        <v>#DIV/0!</v>
      </c>
      <c r="X134" s="141">
        <f t="shared" si="1486"/>
        <v>0</v>
      </c>
      <c r="Y134" s="143">
        <f t="shared" si="2968"/>
        <v>0</v>
      </c>
      <c r="Z134" s="144">
        <v>0</v>
      </c>
      <c r="AA134" s="147">
        <v>0</v>
      </c>
      <c r="AB134" s="133">
        <f t="shared" si="2969"/>
        <v>0</v>
      </c>
      <c r="AC134" s="134" t="e">
        <f t="shared" si="2970"/>
        <v>#DIV/0!</v>
      </c>
      <c r="AD134" s="133">
        <v>0</v>
      </c>
      <c r="AE134" s="145">
        <f t="shared" si="2971"/>
        <v>0</v>
      </c>
      <c r="AF134" s="144">
        <v>0</v>
      </c>
      <c r="AG134" s="147">
        <v>0</v>
      </c>
      <c r="AH134" s="133">
        <f t="shared" si="2972"/>
        <v>0</v>
      </c>
      <c r="AI134" s="134" t="e">
        <f t="shared" si="2973"/>
        <v>#DIV/0!</v>
      </c>
      <c r="AJ134" s="133">
        <v>0</v>
      </c>
      <c r="AK134" s="145">
        <f t="shared" si="2974"/>
        <v>0</v>
      </c>
      <c r="AL134" s="144">
        <f t="shared" si="1378"/>
        <v>0</v>
      </c>
      <c r="AM134" s="147">
        <f t="shared" si="1378"/>
        <v>0</v>
      </c>
      <c r="AN134" s="133">
        <f t="shared" si="1378"/>
        <v>0</v>
      </c>
      <c r="AO134" s="134" t="e">
        <f t="shared" si="1379"/>
        <v>#DIV/0!</v>
      </c>
      <c r="AP134" s="133">
        <f t="shared" si="1380"/>
        <v>0</v>
      </c>
      <c r="AQ134" s="145">
        <f t="shared" si="1380"/>
        <v>0</v>
      </c>
      <c r="AR134" s="144"/>
      <c r="AS134" s="147"/>
      <c r="AT134" s="133">
        <f t="shared" si="1381"/>
        <v>0</v>
      </c>
      <c r="AU134" s="134" t="e">
        <f t="shared" si="1382"/>
        <v>#DIV/0!</v>
      </c>
      <c r="AV134" s="133"/>
      <c r="AW134" s="145">
        <f t="shared" si="1383"/>
        <v>0</v>
      </c>
      <c r="AX134" s="144"/>
      <c r="AY134" s="147"/>
      <c r="AZ134" s="133">
        <f t="shared" si="1384"/>
        <v>0</v>
      </c>
      <c r="BA134" s="134" t="e">
        <f t="shared" si="1385"/>
        <v>#DIV/0!</v>
      </c>
      <c r="BB134" s="133"/>
      <c r="BC134" s="145">
        <f t="shared" si="1386"/>
        <v>0</v>
      </c>
      <c r="BD134" s="144"/>
      <c r="BE134" s="147"/>
      <c r="BF134" s="133">
        <f t="shared" si="1387"/>
        <v>0</v>
      </c>
      <c r="BG134" s="134" t="e">
        <f t="shared" si="1388"/>
        <v>#DIV/0!</v>
      </c>
      <c r="BH134" s="133"/>
      <c r="BI134" s="145">
        <f t="shared" si="1389"/>
        <v>0</v>
      </c>
      <c r="BJ134" s="144">
        <f t="shared" si="1390"/>
        <v>0</v>
      </c>
      <c r="BK134" s="147">
        <f t="shared" si="1390"/>
        <v>0</v>
      </c>
      <c r="BL134" s="133">
        <f t="shared" si="1390"/>
        <v>0</v>
      </c>
      <c r="BM134" s="134" t="e">
        <f t="shared" si="1391"/>
        <v>#DIV/0!</v>
      </c>
      <c r="BN134" s="133">
        <f t="shared" si="1392"/>
        <v>0</v>
      </c>
      <c r="BO134" s="145">
        <f t="shared" si="1392"/>
        <v>0</v>
      </c>
      <c r="BP134" s="144"/>
      <c r="BQ134" s="147"/>
      <c r="BR134" s="133">
        <f t="shared" si="1393"/>
        <v>0</v>
      </c>
      <c r="BS134" s="134" t="e">
        <f t="shared" si="1394"/>
        <v>#DIV/0!</v>
      </c>
      <c r="BT134" s="133"/>
      <c r="BU134" s="145">
        <f t="shared" si="1395"/>
        <v>0</v>
      </c>
      <c r="BV134" s="144"/>
      <c r="BW134" s="147"/>
      <c r="BX134" s="133">
        <f t="shared" si="1396"/>
        <v>0</v>
      </c>
      <c r="BY134" s="134" t="e">
        <f t="shared" si="1397"/>
        <v>#DIV/0!</v>
      </c>
      <c r="BZ134" s="133"/>
      <c r="CA134" s="145">
        <f t="shared" si="1398"/>
        <v>0</v>
      </c>
      <c r="CB134" s="144"/>
      <c r="CC134" s="147"/>
      <c r="CD134" s="133">
        <f t="shared" si="1399"/>
        <v>0</v>
      </c>
      <c r="CE134" s="134" t="e">
        <f t="shared" si="1400"/>
        <v>#DIV/0!</v>
      </c>
      <c r="CF134" s="133"/>
      <c r="CG134" s="145">
        <f t="shared" si="1401"/>
        <v>0</v>
      </c>
      <c r="CH134" s="144">
        <f t="shared" si="1402"/>
        <v>0</v>
      </c>
      <c r="CI134" s="147">
        <f t="shared" si="1402"/>
        <v>0</v>
      </c>
      <c r="CJ134" s="133">
        <f t="shared" si="1402"/>
        <v>0</v>
      </c>
      <c r="CK134" s="134" t="e">
        <f t="shared" si="1403"/>
        <v>#DIV/0!</v>
      </c>
      <c r="CL134" s="133">
        <f t="shared" si="1404"/>
        <v>0</v>
      </c>
      <c r="CM134" s="145">
        <f t="shared" si="1404"/>
        <v>0</v>
      </c>
      <c r="CN134" s="144"/>
      <c r="CO134" s="147"/>
      <c r="CP134" s="133">
        <f t="shared" si="1405"/>
        <v>0</v>
      </c>
      <c r="CQ134" s="134" t="e">
        <f t="shared" si="1406"/>
        <v>#DIV/0!</v>
      </c>
      <c r="CR134" s="133"/>
      <c r="CS134" s="145">
        <f t="shared" si="1407"/>
        <v>0</v>
      </c>
      <c r="CT134" s="144"/>
      <c r="CU134" s="147"/>
      <c r="CV134" s="133">
        <f t="shared" si="1408"/>
        <v>0</v>
      </c>
      <c r="CW134" s="134" t="e">
        <f t="shared" si="1409"/>
        <v>#DIV/0!</v>
      </c>
      <c r="CX134" s="133"/>
      <c r="CY134" s="145">
        <f t="shared" si="1410"/>
        <v>0</v>
      </c>
      <c r="CZ134" s="144"/>
      <c r="DA134" s="147"/>
      <c r="DB134" s="133">
        <f t="shared" si="1411"/>
        <v>0</v>
      </c>
      <c r="DC134" s="134" t="e">
        <f t="shared" si="1412"/>
        <v>#DIV/0!</v>
      </c>
      <c r="DD134" s="133"/>
      <c r="DE134" s="145">
        <f t="shared" si="1413"/>
        <v>0</v>
      </c>
      <c r="DF134" s="144">
        <f t="shared" si="1414"/>
        <v>0</v>
      </c>
      <c r="DG134" s="147">
        <f t="shared" si="1414"/>
        <v>0</v>
      </c>
      <c r="DH134" s="133">
        <f t="shared" si="1414"/>
        <v>0</v>
      </c>
      <c r="DI134" s="134" t="e">
        <f t="shared" si="1415"/>
        <v>#DIV/0!</v>
      </c>
      <c r="DJ134" s="133">
        <f t="shared" si="1416"/>
        <v>0</v>
      </c>
      <c r="DK134" s="145">
        <f t="shared" si="1416"/>
        <v>0</v>
      </c>
      <c r="DL134" s="144"/>
      <c r="DM134" s="147"/>
      <c r="DN134" s="133">
        <f t="shared" si="1417"/>
        <v>0</v>
      </c>
      <c r="DO134" s="134" t="e">
        <f t="shared" si="1418"/>
        <v>#DIV/0!</v>
      </c>
      <c r="DP134" s="133"/>
      <c r="DQ134" s="145">
        <f t="shared" si="1419"/>
        <v>0</v>
      </c>
      <c r="DR134" s="144"/>
      <c r="DS134" s="147"/>
      <c r="DT134" s="133">
        <f t="shared" si="1420"/>
        <v>0</v>
      </c>
      <c r="DU134" s="134" t="e">
        <f t="shared" si="1421"/>
        <v>#DIV/0!</v>
      </c>
      <c r="DV134" s="133"/>
      <c r="DW134" s="145">
        <f t="shared" si="1422"/>
        <v>0</v>
      </c>
      <c r="DX134" s="144"/>
      <c r="DY134" s="147"/>
      <c r="DZ134" s="133">
        <f t="shared" si="2975"/>
        <v>0</v>
      </c>
      <c r="EA134" s="134" t="e">
        <f t="shared" si="2976"/>
        <v>#DIV/0!</v>
      </c>
      <c r="EB134" s="133"/>
      <c r="EC134" s="145">
        <f t="shared" si="2977"/>
        <v>0</v>
      </c>
      <c r="ED134" s="144">
        <f t="shared" si="1423"/>
        <v>0</v>
      </c>
      <c r="EE134" s="147">
        <f t="shared" si="1423"/>
        <v>0</v>
      </c>
      <c r="EF134" s="133">
        <f t="shared" si="1423"/>
        <v>0</v>
      </c>
      <c r="EG134" s="134" t="e">
        <f t="shared" si="1424"/>
        <v>#DIV/0!</v>
      </c>
      <c r="EH134" s="133">
        <f t="shared" si="1425"/>
        <v>0</v>
      </c>
      <c r="EI134" s="145">
        <f t="shared" si="1425"/>
        <v>0</v>
      </c>
      <c r="EJ134" s="144"/>
      <c r="EK134" s="147"/>
      <c r="EL134" s="133">
        <f t="shared" si="2978"/>
        <v>0</v>
      </c>
      <c r="EM134" s="134" t="e">
        <f t="shared" si="2979"/>
        <v>#DIV/0!</v>
      </c>
      <c r="EN134" s="133"/>
      <c r="EO134" s="145">
        <f t="shared" si="2980"/>
        <v>0</v>
      </c>
      <c r="EP134" s="144"/>
      <c r="EQ134" s="147"/>
      <c r="ER134" s="133">
        <f t="shared" si="2981"/>
        <v>0</v>
      </c>
      <c r="ES134" s="134" t="e">
        <f t="shared" si="2982"/>
        <v>#DIV/0!</v>
      </c>
      <c r="ET134" s="133"/>
      <c r="EU134" s="145">
        <f t="shared" si="2983"/>
        <v>0</v>
      </c>
      <c r="EV134" s="144"/>
      <c r="EW134" s="147"/>
      <c r="EX134" s="133">
        <f t="shared" si="2984"/>
        <v>0</v>
      </c>
      <c r="EY134" s="134" t="e">
        <f t="shared" si="2985"/>
        <v>#DIV/0!</v>
      </c>
      <c r="EZ134" s="133"/>
      <c r="FA134" s="145">
        <f t="shared" si="2986"/>
        <v>0</v>
      </c>
      <c r="FB134" s="144"/>
      <c r="FC134" s="147"/>
      <c r="FD134" s="133">
        <f t="shared" si="2987"/>
        <v>0</v>
      </c>
      <c r="FE134" s="134" t="e">
        <f t="shared" si="2988"/>
        <v>#DIV/0!</v>
      </c>
      <c r="FF134" s="133"/>
      <c r="FG134" s="145">
        <f t="shared" si="2989"/>
        <v>0</v>
      </c>
      <c r="FH134" s="144"/>
      <c r="FI134" s="147"/>
      <c r="FJ134" s="133">
        <f t="shared" si="2990"/>
        <v>0</v>
      </c>
      <c r="FK134" s="134" t="e">
        <f t="shared" si="2991"/>
        <v>#DIV/0!</v>
      </c>
      <c r="FL134" s="133"/>
      <c r="FM134" s="145">
        <f t="shared" si="2992"/>
        <v>0</v>
      </c>
      <c r="FN134" s="144">
        <f t="shared" si="1426"/>
        <v>0</v>
      </c>
      <c r="FO134" s="147">
        <f t="shared" si="1426"/>
        <v>0</v>
      </c>
      <c r="FP134" s="133">
        <f t="shared" si="1426"/>
        <v>0</v>
      </c>
      <c r="FQ134" s="134" t="e">
        <f t="shared" si="1427"/>
        <v>#DIV/0!</v>
      </c>
      <c r="FR134" s="133">
        <f t="shared" si="1428"/>
        <v>0</v>
      </c>
      <c r="FS134" s="145">
        <f t="shared" si="1428"/>
        <v>0</v>
      </c>
      <c r="FT134" s="144"/>
      <c r="FU134" s="147"/>
      <c r="FV134" s="133">
        <f t="shared" si="2993"/>
        <v>0</v>
      </c>
      <c r="FW134" s="134" t="e">
        <f t="shared" si="2994"/>
        <v>#DIV/0!</v>
      </c>
      <c r="FX134" s="133"/>
      <c r="FY134" s="145">
        <f t="shared" si="2995"/>
        <v>0</v>
      </c>
      <c r="FZ134" s="144"/>
      <c r="GA134" s="147"/>
      <c r="GB134" s="133">
        <f t="shared" si="2996"/>
        <v>0</v>
      </c>
      <c r="GC134" s="134" t="e">
        <f t="shared" si="2997"/>
        <v>#DIV/0!</v>
      </c>
      <c r="GD134" s="133"/>
      <c r="GE134" s="145">
        <f t="shared" si="2998"/>
        <v>0</v>
      </c>
      <c r="GF134" s="144"/>
      <c r="GG134" s="147"/>
      <c r="GH134" s="133">
        <f t="shared" si="2999"/>
        <v>0</v>
      </c>
      <c r="GI134" s="134" t="e">
        <f t="shared" si="3000"/>
        <v>#DIV/0!</v>
      </c>
      <c r="GJ134" s="133"/>
      <c r="GK134" s="145">
        <f t="shared" si="3001"/>
        <v>0</v>
      </c>
      <c r="GL134" s="144">
        <f t="shared" si="1429"/>
        <v>0</v>
      </c>
      <c r="GM134" s="147">
        <f t="shared" si="1429"/>
        <v>0</v>
      </c>
      <c r="GN134" s="133">
        <f t="shared" si="1429"/>
        <v>0</v>
      </c>
      <c r="GO134" s="134" t="e">
        <f t="shared" si="1430"/>
        <v>#DIV/0!</v>
      </c>
      <c r="GP134" s="133">
        <f t="shared" si="1431"/>
        <v>0</v>
      </c>
      <c r="GQ134" s="145">
        <f t="shared" si="1431"/>
        <v>0</v>
      </c>
      <c r="GR134" s="144"/>
      <c r="GS134" s="147"/>
      <c r="GT134" s="133">
        <f t="shared" si="3002"/>
        <v>0</v>
      </c>
      <c r="GU134" s="134" t="e">
        <f t="shared" si="3003"/>
        <v>#DIV/0!</v>
      </c>
      <c r="GV134" s="133"/>
      <c r="GW134" s="145">
        <f t="shared" si="3004"/>
        <v>0</v>
      </c>
      <c r="GX134" s="144"/>
      <c r="GY134" s="147"/>
      <c r="GZ134" s="133">
        <f t="shared" si="3005"/>
        <v>0</v>
      </c>
      <c r="HA134" s="134" t="e">
        <f t="shared" si="3006"/>
        <v>#DIV/0!</v>
      </c>
      <c r="HB134" s="133"/>
      <c r="HC134" s="145">
        <f t="shared" si="3007"/>
        <v>0</v>
      </c>
      <c r="HD134" s="144"/>
      <c r="HE134" s="147"/>
      <c r="HF134" s="133">
        <f t="shared" si="3008"/>
        <v>0</v>
      </c>
      <c r="HG134" s="134" t="e">
        <f t="shared" si="3009"/>
        <v>#DIV/0!</v>
      </c>
      <c r="HH134" s="133"/>
      <c r="HI134" s="145">
        <f t="shared" si="3010"/>
        <v>0</v>
      </c>
      <c r="HJ134" s="144"/>
      <c r="HK134" s="147"/>
      <c r="HL134" s="133">
        <f t="shared" si="3011"/>
        <v>0</v>
      </c>
      <c r="HM134" s="134" t="e">
        <f t="shared" si="3012"/>
        <v>#DIV/0!</v>
      </c>
      <c r="HN134" s="133"/>
      <c r="HO134" s="145">
        <f t="shared" si="3013"/>
        <v>0</v>
      </c>
      <c r="HP134" s="144"/>
      <c r="HQ134" s="147"/>
      <c r="HR134" s="133">
        <f t="shared" si="3014"/>
        <v>0</v>
      </c>
      <c r="HS134" s="134" t="e">
        <f t="shared" si="3015"/>
        <v>#DIV/0!</v>
      </c>
      <c r="HT134" s="133"/>
      <c r="HU134" s="145">
        <f t="shared" si="3016"/>
        <v>0</v>
      </c>
      <c r="HV134" s="144"/>
      <c r="HW134" s="147"/>
      <c r="HX134" s="133">
        <f t="shared" si="3017"/>
        <v>0</v>
      </c>
      <c r="HY134" s="134" t="e">
        <f t="shared" si="3018"/>
        <v>#DIV/0!</v>
      </c>
      <c r="HZ134" s="133"/>
      <c r="IA134" s="145">
        <f t="shared" si="3019"/>
        <v>0</v>
      </c>
      <c r="IB134" s="144">
        <f t="shared" si="1432"/>
        <v>0</v>
      </c>
      <c r="IC134" s="147">
        <f t="shared" si="1432"/>
        <v>0</v>
      </c>
      <c r="ID134" s="133">
        <f t="shared" si="1432"/>
        <v>0</v>
      </c>
      <c r="IE134" s="134" t="e">
        <f t="shared" si="1433"/>
        <v>#DIV/0!</v>
      </c>
      <c r="IF134" s="133">
        <f t="shared" si="1434"/>
        <v>0</v>
      </c>
      <c r="IG134" s="145">
        <f t="shared" si="1434"/>
        <v>0</v>
      </c>
      <c r="IH134" s="144"/>
      <c r="II134" s="147"/>
      <c r="IJ134" s="133">
        <f t="shared" si="3020"/>
        <v>0</v>
      </c>
      <c r="IK134" s="134" t="e">
        <f t="shared" si="3021"/>
        <v>#DIV/0!</v>
      </c>
      <c r="IL134" s="133"/>
      <c r="IM134" s="145">
        <f t="shared" si="3022"/>
        <v>0</v>
      </c>
      <c r="IN134" s="144"/>
      <c r="IO134" s="147"/>
      <c r="IP134" s="133">
        <f t="shared" si="3023"/>
        <v>0</v>
      </c>
      <c r="IQ134" s="134" t="e">
        <f t="shared" si="3024"/>
        <v>#DIV/0!</v>
      </c>
      <c r="IR134" s="133"/>
      <c r="IS134" s="145">
        <f t="shared" si="3025"/>
        <v>0</v>
      </c>
      <c r="IT134" s="144"/>
      <c r="IU134" s="147"/>
      <c r="IV134" s="133">
        <f t="shared" si="3026"/>
        <v>0</v>
      </c>
      <c r="IW134" s="134" t="e">
        <f t="shared" si="3027"/>
        <v>#DIV/0!</v>
      </c>
      <c r="IX134" s="133"/>
      <c r="IY134" s="145">
        <f t="shared" si="3028"/>
        <v>0</v>
      </c>
      <c r="IZ134" s="144">
        <f t="shared" si="1435"/>
        <v>0</v>
      </c>
      <c r="JA134" s="147">
        <f t="shared" si="1435"/>
        <v>0</v>
      </c>
      <c r="JB134" s="133">
        <f t="shared" si="1435"/>
        <v>0</v>
      </c>
      <c r="JC134" s="134" t="e">
        <f t="shared" si="1436"/>
        <v>#DIV/0!</v>
      </c>
      <c r="JD134" s="133">
        <f t="shared" si="1437"/>
        <v>0</v>
      </c>
      <c r="JE134" s="145">
        <f t="shared" si="1437"/>
        <v>0</v>
      </c>
      <c r="JF134" s="144"/>
      <c r="JG134" s="147"/>
      <c r="JH134" s="133">
        <f t="shared" si="3029"/>
        <v>0</v>
      </c>
      <c r="JI134" s="134" t="e">
        <f t="shared" si="3030"/>
        <v>#DIV/0!</v>
      </c>
      <c r="JJ134" s="133"/>
      <c r="JK134" s="145">
        <f t="shared" si="3031"/>
        <v>0</v>
      </c>
      <c r="JL134" s="144"/>
      <c r="JM134" s="147"/>
      <c r="JN134" s="133">
        <f t="shared" si="3032"/>
        <v>0</v>
      </c>
      <c r="JO134" s="134" t="e">
        <f t="shared" si="3033"/>
        <v>#DIV/0!</v>
      </c>
      <c r="JP134" s="133"/>
      <c r="JQ134" s="145">
        <f t="shared" si="3034"/>
        <v>0</v>
      </c>
      <c r="JR134" s="144"/>
      <c r="JS134" s="147"/>
      <c r="JT134" s="133">
        <f t="shared" si="3035"/>
        <v>0</v>
      </c>
      <c r="JU134" s="134" t="e">
        <f t="shared" si="3036"/>
        <v>#DIV/0!</v>
      </c>
      <c r="JV134" s="133"/>
      <c r="JW134" s="145">
        <f t="shared" si="3037"/>
        <v>0</v>
      </c>
      <c r="JX134" s="144"/>
      <c r="JY134" s="147"/>
      <c r="JZ134" s="133">
        <f t="shared" si="3038"/>
        <v>0</v>
      </c>
      <c r="KA134" s="134" t="e">
        <f t="shared" si="3039"/>
        <v>#DIV/0!</v>
      </c>
      <c r="KB134" s="133"/>
      <c r="KC134" s="145">
        <f t="shared" si="3040"/>
        <v>0</v>
      </c>
      <c r="KD134" s="144">
        <f t="shared" si="1438"/>
        <v>0</v>
      </c>
      <c r="KE134" s="147">
        <f t="shared" si="1438"/>
        <v>0</v>
      </c>
      <c r="KF134" s="133">
        <f t="shared" si="1438"/>
        <v>0</v>
      </c>
      <c r="KG134" s="134" t="e">
        <f t="shared" si="1439"/>
        <v>#DIV/0!</v>
      </c>
      <c r="KH134" s="133">
        <f t="shared" si="1440"/>
        <v>0</v>
      </c>
      <c r="KI134" s="145">
        <f t="shared" si="1440"/>
        <v>0</v>
      </c>
      <c r="KJ134" s="144"/>
      <c r="KK134" s="147"/>
      <c r="KL134" s="133">
        <f t="shared" si="3041"/>
        <v>0</v>
      </c>
      <c r="KM134" s="134" t="e">
        <f t="shared" si="3042"/>
        <v>#DIV/0!</v>
      </c>
      <c r="KN134" s="133"/>
      <c r="KO134" s="145">
        <f t="shared" si="3043"/>
        <v>0</v>
      </c>
      <c r="KP134" s="144"/>
      <c r="KQ134" s="147"/>
      <c r="KR134" s="133">
        <f t="shared" si="3044"/>
        <v>0</v>
      </c>
      <c r="KS134" s="134" t="e">
        <f t="shared" si="3045"/>
        <v>#DIV/0!</v>
      </c>
      <c r="KT134" s="133"/>
      <c r="KU134" s="145">
        <f t="shared" si="3046"/>
        <v>0</v>
      </c>
      <c r="KV134" s="144">
        <f t="shared" si="1441"/>
        <v>0</v>
      </c>
      <c r="KW134" s="147">
        <f t="shared" si="1441"/>
        <v>0</v>
      </c>
      <c r="KX134" s="133">
        <f t="shared" si="1441"/>
        <v>0</v>
      </c>
      <c r="KY134" s="134" t="e">
        <f t="shared" si="1442"/>
        <v>#DIV/0!</v>
      </c>
      <c r="KZ134" s="133">
        <f t="shared" si="1443"/>
        <v>0</v>
      </c>
      <c r="LA134" s="145">
        <f t="shared" si="1443"/>
        <v>0</v>
      </c>
      <c r="LB134" s="144"/>
      <c r="LC134" s="147"/>
      <c r="LD134" s="133">
        <f t="shared" si="3047"/>
        <v>0</v>
      </c>
      <c r="LE134" s="134" t="e">
        <f t="shared" si="3048"/>
        <v>#DIV/0!</v>
      </c>
      <c r="LF134" s="133"/>
      <c r="LG134" s="145">
        <f t="shared" si="3049"/>
        <v>0</v>
      </c>
      <c r="LH134" s="144"/>
      <c r="LI134" s="147"/>
      <c r="LJ134" s="133">
        <f t="shared" si="3050"/>
        <v>0</v>
      </c>
      <c r="LK134" s="134" t="e">
        <f t="shared" si="3051"/>
        <v>#DIV/0!</v>
      </c>
      <c r="LL134" s="133"/>
      <c r="LM134" s="145">
        <f t="shared" si="3052"/>
        <v>0</v>
      </c>
      <c r="LN134" s="144">
        <f t="shared" si="1444"/>
        <v>0</v>
      </c>
      <c r="LO134" s="147">
        <f t="shared" si="1444"/>
        <v>0</v>
      </c>
      <c r="LP134" s="133">
        <f t="shared" si="1444"/>
        <v>0</v>
      </c>
      <c r="LQ134" s="134" t="e">
        <f t="shared" si="1445"/>
        <v>#DIV/0!</v>
      </c>
      <c r="LR134" s="133">
        <f t="shared" si="1446"/>
        <v>0</v>
      </c>
      <c r="LS134" s="145">
        <f t="shared" si="1446"/>
        <v>0</v>
      </c>
      <c r="LT134" s="144"/>
      <c r="LU134" s="147"/>
      <c r="LV134" s="133">
        <f t="shared" si="3053"/>
        <v>0</v>
      </c>
      <c r="LW134" s="134" t="e">
        <f t="shared" si="3054"/>
        <v>#DIV/0!</v>
      </c>
      <c r="LX134" s="133"/>
      <c r="LY134" s="145">
        <f t="shared" si="3055"/>
        <v>0</v>
      </c>
      <c r="LZ134" s="144"/>
      <c r="MA134" s="147"/>
      <c r="MB134" s="133">
        <f t="shared" si="3056"/>
        <v>0</v>
      </c>
      <c r="MC134" s="134" t="e">
        <f t="shared" si="3057"/>
        <v>#DIV/0!</v>
      </c>
      <c r="MD134" s="133"/>
      <c r="ME134" s="145">
        <f t="shared" si="3058"/>
        <v>0</v>
      </c>
      <c r="MF134" s="144">
        <f t="shared" si="1447"/>
        <v>0</v>
      </c>
      <c r="MG134" s="147">
        <f t="shared" si="1447"/>
        <v>0</v>
      </c>
      <c r="MH134" s="133">
        <f t="shared" si="1447"/>
        <v>0</v>
      </c>
      <c r="MI134" s="134" t="e">
        <f t="shared" si="1448"/>
        <v>#DIV/0!</v>
      </c>
      <c r="MJ134" s="133">
        <f t="shared" si="1449"/>
        <v>0</v>
      </c>
      <c r="MK134" s="145">
        <f t="shared" si="1449"/>
        <v>0</v>
      </c>
      <c r="ML134" s="144"/>
      <c r="MM134" s="147"/>
      <c r="MN134" s="133">
        <f t="shared" si="3059"/>
        <v>0</v>
      </c>
      <c r="MO134" s="134" t="e">
        <f t="shared" si="3060"/>
        <v>#DIV/0!</v>
      </c>
      <c r="MP134" s="133"/>
      <c r="MQ134" s="145">
        <f t="shared" si="3061"/>
        <v>0</v>
      </c>
      <c r="MR134" s="144"/>
      <c r="MS134" s="147"/>
      <c r="MT134" s="133">
        <f t="shared" si="3062"/>
        <v>0</v>
      </c>
      <c r="MU134" s="134" t="e">
        <f t="shared" si="3063"/>
        <v>#DIV/0!</v>
      </c>
      <c r="MV134" s="133"/>
      <c r="MW134" s="145">
        <f t="shared" si="3064"/>
        <v>0</v>
      </c>
      <c r="MX134" s="144">
        <f t="shared" si="1450"/>
        <v>0</v>
      </c>
      <c r="MY134" s="147">
        <f t="shared" si="1450"/>
        <v>0</v>
      </c>
      <c r="MZ134" s="133">
        <f t="shared" si="1450"/>
        <v>0</v>
      </c>
      <c r="NA134" s="134" t="e">
        <f t="shared" si="1451"/>
        <v>#DIV/0!</v>
      </c>
      <c r="NB134" s="133">
        <f t="shared" si="1452"/>
        <v>0</v>
      </c>
      <c r="NC134" s="145">
        <f t="shared" si="1452"/>
        <v>0</v>
      </c>
      <c r="ND134" s="144"/>
      <c r="NE134" s="147"/>
      <c r="NF134" s="133">
        <f t="shared" si="3065"/>
        <v>0</v>
      </c>
      <c r="NG134" s="134" t="e">
        <f t="shared" si="3066"/>
        <v>#DIV/0!</v>
      </c>
      <c r="NH134" s="133"/>
      <c r="NI134" s="145">
        <f t="shared" si="3067"/>
        <v>0</v>
      </c>
      <c r="NJ134" s="144"/>
      <c r="NK134" s="147"/>
      <c r="NL134" s="133">
        <f t="shared" si="3068"/>
        <v>0</v>
      </c>
      <c r="NM134" s="134" t="e">
        <f t="shared" si="3069"/>
        <v>#DIV/0!</v>
      </c>
      <c r="NN134" s="133"/>
      <c r="NO134" s="145">
        <f t="shared" si="3070"/>
        <v>0</v>
      </c>
      <c r="NP134" s="144">
        <f t="shared" si="1453"/>
        <v>0</v>
      </c>
      <c r="NQ134" s="147">
        <f t="shared" si="1453"/>
        <v>0</v>
      </c>
      <c r="NR134" s="133">
        <f t="shared" si="1453"/>
        <v>0</v>
      </c>
      <c r="NS134" s="134" t="e">
        <f t="shared" si="1454"/>
        <v>#DIV/0!</v>
      </c>
      <c r="NT134" s="133">
        <f t="shared" si="1455"/>
        <v>0</v>
      </c>
      <c r="NU134" s="145">
        <f t="shared" si="1455"/>
        <v>0</v>
      </c>
      <c r="NV134" s="144"/>
      <c r="NW134" s="147"/>
      <c r="NX134" s="133">
        <f t="shared" si="3071"/>
        <v>0</v>
      </c>
      <c r="NY134" s="134" t="e">
        <f t="shared" si="3072"/>
        <v>#DIV/0!</v>
      </c>
      <c r="NZ134" s="133"/>
      <c r="OA134" s="145">
        <f t="shared" si="3073"/>
        <v>0</v>
      </c>
      <c r="OB134" s="144"/>
      <c r="OC134" s="147"/>
      <c r="OD134" s="133">
        <f t="shared" si="3074"/>
        <v>0</v>
      </c>
      <c r="OE134" s="134" t="e">
        <f t="shared" si="3075"/>
        <v>#DIV/0!</v>
      </c>
      <c r="OF134" s="133"/>
      <c r="OG134" s="145">
        <f t="shared" si="3076"/>
        <v>0</v>
      </c>
      <c r="OH134" s="144"/>
      <c r="OI134" s="147"/>
      <c r="OJ134" s="133">
        <f t="shared" si="3077"/>
        <v>0</v>
      </c>
      <c r="OK134" s="134" t="e">
        <f t="shared" si="3078"/>
        <v>#DIV/0!</v>
      </c>
      <c r="OL134" s="133"/>
      <c r="OM134" s="145">
        <f t="shared" si="3079"/>
        <v>0</v>
      </c>
      <c r="ON134" s="144">
        <f t="shared" si="1456"/>
        <v>0</v>
      </c>
      <c r="OO134" s="147">
        <f t="shared" si="1456"/>
        <v>0</v>
      </c>
      <c r="OP134" s="133">
        <f t="shared" si="1456"/>
        <v>0</v>
      </c>
      <c r="OQ134" s="134" t="e">
        <f t="shared" si="1457"/>
        <v>#DIV/0!</v>
      </c>
      <c r="OR134" s="133">
        <f t="shared" si="1458"/>
        <v>0</v>
      </c>
      <c r="OS134" s="145">
        <f t="shared" si="1458"/>
        <v>0</v>
      </c>
      <c r="OT134" s="144"/>
      <c r="OU134" s="147"/>
      <c r="OV134" s="133">
        <f t="shared" si="3080"/>
        <v>0</v>
      </c>
      <c r="OW134" s="134" t="e">
        <f t="shared" si="3081"/>
        <v>#DIV/0!</v>
      </c>
      <c r="OX134" s="133"/>
      <c r="OY134" s="145">
        <f t="shared" si="3082"/>
        <v>0</v>
      </c>
      <c r="OZ134" s="144"/>
      <c r="PA134" s="147"/>
      <c r="PB134" s="133">
        <f t="shared" si="3083"/>
        <v>0</v>
      </c>
      <c r="PC134" s="134" t="e">
        <f t="shared" si="3084"/>
        <v>#DIV/0!</v>
      </c>
      <c r="PD134" s="133"/>
      <c r="PE134" s="145">
        <f t="shared" si="3085"/>
        <v>0</v>
      </c>
      <c r="PF134" s="144">
        <f t="shared" si="1459"/>
        <v>0</v>
      </c>
      <c r="PG134" s="147">
        <f t="shared" si="1459"/>
        <v>0</v>
      </c>
      <c r="PH134" s="133">
        <f t="shared" si="1459"/>
        <v>0</v>
      </c>
      <c r="PI134" s="134" t="e">
        <f t="shared" si="1460"/>
        <v>#DIV/0!</v>
      </c>
      <c r="PJ134" s="133">
        <f t="shared" si="1461"/>
        <v>0</v>
      </c>
      <c r="PK134" s="145">
        <f t="shared" si="1461"/>
        <v>0</v>
      </c>
      <c r="PL134" s="144"/>
      <c r="PM134" s="147"/>
      <c r="PN134" s="133">
        <f t="shared" si="3086"/>
        <v>0</v>
      </c>
      <c r="PO134" s="134" t="e">
        <f t="shared" si="3087"/>
        <v>#DIV/0!</v>
      </c>
      <c r="PP134" s="133"/>
      <c r="PQ134" s="145">
        <f t="shared" si="3088"/>
        <v>0</v>
      </c>
      <c r="PR134" s="144"/>
      <c r="PS134" s="147"/>
      <c r="PT134" s="133">
        <f t="shared" si="3089"/>
        <v>0</v>
      </c>
      <c r="PU134" s="134" t="e">
        <f t="shared" si="3090"/>
        <v>#DIV/0!</v>
      </c>
      <c r="PV134" s="133"/>
      <c r="PW134" s="145">
        <f t="shared" si="3091"/>
        <v>0</v>
      </c>
    </row>
    <row r="135" spans="1:439" ht="18.75" customHeight="1">
      <c r="A135" s="233"/>
      <c r="B135" s="184" t="s">
        <v>857</v>
      </c>
      <c r="C135" s="184" t="s">
        <v>858</v>
      </c>
      <c r="D135" s="133">
        <f>+'[10]รายงานจัดซื้องบ P '!D38</f>
        <v>0</v>
      </c>
      <c r="E135" s="133">
        <f>+'[10]รายงานจัดซื้องบ P '!E38</f>
        <v>0</v>
      </c>
      <c r="F135" s="133">
        <f t="shared" si="2962"/>
        <v>0</v>
      </c>
      <c r="G135" s="133">
        <f>+'[10]รายงานจัดซื้องบ P '!F38</f>
        <v>0</v>
      </c>
      <c r="H135" s="133">
        <f t="shared" si="2963"/>
        <v>0</v>
      </c>
      <c r="I135" s="147">
        <f>+'[10]รายงานจัดซื้องบ P '!H38+'[10]รายงานจัดซื้องบ P '!K38+'[10]รายงานจัดซื้องบ P '!L38</f>
        <v>0</v>
      </c>
      <c r="J135" s="133">
        <f t="shared" si="2964"/>
        <v>0</v>
      </c>
      <c r="K135" s="134" t="e">
        <f t="shared" ref="K135:K178" si="3092">I135/H135*100</f>
        <v>#DIV/0!</v>
      </c>
      <c r="L135" s="133">
        <f>+'[10]รายงานจัดซื้องบ P '!N38</f>
        <v>0</v>
      </c>
      <c r="M135" s="135">
        <f t="shared" si="2965"/>
        <v>0</v>
      </c>
      <c r="N135" s="136">
        <f t="shared" si="1375"/>
        <v>0</v>
      </c>
      <c r="O135" s="148">
        <f t="shared" si="1375"/>
        <v>0</v>
      </c>
      <c r="P135" s="137">
        <f t="shared" si="1375"/>
        <v>0</v>
      </c>
      <c r="Q135" s="138" t="e">
        <f t="shared" si="1376"/>
        <v>#DIV/0!</v>
      </c>
      <c r="R135" s="137">
        <f t="shared" si="1377"/>
        <v>0</v>
      </c>
      <c r="S135" s="139">
        <f t="shared" si="1377"/>
        <v>0</v>
      </c>
      <c r="T135" s="140">
        <f t="shared" si="1484"/>
        <v>0</v>
      </c>
      <c r="U135" s="149">
        <f t="shared" si="1484"/>
        <v>0</v>
      </c>
      <c r="V135" s="141">
        <f t="shared" si="2966"/>
        <v>0</v>
      </c>
      <c r="W135" s="142" t="e">
        <f t="shared" si="2967"/>
        <v>#DIV/0!</v>
      </c>
      <c r="X135" s="141">
        <f t="shared" si="1486"/>
        <v>0</v>
      </c>
      <c r="Y135" s="143">
        <f t="shared" si="2968"/>
        <v>0</v>
      </c>
      <c r="Z135" s="144">
        <v>0</v>
      </c>
      <c r="AA135" s="147">
        <v>0</v>
      </c>
      <c r="AB135" s="133">
        <f t="shared" si="2969"/>
        <v>0</v>
      </c>
      <c r="AC135" s="134" t="e">
        <f t="shared" si="2970"/>
        <v>#DIV/0!</v>
      </c>
      <c r="AD135" s="133">
        <v>0</v>
      </c>
      <c r="AE135" s="145">
        <f t="shared" si="2971"/>
        <v>0</v>
      </c>
      <c r="AF135" s="144">
        <v>0</v>
      </c>
      <c r="AG135" s="147">
        <v>0</v>
      </c>
      <c r="AH135" s="133">
        <f t="shared" si="2972"/>
        <v>0</v>
      </c>
      <c r="AI135" s="134" t="e">
        <f t="shared" si="2973"/>
        <v>#DIV/0!</v>
      </c>
      <c r="AJ135" s="133">
        <v>0</v>
      </c>
      <c r="AK135" s="145">
        <f t="shared" si="2974"/>
        <v>0</v>
      </c>
      <c r="AL135" s="144">
        <f t="shared" si="1378"/>
        <v>0</v>
      </c>
      <c r="AM135" s="147">
        <f t="shared" si="1378"/>
        <v>0</v>
      </c>
      <c r="AN135" s="133">
        <f t="shared" si="1378"/>
        <v>0</v>
      </c>
      <c r="AO135" s="134" t="e">
        <f t="shared" si="1379"/>
        <v>#DIV/0!</v>
      </c>
      <c r="AP135" s="133">
        <f t="shared" si="1380"/>
        <v>0</v>
      </c>
      <c r="AQ135" s="145">
        <f t="shared" si="1380"/>
        <v>0</v>
      </c>
      <c r="AR135" s="144"/>
      <c r="AS135" s="147"/>
      <c r="AT135" s="133">
        <f t="shared" si="1381"/>
        <v>0</v>
      </c>
      <c r="AU135" s="134" t="e">
        <f t="shared" si="1382"/>
        <v>#DIV/0!</v>
      </c>
      <c r="AV135" s="133"/>
      <c r="AW135" s="145">
        <f t="shared" si="1383"/>
        <v>0</v>
      </c>
      <c r="AX135" s="144"/>
      <c r="AY135" s="147"/>
      <c r="AZ135" s="133">
        <f t="shared" si="1384"/>
        <v>0</v>
      </c>
      <c r="BA135" s="134" t="e">
        <f t="shared" si="1385"/>
        <v>#DIV/0!</v>
      </c>
      <c r="BB135" s="133"/>
      <c r="BC135" s="145">
        <f t="shared" si="1386"/>
        <v>0</v>
      </c>
      <c r="BD135" s="144"/>
      <c r="BE135" s="147"/>
      <c r="BF135" s="133">
        <f t="shared" si="1387"/>
        <v>0</v>
      </c>
      <c r="BG135" s="134" t="e">
        <f t="shared" si="1388"/>
        <v>#DIV/0!</v>
      </c>
      <c r="BH135" s="133"/>
      <c r="BI135" s="145">
        <f t="shared" si="1389"/>
        <v>0</v>
      </c>
      <c r="BJ135" s="144">
        <f t="shared" si="1390"/>
        <v>0</v>
      </c>
      <c r="BK135" s="147">
        <f t="shared" si="1390"/>
        <v>0</v>
      </c>
      <c r="BL135" s="133">
        <f t="shared" si="1390"/>
        <v>0</v>
      </c>
      <c r="BM135" s="134" t="e">
        <f t="shared" si="1391"/>
        <v>#DIV/0!</v>
      </c>
      <c r="BN135" s="133">
        <f t="shared" si="1392"/>
        <v>0</v>
      </c>
      <c r="BO135" s="145">
        <f t="shared" si="1392"/>
        <v>0</v>
      </c>
      <c r="BP135" s="144"/>
      <c r="BQ135" s="147"/>
      <c r="BR135" s="133">
        <f t="shared" si="1393"/>
        <v>0</v>
      </c>
      <c r="BS135" s="134" t="e">
        <f t="shared" si="1394"/>
        <v>#DIV/0!</v>
      </c>
      <c r="BT135" s="133"/>
      <c r="BU135" s="145">
        <f t="shared" si="1395"/>
        <v>0</v>
      </c>
      <c r="BV135" s="144"/>
      <c r="BW135" s="147"/>
      <c r="BX135" s="133">
        <f t="shared" si="1396"/>
        <v>0</v>
      </c>
      <c r="BY135" s="134" t="e">
        <f t="shared" si="1397"/>
        <v>#DIV/0!</v>
      </c>
      <c r="BZ135" s="133"/>
      <c r="CA135" s="145">
        <f t="shared" si="1398"/>
        <v>0</v>
      </c>
      <c r="CB135" s="144"/>
      <c r="CC135" s="147"/>
      <c r="CD135" s="133">
        <f t="shared" si="1399"/>
        <v>0</v>
      </c>
      <c r="CE135" s="134" t="e">
        <f t="shared" si="1400"/>
        <v>#DIV/0!</v>
      </c>
      <c r="CF135" s="133"/>
      <c r="CG135" s="145">
        <f t="shared" si="1401"/>
        <v>0</v>
      </c>
      <c r="CH135" s="144">
        <f t="shared" si="1402"/>
        <v>0</v>
      </c>
      <c r="CI135" s="147">
        <f t="shared" si="1402"/>
        <v>0</v>
      </c>
      <c r="CJ135" s="133">
        <f t="shared" si="1402"/>
        <v>0</v>
      </c>
      <c r="CK135" s="134" t="e">
        <f t="shared" si="1403"/>
        <v>#DIV/0!</v>
      </c>
      <c r="CL135" s="133">
        <f t="shared" si="1404"/>
        <v>0</v>
      </c>
      <c r="CM135" s="145">
        <f t="shared" si="1404"/>
        <v>0</v>
      </c>
      <c r="CN135" s="144"/>
      <c r="CO135" s="147"/>
      <c r="CP135" s="133">
        <f t="shared" si="1405"/>
        <v>0</v>
      </c>
      <c r="CQ135" s="134" t="e">
        <f t="shared" si="1406"/>
        <v>#DIV/0!</v>
      </c>
      <c r="CR135" s="133"/>
      <c r="CS135" s="145">
        <f t="shared" si="1407"/>
        <v>0</v>
      </c>
      <c r="CT135" s="144"/>
      <c r="CU135" s="147"/>
      <c r="CV135" s="133">
        <f t="shared" si="1408"/>
        <v>0</v>
      </c>
      <c r="CW135" s="134" t="e">
        <f t="shared" si="1409"/>
        <v>#DIV/0!</v>
      </c>
      <c r="CX135" s="133"/>
      <c r="CY135" s="145">
        <f t="shared" si="1410"/>
        <v>0</v>
      </c>
      <c r="CZ135" s="144"/>
      <c r="DA135" s="147"/>
      <c r="DB135" s="133">
        <f t="shared" si="1411"/>
        <v>0</v>
      </c>
      <c r="DC135" s="134" t="e">
        <f t="shared" si="1412"/>
        <v>#DIV/0!</v>
      </c>
      <c r="DD135" s="133"/>
      <c r="DE135" s="145">
        <f t="shared" si="1413"/>
        <v>0</v>
      </c>
      <c r="DF135" s="144">
        <f t="shared" si="1414"/>
        <v>0</v>
      </c>
      <c r="DG135" s="147">
        <f t="shared" si="1414"/>
        <v>0</v>
      </c>
      <c r="DH135" s="133">
        <f t="shared" si="1414"/>
        <v>0</v>
      </c>
      <c r="DI135" s="134" t="e">
        <f t="shared" si="1415"/>
        <v>#DIV/0!</v>
      </c>
      <c r="DJ135" s="133">
        <f t="shared" si="1416"/>
        <v>0</v>
      </c>
      <c r="DK135" s="145">
        <f t="shared" si="1416"/>
        <v>0</v>
      </c>
      <c r="DL135" s="144"/>
      <c r="DM135" s="147"/>
      <c r="DN135" s="133">
        <f t="shared" si="1417"/>
        <v>0</v>
      </c>
      <c r="DO135" s="134" t="e">
        <f t="shared" si="1418"/>
        <v>#DIV/0!</v>
      </c>
      <c r="DP135" s="133"/>
      <c r="DQ135" s="145">
        <f t="shared" si="1419"/>
        <v>0</v>
      </c>
      <c r="DR135" s="144"/>
      <c r="DS135" s="147"/>
      <c r="DT135" s="133">
        <f t="shared" si="1420"/>
        <v>0</v>
      </c>
      <c r="DU135" s="134" t="e">
        <f t="shared" si="1421"/>
        <v>#DIV/0!</v>
      </c>
      <c r="DV135" s="133"/>
      <c r="DW135" s="145">
        <f t="shared" si="1422"/>
        <v>0</v>
      </c>
      <c r="DX135" s="144"/>
      <c r="DY135" s="147"/>
      <c r="DZ135" s="133">
        <f t="shared" si="2975"/>
        <v>0</v>
      </c>
      <c r="EA135" s="134" t="e">
        <f t="shared" si="2976"/>
        <v>#DIV/0!</v>
      </c>
      <c r="EB135" s="133"/>
      <c r="EC135" s="145">
        <f t="shared" si="2977"/>
        <v>0</v>
      </c>
      <c r="ED135" s="144">
        <f t="shared" si="1423"/>
        <v>0</v>
      </c>
      <c r="EE135" s="147">
        <f t="shared" si="1423"/>
        <v>0</v>
      </c>
      <c r="EF135" s="133">
        <f t="shared" si="1423"/>
        <v>0</v>
      </c>
      <c r="EG135" s="134" t="e">
        <f t="shared" si="1424"/>
        <v>#DIV/0!</v>
      </c>
      <c r="EH135" s="133">
        <f t="shared" si="1425"/>
        <v>0</v>
      </c>
      <c r="EI135" s="145">
        <f t="shared" si="1425"/>
        <v>0</v>
      </c>
      <c r="EJ135" s="144"/>
      <c r="EK135" s="147"/>
      <c r="EL135" s="133">
        <f t="shared" si="2978"/>
        <v>0</v>
      </c>
      <c r="EM135" s="134" t="e">
        <f t="shared" si="2979"/>
        <v>#DIV/0!</v>
      </c>
      <c r="EN135" s="133"/>
      <c r="EO135" s="145">
        <f t="shared" si="2980"/>
        <v>0</v>
      </c>
      <c r="EP135" s="144"/>
      <c r="EQ135" s="147"/>
      <c r="ER135" s="133">
        <f t="shared" si="2981"/>
        <v>0</v>
      </c>
      <c r="ES135" s="134" t="e">
        <f t="shared" si="2982"/>
        <v>#DIV/0!</v>
      </c>
      <c r="ET135" s="133"/>
      <c r="EU135" s="145">
        <f t="shared" si="2983"/>
        <v>0</v>
      </c>
      <c r="EV135" s="144"/>
      <c r="EW135" s="147"/>
      <c r="EX135" s="133">
        <f t="shared" si="2984"/>
        <v>0</v>
      </c>
      <c r="EY135" s="134" t="e">
        <f t="shared" si="2985"/>
        <v>#DIV/0!</v>
      </c>
      <c r="EZ135" s="133"/>
      <c r="FA135" s="145">
        <f t="shared" si="2986"/>
        <v>0</v>
      </c>
      <c r="FB135" s="144"/>
      <c r="FC135" s="147"/>
      <c r="FD135" s="133">
        <f t="shared" si="2987"/>
        <v>0</v>
      </c>
      <c r="FE135" s="134" t="e">
        <f t="shared" si="2988"/>
        <v>#DIV/0!</v>
      </c>
      <c r="FF135" s="133"/>
      <c r="FG135" s="145">
        <f t="shared" si="2989"/>
        <v>0</v>
      </c>
      <c r="FH135" s="144"/>
      <c r="FI135" s="147"/>
      <c r="FJ135" s="133">
        <f t="shared" si="2990"/>
        <v>0</v>
      </c>
      <c r="FK135" s="134" t="e">
        <f t="shared" si="2991"/>
        <v>#DIV/0!</v>
      </c>
      <c r="FL135" s="133"/>
      <c r="FM135" s="145">
        <f t="shared" si="2992"/>
        <v>0</v>
      </c>
      <c r="FN135" s="144">
        <f t="shared" si="1426"/>
        <v>0</v>
      </c>
      <c r="FO135" s="147">
        <f t="shared" si="1426"/>
        <v>0</v>
      </c>
      <c r="FP135" s="133">
        <f t="shared" si="1426"/>
        <v>0</v>
      </c>
      <c r="FQ135" s="134" t="e">
        <f t="shared" si="1427"/>
        <v>#DIV/0!</v>
      </c>
      <c r="FR135" s="133">
        <f t="shared" si="1428"/>
        <v>0</v>
      </c>
      <c r="FS135" s="145">
        <f t="shared" si="1428"/>
        <v>0</v>
      </c>
      <c r="FT135" s="144"/>
      <c r="FU135" s="147"/>
      <c r="FV135" s="133">
        <f t="shared" si="2993"/>
        <v>0</v>
      </c>
      <c r="FW135" s="134" t="e">
        <f t="shared" si="2994"/>
        <v>#DIV/0!</v>
      </c>
      <c r="FX135" s="133"/>
      <c r="FY135" s="145">
        <f t="shared" si="2995"/>
        <v>0</v>
      </c>
      <c r="FZ135" s="144"/>
      <c r="GA135" s="147"/>
      <c r="GB135" s="133">
        <f t="shared" si="2996"/>
        <v>0</v>
      </c>
      <c r="GC135" s="134" t="e">
        <f t="shared" si="2997"/>
        <v>#DIV/0!</v>
      </c>
      <c r="GD135" s="133"/>
      <c r="GE135" s="145">
        <f t="shared" si="2998"/>
        <v>0</v>
      </c>
      <c r="GF135" s="144"/>
      <c r="GG135" s="147"/>
      <c r="GH135" s="133">
        <f t="shared" si="2999"/>
        <v>0</v>
      </c>
      <c r="GI135" s="134" t="e">
        <f t="shared" si="3000"/>
        <v>#DIV/0!</v>
      </c>
      <c r="GJ135" s="133"/>
      <c r="GK135" s="145">
        <f t="shared" si="3001"/>
        <v>0</v>
      </c>
      <c r="GL135" s="144">
        <f t="shared" si="1429"/>
        <v>0</v>
      </c>
      <c r="GM135" s="147">
        <f t="shared" si="1429"/>
        <v>0</v>
      </c>
      <c r="GN135" s="133">
        <f t="shared" si="1429"/>
        <v>0</v>
      </c>
      <c r="GO135" s="134" t="e">
        <f t="shared" si="1430"/>
        <v>#DIV/0!</v>
      </c>
      <c r="GP135" s="133">
        <f t="shared" si="1431"/>
        <v>0</v>
      </c>
      <c r="GQ135" s="145">
        <f t="shared" si="1431"/>
        <v>0</v>
      </c>
      <c r="GR135" s="144"/>
      <c r="GS135" s="147"/>
      <c r="GT135" s="133">
        <f t="shared" si="3002"/>
        <v>0</v>
      </c>
      <c r="GU135" s="134" t="e">
        <f t="shared" si="3003"/>
        <v>#DIV/0!</v>
      </c>
      <c r="GV135" s="133"/>
      <c r="GW135" s="145">
        <f t="shared" si="3004"/>
        <v>0</v>
      </c>
      <c r="GX135" s="144"/>
      <c r="GY135" s="147"/>
      <c r="GZ135" s="133">
        <f t="shared" si="3005"/>
        <v>0</v>
      </c>
      <c r="HA135" s="134" t="e">
        <f t="shared" si="3006"/>
        <v>#DIV/0!</v>
      </c>
      <c r="HB135" s="133"/>
      <c r="HC135" s="145">
        <f t="shared" si="3007"/>
        <v>0</v>
      </c>
      <c r="HD135" s="144"/>
      <c r="HE135" s="147"/>
      <c r="HF135" s="133">
        <f t="shared" si="3008"/>
        <v>0</v>
      </c>
      <c r="HG135" s="134" t="e">
        <f t="shared" si="3009"/>
        <v>#DIV/0!</v>
      </c>
      <c r="HH135" s="133"/>
      <c r="HI135" s="145">
        <f t="shared" si="3010"/>
        <v>0</v>
      </c>
      <c r="HJ135" s="144"/>
      <c r="HK135" s="147"/>
      <c r="HL135" s="133">
        <f t="shared" si="3011"/>
        <v>0</v>
      </c>
      <c r="HM135" s="134" t="e">
        <f t="shared" si="3012"/>
        <v>#DIV/0!</v>
      </c>
      <c r="HN135" s="133"/>
      <c r="HO135" s="145">
        <f t="shared" si="3013"/>
        <v>0</v>
      </c>
      <c r="HP135" s="144"/>
      <c r="HQ135" s="147"/>
      <c r="HR135" s="133">
        <f t="shared" si="3014"/>
        <v>0</v>
      </c>
      <c r="HS135" s="134" t="e">
        <f t="shared" si="3015"/>
        <v>#DIV/0!</v>
      </c>
      <c r="HT135" s="133"/>
      <c r="HU135" s="145">
        <f t="shared" si="3016"/>
        <v>0</v>
      </c>
      <c r="HV135" s="144"/>
      <c r="HW135" s="147"/>
      <c r="HX135" s="133">
        <f t="shared" si="3017"/>
        <v>0</v>
      </c>
      <c r="HY135" s="134" t="e">
        <f t="shared" si="3018"/>
        <v>#DIV/0!</v>
      </c>
      <c r="HZ135" s="133"/>
      <c r="IA135" s="145">
        <f t="shared" si="3019"/>
        <v>0</v>
      </c>
      <c r="IB135" s="144">
        <f t="shared" si="1432"/>
        <v>0</v>
      </c>
      <c r="IC135" s="147">
        <f t="shared" si="1432"/>
        <v>0</v>
      </c>
      <c r="ID135" s="133">
        <f t="shared" si="1432"/>
        <v>0</v>
      </c>
      <c r="IE135" s="134" t="e">
        <f t="shared" si="1433"/>
        <v>#DIV/0!</v>
      </c>
      <c r="IF135" s="133">
        <f t="shared" si="1434"/>
        <v>0</v>
      </c>
      <c r="IG135" s="145">
        <f t="shared" si="1434"/>
        <v>0</v>
      </c>
      <c r="IH135" s="144"/>
      <c r="II135" s="147"/>
      <c r="IJ135" s="133">
        <f t="shared" si="3020"/>
        <v>0</v>
      </c>
      <c r="IK135" s="134" t="e">
        <f t="shared" si="3021"/>
        <v>#DIV/0!</v>
      </c>
      <c r="IL135" s="133"/>
      <c r="IM135" s="145">
        <f t="shared" si="3022"/>
        <v>0</v>
      </c>
      <c r="IN135" s="144"/>
      <c r="IO135" s="147"/>
      <c r="IP135" s="133">
        <f t="shared" si="3023"/>
        <v>0</v>
      </c>
      <c r="IQ135" s="134" t="e">
        <f t="shared" si="3024"/>
        <v>#DIV/0!</v>
      </c>
      <c r="IR135" s="133"/>
      <c r="IS135" s="145">
        <f t="shared" si="3025"/>
        <v>0</v>
      </c>
      <c r="IT135" s="144"/>
      <c r="IU135" s="147"/>
      <c r="IV135" s="133">
        <f t="shared" si="3026"/>
        <v>0</v>
      </c>
      <c r="IW135" s="134" t="e">
        <f t="shared" si="3027"/>
        <v>#DIV/0!</v>
      </c>
      <c r="IX135" s="133"/>
      <c r="IY135" s="145">
        <f t="shared" si="3028"/>
        <v>0</v>
      </c>
      <c r="IZ135" s="144">
        <f t="shared" si="1435"/>
        <v>0</v>
      </c>
      <c r="JA135" s="147">
        <f t="shared" si="1435"/>
        <v>0</v>
      </c>
      <c r="JB135" s="133">
        <f t="shared" si="1435"/>
        <v>0</v>
      </c>
      <c r="JC135" s="134" t="e">
        <f t="shared" si="1436"/>
        <v>#DIV/0!</v>
      </c>
      <c r="JD135" s="133">
        <f t="shared" si="1437"/>
        <v>0</v>
      </c>
      <c r="JE135" s="145">
        <f t="shared" si="1437"/>
        <v>0</v>
      </c>
      <c r="JF135" s="144"/>
      <c r="JG135" s="147"/>
      <c r="JH135" s="133">
        <f t="shared" si="3029"/>
        <v>0</v>
      </c>
      <c r="JI135" s="134" t="e">
        <f t="shared" si="3030"/>
        <v>#DIV/0!</v>
      </c>
      <c r="JJ135" s="133"/>
      <c r="JK135" s="145">
        <f t="shared" si="3031"/>
        <v>0</v>
      </c>
      <c r="JL135" s="144"/>
      <c r="JM135" s="147"/>
      <c r="JN135" s="133">
        <f t="shared" si="3032"/>
        <v>0</v>
      </c>
      <c r="JO135" s="134" t="e">
        <f t="shared" si="3033"/>
        <v>#DIV/0!</v>
      </c>
      <c r="JP135" s="133"/>
      <c r="JQ135" s="145">
        <f t="shared" si="3034"/>
        <v>0</v>
      </c>
      <c r="JR135" s="144"/>
      <c r="JS135" s="147"/>
      <c r="JT135" s="133">
        <f t="shared" si="3035"/>
        <v>0</v>
      </c>
      <c r="JU135" s="134" t="e">
        <f t="shared" si="3036"/>
        <v>#DIV/0!</v>
      </c>
      <c r="JV135" s="133"/>
      <c r="JW135" s="145">
        <f t="shared" si="3037"/>
        <v>0</v>
      </c>
      <c r="JX135" s="144"/>
      <c r="JY135" s="147"/>
      <c r="JZ135" s="133">
        <f t="shared" si="3038"/>
        <v>0</v>
      </c>
      <c r="KA135" s="134" t="e">
        <f t="shared" si="3039"/>
        <v>#DIV/0!</v>
      </c>
      <c r="KB135" s="133"/>
      <c r="KC135" s="145">
        <f t="shared" si="3040"/>
        <v>0</v>
      </c>
      <c r="KD135" s="144">
        <f t="shared" si="1438"/>
        <v>0</v>
      </c>
      <c r="KE135" s="147">
        <f t="shared" si="1438"/>
        <v>0</v>
      </c>
      <c r="KF135" s="133">
        <f t="shared" si="1438"/>
        <v>0</v>
      </c>
      <c r="KG135" s="134" t="e">
        <f t="shared" si="1439"/>
        <v>#DIV/0!</v>
      </c>
      <c r="KH135" s="133">
        <f t="shared" si="1440"/>
        <v>0</v>
      </c>
      <c r="KI135" s="145">
        <f t="shared" si="1440"/>
        <v>0</v>
      </c>
      <c r="KJ135" s="144"/>
      <c r="KK135" s="147"/>
      <c r="KL135" s="133">
        <f t="shared" si="3041"/>
        <v>0</v>
      </c>
      <c r="KM135" s="134" t="e">
        <f t="shared" si="3042"/>
        <v>#DIV/0!</v>
      </c>
      <c r="KN135" s="133"/>
      <c r="KO135" s="145">
        <f t="shared" si="3043"/>
        <v>0</v>
      </c>
      <c r="KP135" s="144"/>
      <c r="KQ135" s="147"/>
      <c r="KR135" s="133">
        <f t="shared" si="3044"/>
        <v>0</v>
      </c>
      <c r="KS135" s="134" t="e">
        <f t="shared" si="3045"/>
        <v>#DIV/0!</v>
      </c>
      <c r="KT135" s="133"/>
      <c r="KU135" s="145">
        <f t="shared" si="3046"/>
        <v>0</v>
      </c>
      <c r="KV135" s="144">
        <f t="shared" si="1441"/>
        <v>0</v>
      </c>
      <c r="KW135" s="147">
        <f t="shared" si="1441"/>
        <v>0</v>
      </c>
      <c r="KX135" s="133">
        <f t="shared" si="1441"/>
        <v>0</v>
      </c>
      <c r="KY135" s="134" t="e">
        <f t="shared" si="1442"/>
        <v>#DIV/0!</v>
      </c>
      <c r="KZ135" s="133">
        <f t="shared" si="1443"/>
        <v>0</v>
      </c>
      <c r="LA135" s="145">
        <f t="shared" si="1443"/>
        <v>0</v>
      </c>
      <c r="LB135" s="144"/>
      <c r="LC135" s="147"/>
      <c r="LD135" s="133">
        <f t="shared" si="3047"/>
        <v>0</v>
      </c>
      <c r="LE135" s="134" t="e">
        <f t="shared" si="3048"/>
        <v>#DIV/0!</v>
      </c>
      <c r="LF135" s="133"/>
      <c r="LG135" s="145">
        <f t="shared" si="3049"/>
        <v>0</v>
      </c>
      <c r="LH135" s="144"/>
      <c r="LI135" s="147"/>
      <c r="LJ135" s="133">
        <f t="shared" si="3050"/>
        <v>0</v>
      </c>
      <c r="LK135" s="134" t="e">
        <f t="shared" si="3051"/>
        <v>#DIV/0!</v>
      </c>
      <c r="LL135" s="133"/>
      <c r="LM135" s="145">
        <f t="shared" si="3052"/>
        <v>0</v>
      </c>
      <c r="LN135" s="144">
        <f t="shared" si="1444"/>
        <v>0</v>
      </c>
      <c r="LO135" s="147">
        <f t="shared" si="1444"/>
        <v>0</v>
      </c>
      <c r="LP135" s="133">
        <f t="shared" si="1444"/>
        <v>0</v>
      </c>
      <c r="LQ135" s="134" t="e">
        <f t="shared" si="1445"/>
        <v>#DIV/0!</v>
      </c>
      <c r="LR135" s="133">
        <f t="shared" si="1446"/>
        <v>0</v>
      </c>
      <c r="LS135" s="145">
        <f t="shared" si="1446"/>
        <v>0</v>
      </c>
      <c r="LT135" s="144"/>
      <c r="LU135" s="147"/>
      <c r="LV135" s="133">
        <f t="shared" si="3053"/>
        <v>0</v>
      </c>
      <c r="LW135" s="134" t="e">
        <f t="shared" si="3054"/>
        <v>#DIV/0!</v>
      </c>
      <c r="LX135" s="133"/>
      <c r="LY135" s="145">
        <f t="shared" si="3055"/>
        <v>0</v>
      </c>
      <c r="LZ135" s="144"/>
      <c r="MA135" s="147"/>
      <c r="MB135" s="133">
        <f t="shared" si="3056"/>
        <v>0</v>
      </c>
      <c r="MC135" s="134" t="e">
        <f t="shared" si="3057"/>
        <v>#DIV/0!</v>
      </c>
      <c r="MD135" s="133"/>
      <c r="ME135" s="145">
        <f t="shared" si="3058"/>
        <v>0</v>
      </c>
      <c r="MF135" s="144">
        <f t="shared" si="1447"/>
        <v>0</v>
      </c>
      <c r="MG135" s="147">
        <f t="shared" si="1447"/>
        <v>0</v>
      </c>
      <c r="MH135" s="133">
        <f t="shared" si="1447"/>
        <v>0</v>
      </c>
      <c r="MI135" s="134" t="e">
        <f t="shared" si="1448"/>
        <v>#DIV/0!</v>
      </c>
      <c r="MJ135" s="133">
        <f t="shared" si="1449"/>
        <v>0</v>
      </c>
      <c r="MK135" s="145">
        <f t="shared" si="1449"/>
        <v>0</v>
      </c>
      <c r="ML135" s="144"/>
      <c r="MM135" s="147"/>
      <c r="MN135" s="133">
        <f t="shared" si="3059"/>
        <v>0</v>
      </c>
      <c r="MO135" s="134" t="e">
        <f t="shared" si="3060"/>
        <v>#DIV/0!</v>
      </c>
      <c r="MP135" s="133"/>
      <c r="MQ135" s="145">
        <f t="shared" si="3061"/>
        <v>0</v>
      </c>
      <c r="MR135" s="144"/>
      <c r="MS135" s="147"/>
      <c r="MT135" s="133">
        <f t="shared" si="3062"/>
        <v>0</v>
      </c>
      <c r="MU135" s="134" t="e">
        <f t="shared" si="3063"/>
        <v>#DIV/0!</v>
      </c>
      <c r="MV135" s="133"/>
      <c r="MW135" s="145">
        <f t="shared" si="3064"/>
        <v>0</v>
      </c>
      <c r="MX135" s="144">
        <f t="shared" si="1450"/>
        <v>0</v>
      </c>
      <c r="MY135" s="147">
        <f t="shared" si="1450"/>
        <v>0</v>
      </c>
      <c r="MZ135" s="133">
        <f t="shared" si="1450"/>
        <v>0</v>
      </c>
      <c r="NA135" s="134" t="e">
        <f t="shared" si="1451"/>
        <v>#DIV/0!</v>
      </c>
      <c r="NB135" s="133">
        <f t="shared" si="1452"/>
        <v>0</v>
      </c>
      <c r="NC135" s="145">
        <f t="shared" si="1452"/>
        <v>0</v>
      </c>
      <c r="ND135" s="144"/>
      <c r="NE135" s="147"/>
      <c r="NF135" s="133">
        <f t="shared" si="3065"/>
        <v>0</v>
      </c>
      <c r="NG135" s="134" t="e">
        <f t="shared" si="3066"/>
        <v>#DIV/0!</v>
      </c>
      <c r="NH135" s="133"/>
      <c r="NI135" s="145">
        <f t="shared" si="3067"/>
        <v>0</v>
      </c>
      <c r="NJ135" s="144"/>
      <c r="NK135" s="147"/>
      <c r="NL135" s="133">
        <f t="shared" si="3068"/>
        <v>0</v>
      </c>
      <c r="NM135" s="134" t="e">
        <f t="shared" si="3069"/>
        <v>#DIV/0!</v>
      </c>
      <c r="NN135" s="133"/>
      <c r="NO135" s="145">
        <f t="shared" si="3070"/>
        <v>0</v>
      </c>
      <c r="NP135" s="144">
        <f t="shared" si="1453"/>
        <v>0</v>
      </c>
      <c r="NQ135" s="147">
        <f t="shared" si="1453"/>
        <v>0</v>
      </c>
      <c r="NR135" s="133">
        <f t="shared" si="1453"/>
        <v>0</v>
      </c>
      <c r="NS135" s="134" t="e">
        <f t="shared" si="1454"/>
        <v>#DIV/0!</v>
      </c>
      <c r="NT135" s="133">
        <f t="shared" si="1455"/>
        <v>0</v>
      </c>
      <c r="NU135" s="145">
        <f t="shared" si="1455"/>
        <v>0</v>
      </c>
      <c r="NV135" s="144"/>
      <c r="NW135" s="147"/>
      <c r="NX135" s="133">
        <f t="shared" si="3071"/>
        <v>0</v>
      </c>
      <c r="NY135" s="134" t="e">
        <f t="shared" si="3072"/>
        <v>#DIV/0!</v>
      </c>
      <c r="NZ135" s="133"/>
      <c r="OA135" s="145">
        <f t="shared" si="3073"/>
        <v>0</v>
      </c>
      <c r="OB135" s="144"/>
      <c r="OC135" s="147"/>
      <c r="OD135" s="133">
        <f t="shared" si="3074"/>
        <v>0</v>
      </c>
      <c r="OE135" s="134" t="e">
        <f t="shared" si="3075"/>
        <v>#DIV/0!</v>
      </c>
      <c r="OF135" s="133"/>
      <c r="OG135" s="145">
        <f t="shared" si="3076"/>
        <v>0</v>
      </c>
      <c r="OH135" s="144"/>
      <c r="OI135" s="147"/>
      <c r="OJ135" s="133">
        <f t="shared" si="3077"/>
        <v>0</v>
      </c>
      <c r="OK135" s="134" t="e">
        <f t="shared" si="3078"/>
        <v>#DIV/0!</v>
      </c>
      <c r="OL135" s="133"/>
      <c r="OM135" s="145">
        <f t="shared" si="3079"/>
        <v>0</v>
      </c>
      <c r="ON135" s="144">
        <f t="shared" si="1456"/>
        <v>0</v>
      </c>
      <c r="OO135" s="147">
        <f t="shared" si="1456"/>
        <v>0</v>
      </c>
      <c r="OP135" s="133">
        <f t="shared" si="1456"/>
        <v>0</v>
      </c>
      <c r="OQ135" s="134" t="e">
        <f t="shared" si="1457"/>
        <v>#DIV/0!</v>
      </c>
      <c r="OR135" s="133">
        <f t="shared" si="1458"/>
        <v>0</v>
      </c>
      <c r="OS135" s="145">
        <f t="shared" si="1458"/>
        <v>0</v>
      </c>
      <c r="OT135" s="144"/>
      <c r="OU135" s="147"/>
      <c r="OV135" s="133">
        <f t="shared" si="3080"/>
        <v>0</v>
      </c>
      <c r="OW135" s="134" t="e">
        <f t="shared" si="3081"/>
        <v>#DIV/0!</v>
      </c>
      <c r="OX135" s="133"/>
      <c r="OY135" s="145">
        <f t="shared" si="3082"/>
        <v>0</v>
      </c>
      <c r="OZ135" s="144"/>
      <c r="PA135" s="147"/>
      <c r="PB135" s="133">
        <f t="shared" si="3083"/>
        <v>0</v>
      </c>
      <c r="PC135" s="134" t="e">
        <f t="shared" si="3084"/>
        <v>#DIV/0!</v>
      </c>
      <c r="PD135" s="133"/>
      <c r="PE135" s="145">
        <f t="shared" si="3085"/>
        <v>0</v>
      </c>
      <c r="PF135" s="144">
        <f t="shared" si="1459"/>
        <v>0</v>
      </c>
      <c r="PG135" s="147">
        <f t="shared" si="1459"/>
        <v>0</v>
      </c>
      <c r="PH135" s="133">
        <f t="shared" si="1459"/>
        <v>0</v>
      </c>
      <c r="PI135" s="134" t="e">
        <f t="shared" si="1460"/>
        <v>#DIV/0!</v>
      </c>
      <c r="PJ135" s="133">
        <f t="shared" si="1461"/>
        <v>0</v>
      </c>
      <c r="PK135" s="145">
        <f t="shared" si="1461"/>
        <v>0</v>
      </c>
      <c r="PL135" s="144"/>
      <c r="PM135" s="147"/>
      <c r="PN135" s="133">
        <f t="shared" si="3086"/>
        <v>0</v>
      </c>
      <c r="PO135" s="134" t="e">
        <f t="shared" si="3087"/>
        <v>#DIV/0!</v>
      </c>
      <c r="PP135" s="133"/>
      <c r="PQ135" s="145">
        <f t="shared" si="3088"/>
        <v>0</v>
      </c>
      <c r="PR135" s="144"/>
      <c r="PS135" s="147"/>
      <c r="PT135" s="133">
        <f t="shared" si="3089"/>
        <v>0</v>
      </c>
      <c r="PU135" s="134" t="e">
        <f t="shared" si="3090"/>
        <v>#DIV/0!</v>
      </c>
      <c r="PV135" s="133"/>
      <c r="PW135" s="145">
        <f t="shared" si="3091"/>
        <v>0</v>
      </c>
    </row>
    <row r="136" spans="1:439" s="98" customFormat="1">
      <c r="A136" s="150"/>
      <c r="B136" s="217" t="s">
        <v>859</v>
      </c>
      <c r="C136" s="217"/>
      <c r="D136" s="164">
        <f>SUM(D132:D135)</f>
        <v>672010</v>
      </c>
      <c r="E136" s="164">
        <f t="shared" ref="E136:J136" si="3093">SUM(E132:E135)</f>
        <v>0</v>
      </c>
      <c r="F136" s="164">
        <f t="shared" si="3093"/>
        <v>672010</v>
      </c>
      <c r="G136" s="164">
        <f t="shared" si="3093"/>
        <v>0</v>
      </c>
      <c r="H136" s="164">
        <f t="shared" si="3093"/>
        <v>672010</v>
      </c>
      <c r="I136" s="164">
        <f t="shared" si="3093"/>
        <v>3.55</v>
      </c>
      <c r="J136" s="164">
        <f t="shared" si="3093"/>
        <v>672006.45</v>
      </c>
      <c r="K136" s="165">
        <f t="shared" si="3092"/>
        <v>5.2826594842338647E-4</v>
      </c>
      <c r="L136" s="164">
        <f t="shared" ref="L136:M136" si="3094">SUM(L132:L135)</f>
        <v>0</v>
      </c>
      <c r="M136" s="166">
        <f t="shared" si="3094"/>
        <v>672006.45</v>
      </c>
      <c r="N136" s="167">
        <f t="shared" si="1375"/>
        <v>0</v>
      </c>
      <c r="O136" s="168">
        <f t="shared" si="1375"/>
        <v>0</v>
      </c>
      <c r="P136" s="168">
        <f t="shared" si="1375"/>
        <v>0</v>
      </c>
      <c r="Q136" s="169" t="e">
        <f t="shared" si="1376"/>
        <v>#DIV/0!</v>
      </c>
      <c r="R136" s="168">
        <f t="shared" si="1377"/>
        <v>0</v>
      </c>
      <c r="S136" s="170">
        <f t="shared" si="1377"/>
        <v>0</v>
      </c>
      <c r="T136" s="171">
        <f>SUM(T132:T135)</f>
        <v>672010</v>
      </c>
      <c r="U136" s="172">
        <f t="shared" ref="U136:V136" si="3095">SUM(U132:U135)</f>
        <v>3.55</v>
      </c>
      <c r="V136" s="172">
        <f t="shared" si="3095"/>
        <v>672006.45</v>
      </c>
      <c r="W136" s="173">
        <f t="shared" si="2967"/>
        <v>5.2826594842338647E-4</v>
      </c>
      <c r="X136" s="172">
        <f t="shared" ref="X136:Y136" si="3096">SUM(X132:X135)</f>
        <v>0</v>
      </c>
      <c r="Y136" s="174">
        <f t="shared" si="3096"/>
        <v>672006.45</v>
      </c>
      <c r="Z136" s="175">
        <f t="shared" ref="Z136:CW136" si="3097">SUM(Z131:Z135)</f>
        <v>0</v>
      </c>
      <c r="AA136" s="164">
        <f t="shared" si="3097"/>
        <v>0</v>
      </c>
      <c r="AB136" s="164">
        <f t="shared" si="3097"/>
        <v>0</v>
      </c>
      <c r="AC136" s="165" t="e">
        <f t="shared" si="3097"/>
        <v>#DIV/0!</v>
      </c>
      <c r="AD136" s="164">
        <f t="shared" si="3097"/>
        <v>0</v>
      </c>
      <c r="AE136" s="176">
        <f t="shared" si="3097"/>
        <v>0</v>
      </c>
      <c r="AF136" s="175">
        <f t="shared" si="3097"/>
        <v>0</v>
      </c>
      <c r="AG136" s="164">
        <f t="shared" si="3097"/>
        <v>0</v>
      </c>
      <c r="AH136" s="164">
        <f t="shared" si="3097"/>
        <v>0</v>
      </c>
      <c r="AI136" s="165" t="e">
        <f t="shared" si="3097"/>
        <v>#DIV/0!</v>
      </c>
      <c r="AJ136" s="164">
        <f t="shared" si="3097"/>
        <v>0</v>
      </c>
      <c r="AK136" s="176">
        <f t="shared" si="3097"/>
        <v>0</v>
      </c>
      <c r="AL136" s="175">
        <f t="shared" si="1378"/>
        <v>672010</v>
      </c>
      <c r="AM136" s="164">
        <f t="shared" si="1378"/>
        <v>3.55</v>
      </c>
      <c r="AN136" s="164">
        <f t="shared" si="1378"/>
        <v>672006.45</v>
      </c>
      <c r="AO136" s="165">
        <f t="shared" si="1379"/>
        <v>5.2826594842338647E-4</v>
      </c>
      <c r="AP136" s="164">
        <f t="shared" si="1380"/>
        <v>0</v>
      </c>
      <c r="AQ136" s="176">
        <f t="shared" si="1380"/>
        <v>672006.45</v>
      </c>
      <c r="AR136" s="175">
        <f t="shared" si="3097"/>
        <v>0</v>
      </c>
      <c r="AS136" s="164">
        <f t="shared" si="3097"/>
        <v>0</v>
      </c>
      <c r="AT136" s="164">
        <f t="shared" si="3097"/>
        <v>0</v>
      </c>
      <c r="AU136" s="165" t="e">
        <f t="shared" si="3097"/>
        <v>#DIV/0!</v>
      </c>
      <c r="AV136" s="164">
        <f t="shared" si="3097"/>
        <v>0</v>
      </c>
      <c r="AW136" s="176">
        <f t="shared" si="3097"/>
        <v>0</v>
      </c>
      <c r="AX136" s="175">
        <f t="shared" si="3097"/>
        <v>0</v>
      </c>
      <c r="AY136" s="164">
        <f t="shared" si="3097"/>
        <v>0</v>
      </c>
      <c r="AZ136" s="164">
        <f t="shared" si="3097"/>
        <v>0</v>
      </c>
      <c r="BA136" s="165" t="e">
        <f t="shared" si="3097"/>
        <v>#DIV/0!</v>
      </c>
      <c r="BB136" s="164">
        <f t="shared" si="3097"/>
        <v>0</v>
      </c>
      <c r="BC136" s="176">
        <f t="shared" si="3097"/>
        <v>0</v>
      </c>
      <c r="BD136" s="175">
        <f t="shared" si="3097"/>
        <v>672010</v>
      </c>
      <c r="BE136" s="164">
        <f t="shared" si="3097"/>
        <v>3.55</v>
      </c>
      <c r="BF136" s="164">
        <f t="shared" si="3097"/>
        <v>672006.45</v>
      </c>
      <c r="BG136" s="165" t="e">
        <f t="shared" si="3097"/>
        <v>#DIV/0!</v>
      </c>
      <c r="BH136" s="164">
        <f t="shared" si="3097"/>
        <v>0</v>
      </c>
      <c r="BI136" s="176">
        <f t="shared" si="3097"/>
        <v>672006.45</v>
      </c>
      <c r="BJ136" s="175">
        <f t="shared" si="1390"/>
        <v>0</v>
      </c>
      <c r="BK136" s="164">
        <f t="shared" si="1390"/>
        <v>0</v>
      </c>
      <c r="BL136" s="164">
        <f t="shared" si="1390"/>
        <v>0</v>
      </c>
      <c r="BM136" s="165" t="e">
        <f t="shared" si="1391"/>
        <v>#DIV/0!</v>
      </c>
      <c r="BN136" s="164">
        <f t="shared" si="1392"/>
        <v>0</v>
      </c>
      <c r="BO136" s="176">
        <f t="shared" si="1392"/>
        <v>0</v>
      </c>
      <c r="BP136" s="175">
        <f t="shared" si="3097"/>
        <v>0</v>
      </c>
      <c r="BQ136" s="164">
        <f t="shared" si="3097"/>
        <v>0</v>
      </c>
      <c r="BR136" s="164">
        <f t="shared" si="3097"/>
        <v>0</v>
      </c>
      <c r="BS136" s="165" t="e">
        <f t="shared" si="3097"/>
        <v>#DIV/0!</v>
      </c>
      <c r="BT136" s="164">
        <f t="shared" si="3097"/>
        <v>0</v>
      </c>
      <c r="BU136" s="176">
        <f t="shared" si="3097"/>
        <v>0</v>
      </c>
      <c r="BV136" s="175">
        <f t="shared" si="3097"/>
        <v>0</v>
      </c>
      <c r="BW136" s="164">
        <f t="shared" si="3097"/>
        <v>0</v>
      </c>
      <c r="BX136" s="164">
        <f t="shared" si="3097"/>
        <v>0</v>
      </c>
      <c r="BY136" s="165" t="e">
        <f t="shared" si="3097"/>
        <v>#DIV/0!</v>
      </c>
      <c r="BZ136" s="164">
        <f t="shared" si="3097"/>
        <v>0</v>
      </c>
      <c r="CA136" s="176">
        <f t="shared" si="3097"/>
        <v>0</v>
      </c>
      <c r="CB136" s="175">
        <f t="shared" si="3097"/>
        <v>0</v>
      </c>
      <c r="CC136" s="164">
        <f t="shared" si="3097"/>
        <v>0</v>
      </c>
      <c r="CD136" s="164">
        <f t="shared" si="3097"/>
        <v>0</v>
      </c>
      <c r="CE136" s="165" t="e">
        <f t="shared" si="3097"/>
        <v>#DIV/0!</v>
      </c>
      <c r="CF136" s="164">
        <f t="shared" si="3097"/>
        <v>0</v>
      </c>
      <c r="CG136" s="176">
        <f t="shared" si="3097"/>
        <v>0</v>
      </c>
      <c r="CH136" s="175">
        <f t="shared" si="1402"/>
        <v>0</v>
      </c>
      <c r="CI136" s="164">
        <f t="shared" si="1402"/>
        <v>0</v>
      </c>
      <c r="CJ136" s="164">
        <f t="shared" si="1402"/>
        <v>0</v>
      </c>
      <c r="CK136" s="165" t="e">
        <f t="shared" si="1403"/>
        <v>#DIV/0!</v>
      </c>
      <c r="CL136" s="164">
        <f t="shared" si="1404"/>
        <v>0</v>
      </c>
      <c r="CM136" s="176">
        <f t="shared" si="1404"/>
        <v>0</v>
      </c>
      <c r="CN136" s="175">
        <f t="shared" si="3097"/>
        <v>0</v>
      </c>
      <c r="CO136" s="164">
        <f t="shared" si="3097"/>
        <v>0</v>
      </c>
      <c r="CP136" s="164">
        <f t="shared" si="3097"/>
        <v>0</v>
      </c>
      <c r="CQ136" s="165" t="e">
        <f t="shared" si="3097"/>
        <v>#DIV/0!</v>
      </c>
      <c r="CR136" s="164">
        <f t="shared" si="3097"/>
        <v>0</v>
      </c>
      <c r="CS136" s="176">
        <f t="shared" si="3097"/>
        <v>0</v>
      </c>
      <c r="CT136" s="175">
        <f t="shared" si="3097"/>
        <v>0</v>
      </c>
      <c r="CU136" s="164">
        <f t="shared" si="3097"/>
        <v>0</v>
      </c>
      <c r="CV136" s="164">
        <f t="shared" si="3097"/>
        <v>0</v>
      </c>
      <c r="CW136" s="165" t="e">
        <f t="shared" si="3097"/>
        <v>#DIV/0!</v>
      </c>
      <c r="CX136" s="164">
        <f t="shared" ref="CX136:DV136" si="3098">SUM(CX131:CX135)</f>
        <v>0</v>
      </c>
      <c r="CY136" s="176">
        <f t="shared" si="3098"/>
        <v>0</v>
      </c>
      <c r="CZ136" s="175">
        <f t="shared" si="3098"/>
        <v>0</v>
      </c>
      <c r="DA136" s="164">
        <f t="shared" si="3098"/>
        <v>0</v>
      </c>
      <c r="DB136" s="164">
        <f t="shared" si="3098"/>
        <v>0</v>
      </c>
      <c r="DC136" s="165" t="e">
        <f t="shared" si="3098"/>
        <v>#DIV/0!</v>
      </c>
      <c r="DD136" s="164">
        <f t="shared" si="3098"/>
        <v>0</v>
      </c>
      <c r="DE136" s="176">
        <f t="shared" si="3098"/>
        <v>0</v>
      </c>
      <c r="DF136" s="175">
        <f t="shared" si="1414"/>
        <v>0</v>
      </c>
      <c r="DG136" s="164">
        <f t="shared" si="1414"/>
        <v>0</v>
      </c>
      <c r="DH136" s="164">
        <f t="shared" si="1414"/>
        <v>0</v>
      </c>
      <c r="DI136" s="165" t="e">
        <f t="shared" si="1415"/>
        <v>#DIV/0!</v>
      </c>
      <c r="DJ136" s="164">
        <f t="shared" si="1416"/>
        <v>0</v>
      </c>
      <c r="DK136" s="176">
        <f t="shared" si="1416"/>
        <v>0</v>
      </c>
      <c r="DL136" s="175">
        <f t="shared" si="3098"/>
        <v>0</v>
      </c>
      <c r="DM136" s="164">
        <f t="shared" si="3098"/>
        <v>0</v>
      </c>
      <c r="DN136" s="164">
        <f t="shared" si="3098"/>
        <v>0</v>
      </c>
      <c r="DO136" s="165" t="e">
        <f t="shared" si="3098"/>
        <v>#DIV/0!</v>
      </c>
      <c r="DP136" s="164">
        <f t="shared" si="3098"/>
        <v>0</v>
      </c>
      <c r="DQ136" s="176">
        <f t="shared" si="3098"/>
        <v>0</v>
      </c>
      <c r="DR136" s="175">
        <f t="shared" si="3098"/>
        <v>0</v>
      </c>
      <c r="DS136" s="164">
        <f t="shared" si="3098"/>
        <v>0</v>
      </c>
      <c r="DT136" s="164">
        <f t="shared" si="3098"/>
        <v>0</v>
      </c>
      <c r="DU136" s="165" t="e">
        <f t="shared" si="3098"/>
        <v>#DIV/0!</v>
      </c>
      <c r="DV136" s="164">
        <f t="shared" si="3098"/>
        <v>0</v>
      </c>
      <c r="DW136" s="176">
        <f>SUM(DW131:DW135)</f>
        <v>0</v>
      </c>
      <c r="DX136" s="175">
        <f t="shared" ref="DX136:EC136" si="3099">SUM(DX131:DX135)</f>
        <v>0</v>
      </c>
      <c r="DY136" s="164">
        <f t="shared" si="3099"/>
        <v>0</v>
      </c>
      <c r="DZ136" s="164">
        <f t="shared" si="3099"/>
        <v>0</v>
      </c>
      <c r="EA136" s="165" t="e">
        <f t="shared" si="3099"/>
        <v>#DIV/0!</v>
      </c>
      <c r="EB136" s="164">
        <f t="shared" si="3099"/>
        <v>0</v>
      </c>
      <c r="EC136" s="176">
        <f t="shared" si="3099"/>
        <v>0</v>
      </c>
      <c r="ED136" s="175">
        <f t="shared" si="1423"/>
        <v>0</v>
      </c>
      <c r="EE136" s="164">
        <f t="shared" si="1423"/>
        <v>0</v>
      </c>
      <c r="EF136" s="164">
        <f t="shared" si="1423"/>
        <v>0</v>
      </c>
      <c r="EG136" s="165" t="e">
        <f t="shared" si="1424"/>
        <v>#DIV/0!</v>
      </c>
      <c r="EH136" s="164">
        <f t="shared" si="1425"/>
        <v>0</v>
      </c>
      <c r="EI136" s="176">
        <f t="shared" si="1425"/>
        <v>0</v>
      </c>
      <c r="EJ136" s="175">
        <f t="shared" ref="EJ136:FM136" si="3100">SUM(EJ131:EJ135)</f>
        <v>0</v>
      </c>
      <c r="EK136" s="164">
        <f t="shared" si="3100"/>
        <v>0</v>
      </c>
      <c r="EL136" s="164">
        <f t="shared" si="3100"/>
        <v>0</v>
      </c>
      <c r="EM136" s="165" t="e">
        <f t="shared" si="3100"/>
        <v>#DIV/0!</v>
      </c>
      <c r="EN136" s="164">
        <f t="shared" si="3100"/>
        <v>0</v>
      </c>
      <c r="EO136" s="176">
        <f t="shared" si="3100"/>
        <v>0</v>
      </c>
      <c r="EP136" s="175">
        <f t="shared" si="3100"/>
        <v>0</v>
      </c>
      <c r="EQ136" s="164">
        <f t="shared" si="3100"/>
        <v>0</v>
      </c>
      <c r="ER136" s="164">
        <f t="shared" si="3100"/>
        <v>0</v>
      </c>
      <c r="ES136" s="165" t="e">
        <f t="shared" si="3100"/>
        <v>#DIV/0!</v>
      </c>
      <c r="ET136" s="164">
        <f t="shared" si="3100"/>
        <v>0</v>
      </c>
      <c r="EU136" s="176">
        <f t="shared" si="3100"/>
        <v>0</v>
      </c>
      <c r="EV136" s="175">
        <f t="shared" si="3100"/>
        <v>0</v>
      </c>
      <c r="EW136" s="164">
        <f t="shared" si="3100"/>
        <v>0</v>
      </c>
      <c r="EX136" s="164">
        <f t="shared" si="3100"/>
        <v>0</v>
      </c>
      <c r="EY136" s="165" t="e">
        <f t="shared" si="3100"/>
        <v>#DIV/0!</v>
      </c>
      <c r="EZ136" s="164">
        <f t="shared" si="3100"/>
        <v>0</v>
      </c>
      <c r="FA136" s="176">
        <f t="shared" si="3100"/>
        <v>0</v>
      </c>
      <c r="FB136" s="175">
        <f t="shared" si="3100"/>
        <v>0</v>
      </c>
      <c r="FC136" s="164">
        <f t="shared" si="3100"/>
        <v>0</v>
      </c>
      <c r="FD136" s="164">
        <f t="shared" si="3100"/>
        <v>0</v>
      </c>
      <c r="FE136" s="165" t="e">
        <f t="shared" si="3100"/>
        <v>#DIV/0!</v>
      </c>
      <c r="FF136" s="164">
        <f t="shared" si="3100"/>
        <v>0</v>
      </c>
      <c r="FG136" s="176">
        <f t="shared" si="3100"/>
        <v>0</v>
      </c>
      <c r="FH136" s="175">
        <f t="shared" si="3100"/>
        <v>0</v>
      </c>
      <c r="FI136" s="164">
        <f t="shared" si="3100"/>
        <v>0</v>
      </c>
      <c r="FJ136" s="164">
        <f t="shared" si="3100"/>
        <v>0</v>
      </c>
      <c r="FK136" s="165" t="e">
        <f t="shared" si="3100"/>
        <v>#DIV/0!</v>
      </c>
      <c r="FL136" s="164">
        <f t="shared" si="3100"/>
        <v>0</v>
      </c>
      <c r="FM136" s="176">
        <f t="shared" si="3100"/>
        <v>0</v>
      </c>
      <c r="FN136" s="175">
        <f t="shared" si="1426"/>
        <v>0</v>
      </c>
      <c r="FO136" s="164">
        <f t="shared" si="1426"/>
        <v>0</v>
      </c>
      <c r="FP136" s="164">
        <f t="shared" si="1426"/>
        <v>0</v>
      </c>
      <c r="FQ136" s="165" t="e">
        <f t="shared" si="1427"/>
        <v>#DIV/0!</v>
      </c>
      <c r="FR136" s="164">
        <f t="shared" si="1428"/>
        <v>0</v>
      </c>
      <c r="FS136" s="176">
        <f t="shared" si="1428"/>
        <v>0</v>
      </c>
      <c r="FT136" s="175">
        <f t="shared" ref="FT136:GK136" si="3101">SUM(FT131:FT135)</f>
        <v>0</v>
      </c>
      <c r="FU136" s="164">
        <f t="shared" si="3101"/>
        <v>0</v>
      </c>
      <c r="FV136" s="164">
        <f t="shared" si="3101"/>
        <v>0</v>
      </c>
      <c r="FW136" s="165" t="e">
        <f t="shared" si="3101"/>
        <v>#DIV/0!</v>
      </c>
      <c r="FX136" s="164">
        <f t="shared" si="3101"/>
        <v>0</v>
      </c>
      <c r="FY136" s="176">
        <f t="shared" si="3101"/>
        <v>0</v>
      </c>
      <c r="FZ136" s="175">
        <f t="shared" si="3101"/>
        <v>0</v>
      </c>
      <c r="GA136" s="164">
        <f t="shared" si="3101"/>
        <v>0</v>
      </c>
      <c r="GB136" s="164">
        <f t="shared" si="3101"/>
        <v>0</v>
      </c>
      <c r="GC136" s="165" t="e">
        <f t="shared" si="3101"/>
        <v>#DIV/0!</v>
      </c>
      <c r="GD136" s="164">
        <f t="shared" si="3101"/>
        <v>0</v>
      </c>
      <c r="GE136" s="176">
        <f t="shared" si="3101"/>
        <v>0</v>
      </c>
      <c r="GF136" s="175">
        <f t="shared" si="3101"/>
        <v>0</v>
      </c>
      <c r="GG136" s="164">
        <f t="shared" si="3101"/>
        <v>0</v>
      </c>
      <c r="GH136" s="164">
        <f t="shared" si="3101"/>
        <v>0</v>
      </c>
      <c r="GI136" s="165" t="e">
        <f t="shared" si="3101"/>
        <v>#DIV/0!</v>
      </c>
      <c r="GJ136" s="164">
        <f t="shared" si="3101"/>
        <v>0</v>
      </c>
      <c r="GK136" s="176">
        <f t="shared" si="3101"/>
        <v>0</v>
      </c>
      <c r="GL136" s="175">
        <f t="shared" si="1429"/>
        <v>0</v>
      </c>
      <c r="GM136" s="164">
        <f t="shared" si="1429"/>
        <v>0</v>
      </c>
      <c r="GN136" s="164">
        <f t="shared" si="1429"/>
        <v>0</v>
      </c>
      <c r="GO136" s="165" t="e">
        <f t="shared" si="1430"/>
        <v>#DIV/0!</v>
      </c>
      <c r="GP136" s="164">
        <f t="shared" si="1431"/>
        <v>0</v>
      </c>
      <c r="GQ136" s="176">
        <f t="shared" si="1431"/>
        <v>0</v>
      </c>
      <c r="GR136" s="175">
        <f t="shared" ref="GR136:HT136" si="3102">SUM(GR131:GR135)</f>
        <v>0</v>
      </c>
      <c r="GS136" s="164">
        <f t="shared" si="3102"/>
        <v>0</v>
      </c>
      <c r="GT136" s="164">
        <f t="shared" si="3102"/>
        <v>0</v>
      </c>
      <c r="GU136" s="165" t="e">
        <f t="shared" si="3102"/>
        <v>#DIV/0!</v>
      </c>
      <c r="GV136" s="164">
        <f t="shared" si="3102"/>
        <v>0</v>
      </c>
      <c r="GW136" s="176">
        <f t="shared" si="3102"/>
        <v>0</v>
      </c>
      <c r="GX136" s="175">
        <f t="shared" si="3102"/>
        <v>0</v>
      </c>
      <c r="GY136" s="164">
        <f t="shared" si="3102"/>
        <v>0</v>
      </c>
      <c r="GZ136" s="164">
        <f t="shared" si="3102"/>
        <v>0</v>
      </c>
      <c r="HA136" s="165" t="e">
        <f t="shared" si="3102"/>
        <v>#DIV/0!</v>
      </c>
      <c r="HB136" s="164">
        <f t="shared" si="3102"/>
        <v>0</v>
      </c>
      <c r="HC136" s="176">
        <f t="shared" si="3102"/>
        <v>0</v>
      </c>
      <c r="HD136" s="175">
        <f t="shared" si="3102"/>
        <v>0</v>
      </c>
      <c r="HE136" s="164">
        <f t="shared" si="3102"/>
        <v>0</v>
      </c>
      <c r="HF136" s="164">
        <f t="shared" si="3102"/>
        <v>0</v>
      </c>
      <c r="HG136" s="165" t="e">
        <f t="shared" si="3102"/>
        <v>#DIV/0!</v>
      </c>
      <c r="HH136" s="164">
        <f t="shared" si="3102"/>
        <v>0</v>
      </c>
      <c r="HI136" s="176">
        <f t="shared" si="3102"/>
        <v>0</v>
      </c>
      <c r="HJ136" s="175">
        <f t="shared" si="3102"/>
        <v>0</v>
      </c>
      <c r="HK136" s="164">
        <f t="shared" si="3102"/>
        <v>0</v>
      </c>
      <c r="HL136" s="164">
        <f t="shared" si="3102"/>
        <v>0</v>
      </c>
      <c r="HM136" s="165" t="e">
        <f t="shared" si="3102"/>
        <v>#DIV/0!</v>
      </c>
      <c r="HN136" s="164">
        <f t="shared" si="3102"/>
        <v>0</v>
      </c>
      <c r="HO136" s="176">
        <f t="shared" si="3102"/>
        <v>0</v>
      </c>
      <c r="HP136" s="175">
        <f t="shared" si="3102"/>
        <v>0</v>
      </c>
      <c r="HQ136" s="164">
        <f t="shared" si="3102"/>
        <v>0</v>
      </c>
      <c r="HR136" s="164">
        <f t="shared" si="3102"/>
        <v>0</v>
      </c>
      <c r="HS136" s="165" t="e">
        <f t="shared" si="3102"/>
        <v>#DIV/0!</v>
      </c>
      <c r="HT136" s="164">
        <f t="shared" si="3102"/>
        <v>0</v>
      </c>
      <c r="HU136" s="176">
        <f>SUM(HU131:HU135)</f>
        <v>0</v>
      </c>
      <c r="HV136" s="175">
        <f t="shared" ref="HV136:IA136" si="3103">SUM(HV131:HV135)</f>
        <v>0</v>
      </c>
      <c r="HW136" s="164">
        <f t="shared" si="3103"/>
        <v>0</v>
      </c>
      <c r="HX136" s="164">
        <f t="shared" si="3103"/>
        <v>0</v>
      </c>
      <c r="HY136" s="165" t="e">
        <f t="shared" si="3103"/>
        <v>#DIV/0!</v>
      </c>
      <c r="HZ136" s="164">
        <f t="shared" si="3103"/>
        <v>0</v>
      </c>
      <c r="IA136" s="176">
        <f t="shared" si="3103"/>
        <v>0</v>
      </c>
      <c r="IB136" s="175">
        <f t="shared" si="1432"/>
        <v>0</v>
      </c>
      <c r="IC136" s="164">
        <f t="shared" si="1432"/>
        <v>0</v>
      </c>
      <c r="ID136" s="164">
        <f t="shared" si="1432"/>
        <v>0</v>
      </c>
      <c r="IE136" s="165" t="e">
        <f t="shared" si="1433"/>
        <v>#DIV/0!</v>
      </c>
      <c r="IF136" s="164">
        <f t="shared" si="1434"/>
        <v>0</v>
      </c>
      <c r="IG136" s="176">
        <f t="shared" si="1434"/>
        <v>0</v>
      </c>
      <c r="IH136" s="175">
        <f t="shared" ref="IH136:IY136" si="3104">SUM(IH131:IH135)</f>
        <v>0</v>
      </c>
      <c r="II136" s="164">
        <f t="shared" si="3104"/>
        <v>0</v>
      </c>
      <c r="IJ136" s="164">
        <f t="shared" si="3104"/>
        <v>0</v>
      </c>
      <c r="IK136" s="165" t="e">
        <f t="shared" si="3104"/>
        <v>#DIV/0!</v>
      </c>
      <c r="IL136" s="164">
        <f t="shared" si="3104"/>
        <v>0</v>
      </c>
      <c r="IM136" s="176">
        <f t="shared" si="3104"/>
        <v>0</v>
      </c>
      <c r="IN136" s="175">
        <f t="shared" si="3104"/>
        <v>0</v>
      </c>
      <c r="IO136" s="164">
        <f t="shared" si="3104"/>
        <v>0</v>
      </c>
      <c r="IP136" s="164">
        <f t="shared" si="3104"/>
        <v>0</v>
      </c>
      <c r="IQ136" s="165" t="e">
        <f t="shared" si="3104"/>
        <v>#DIV/0!</v>
      </c>
      <c r="IR136" s="164">
        <f t="shared" si="3104"/>
        <v>0</v>
      </c>
      <c r="IS136" s="176">
        <f t="shared" si="3104"/>
        <v>0</v>
      </c>
      <c r="IT136" s="175">
        <f t="shared" si="3104"/>
        <v>0</v>
      </c>
      <c r="IU136" s="164">
        <f t="shared" si="3104"/>
        <v>0</v>
      </c>
      <c r="IV136" s="164">
        <f t="shared" si="3104"/>
        <v>0</v>
      </c>
      <c r="IW136" s="165" t="e">
        <f t="shared" si="3104"/>
        <v>#DIV/0!</v>
      </c>
      <c r="IX136" s="164">
        <f t="shared" si="3104"/>
        <v>0</v>
      </c>
      <c r="IY136" s="176">
        <f t="shared" si="3104"/>
        <v>0</v>
      </c>
      <c r="IZ136" s="175">
        <f t="shared" si="1435"/>
        <v>0</v>
      </c>
      <c r="JA136" s="164">
        <f t="shared" si="1435"/>
        <v>0</v>
      </c>
      <c r="JB136" s="164">
        <f t="shared" si="1435"/>
        <v>0</v>
      </c>
      <c r="JC136" s="165" t="e">
        <f t="shared" si="1436"/>
        <v>#DIV/0!</v>
      </c>
      <c r="JD136" s="164">
        <f t="shared" si="1437"/>
        <v>0</v>
      </c>
      <c r="JE136" s="176">
        <f t="shared" si="1437"/>
        <v>0</v>
      </c>
      <c r="JF136" s="175">
        <f t="shared" ref="JF136:KC136" si="3105">SUM(JF131:JF135)</f>
        <v>0</v>
      </c>
      <c r="JG136" s="164">
        <f t="shared" si="3105"/>
        <v>0</v>
      </c>
      <c r="JH136" s="164">
        <f t="shared" si="3105"/>
        <v>0</v>
      </c>
      <c r="JI136" s="165" t="e">
        <f t="shared" si="3105"/>
        <v>#DIV/0!</v>
      </c>
      <c r="JJ136" s="164">
        <f t="shared" si="3105"/>
        <v>0</v>
      </c>
      <c r="JK136" s="176">
        <f t="shared" si="3105"/>
        <v>0</v>
      </c>
      <c r="JL136" s="175">
        <f t="shared" si="3105"/>
        <v>0</v>
      </c>
      <c r="JM136" s="164">
        <f t="shared" si="3105"/>
        <v>0</v>
      </c>
      <c r="JN136" s="164">
        <f t="shared" si="3105"/>
        <v>0</v>
      </c>
      <c r="JO136" s="165" t="e">
        <f t="shared" si="3105"/>
        <v>#DIV/0!</v>
      </c>
      <c r="JP136" s="164">
        <f t="shared" si="3105"/>
        <v>0</v>
      </c>
      <c r="JQ136" s="176">
        <f t="shared" si="3105"/>
        <v>0</v>
      </c>
      <c r="JR136" s="175">
        <f t="shared" si="3105"/>
        <v>0</v>
      </c>
      <c r="JS136" s="164">
        <f t="shared" si="3105"/>
        <v>0</v>
      </c>
      <c r="JT136" s="164">
        <f t="shared" si="3105"/>
        <v>0</v>
      </c>
      <c r="JU136" s="165" t="e">
        <f t="shared" si="3105"/>
        <v>#DIV/0!</v>
      </c>
      <c r="JV136" s="164">
        <f t="shared" si="3105"/>
        <v>0</v>
      </c>
      <c r="JW136" s="176">
        <f t="shared" si="3105"/>
        <v>0</v>
      </c>
      <c r="JX136" s="175">
        <f t="shared" si="3105"/>
        <v>0</v>
      </c>
      <c r="JY136" s="164">
        <f t="shared" si="3105"/>
        <v>0</v>
      </c>
      <c r="JZ136" s="164">
        <f t="shared" si="3105"/>
        <v>0</v>
      </c>
      <c r="KA136" s="165" t="e">
        <f t="shared" si="3105"/>
        <v>#DIV/0!</v>
      </c>
      <c r="KB136" s="164">
        <f t="shared" si="3105"/>
        <v>0</v>
      </c>
      <c r="KC136" s="176">
        <f t="shared" si="3105"/>
        <v>0</v>
      </c>
      <c r="KD136" s="175">
        <f t="shared" si="1438"/>
        <v>0</v>
      </c>
      <c r="KE136" s="164">
        <f t="shared" si="1438"/>
        <v>0</v>
      </c>
      <c r="KF136" s="164">
        <f t="shared" si="1438"/>
        <v>0</v>
      </c>
      <c r="KG136" s="165" t="e">
        <f t="shared" si="1439"/>
        <v>#DIV/0!</v>
      </c>
      <c r="KH136" s="164">
        <f t="shared" si="1440"/>
        <v>0</v>
      </c>
      <c r="KI136" s="176">
        <f t="shared" si="1440"/>
        <v>0</v>
      </c>
      <c r="KJ136" s="175">
        <f t="shared" ref="KJ136:KU136" si="3106">SUM(KJ131:KJ135)</f>
        <v>0</v>
      </c>
      <c r="KK136" s="164">
        <f t="shared" si="3106"/>
        <v>0</v>
      </c>
      <c r="KL136" s="164">
        <f t="shared" si="3106"/>
        <v>0</v>
      </c>
      <c r="KM136" s="165" t="e">
        <f t="shared" si="3106"/>
        <v>#DIV/0!</v>
      </c>
      <c r="KN136" s="164">
        <f t="shared" si="3106"/>
        <v>0</v>
      </c>
      <c r="KO136" s="176">
        <f t="shared" si="3106"/>
        <v>0</v>
      </c>
      <c r="KP136" s="175">
        <f t="shared" si="3106"/>
        <v>0</v>
      </c>
      <c r="KQ136" s="164">
        <f t="shared" si="3106"/>
        <v>0</v>
      </c>
      <c r="KR136" s="164">
        <f t="shared" si="3106"/>
        <v>0</v>
      </c>
      <c r="KS136" s="165" t="e">
        <f t="shared" si="3106"/>
        <v>#DIV/0!</v>
      </c>
      <c r="KT136" s="164">
        <f t="shared" si="3106"/>
        <v>0</v>
      </c>
      <c r="KU136" s="176">
        <f t="shared" si="3106"/>
        <v>0</v>
      </c>
      <c r="KV136" s="175">
        <f t="shared" si="1441"/>
        <v>0</v>
      </c>
      <c r="KW136" s="164">
        <f t="shared" si="1441"/>
        <v>0</v>
      </c>
      <c r="KX136" s="164">
        <f t="shared" si="1441"/>
        <v>0</v>
      </c>
      <c r="KY136" s="165" t="e">
        <f t="shared" si="1442"/>
        <v>#DIV/0!</v>
      </c>
      <c r="KZ136" s="164">
        <f t="shared" si="1443"/>
        <v>0</v>
      </c>
      <c r="LA136" s="176">
        <f t="shared" si="1443"/>
        <v>0</v>
      </c>
      <c r="LB136" s="175">
        <f t="shared" ref="LB136:LM136" si="3107">SUM(LB131:LB135)</f>
        <v>0</v>
      </c>
      <c r="LC136" s="164">
        <f t="shared" si="3107"/>
        <v>0</v>
      </c>
      <c r="LD136" s="164">
        <f t="shared" si="3107"/>
        <v>0</v>
      </c>
      <c r="LE136" s="165" t="e">
        <f t="shared" si="3107"/>
        <v>#DIV/0!</v>
      </c>
      <c r="LF136" s="164">
        <f t="shared" si="3107"/>
        <v>0</v>
      </c>
      <c r="LG136" s="176">
        <f t="shared" si="3107"/>
        <v>0</v>
      </c>
      <c r="LH136" s="175">
        <f t="shared" si="3107"/>
        <v>0</v>
      </c>
      <c r="LI136" s="164">
        <f t="shared" si="3107"/>
        <v>0</v>
      </c>
      <c r="LJ136" s="164">
        <f t="shared" si="3107"/>
        <v>0</v>
      </c>
      <c r="LK136" s="165" t="e">
        <f t="shared" si="3107"/>
        <v>#DIV/0!</v>
      </c>
      <c r="LL136" s="164">
        <f t="shared" si="3107"/>
        <v>0</v>
      </c>
      <c r="LM136" s="176">
        <f t="shared" si="3107"/>
        <v>0</v>
      </c>
      <c r="LN136" s="175">
        <f t="shared" si="1444"/>
        <v>0</v>
      </c>
      <c r="LO136" s="164">
        <f t="shared" si="1444"/>
        <v>0</v>
      </c>
      <c r="LP136" s="164">
        <f t="shared" si="1444"/>
        <v>0</v>
      </c>
      <c r="LQ136" s="165" t="e">
        <f t="shared" si="1445"/>
        <v>#DIV/0!</v>
      </c>
      <c r="LR136" s="164">
        <f t="shared" si="1446"/>
        <v>0</v>
      </c>
      <c r="LS136" s="176">
        <f t="shared" si="1446"/>
        <v>0</v>
      </c>
      <c r="LT136" s="175">
        <f t="shared" ref="LT136:MD136" si="3108">SUM(LT131:LT135)</f>
        <v>0</v>
      </c>
      <c r="LU136" s="164">
        <f t="shared" si="3108"/>
        <v>0</v>
      </c>
      <c r="LV136" s="164">
        <f t="shared" si="3108"/>
        <v>0</v>
      </c>
      <c r="LW136" s="165" t="e">
        <f t="shared" si="3108"/>
        <v>#DIV/0!</v>
      </c>
      <c r="LX136" s="164">
        <f t="shared" si="3108"/>
        <v>0</v>
      </c>
      <c r="LY136" s="176">
        <f t="shared" si="3108"/>
        <v>0</v>
      </c>
      <c r="LZ136" s="175">
        <f t="shared" si="3108"/>
        <v>0</v>
      </c>
      <c r="MA136" s="164">
        <f t="shared" si="3108"/>
        <v>0</v>
      </c>
      <c r="MB136" s="164">
        <f t="shared" si="3108"/>
        <v>0</v>
      </c>
      <c r="MC136" s="165" t="e">
        <f t="shared" si="3108"/>
        <v>#DIV/0!</v>
      </c>
      <c r="MD136" s="164">
        <f t="shared" si="3108"/>
        <v>0</v>
      </c>
      <c r="ME136" s="176">
        <f>SUM(ME131:ME135)</f>
        <v>0</v>
      </c>
      <c r="MF136" s="175">
        <f t="shared" si="1447"/>
        <v>0</v>
      </c>
      <c r="MG136" s="164">
        <f t="shared" si="1447"/>
        <v>0</v>
      </c>
      <c r="MH136" s="164">
        <f t="shared" si="1447"/>
        <v>0</v>
      </c>
      <c r="MI136" s="165" t="e">
        <f t="shared" si="1448"/>
        <v>#DIV/0!</v>
      </c>
      <c r="MJ136" s="164">
        <f t="shared" si="1449"/>
        <v>0</v>
      </c>
      <c r="MK136" s="176">
        <f t="shared" si="1449"/>
        <v>0</v>
      </c>
      <c r="ML136" s="175">
        <f t="shared" ref="ML136:MW136" si="3109">SUM(ML131:ML135)</f>
        <v>0</v>
      </c>
      <c r="MM136" s="164">
        <f t="shared" si="3109"/>
        <v>0</v>
      </c>
      <c r="MN136" s="164">
        <f t="shared" si="3109"/>
        <v>0</v>
      </c>
      <c r="MO136" s="165" t="e">
        <f t="shared" si="3109"/>
        <v>#DIV/0!</v>
      </c>
      <c r="MP136" s="164">
        <f t="shared" si="3109"/>
        <v>0</v>
      </c>
      <c r="MQ136" s="176">
        <f t="shared" si="3109"/>
        <v>0</v>
      </c>
      <c r="MR136" s="175">
        <f t="shared" si="3109"/>
        <v>0</v>
      </c>
      <c r="MS136" s="164">
        <f t="shared" si="3109"/>
        <v>0</v>
      </c>
      <c r="MT136" s="164">
        <f t="shared" si="3109"/>
        <v>0</v>
      </c>
      <c r="MU136" s="165" t="e">
        <f t="shared" si="3109"/>
        <v>#DIV/0!</v>
      </c>
      <c r="MV136" s="164">
        <f t="shared" si="3109"/>
        <v>0</v>
      </c>
      <c r="MW136" s="176">
        <f t="shared" si="3109"/>
        <v>0</v>
      </c>
      <c r="MX136" s="175">
        <f t="shared" si="1450"/>
        <v>0</v>
      </c>
      <c r="MY136" s="164">
        <f t="shared" si="1450"/>
        <v>0</v>
      </c>
      <c r="MZ136" s="164">
        <f t="shared" si="1450"/>
        <v>0</v>
      </c>
      <c r="NA136" s="165" t="e">
        <f t="shared" si="1451"/>
        <v>#DIV/0!</v>
      </c>
      <c r="NB136" s="164">
        <f t="shared" si="1452"/>
        <v>0</v>
      </c>
      <c r="NC136" s="176">
        <f t="shared" si="1452"/>
        <v>0</v>
      </c>
      <c r="ND136" s="175">
        <f t="shared" ref="ND136:NO136" si="3110">SUM(ND131:ND135)</f>
        <v>0</v>
      </c>
      <c r="NE136" s="164">
        <f t="shared" si="3110"/>
        <v>0</v>
      </c>
      <c r="NF136" s="164">
        <f t="shared" si="3110"/>
        <v>0</v>
      </c>
      <c r="NG136" s="165" t="e">
        <f t="shared" si="3110"/>
        <v>#DIV/0!</v>
      </c>
      <c r="NH136" s="164">
        <f t="shared" si="3110"/>
        <v>0</v>
      </c>
      <c r="NI136" s="176">
        <f t="shared" si="3110"/>
        <v>0</v>
      </c>
      <c r="NJ136" s="175">
        <f t="shared" si="3110"/>
        <v>0</v>
      </c>
      <c r="NK136" s="164">
        <f t="shared" si="3110"/>
        <v>0</v>
      </c>
      <c r="NL136" s="164">
        <f t="shared" si="3110"/>
        <v>0</v>
      </c>
      <c r="NM136" s="165" t="e">
        <f t="shared" si="3110"/>
        <v>#DIV/0!</v>
      </c>
      <c r="NN136" s="164">
        <f t="shared" si="3110"/>
        <v>0</v>
      </c>
      <c r="NO136" s="176">
        <f t="shared" si="3110"/>
        <v>0</v>
      </c>
      <c r="NP136" s="175">
        <f t="shared" si="1453"/>
        <v>0</v>
      </c>
      <c r="NQ136" s="164">
        <f t="shared" si="1453"/>
        <v>0</v>
      </c>
      <c r="NR136" s="164">
        <f t="shared" si="1453"/>
        <v>0</v>
      </c>
      <c r="NS136" s="165" t="e">
        <f t="shared" si="1454"/>
        <v>#DIV/0!</v>
      </c>
      <c r="NT136" s="164">
        <f t="shared" si="1455"/>
        <v>0</v>
      </c>
      <c r="NU136" s="176">
        <f t="shared" si="1455"/>
        <v>0</v>
      </c>
      <c r="NV136" s="175">
        <f t="shared" ref="NV136:OM136" si="3111">SUM(NV131:NV135)</f>
        <v>0</v>
      </c>
      <c r="NW136" s="164">
        <f t="shared" si="3111"/>
        <v>0</v>
      </c>
      <c r="NX136" s="164">
        <f t="shared" si="3111"/>
        <v>0</v>
      </c>
      <c r="NY136" s="165" t="e">
        <f t="shared" si="3111"/>
        <v>#DIV/0!</v>
      </c>
      <c r="NZ136" s="164">
        <f t="shared" si="3111"/>
        <v>0</v>
      </c>
      <c r="OA136" s="176">
        <f t="shared" si="3111"/>
        <v>0</v>
      </c>
      <c r="OB136" s="175">
        <f t="shared" si="3111"/>
        <v>0</v>
      </c>
      <c r="OC136" s="164">
        <f t="shared" si="3111"/>
        <v>0</v>
      </c>
      <c r="OD136" s="164">
        <f t="shared" si="3111"/>
        <v>0</v>
      </c>
      <c r="OE136" s="165" t="e">
        <f t="shared" si="3111"/>
        <v>#DIV/0!</v>
      </c>
      <c r="OF136" s="164">
        <f t="shared" si="3111"/>
        <v>0</v>
      </c>
      <c r="OG136" s="176">
        <f t="shared" si="3111"/>
        <v>0</v>
      </c>
      <c r="OH136" s="175">
        <f t="shared" si="3111"/>
        <v>0</v>
      </c>
      <c r="OI136" s="164">
        <f t="shared" si="3111"/>
        <v>0</v>
      </c>
      <c r="OJ136" s="164">
        <f t="shared" si="3111"/>
        <v>0</v>
      </c>
      <c r="OK136" s="165" t="e">
        <f t="shared" si="3111"/>
        <v>#DIV/0!</v>
      </c>
      <c r="OL136" s="164">
        <f t="shared" si="3111"/>
        <v>0</v>
      </c>
      <c r="OM136" s="176">
        <f t="shared" si="3111"/>
        <v>0</v>
      </c>
      <c r="ON136" s="175">
        <f t="shared" si="1456"/>
        <v>0</v>
      </c>
      <c r="OO136" s="164">
        <f t="shared" si="1456"/>
        <v>0</v>
      </c>
      <c r="OP136" s="164">
        <f t="shared" si="1456"/>
        <v>0</v>
      </c>
      <c r="OQ136" s="165" t="e">
        <f t="shared" si="1457"/>
        <v>#DIV/0!</v>
      </c>
      <c r="OR136" s="164">
        <f t="shared" si="1458"/>
        <v>0</v>
      </c>
      <c r="OS136" s="176">
        <f t="shared" si="1458"/>
        <v>0</v>
      </c>
      <c r="OT136" s="175">
        <f t="shared" ref="OT136:PE136" si="3112">SUM(OT131:OT135)</f>
        <v>0</v>
      </c>
      <c r="OU136" s="164">
        <f t="shared" si="3112"/>
        <v>0</v>
      </c>
      <c r="OV136" s="164">
        <f t="shared" si="3112"/>
        <v>0</v>
      </c>
      <c r="OW136" s="165" t="e">
        <f t="shared" si="3112"/>
        <v>#DIV/0!</v>
      </c>
      <c r="OX136" s="164">
        <f t="shared" si="3112"/>
        <v>0</v>
      </c>
      <c r="OY136" s="176">
        <f t="shared" si="3112"/>
        <v>0</v>
      </c>
      <c r="OZ136" s="175">
        <f t="shared" si="3112"/>
        <v>0</v>
      </c>
      <c r="PA136" s="164">
        <f t="shared" si="3112"/>
        <v>0</v>
      </c>
      <c r="PB136" s="164">
        <f t="shared" si="3112"/>
        <v>0</v>
      </c>
      <c r="PC136" s="165" t="e">
        <f t="shared" si="3112"/>
        <v>#DIV/0!</v>
      </c>
      <c r="PD136" s="164">
        <f t="shared" si="3112"/>
        <v>0</v>
      </c>
      <c r="PE136" s="176">
        <f t="shared" si="3112"/>
        <v>0</v>
      </c>
      <c r="PF136" s="175">
        <f t="shared" si="1459"/>
        <v>0</v>
      </c>
      <c r="PG136" s="164">
        <f t="shared" si="1459"/>
        <v>0</v>
      </c>
      <c r="PH136" s="164">
        <f t="shared" si="1459"/>
        <v>0</v>
      </c>
      <c r="PI136" s="165" t="e">
        <f t="shared" si="1460"/>
        <v>#DIV/0!</v>
      </c>
      <c r="PJ136" s="164">
        <f t="shared" si="1461"/>
        <v>0</v>
      </c>
      <c r="PK136" s="176">
        <f t="shared" si="1461"/>
        <v>0</v>
      </c>
      <c r="PL136" s="175">
        <f t="shared" ref="PL136:PW136" si="3113">SUM(PL131:PL135)</f>
        <v>0</v>
      </c>
      <c r="PM136" s="164">
        <f t="shared" si="3113"/>
        <v>0</v>
      </c>
      <c r="PN136" s="164">
        <f t="shared" si="3113"/>
        <v>0</v>
      </c>
      <c r="PO136" s="165" t="e">
        <f t="shared" si="3113"/>
        <v>#DIV/0!</v>
      </c>
      <c r="PP136" s="164">
        <f t="shared" si="3113"/>
        <v>0</v>
      </c>
      <c r="PQ136" s="176">
        <f t="shared" si="3113"/>
        <v>0</v>
      </c>
      <c r="PR136" s="175">
        <f t="shared" si="3113"/>
        <v>0</v>
      </c>
      <c r="PS136" s="164">
        <f t="shared" si="3113"/>
        <v>0</v>
      </c>
      <c r="PT136" s="164">
        <f t="shared" si="3113"/>
        <v>0</v>
      </c>
      <c r="PU136" s="165" t="e">
        <f t="shared" si="3113"/>
        <v>#DIV/0!</v>
      </c>
      <c r="PV136" s="164">
        <f t="shared" si="3113"/>
        <v>0</v>
      </c>
      <c r="PW136" s="176">
        <f t="shared" si="3113"/>
        <v>0</v>
      </c>
    </row>
    <row r="137" spans="1:439" ht="18.75" customHeight="1">
      <c r="A137" s="108">
        <v>22</v>
      </c>
      <c r="B137" s="196" t="s">
        <v>860</v>
      </c>
      <c r="C137" s="196"/>
      <c r="D137" s="133"/>
      <c r="E137" s="133"/>
      <c r="F137" s="133"/>
      <c r="G137" s="133"/>
      <c r="H137" s="133"/>
      <c r="I137" s="147"/>
      <c r="J137" s="133"/>
      <c r="K137" s="134" t="e">
        <f t="shared" si="3092"/>
        <v>#DIV/0!</v>
      </c>
      <c r="L137" s="133"/>
      <c r="M137" s="135"/>
      <c r="N137" s="136"/>
      <c r="O137" s="148"/>
      <c r="P137" s="137"/>
      <c r="Q137" s="138"/>
      <c r="R137" s="137"/>
      <c r="S137" s="139"/>
      <c r="T137" s="140"/>
      <c r="U137" s="149"/>
      <c r="V137" s="141"/>
      <c r="W137" s="142"/>
      <c r="X137" s="141"/>
      <c r="Y137" s="143"/>
      <c r="Z137" s="144"/>
      <c r="AA137" s="147"/>
      <c r="AB137" s="133"/>
      <c r="AC137" s="134"/>
      <c r="AD137" s="133"/>
      <c r="AE137" s="145"/>
      <c r="AF137" s="144"/>
      <c r="AG137" s="147"/>
      <c r="AH137" s="133"/>
      <c r="AI137" s="134"/>
      <c r="AJ137" s="133"/>
      <c r="AK137" s="145"/>
      <c r="AL137" s="144"/>
      <c r="AM137" s="147"/>
      <c r="AN137" s="133"/>
      <c r="AO137" s="134"/>
      <c r="AP137" s="133"/>
      <c r="AQ137" s="145"/>
      <c r="AR137" s="144"/>
      <c r="AS137" s="147"/>
      <c r="AT137" s="133"/>
      <c r="AU137" s="134"/>
      <c r="AV137" s="133"/>
      <c r="AW137" s="145"/>
      <c r="AX137" s="144"/>
      <c r="AY137" s="147"/>
      <c r="AZ137" s="133"/>
      <c r="BA137" s="134"/>
      <c r="BB137" s="133"/>
      <c r="BC137" s="145"/>
      <c r="BD137" s="144"/>
      <c r="BE137" s="147"/>
      <c r="BF137" s="133"/>
      <c r="BG137" s="134"/>
      <c r="BH137" s="133"/>
      <c r="BI137" s="145"/>
      <c r="BJ137" s="144"/>
      <c r="BK137" s="147"/>
      <c r="BL137" s="133"/>
      <c r="BM137" s="134"/>
      <c r="BN137" s="133"/>
      <c r="BO137" s="145"/>
      <c r="BP137" s="144"/>
      <c r="BQ137" s="147"/>
      <c r="BR137" s="133"/>
      <c r="BS137" s="134"/>
      <c r="BT137" s="133"/>
      <c r="BU137" s="145"/>
      <c r="BV137" s="144"/>
      <c r="BW137" s="147"/>
      <c r="BX137" s="133"/>
      <c r="BY137" s="134"/>
      <c r="BZ137" s="133"/>
      <c r="CA137" s="145"/>
      <c r="CB137" s="144"/>
      <c r="CC137" s="147"/>
      <c r="CD137" s="133"/>
      <c r="CE137" s="134"/>
      <c r="CF137" s="133"/>
      <c r="CG137" s="145"/>
      <c r="CH137" s="144"/>
      <c r="CI137" s="147"/>
      <c r="CJ137" s="133"/>
      <c r="CK137" s="134"/>
      <c r="CL137" s="133"/>
      <c r="CM137" s="145"/>
      <c r="CN137" s="144"/>
      <c r="CO137" s="147"/>
      <c r="CP137" s="133"/>
      <c r="CQ137" s="134"/>
      <c r="CR137" s="133"/>
      <c r="CS137" s="145"/>
      <c r="CT137" s="144"/>
      <c r="CU137" s="147"/>
      <c r="CV137" s="133"/>
      <c r="CW137" s="134"/>
      <c r="CX137" s="133"/>
      <c r="CY137" s="145"/>
      <c r="CZ137" s="144"/>
      <c r="DA137" s="147"/>
      <c r="DB137" s="133"/>
      <c r="DC137" s="134"/>
      <c r="DD137" s="133"/>
      <c r="DE137" s="145"/>
      <c r="DF137" s="144"/>
      <c r="DG137" s="147"/>
      <c r="DH137" s="133"/>
      <c r="DI137" s="134"/>
      <c r="DJ137" s="133"/>
      <c r="DK137" s="145"/>
      <c r="DL137" s="144"/>
      <c r="DM137" s="147"/>
      <c r="DN137" s="133"/>
      <c r="DO137" s="134"/>
      <c r="DP137" s="133"/>
      <c r="DQ137" s="145"/>
      <c r="DR137" s="144"/>
      <c r="DS137" s="147"/>
      <c r="DT137" s="133"/>
      <c r="DU137" s="134"/>
      <c r="DV137" s="133"/>
      <c r="DW137" s="145"/>
      <c r="DX137" s="144"/>
      <c r="DY137" s="147"/>
      <c r="DZ137" s="133"/>
      <c r="EA137" s="134"/>
      <c r="EB137" s="133"/>
      <c r="EC137" s="145"/>
      <c r="ED137" s="144"/>
      <c r="EE137" s="147"/>
      <c r="EF137" s="133"/>
      <c r="EG137" s="134"/>
      <c r="EH137" s="133"/>
      <c r="EI137" s="145"/>
      <c r="EJ137" s="144"/>
      <c r="EK137" s="147"/>
      <c r="EL137" s="133"/>
      <c r="EM137" s="134"/>
      <c r="EN137" s="133"/>
      <c r="EO137" s="145"/>
      <c r="EP137" s="144"/>
      <c r="EQ137" s="147"/>
      <c r="ER137" s="133"/>
      <c r="ES137" s="134"/>
      <c r="ET137" s="133"/>
      <c r="EU137" s="145"/>
      <c r="EV137" s="144"/>
      <c r="EW137" s="147"/>
      <c r="EX137" s="133"/>
      <c r="EY137" s="134"/>
      <c r="EZ137" s="133"/>
      <c r="FA137" s="145"/>
      <c r="FB137" s="144"/>
      <c r="FC137" s="147"/>
      <c r="FD137" s="133"/>
      <c r="FE137" s="134"/>
      <c r="FF137" s="133"/>
      <c r="FG137" s="145"/>
      <c r="FH137" s="144"/>
      <c r="FI137" s="147"/>
      <c r="FJ137" s="133"/>
      <c r="FK137" s="134"/>
      <c r="FL137" s="133"/>
      <c r="FM137" s="145"/>
      <c r="FN137" s="144"/>
      <c r="FO137" s="147"/>
      <c r="FP137" s="133"/>
      <c r="FQ137" s="134"/>
      <c r="FR137" s="133"/>
      <c r="FS137" s="145"/>
      <c r="FT137" s="144"/>
      <c r="FU137" s="147"/>
      <c r="FV137" s="133"/>
      <c r="FW137" s="134"/>
      <c r="FX137" s="133"/>
      <c r="FY137" s="145"/>
      <c r="FZ137" s="144"/>
      <c r="GA137" s="147"/>
      <c r="GB137" s="133"/>
      <c r="GC137" s="134"/>
      <c r="GD137" s="133"/>
      <c r="GE137" s="145"/>
      <c r="GF137" s="144"/>
      <c r="GG137" s="147"/>
      <c r="GH137" s="133"/>
      <c r="GI137" s="134"/>
      <c r="GJ137" s="133"/>
      <c r="GK137" s="145"/>
      <c r="GL137" s="144"/>
      <c r="GM137" s="147"/>
      <c r="GN137" s="133"/>
      <c r="GO137" s="134"/>
      <c r="GP137" s="133"/>
      <c r="GQ137" s="145"/>
      <c r="GR137" s="144"/>
      <c r="GS137" s="147"/>
      <c r="GT137" s="133"/>
      <c r="GU137" s="134"/>
      <c r="GV137" s="133"/>
      <c r="GW137" s="145"/>
      <c r="GX137" s="144"/>
      <c r="GY137" s="147"/>
      <c r="GZ137" s="133"/>
      <c r="HA137" s="134"/>
      <c r="HB137" s="133"/>
      <c r="HC137" s="145"/>
      <c r="HD137" s="144"/>
      <c r="HE137" s="147"/>
      <c r="HF137" s="133"/>
      <c r="HG137" s="134"/>
      <c r="HH137" s="133"/>
      <c r="HI137" s="145"/>
      <c r="HJ137" s="144"/>
      <c r="HK137" s="147"/>
      <c r="HL137" s="133"/>
      <c r="HM137" s="134"/>
      <c r="HN137" s="133"/>
      <c r="HO137" s="145"/>
      <c r="HP137" s="144"/>
      <c r="HQ137" s="147"/>
      <c r="HR137" s="133"/>
      <c r="HS137" s="134"/>
      <c r="HT137" s="133"/>
      <c r="HU137" s="145"/>
      <c r="HV137" s="144"/>
      <c r="HW137" s="147"/>
      <c r="HX137" s="133"/>
      <c r="HY137" s="134"/>
      <c r="HZ137" s="133"/>
      <c r="IA137" s="145"/>
      <c r="IB137" s="144"/>
      <c r="IC137" s="147"/>
      <c r="ID137" s="133"/>
      <c r="IE137" s="134"/>
      <c r="IF137" s="133"/>
      <c r="IG137" s="145"/>
      <c r="IH137" s="144"/>
      <c r="II137" s="147"/>
      <c r="IJ137" s="133"/>
      <c r="IK137" s="134"/>
      <c r="IL137" s="133"/>
      <c r="IM137" s="145"/>
      <c r="IN137" s="144"/>
      <c r="IO137" s="147"/>
      <c r="IP137" s="133"/>
      <c r="IQ137" s="134"/>
      <c r="IR137" s="133"/>
      <c r="IS137" s="145"/>
      <c r="IT137" s="144"/>
      <c r="IU137" s="147"/>
      <c r="IV137" s="133"/>
      <c r="IW137" s="134"/>
      <c r="IX137" s="133"/>
      <c r="IY137" s="145"/>
      <c r="IZ137" s="144"/>
      <c r="JA137" s="147"/>
      <c r="JB137" s="133"/>
      <c r="JC137" s="134"/>
      <c r="JD137" s="133"/>
      <c r="JE137" s="145"/>
      <c r="JF137" s="144"/>
      <c r="JG137" s="147"/>
      <c r="JH137" s="133"/>
      <c r="JI137" s="134"/>
      <c r="JJ137" s="133"/>
      <c r="JK137" s="145"/>
      <c r="JL137" s="144"/>
      <c r="JM137" s="147"/>
      <c r="JN137" s="133"/>
      <c r="JO137" s="134"/>
      <c r="JP137" s="133"/>
      <c r="JQ137" s="145"/>
      <c r="JR137" s="144"/>
      <c r="JS137" s="147"/>
      <c r="JT137" s="133"/>
      <c r="JU137" s="134"/>
      <c r="JV137" s="133"/>
      <c r="JW137" s="145"/>
      <c r="JX137" s="144"/>
      <c r="JY137" s="147"/>
      <c r="JZ137" s="133"/>
      <c r="KA137" s="134"/>
      <c r="KB137" s="133"/>
      <c r="KC137" s="145"/>
      <c r="KD137" s="144"/>
      <c r="KE137" s="147"/>
      <c r="KF137" s="133"/>
      <c r="KG137" s="134"/>
      <c r="KH137" s="133"/>
      <c r="KI137" s="145"/>
      <c r="KJ137" s="144"/>
      <c r="KK137" s="147"/>
      <c r="KL137" s="133"/>
      <c r="KM137" s="134"/>
      <c r="KN137" s="133"/>
      <c r="KO137" s="145"/>
      <c r="KP137" s="144"/>
      <c r="KQ137" s="147"/>
      <c r="KR137" s="133"/>
      <c r="KS137" s="134"/>
      <c r="KT137" s="133"/>
      <c r="KU137" s="145"/>
      <c r="KV137" s="144"/>
      <c r="KW137" s="147"/>
      <c r="KX137" s="133"/>
      <c r="KY137" s="134"/>
      <c r="KZ137" s="133"/>
      <c r="LA137" s="145"/>
      <c r="LB137" s="144"/>
      <c r="LC137" s="147"/>
      <c r="LD137" s="133"/>
      <c r="LE137" s="134"/>
      <c r="LF137" s="133"/>
      <c r="LG137" s="145"/>
      <c r="LH137" s="144"/>
      <c r="LI137" s="147"/>
      <c r="LJ137" s="133"/>
      <c r="LK137" s="134"/>
      <c r="LL137" s="133"/>
      <c r="LM137" s="145"/>
      <c r="LN137" s="144"/>
      <c r="LO137" s="147"/>
      <c r="LP137" s="133"/>
      <c r="LQ137" s="134"/>
      <c r="LR137" s="133"/>
      <c r="LS137" s="145"/>
      <c r="LT137" s="144"/>
      <c r="LU137" s="147"/>
      <c r="LV137" s="133"/>
      <c r="LW137" s="134"/>
      <c r="LX137" s="133"/>
      <c r="LY137" s="145"/>
      <c r="LZ137" s="144"/>
      <c r="MA137" s="147"/>
      <c r="MB137" s="133"/>
      <c r="MC137" s="134"/>
      <c r="MD137" s="133"/>
      <c r="ME137" s="145"/>
      <c r="MF137" s="144"/>
      <c r="MG137" s="147"/>
      <c r="MH137" s="133"/>
      <c r="MI137" s="134"/>
      <c r="MJ137" s="133"/>
      <c r="MK137" s="145"/>
      <c r="ML137" s="144"/>
      <c r="MM137" s="147"/>
      <c r="MN137" s="133"/>
      <c r="MO137" s="134"/>
      <c r="MP137" s="133"/>
      <c r="MQ137" s="145"/>
      <c r="MR137" s="144"/>
      <c r="MS137" s="147"/>
      <c r="MT137" s="133"/>
      <c r="MU137" s="134"/>
      <c r="MV137" s="133"/>
      <c r="MW137" s="145"/>
      <c r="MX137" s="144"/>
      <c r="MY137" s="147"/>
      <c r="MZ137" s="133"/>
      <c r="NA137" s="134"/>
      <c r="NB137" s="133"/>
      <c r="NC137" s="145"/>
      <c r="ND137" s="144"/>
      <c r="NE137" s="147"/>
      <c r="NF137" s="133"/>
      <c r="NG137" s="134"/>
      <c r="NH137" s="133"/>
      <c r="NI137" s="145"/>
      <c r="NJ137" s="144"/>
      <c r="NK137" s="147"/>
      <c r="NL137" s="133"/>
      <c r="NM137" s="134"/>
      <c r="NN137" s="133"/>
      <c r="NO137" s="145"/>
      <c r="NP137" s="144"/>
      <c r="NQ137" s="147"/>
      <c r="NR137" s="133"/>
      <c r="NS137" s="134"/>
      <c r="NT137" s="133"/>
      <c r="NU137" s="145"/>
      <c r="NV137" s="144"/>
      <c r="NW137" s="147"/>
      <c r="NX137" s="133"/>
      <c r="NY137" s="134"/>
      <c r="NZ137" s="133"/>
      <c r="OA137" s="145"/>
      <c r="OB137" s="144"/>
      <c r="OC137" s="147"/>
      <c r="OD137" s="133"/>
      <c r="OE137" s="134"/>
      <c r="OF137" s="133"/>
      <c r="OG137" s="145"/>
      <c r="OH137" s="144"/>
      <c r="OI137" s="147"/>
      <c r="OJ137" s="133"/>
      <c r="OK137" s="134"/>
      <c r="OL137" s="133"/>
      <c r="OM137" s="145"/>
      <c r="ON137" s="144"/>
      <c r="OO137" s="147"/>
      <c r="OP137" s="133"/>
      <c r="OQ137" s="134"/>
      <c r="OR137" s="133"/>
      <c r="OS137" s="145"/>
      <c r="OT137" s="144"/>
      <c r="OU137" s="147"/>
      <c r="OV137" s="133"/>
      <c r="OW137" s="134"/>
      <c r="OX137" s="133"/>
      <c r="OY137" s="145"/>
      <c r="OZ137" s="144"/>
      <c r="PA137" s="147"/>
      <c r="PB137" s="133"/>
      <c r="PC137" s="134"/>
      <c r="PD137" s="133"/>
      <c r="PE137" s="145"/>
      <c r="PF137" s="144"/>
      <c r="PG137" s="147"/>
      <c r="PH137" s="133"/>
      <c r="PI137" s="134"/>
      <c r="PJ137" s="133"/>
      <c r="PK137" s="145"/>
      <c r="PL137" s="144"/>
      <c r="PM137" s="147"/>
      <c r="PN137" s="133"/>
      <c r="PO137" s="134"/>
      <c r="PP137" s="133"/>
      <c r="PQ137" s="145"/>
      <c r="PR137" s="144"/>
      <c r="PS137" s="147"/>
      <c r="PT137" s="133"/>
      <c r="PU137" s="134"/>
      <c r="PV137" s="133"/>
      <c r="PW137" s="145"/>
    </row>
    <row r="138" spans="1:439" s="98" customFormat="1">
      <c r="A138" s="150"/>
      <c r="B138" s="184" t="s">
        <v>861</v>
      </c>
      <c r="C138" s="184" t="s">
        <v>862</v>
      </c>
      <c r="D138" s="133">
        <f>+'[10]ค่าใช้+ประสาน งบโครงการ (P)'!D48</f>
        <v>1737675.6199999996</v>
      </c>
      <c r="E138" s="133">
        <f>+'[10]ค่าใช้+ประสาน งบโครงการ (P)'!E48</f>
        <v>0</v>
      </c>
      <c r="F138" s="133">
        <f t="shared" si="2371"/>
        <v>1737675.6199999996</v>
      </c>
      <c r="G138" s="133">
        <f>+'[10]ค่าใช้+ประสาน งบโครงการ (P)'!F48</f>
        <v>0</v>
      </c>
      <c r="H138" s="133">
        <f t="shared" ref="H138:H142" si="3114">+F138-G138</f>
        <v>1737675.6199999996</v>
      </c>
      <c r="I138" s="147">
        <f>+'[10]ค่าใช้+ประสาน งบโครงการ (P)'!H48</f>
        <v>1707940.6199999996</v>
      </c>
      <c r="J138" s="133">
        <f t="shared" si="2373"/>
        <v>29735</v>
      </c>
      <c r="K138" s="134">
        <f t="shared" si="3092"/>
        <v>98.288806054607591</v>
      </c>
      <c r="L138" s="133">
        <f>+'[10]ค่าใช้+ประสาน งบโครงการ (P)'!K48</f>
        <v>29735</v>
      </c>
      <c r="M138" s="135">
        <f t="shared" si="2374"/>
        <v>0</v>
      </c>
      <c r="N138" s="136">
        <f t="shared" ref="N138:P178" si="3115">+H138-T138</f>
        <v>0</v>
      </c>
      <c r="O138" s="148">
        <f t="shared" si="3115"/>
        <v>0</v>
      </c>
      <c r="P138" s="137">
        <f t="shared" si="3115"/>
        <v>0</v>
      </c>
      <c r="Q138" s="138" t="e">
        <f t="shared" ref="Q138:Q178" si="3116">O138/N138*100</f>
        <v>#DIV/0!</v>
      </c>
      <c r="R138" s="137">
        <f t="shared" ref="R138:S178" si="3117">+L138-X138</f>
        <v>0</v>
      </c>
      <c r="S138" s="139">
        <f t="shared" si="3117"/>
        <v>0</v>
      </c>
      <c r="T138" s="140">
        <f t="shared" ref="T138:U142" si="3118">+Z138+AF138+AL138+BJ138+CH138+DF138+ED138+FN138+GL138+IB138+IZ138+KD138+KV138+LN138+MF138+MX138+NP138+ON138+PF138</f>
        <v>1737675.6199999996</v>
      </c>
      <c r="U138" s="149">
        <f t="shared" si="3118"/>
        <v>1707940.6199999996</v>
      </c>
      <c r="V138" s="141">
        <f t="shared" ref="V138:V142" si="3119">+T138-U138</f>
        <v>29735</v>
      </c>
      <c r="W138" s="142">
        <f t="shared" ref="W138:W178" si="3120">+U138/T138*100</f>
        <v>98.288806054607591</v>
      </c>
      <c r="X138" s="141">
        <f t="shared" ref="X138:X142" si="3121">+AD138+AJ138+AP138+BN138+CL138+DJ138+EH138+FR138+GP138+IF138+JD138+KH138+KZ138+LR138+MJ138+NB138+NT138+OR138+PJ138</f>
        <v>29735</v>
      </c>
      <c r="Y138" s="143">
        <f t="shared" ref="Y138:Y142" si="3122">+V138-X138</f>
        <v>0</v>
      </c>
      <c r="Z138" s="144">
        <v>0</v>
      </c>
      <c r="AA138" s="147">
        <v>0</v>
      </c>
      <c r="AB138" s="133">
        <f t="shared" ref="AB138:AB142" si="3123">+Z138-AA138</f>
        <v>0</v>
      </c>
      <c r="AC138" s="134" t="e">
        <f t="shared" ref="AC138:AC142" si="3124">AA138/Z138*100</f>
        <v>#DIV/0!</v>
      </c>
      <c r="AD138" s="133">
        <v>0</v>
      </c>
      <c r="AE138" s="145">
        <f t="shared" ref="AE138:AE142" si="3125">+AB138-AD138</f>
        <v>0</v>
      </c>
      <c r="AF138" s="144">
        <v>0</v>
      </c>
      <c r="AG138" s="147">
        <v>0</v>
      </c>
      <c r="AH138" s="133">
        <f t="shared" ref="AH138:AH142" si="3126">+AF138-AG138</f>
        <v>0</v>
      </c>
      <c r="AI138" s="134" t="e">
        <f t="shared" ref="AI138:AI142" si="3127">AG138/AF138*100</f>
        <v>#DIV/0!</v>
      </c>
      <c r="AJ138" s="133">
        <v>0</v>
      </c>
      <c r="AK138" s="145">
        <f t="shared" ref="AK138:AK142" si="3128">+AH138-AJ138</f>
        <v>0</v>
      </c>
      <c r="AL138" s="144">
        <f t="shared" ref="AL138:AN178" si="3129">+AR138+AX138+BD138</f>
        <v>0</v>
      </c>
      <c r="AM138" s="147">
        <f t="shared" si="3129"/>
        <v>0</v>
      </c>
      <c r="AN138" s="133">
        <f t="shared" si="3129"/>
        <v>0</v>
      </c>
      <c r="AO138" s="134" t="e">
        <f t="shared" ref="AO138:AO178" si="3130">AM138/AL138*100</f>
        <v>#DIV/0!</v>
      </c>
      <c r="AP138" s="133">
        <f t="shared" ref="AP138:AQ178" si="3131">+AV138+BB138+BH138</f>
        <v>0</v>
      </c>
      <c r="AQ138" s="145">
        <f t="shared" si="3131"/>
        <v>0</v>
      </c>
      <c r="AR138" s="144">
        <v>0</v>
      </c>
      <c r="AS138" s="147">
        <v>0</v>
      </c>
      <c r="AT138" s="133">
        <f t="shared" ref="AT138:AT174" si="3132">+AR138-AS138</f>
        <v>0</v>
      </c>
      <c r="AU138" s="134" t="e">
        <f t="shared" ref="AU138:AU174" si="3133">AS138/AR138*100</f>
        <v>#DIV/0!</v>
      </c>
      <c r="AV138" s="133">
        <v>0</v>
      </c>
      <c r="AW138" s="145">
        <f t="shared" ref="AW138:AW174" si="3134">+AT138-AV138</f>
        <v>0</v>
      </c>
      <c r="AX138" s="144">
        <v>0</v>
      </c>
      <c r="AY138" s="147">
        <v>0</v>
      </c>
      <c r="AZ138" s="133">
        <f t="shared" ref="AZ138:AZ174" si="3135">+AX138-AY138</f>
        <v>0</v>
      </c>
      <c r="BA138" s="134" t="e">
        <f t="shared" ref="BA138:BA174" si="3136">AY138/AX138*100</f>
        <v>#DIV/0!</v>
      </c>
      <c r="BB138" s="133">
        <v>0</v>
      </c>
      <c r="BC138" s="145">
        <f t="shared" ref="BC138:BC174" si="3137">+AZ138-BB138</f>
        <v>0</v>
      </c>
      <c r="BD138" s="144">
        <v>0</v>
      </c>
      <c r="BE138" s="147">
        <v>0</v>
      </c>
      <c r="BF138" s="133">
        <f t="shared" ref="BF138:BF174" si="3138">+BD138-BE138</f>
        <v>0</v>
      </c>
      <c r="BG138" s="134" t="e">
        <f t="shared" ref="BG138:BG174" si="3139">BE138/BD138*100</f>
        <v>#DIV/0!</v>
      </c>
      <c r="BH138" s="133">
        <v>0</v>
      </c>
      <c r="BI138" s="145">
        <f t="shared" ref="BI138:BI174" si="3140">+BF138-BH138</f>
        <v>0</v>
      </c>
      <c r="BJ138" s="144">
        <f t="shared" ref="BJ138:BL178" si="3141">+BP138+BV138+CB138</f>
        <v>0</v>
      </c>
      <c r="BK138" s="147">
        <f t="shared" si="3141"/>
        <v>0</v>
      </c>
      <c r="BL138" s="133">
        <f t="shared" si="3141"/>
        <v>0</v>
      </c>
      <c r="BM138" s="134" t="e">
        <f t="shared" ref="BM138:BM178" si="3142">BK138/BJ138*100</f>
        <v>#DIV/0!</v>
      </c>
      <c r="BN138" s="133">
        <f t="shared" ref="BN138:BO178" si="3143">+BT138+BZ138+CF138</f>
        <v>0</v>
      </c>
      <c r="BO138" s="145">
        <f t="shared" si="3143"/>
        <v>0</v>
      </c>
      <c r="BP138" s="144">
        <v>0</v>
      </c>
      <c r="BQ138" s="147">
        <v>0</v>
      </c>
      <c r="BR138" s="133">
        <f t="shared" ref="BR138:BR174" si="3144">+BP138-BQ138</f>
        <v>0</v>
      </c>
      <c r="BS138" s="134" t="e">
        <f t="shared" ref="BS138:BS174" si="3145">BQ138/BP138*100</f>
        <v>#DIV/0!</v>
      </c>
      <c r="BT138" s="133">
        <v>0</v>
      </c>
      <c r="BU138" s="145">
        <f t="shared" ref="BU138:BU174" si="3146">+BR138-BT138</f>
        <v>0</v>
      </c>
      <c r="BV138" s="144">
        <v>0</v>
      </c>
      <c r="BW138" s="147">
        <v>0</v>
      </c>
      <c r="BX138" s="133">
        <f t="shared" ref="BX138:BX174" si="3147">+BV138-BW138</f>
        <v>0</v>
      </c>
      <c r="BY138" s="134" t="e">
        <f t="shared" ref="BY138:BY174" si="3148">BW138/BV138*100</f>
        <v>#DIV/0!</v>
      </c>
      <c r="BZ138" s="133">
        <v>0</v>
      </c>
      <c r="CA138" s="145">
        <f t="shared" ref="CA138:CA174" si="3149">+BX138-BZ138</f>
        <v>0</v>
      </c>
      <c r="CB138" s="144">
        <v>0</v>
      </c>
      <c r="CC138" s="147">
        <v>0</v>
      </c>
      <c r="CD138" s="133">
        <f t="shared" ref="CD138:CD174" si="3150">+CB138-CC138</f>
        <v>0</v>
      </c>
      <c r="CE138" s="134" t="e">
        <f t="shared" ref="CE138:CE174" si="3151">CC138/CB138*100</f>
        <v>#DIV/0!</v>
      </c>
      <c r="CF138" s="133">
        <v>0</v>
      </c>
      <c r="CG138" s="145">
        <f t="shared" ref="CG138:CG174" si="3152">+CD138-CF138</f>
        <v>0</v>
      </c>
      <c r="CH138" s="144">
        <f t="shared" ref="CH138:CJ178" si="3153">+CN138+CT138+CZ138</f>
        <v>0</v>
      </c>
      <c r="CI138" s="147">
        <f t="shared" si="3153"/>
        <v>0</v>
      </c>
      <c r="CJ138" s="133">
        <f t="shared" si="3153"/>
        <v>0</v>
      </c>
      <c r="CK138" s="134" t="e">
        <f t="shared" ref="CK138:CK178" si="3154">CI138/CH138*100</f>
        <v>#DIV/0!</v>
      </c>
      <c r="CL138" s="133">
        <f t="shared" ref="CL138:CM178" si="3155">+CR138+CX138+DD138</f>
        <v>0</v>
      </c>
      <c r="CM138" s="145">
        <f t="shared" si="3155"/>
        <v>0</v>
      </c>
      <c r="CN138" s="144">
        <v>0</v>
      </c>
      <c r="CO138" s="147">
        <v>0</v>
      </c>
      <c r="CP138" s="133">
        <f t="shared" ref="CP138:CP174" si="3156">+CN138-CO138</f>
        <v>0</v>
      </c>
      <c r="CQ138" s="134" t="e">
        <f t="shared" ref="CQ138:CQ174" si="3157">CO138/CN138*100</f>
        <v>#DIV/0!</v>
      </c>
      <c r="CR138" s="133">
        <v>0</v>
      </c>
      <c r="CS138" s="145">
        <f t="shared" ref="CS138:CS174" si="3158">+CP138-CR138</f>
        <v>0</v>
      </c>
      <c r="CT138" s="144">
        <v>0</v>
      </c>
      <c r="CU138" s="147">
        <v>0</v>
      </c>
      <c r="CV138" s="133">
        <f t="shared" ref="CV138:CV174" si="3159">+CT138-CU138</f>
        <v>0</v>
      </c>
      <c r="CW138" s="134" t="e">
        <f t="shared" ref="CW138:CW174" si="3160">CU138/CT138*100</f>
        <v>#DIV/0!</v>
      </c>
      <c r="CX138" s="133">
        <v>0</v>
      </c>
      <c r="CY138" s="145">
        <f t="shared" ref="CY138:CY174" si="3161">+CV138-CX138</f>
        <v>0</v>
      </c>
      <c r="CZ138" s="144">
        <v>0</v>
      </c>
      <c r="DA138" s="147">
        <v>0</v>
      </c>
      <c r="DB138" s="133">
        <f t="shared" ref="DB138:DB174" si="3162">+CZ138-DA138</f>
        <v>0</v>
      </c>
      <c r="DC138" s="134" t="e">
        <f t="shared" ref="DC138:DC174" si="3163">DA138/CZ138*100</f>
        <v>#DIV/0!</v>
      </c>
      <c r="DD138" s="133">
        <v>0</v>
      </c>
      <c r="DE138" s="145">
        <f t="shared" ref="DE138:DE174" si="3164">+DB138-DD138</f>
        <v>0</v>
      </c>
      <c r="DF138" s="144">
        <f t="shared" ref="DF138:DH178" si="3165">+DL138+DR138+DX138</f>
        <v>500461.76</v>
      </c>
      <c r="DG138" s="147">
        <f t="shared" si="3165"/>
        <v>500461.76</v>
      </c>
      <c r="DH138" s="133">
        <f t="shared" si="3165"/>
        <v>0</v>
      </c>
      <c r="DI138" s="134">
        <f t="shared" ref="DI138:DI178" si="3166">DG138/DF138*100</f>
        <v>100</v>
      </c>
      <c r="DJ138" s="133">
        <f t="shared" ref="DJ138:DK178" si="3167">+DP138+DV138+EB138</f>
        <v>0</v>
      </c>
      <c r="DK138" s="145">
        <f t="shared" si="3167"/>
        <v>0</v>
      </c>
      <c r="DL138" s="144">
        <f>+'[10]P-DRI03.0-E'!G6</f>
        <v>337864.28</v>
      </c>
      <c r="DM138" s="147">
        <f>+'[10]P-DRI03.0-E'!H6</f>
        <v>337864.28</v>
      </c>
      <c r="DN138" s="133">
        <f t="shared" ref="DN138:DN174" si="3168">+DL138-DM138</f>
        <v>0</v>
      </c>
      <c r="DO138" s="134">
        <f t="shared" ref="DO138:DO174" si="3169">DM138/DL138*100</f>
        <v>100</v>
      </c>
      <c r="DP138" s="133">
        <f>+'[10]P-DRI03.0-E'!I6</f>
        <v>0</v>
      </c>
      <c r="DQ138" s="145">
        <f t="shared" ref="DQ138:DQ174" si="3170">+DN138-DP138</f>
        <v>0</v>
      </c>
      <c r="DR138" s="144">
        <f>+'[10]P-DRI03.0-E'!G7</f>
        <v>0</v>
      </c>
      <c r="DS138" s="147">
        <f>+'[10]P-DRI03.0-E'!H7</f>
        <v>0</v>
      </c>
      <c r="DT138" s="133">
        <f t="shared" ref="DT138:DT174" si="3171">+DR138-DS138</f>
        <v>0</v>
      </c>
      <c r="DU138" s="134" t="e">
        <f t="shared" ref="DU138:DU174" si="3172">DS138/DR138*100</f>
        <v>#DIV/0!</v>
      </c>
      <c r="DV138" s="133">
        <f>+'[10]P-DRI03.0-E'!I7</f>
        <v>0</v>
      </c>
      <c r="DW138" s="145">
        <f t="shared" ref="DW138:DW174" si="3173">+DT138-DV138</f>
        <v>0</v>
      </c>
      <c r="DX138" s="144">
        <f>+'[10]P-DRI03.0-E'!G8</f>
        <v>162597.48000000001</v>
      </c>
      <c r="DY138" s="147">
        <f>+'[10]P-DRI03.0-E'!H8</f>
        <v>162597.48000000001</v>
      </c>
      <c r="DZ138" s="133">
        <f t="shared" ref="DZ138:DZ142" si="3174">+DX138-DY138</f>
        <v>0</v>
      </c>
      <c r="EA138" s="134">
        <f t="shared" ref="EA138:EA142" si="3175">DY138/DX138*100</f>
        <v>100</v>
      </c>
      <c r="EB138" s="133">
        <f>+'[10]P-DRI03.0-E'!I8</f>
        <v>0</v>
      </c>
      <c r="EC138" s="145">
        <f t="shared" ref="EC138:EC142" si="3176">+DZ138-EB138</f>
        <v>0</v>
      </c>
      <c r="ED138" s="144">
        <f t="shared" ref="ED138:EF178" si="3177">+EJ138+EP138+EV138+FB138+FH138</f>
        <v>76292.39</v>
      </c>
      <c r="EE138" s="147">
        <f t="shared" si="3177"/>
        <v>76292.39</v>
      </c>
      <c r="EF138" s="133">
        <f t="shared" si="3177"/>
        <v>0</v>
      </c>
      <c r="EG138" s="134">
        <f t="shared" ref="EG138:EG178" si="3178">EE138/ED138*100</f>
        <v>100</v>
      </c>
      <c r="EH138" s="133">
        <f t="shared" ref="EH138:EI178" si="3179">+EN138+ET138+EZ138+FF138+FL138</f>
        <v>0</v>
      </c>
      <c r="EI138" s="145">
        <f t="shared" si="3179"/>
        <v>0</v>
      </c>
      <c r="EJ138" s="144">
        <f>+'[10]P-DRI03.0-E'!G9</f>
        <v>67223</v>
      </c>
      <c r="EK138" s="147">
        <f>+'[10]P-DRI03.0-E'!H9</f>
        <v>67223</v>
      </c>
      <c r="EL138" s="133">
        <f t="shared" ref="EL138:EL142" si="3180">+EJ138-EK138</f>
        <v>0</v>
      </c>
      <c r="EM138" s="134">
        <f t="shared" ref="EM138:EM142" si="3181">EK138/EJ138*100</f>
        <v>100</v>
      </c>
      <c r="EN138" s="133">
        <f>+'[10]P-DRI03.0-E'!I9</f>
        <v>0</v>
      </c>
      <c r="EO138" s="145">
        <f t="shared" ref="EO138:EO142" si="3182">+EL138-EN138</f>
        <v>0</v>
      </c>
      <c r="EP138" s="144">
        <f>+'[10]P-DRI03.0-E'!G10</f>
        <v>9069.39</v>
      </c>
      <c r="EQ138" s="147">
        <f>+'[10]P-DRI03.0-E'!H10</f>
        <v>9069.39</v>
      </c>
      <c r="ER138" s="133">
        <f t="shared" ref="ER138:ER142" si="3183">+EP138-EQ138</f>
        <v>0</v>
      </c>
      <c r="ES138" s="134">
        <f t="shared" ref="ES138:ES142" si="3184">EQ138/EP138*100</f>
        <v>100</v>
      </c>
      <c r="ET138" s="133">
        <f>+'[10]P-DRI03.0-E'!I10</f>
        <v>0</v>
      </c>
      <c r="EU138" s="145">
        <f t="shared" ref="EU138:EU142" si="3185">+ER138-ET138</f>
        <v>0</v>
      </c>
      <c r="EV138" s="144">
        <f>+'[10]P-DRI03.0-E'!G11</f>
        <v>0</v>
      </c>
      <c r="EW138" s="147">
        <f>+'[10]P-DRI03.0-E'!H11</f>
        <v>0</v>
      </c>
      <c r="EX138" s="133">
        <f t="shared" ref="EX138:EX142" si="3186">+EV138-EW138</f>
        <v>0</v>
      </c>
      <c r="EY138" s="134" t="e">
        <f t="shared" ref="EY138:EY142" si="3187">EW138/EV138*100</f>
        <v>#DIV/0!</v>
      </c>
      <c r="EZ138" s="133">
        <f>+'[10]P-DRI03.0-E'!I11</f>
        <v>0</v>
      </c>
      <c r="FA138" s="145">
        <f t="shared" ref="FA138:FA142" si="3188">+EX138-EZ138</f>
        <v>0</v>
      </c>
      <c r="FB138" s="144">
        <f>+'[10]P-DRI03.0-E'!G12</f>
        <v>0</v>
      </c>
      <c r="FC138" s="147">
        <f>+'[10]P-DRI03.0-E'!H12</f>
        <v>0</v>
      </c>
      <c r="FD138" s="133">
        <f t="shared" ref="FD138:FD142" si="3189">+FB138-FC138</f>
        <v>0</v>
      </c>
      <c r="FE138" s="134" t="e">
        <f t="shared" ref="FE138:FE142" si="3190">FC138/FB138*100</f>
        <v>#DIV/0!</v>
      </c>
      <c r="FF138" s="133">
        <f>+'[10]P-DRI03.0-E'!I12</f>
        <v>0</v>
      </c>
      <c r="FG138" s="145">
        <f t="shared" ref="FG138:FG142" si="3191">+FD138-FF138</f>
        <v>0</v>
      </c>
      <c r="FH138" s="144">
        <f>+'[10]P-DRI03.0-E'!G13</f>
        <v>0</v>
      </c>
      <c r="FI138" s="147">
        <f>+'[10]P-DRI03.0-E'!H13</f>
        <v>0</v>
      </c>
      <c r="FJ138" s="133">
        <f t="shared" ref="FJ138:FJ142" si="3192">+FH138-FI138</f>
        <v>0</v>
      </c>
      <c r="FK138" s="134" t="e">
        <f t="shared" ref="FK138:FK142" si="3193">FI138/FH138*100</f>
        <v>#DIV/0!</v>
      </c>
      <c r="FL138" s="133"/>
      <c r="FM138" s="145">
        <f t="shared" ref="FM138:FM142" si="3194">+FJ138-FL138</f>
        <v>0</v>
      </c>
      <c r="FN138" s="144">
        <f t="shared" ref="FN138:FP178" si="3195">+FT138+FZ138+GF138</f>
        <v>482808.29</v>
      </c>
      <c r="FO138" s="147">
        <f t="shared" si="3195"/>
        <v>456853.29</v>
      </c>
      <c r="FP138" s="133">
        <f t="shared" si="3195"/>
        <v>25955</v>
      </c>
      <c r="FQ138" s="134">
        <f t="shared" ref="FQ138:FQ178" si="3196">FO138/FN138*100</f>
        <v>94.624160243810223</v>
      </c>
      <c r="FR138" s="133">
        <f t="shared" ref="FR138:FS178" si="3197">+FX138+GD138+GJ138</f>
        <v>25955</v>
      </c>
      <c r="FS138" s="145">
        <f t="shared" si="3197"/>
        <v>0</v>
      </c>
      <c r="FT138" s="144">
        <f>+'[10]P-DRI03.0-E'!G14</f>
        <v>482808.29</v>
      </c>
      <c r="FU138" s="147">
        <f>+'[10]P-DRI03.0-E'!H14</f>
        <v>456853.29</v>
      </c>
      <c r="FV138" s="133">
        <f t="shared" ref="FV138:FV142" si="3198">+FT138-FU138</f>
        <v>25955</v>
      </c>
      <c r="FW138" s="134">
        <f t="shared" ref="FW138:FW142" si="3199">FU138/FT138*100</f>
        <v>94.624160243810223</v>
      </c>
      <c r="FX138" s="133">
        <f>+'[10]P-DRI03.0-E'!I14</f>
        <v>25955</v>
      </c>
      <c r="FY138" s="145">
        <f t="shared" ref="FY138:FY142" si="3200">+FV138-FX138</f>
        <v>0</v>
      </c>
      <c r="FZ138" s="144">
        <f>+'[10]P-DRI03.0-E'!G15</f>
        <v>0</v>
      </c>
      <c r="GA138" s="147">
        <f>+'[10]P-DRI03.0-E'!H15</f>
        <v>0</v>
      </c>
      <c r="GB138" s="133">
        <f t="shared" ref="GB138:GB142" si="3201">+FZ138-GA138</f>
        <v>0</v>
      </c>
      <c r="GC138" s="134" t="e">
        <f t="shared" ref="GC138:GC142" si="3202">GA138/FZ138*100</f>
        <v>#DIV/0!</v>
      </c>
      <c r="GD138" s="133">
        <f>+'[10]P-DRI03.0-E'!I15</f>
        <v>0</v>
      </c>
      <c r="GE138" s="145">
        <f t="shared" ref="GE138:GE142" si="3203">+GB138-GD138</f>
        <v>0</v>
      </c>
      <c r="GF138" s="144">
        <f>+'[10]P-DRI03.0-E'!G16</f>
        <v>0</v>
      </c>
      <c r="GG138" s="147">
        <f>+'[10]P-DRI03.0-E'!H16</f>
        <v>0</v>
      </c>
      <c r="GH138" s="133">
        <f t="shared" ref="GH138:GH142" si="3204">+GF138-GG138</f>
        <v>0</v>
      </c>
      <c r="GI138" s="134" t="e">
        <f t="shared" ref="GI138:GI142" si="3205">GG138/GF138*100</f>
        <v>#DIV/0!</v>
      </c>
      <c r="GJ138" s="133">
        <f>+'[10]P-DRI03.0-E'!I16</f>
        <v>0</v>
      </c>
      <c r="GK138" s="145">
        <f t="shared" ref="GK138:GK142" si="3206">+GH138-GJ138</f>
        <v>0</v>
      </c>
      <c r="GL138" s="144">
        <f t="shared" ref="GL138:GN178" si="3207">+GR138+GX138+HD138+HJ138+HP138+HV138</f>
        <v>32112</v>
      </c>
      <c r="GM138" s="147">
        <f t="shared" si="3207"/>
        <v>32112</v>
      </c>
      <c r="GN138" s="133">
        <f t="shared" si="3207"/>
        <v>0</v>
      </c>
      <c r="GO138" s="134">
        <f t="shared" ref="GO138:GO178" si="3208">GM138/GL138*100</f>
        <v>100</v>
      </c>
      <c r="GP138" s="133">
        <f t="shared" ref="GP138:GQ178" si="3209">+GV138+HB138+HH138+HN138+HT138+HZ138</f>
        <v>0</v>
      </c>
      <c r="GQ138" s="145">
        <f t="shared" si="3209"/>
        <v>0</v>
      </c>
      <c r="GR138" s="144">
        <f>+'[10]P-DRI03.0-E'!G17</f>
        <v>32112</v>
      </c>
      <c r="GS138" s="147">
        <f>+'[10]P-DRI03.0-E'!H17</f>
        <v>32112</v>
      </c>
      <c r="GT138" s="133">
        <f t="shared" ref="GT138:GT142" si="3210">+GR138-GS138</f>
        <v>0</v>
      </c>
      <c r="GU138" s="134">
        <f t="shared" ref="GU138:GU142" si="3211">GS138/GR138*100</f>
        <v>100</v>
      </c>
      <c r="GV138" s="133">
        <f>+'[10]P-DRI03.0-E'!I17</f>
        <v>0</v>
      </c>
      <c r="GW138" s="145">
        <f t="shared" ref="GW138:GW142" si="3212">+GT138-GV138</f>
        <v>0</v>
      </c>
      <c r="GX138" s="144">
        <f>+'[10]P-DRI03.0-E'!G18</f>
        <v>0</v>
      </c>
      <c r="GY138" s="147">
        <f>+'[10]P-DRI03.0-E'!H18</f>
        <v>0</v>
      </c>
      <c r="GZ138" s="133">
        <f t="shared" ref="GZ138:GZ142" si="3213">+GX138-GY138</f>
        <v>0</v>
      </c>
      <c r="HA138" s="134" t="e">
        <f t="shared" ref="HA138:HA142" si="3214">GY138/GX138*100</f>
        <v>#DIV/0!</v>
      </c>
      <c r="HB138" s="133">
        <f>+'[10]P-DRI03.0-E'!I18</f>
        <v>0</v>
      </c>
      <c r="HC138" s="145">
        <f t="shared" ref="HC138:HC142" si="3215">+GZ138-HB138</f>
        <v>0</v>
      </c>
      <c r="HD138" s="144">
        <f>+'[10]P-DRI03.0-E'!G19</f>
        <v>0</v>
      </c>
      <c r="HE138" s="147">
        <f>+'[10]P-DRI03.0-E'!H19</f>
        <v>0</v>
      </c>
      <c r="HF138" s="133">
        <f t="shared" ref="HF138:HF142" si="3216">+HD138-HE138</f>
        <v>0</v>
      </c>
      <c r="HG138" s="134" t="e">
        <f t="shared" ref="HG138:HG142" si="3217">HE138/HD138*100</f>
        <v>#DIV/0!</v>
      </c>
      <c r="HH138" s="133">
        <f>+'[10]P-DRI03.0-E'!I19</f>
        <v>0</v>
      </c>
      <c r="HI138" s="145">
        <f t="shared" ref="HI138:HI142" si="3218">+HF138-HH138</f>
        <v>0</v>
      </c>
      <c r="HJ138" s="144">
        <f>+'[10]P-DRI03.0-E'!G20</f>
        <v>0</v>
      </c>
      <c r="HK138" s="147">
        <f>+'[10]P-DRI03.0-E'!H20</f>
        <v>0</v>
      </c>
      <c r="HL138" s="133">
        <f t="shared" ref="HL138:HL142" si="3219">+HJ138-HK138</f>
        <v>0</v>
      </c>
      <c r="HM138" s="134" t="e">
        <f t="shared" ref="HM138:HM142" si="3220">HK138/HJ138*100</f>
        <v>#DIV/0!</v>
      </c>
      <c r="HN138" s="133">
        <f>+'[10]P-DRI03.0-E'!I20</f>
        <v>0</v>
      </c>
      <c r="HO138" s="145">
        <f t="shared" ref="HO138:HO142" si="3221">+HL138-HN138</f>
        <v>0</v>
      </c>
      <c r="HP138" s="144">
        <f>+'[10]P-DRI03.0-E'!G21</f>
        <v>0</v>
      </c>
      <c r="HQ138" s="147">
        <f>+'[10]P-DRI03.0-E'!H21</f>
        <v>0</v>
      </c>
      <c r="HR138" s="133">
        <f t="shared" ref="HR138:HR142" si="3222">+HP138-HQ138</f>
        <v>0</v>
      </c>
      <c r="HS138" s="134" t="e">
        <f t="shared" ref="HS138:HS142" si="3223">HQ138/HP138*100</f>
        <v>#DIV/0!</v>
      </c>
      <c r="HT138" s="133">
        <f>+'[10]P-DRI03.0-E'!I21</f>
        <v>0</v>
      </c>
      <c r="HU138" s="145">
        <f t="shared" ref="HU138:HU142" si="3224">+HR138-HT138</f>
        <v>0</v>
      </c>
      <c r="HV138" s="144">
        <f>+'[10]P-DRI03.0-E'!G22</f>
        <v>0</v>
      </c>
      <c r="HW138" s="147">
        <f>+'[10]P-DRI03.0-E'!H22</f>
        <v>0</v>
      </c>
      <c r="HX138" s="133">
        <f t="shared" ref="HX138:HX142" si="3225">+HV138-HW138</f>
        <v>0</v>
      </c>
      <c r="HY138" s="134" t="e">
        <f t="shared" ref="HY138:HY142" si="3226">HW138/HV138*100</f>
        <v>#DIV/0!</v>
      </c>
      <c r="HZ138" s="133">
        <f>+'[10]P-DRI03.0-E'!I22</f>
        <v>0</v>
      </c>
      <c r="IA138" s="145">
        <f t="shared" ref="IA138:IA142" si="3227">+HX138-HZ138</f>
        <v>0</v>
      </c>
      <c r="IB138" s="144">
        <f t="shared" ref="IB138:ID178" si="3228">+IH138+IN138+IT138</f>
        <v>125617.64</v>
      </c>
      <c r="IC138" s="147">
        <f t="shared" si="3228"/>
        <v>125617.64</v>
      </c>
      <c r="ID138" s="133">
        <f t="shared" si="3228"/>
        <v>0</v>
      </c>
      <c r="IE138" s="134">
        <f t="shared" ref="IE138:IE178" si="3229">IC138/IB138*100</f>
        <v>100</v>
      </c>
      <c r="IF138" s="133">
        <f t="shared" ref="IF138:IG178" si="3230">+IL138+IR138+IX138</f>
        <v>0</v>
      </c>
      <c r="IG138" s="145">
        <f t="shared" si="3230"/>
        <v>0</v>
      </c>
      <c r="IH138" s="144">
        <f>+'[10]P-DRI03.0-E'!G23</f>
        <v>125617.64</v>
      </c>
      <c r="II138" s="147">
        <f>+'[10]P-DRI03.0-E'!H23</f>
        <v>125617.64</v>
      </c>
      <c r="IJ138" s="133">
        <f t="shared" ref="IJ138:IJ142" si="3231">+IH138-II138</f>
        <v>0</v>
      </c>
      <c r="IK138" s="134">
        <f t="shared" ref="IK138:IK142" si="3232">II138/IH138*100</f>
        <v>100</v>
      </c>
      <c r="IL138" s="133">
        <f>+'[10]P-DRI03.0-E'!I23</f>
        <v>0</v>
      </c>
      <c r="IM138" s="145">
        <f t="shared" ref="IM138:IM142" si="3233">+IJ138-IL138</f>
        <v>0</v>
      </c>
      <c r="IN138" s="144">
        <f>+'[10]P-DRI03.0-E'!G24</f>
        <v>0</v>
      </c>
      <c r="IO138" s="147">
        <f>+'[10]P-DRI03.0-E'!H24</f>
        <v>0</v>
      </c>
      <c r="IP138" s="133">
        <f t="shared" ref="IP138:IP142" si="3234">+IN138-IO138</f>
        <v>0</v>
      </c>
      <c r="IQ138" s="134" t="e">
        <f t="shared" ref="IQ138:IQ142" si="3235">IO138/IN138*100</f>
        <v>#DIV/0!</v>
      </c>
      <c r="IR138" s="133">
        <f>+'[10]P-DRI03.0-E'!I24</f>
        <v>0</v>
      </c>
      <c r="IS138" s="145">
        <f t="shared" ref="IS138:IS142" si="3236">+IP138-IR138</f>
        <v>0</v>
      </c>
      <c r="IT138" s="144">
        <f>+'[10]P-DRI03.0-E'!G25</f>
        <v>0</v>
      </c>
      <c r="IU138" s="147">
        <f>+'[10]P-DRI03.0-E'!H25</f>
        <v>0</v>
      </c>
      <c r="IV138" s="133">
        <f t="shared" ref="IV138:IV142" si="3237">+IT138-IU138</f>
        <v>0</v>
      </c>
      <c r="IW138" s="134" t="e">
        <f t="shared" ref="IW138:IW142" si="3238">IU138/IT138*100</f>
        <v>#DIV/0!</v>
      </c>
      <c r="IX138" s="133">
        <f>+'[10]P-DRI03.0-E'!I25</f>
        <v>0</v>
      </c>
      <c r="IY138" s="145">
        <f t="shared" ref="IY138:IY142" si="3239">+IV138-IX138</f>
        <v>0</v>
      </c>
      <c r="IZ138" s="144">
        <f t="shared" ref="IZ138:JB178" si="3240">+JF138+JL138+JR138+JX138</f>
        <v>58965.7</v>
      </c>
      <c r="JA138" s="147">
        <f t="shared" si="3240"/>
        <v>58965.7</v>
      </c>
      <c r="JB138" s="133">
        <f t="shared" si="3240"/>
        <v>0</v>
      </c>
      <c r="JC138" s="134">
        <f t="shared" ref="JC138:JC178" si="3241">JA138/IZ138*100</f>
        <v>100</v>
      </c>
      <c r="JD138" s="133">
        <f t="shared" ref="JD138:JE178" si="3242">+JJ138+JP138+JV138+KB138</f>
        <v>0</v>
      </c>
      <c r="JE138" s="145">
        <f t="shared" si="3242"/>
        <v>0</v>
      </c>
      <c r="JF138" s="144">
        <f>+'[10]P-DRI03.0-E'!G26</f>
        <v>58965.7</v>
      </c>
      <c r="JG138" s="147">
        <f>+'[10]P-DRI03.0-E'!H26</f>
        <v>58965.7</v>
      </c>
      <c r="JH138" s="133">
        <f t="shared" ref="JH138:JH142" si="3243">+JF138-JG138</f>
        <v>0</v>
      </c>
      <c r="JI138" s="134">
        <f t="shared" ref="JI138:JI142" si="3244">JG138/JF138*100</f>
        <v>100</v>
      </c>
      <c r="JJ138" s="133">
        <f>+'[10]P-DRI03.0-E'!I26</f>
        <v>0</v>
      </c>
      <c r="JK138" s="145">
        <f t="shared" ref="JK138:JK142" si="3245">+JH138-JJ138</f>
        <v>0</v>
      </c>
      <c r="JL138" s="144">
        <f>+'[10]P-DRI03.0-E'!G27</f>
        <v>0</v>
      </c>
      <c r="JM138" s="147">
        <f>+'[10]P-DRI03.0-E'!H27</f>
        <v>0</v>
      </c>
      <c r="JN138" s="133">
        <f t="shared" ref="JN138:JN142" si="3246">+JL138-JM138</f>
        <v>0</v>
      </c>
      <c r="JO138" s="134" t="e">
        <f t="shared" ref="JO138:JO142" si="3247">JM138/JL138*100</f>
        <v>#DIV/0!</v>
      </c>
      <c r="JP138" s="133">
        <f>+'[10]P-DRI03.0-E'!I27</f>
        <v>0</v>
      </c>
      <c r="JQ138" s="145">
        <f t="shared" ref="JQ138:JQ142" si="3248">+JN138-JP138</f>
        <v>0</v>
      </c>
      <c r="JR138" s="144">
        <f>+'[10]P-DRI03.0-E'!G28</f>
        <v>0</v>
      </c>
      <c r="JS138" s="147">
        <f>+'[10]P-DRI03.0-E'!H28</f>
        <v>0</v>
      </c>
      <c r="JT138" s="133">
        <f t="shared" ref="JT138:JT142" si="3249">+JR138-JS138</f>
        <v>0</v>
      </c>
      <c r="JU138" s="134" t="e">
        <f t="shared" ref="JU138:JU142" si="3250">JS138/JR138*100</f>
        <v>#DIV/0!</v>
      </c>
      <c r="JV138" s="133">
        <f>+'[10]P-DRI03.0-E'!I28</f>
        <v>0</v>
      </c>
      <c r="JW138" s="145">
        <f t="shared" ref="JW138:JW142" si="3251">+JT138-JV138</f>
        <v>0</v>
      </c>
      <c r="JX138" s="144">
        <f>+'[10]P-DRI03.0-E'!G29</f>
        <v>0</v>
      </c>
      <c r="JY138" s="147">
        <f>+'[10]P-DRI03.0-E'!H29</f>
        <v>0</v>
      </c>
      <c r="JZ138" s="133">
        <f t="shared" ref="JZ138:JZ142" si="3252">+JX138-JY138</f>
        <v>0</v>
      </c>
      <c r="KA138" s="134" t="e">
        <f t="shared" ref="KA138:KA142" si="3253">JY138/JX138*100</f>
        <v>#DIV/0!</v>
      </c>
      <c r="KB138" s="133">
        <f>+'[10]P-DRI03.0-E'!I29</f>
        <v>0</v>
      </c>
      <c r="KC138" s="145">
        <f t="shared" ref="KC138:KC142" si="3254">+JZ138-KB138</f>
        <v>0</v>
      </c>
      <c r="KD138" s="144">
        <f t="shared" ref="KD138:KF178" si="3255">+KJ138+KP138</f>
        <v>14333.15</v>
      </c>
      <c r="KE138" s="147">
        <f t="shared" si="3255"/>
        <v>14333.15</v>
      </c>
      <c r="KF138" s="133">
        <f t="shared" si="3255"/>
        <v>0</v>
      </c>
      <c r="KG138" s="134">
        <f t="shared" ref="KG138:KG178" si="3256">KE138/KD138*100</f>
        <v>100</v>
      </c>
      <c r="KH138" s="133">
        <f t="shared" ref="KH138:KI178" si="3257">+KN138+KT138</f>
        <v>0</v>
      </c>
      <c r="KI138" s="145">
        <f t="shared" si="3257"/>
        <v>0</v>
      </c>
      <c r="KJ138" s="144">
        <f>+'[10]P-DRI03.0-E'!G30</f>
        <v>14333.15</v>
      </c>
      <c r="KK138" s="147">
        <f>+'[10]P-DRI03.0-E'!H30</f>
        <v>14333.15</v>
      </c>
      <c r="KL138" s="133">
        <f t="shared" ref="KL138:KL142" si="3258">+KJ138-KK138</f>
        <v>0</v>
      </c>
      <c r="KM138" s="134">
        <f t="shared" ref="KM138:KM142" si="3259">KK138/KJ138*100</f>
        <v>100</v>
      </c>
      <c r="KN138" s="133">
        <f>+'[10]P-DRI03.0-E'!I30</f>
        <v>0</v>
      </c>
      <c r="KO138" s="145">
        <f t="shared" ref="KO138:KO142" si="3260">+KL138-KN138</f>
        <v>0</v>
      </c>
      <c r="KP138" s="144">
        <f>+'[10]P-DRI03.0-E'!G31</f>
        <v>0</v>
      </c>
      <c r="KQ138" s="147">
        <f>+'[10]P-DRI03.0-E'!H31</f>
        <v>0</v>
      </c>
      <c r="KR138" s="133">
        <f t="shared" ref="KR138:KR142" si="3261">+KP138-KQ138</f>
        <v>0</v>
      </c>
      <c r="KS138" s="134" t="e">
        <f t="shared" ref="KS138:KS142" si="3262">KQ138/KP138*100</f>
        <v>#DIV/0!</v>
      </c>
      <c r="KT138" s="133">
        <f>+'[10]P-DRI03.0-E'!I31</f>
        <v>0</v>
      </c>
      <c r="KU138" s="145">
        <f t="shared" ref="KU138:KU142" si="3263">+KR138-KT138</f>
        <v>0</v>
      </c>
      <c r="KV138" s="144">
        <f t="shared" ref="KV138:KX178" si="3264">+LB138+LH138</f>
        <v>54207.65</v>
      </c>
      <c r="KW138" s="147">
        <f t="shared" si="3264"/>
        <v>54207.65</v>
      </c>
      <c r="KX138" s="133">
        <f t="shared" si="3264"/>
        <v>0</v>
      </c>
      <c r="KY138" s="134">
        <f t="shared" ref="KY138:KY178" si="3265">KW138/KV138*100</f>
        <v>100</v>
      </c>
      <c r="KZ138" s="133">
        <f t="shared" ref="KZ138:LA178" si="3266">+LF138+LL138</f>
        <v>0</v>
      </c>
      <c r="LA138" s="145">
        <f t="shared" si="3266"/>
        <v>0</v>
      </c>
      <c r="LB138" s="144">
        <f>+'[10]P-DRI03.0-E'!G32</f>
        <v>0</v>
      </c>
      <c r="LC138" s="147">
        <f>+'[10]P-DRI03.0-E'!H32</f>
        <v>0</v>
      </c>
      <c r="LD138" s="133">
        <f t="shared" ref="LD138:LD142" si="3267">+LB138-LC138</f>
        <v>0</v>
      </c>
      <c r="LE138" s="134" t="e">
        <f t="shared" ref="LE138:LE142" si="3268">LC138/LB138*100</f>
        <v>#DIV/0!</v>
      </c>
      <c r="LF138" s="133">
        <f>+'[10]P-DRI03.0-E'!I32</f>
        <v>0</v>
      </c>
      <c r="LG138" s="145">
        <f t="shared" ref="LG138:LG142" si="3269">+LD138-LF138</f>
        <v>0</v>
      </c>
      <c r="LH138" s="144">
        <f>+'[10]P-DRI03.0-E'!G33</f>
        <v>54207.65</v>
      </c>
      <c r="LI138" s="147">
        <f>+'[10]P-DRI03.0-E'!H33</f>
        <v>54207.65</v>
      </c>
      <c r="LJ138" s="133">
        <f t="shared" ref="LJ138:LJ142" si="3270">+LH138-LI138</f>
        <v>0</v>
      </c>
      <c r="LK138" s="134">
        <f t="shared" ref="LK138:LK142" si="3271">LI138/LH138*100</f>
        <v>100</v>
      </c>
      <c r="LL138" s="133">
        <f>+'[10]P-DRI03.0-E'!I33</f>
        <v>0</v>
      </c>
      <c r="LM138" s="145">
        <f t="shared" ref="LM138:LM142" si="3272">+LJ138-LL138</f>
        <v>0</v>
      </c>
      <c r="LN138" s="144">
        <f t="shared" ref="LN138:LP178" si="3273">+LT138+LZ138</f>
        <v>0</v>
      </c>
      <c r="LO138" s="147">
        <f t="shared" si="3273"/>
        <v>0</v>
      </c>
      <c r="LP138" s="133">
        <f t="shared" si="3273"/>
        <v>0</v>
      </c>
      <c r="LQ138" s="134" t="e">
        <f t="shared" ref="LQ138:LQ178" si="3274">LO138/LN138*100</f>
        <v>#DIV/0!</v>
      </c>
      <c r="LR138" s="133">
        <f t="shared" ref="LR138:LS178" si="3275">+LX138+MD138</f>
        <v>0</v>
      </c>
      <c r="LS138" s="145">
        <f t="shared" si="3275"/>
        <v>0</v>
      </c>
      <c r="LT138" s="144">
        <f>+'[10]P-DRI03.0-E'!G34</f>
        <v>0</v>
      </c>
      <c r="LU138" s="147">
        <f>+'[10]P-DRI03.0-E'!H34</f>
        <v>0</v>
      </c>
      <c r="LV138" s="133">
        <f t="shared" ref="LV138:LV142" si="3276">+LT138-LU138</f>
        <v>0</v>
      </c>
      <c r="LW138" s="134" t="e">
        <f t="shared" ref="LW138:LW142" si="3277">LU138/LT138*100</f>
        <v>#DIV/0!</v>
      </c>
      <c r="LX138" s="133">
        <f>+'[10]P-DRI03.0-E'!I34</f>
        <v>0</v>
      </c>
      <c r="LY138" s="145">
        <f t="shared" ref="LY138:LY142" si="3278">+LV138-LX138</f>
        <v>0</v>
      </c>
      <c r="LZ138" s="144">
        <f>+'[10]P-DRI03.0-E'!G35</f>
        <v>0</v>
      </c>
      <c r="MA138" s="147">
        <f>+'[10]P-DRI03.0-E'!H35</f>
        <v>0</v>
      </c>
      <c r="MB138" s="133">
        <f t="shared" ref="MB138:MB142" si="3279">+LZ138-MA138</f>
        <v>0</v>
      </c>
      <c r="MC138" s="134" t="e">
        <f t="shared" ref="MC138:MC142" si="3280">MA138/LZ138*100</f>
        <v>#DIV/0!</v>
      </c>
      <c r="MD138" s="133">
        <f>+'[10]P-DRI03.0-E'!I35</f>
        <v>0</v>
      </c>
      <c r="ME138" s="145">
        <f t="shared" ref="ME138:ME142" si="3281">+MB138-MD138</f>
        <v>0</v>
      </c>
      <c r="MF138" s="144">
        <f t="shared" ref="MF138:MH178" si="3282">+ML138+MR138</f>
        <v>0</v>
      </c>
      <c r="MG138" s="147">
        <f t="shared" si="3282"/>
        <v>0</v>
      </c>
      <c r="MH138" s="133">
        <f t="shared" si="3282"/>
        <v>0</v>
      </c>
      <c r="MI138" s="134" t="e">
        <f t="shared" ref="MI138:MI178" si="3283">MG138/MF138*100</f>
        <v>#DIV/0!</v>
      </c>
      <c r="MJ138" s="133">
        <f t="shared" ref="MJ138:MK178" si="3284">+MP138+MV138</f>
        <v>0</v>
      </c>
      <c r="MK138" s="145">
        <f t="shared" si="3284"/>
        <v>0</v>
      </c>
      <c r="ML138" s="144">
        <f>+'[10]P-DRI03.0-E'!G36</f>
        <v>0</v>
      </c>
      <c r="MM138" s="147">
        <f>+'[10]P-DRI03.0-E'!H36</f>
        <v>0</v>
      </c>
      <c r="MN138" s="133">
        <f t="shared" ref="MN138:MN142" si="3285">+ML138-MM138</f>
        <v>0</v>
      </c>
      <c r="MO138" s="134" t="e">
        <f t="shared" ref="MO138:MO142" si="3286">MM138/ML138*100</f>
        <v>#DIV/0!</v>
      </c>
      <c r="MP138" s="133">
        <f>+'[10]P-DRI03.0-E'!I36</f>
        <v>0</v>
      </c>
      <c r="MQ138" s="145">
        <f t="shared" ref="MQ138:MQ142" si="3287">+MN138-MP138</f>
        <v>0</v>
      </c>
      <c r="MR138" s="144">
        <f>+'[10]P-DRI03.0-E'!G37</f>
        <v>0</v>
      </c>
      <c r="MS138" s="147">
        <f>+'[10]P-DRI03.0-E'!H37</f>
        <v>0</v>
      </c>
      <c r="MT138" s="133">
        <f t="shared" ref="MT138:MT142" si="3288">+MR138-MS138</f>
        <v>0</v>
      </c>
      <c r="MU138" s="134" t="e">
        <f t="shared" ref="MU138:MU142" si="3289">MS138/MR138*100</f>
        <v>#DIV/0!</v>
      </c>
      <c r="MV138" s="133">
        <f>+'[10]P-DRI03.0-E'!I37</f>
        <v>0</v>
      </c>
      <c r="MW138" s="145">
        <f t="shared" ref="MW138:MW142" si="3290">+MT138-MV138</f>
        <v>0</v>
      </c>
      <c r="MX138" s="144">
        <f t="shared" ref="MX138:MZ178" si="3291">+ND138+NJ138</f>
        <v>0</v>
      </c>
      <c r="MY138" s="147">
        <f t="shared" si="3291"/>
        <v>0</v>
      </c>
      <c r="MZ138" s="133">
        <f t="shared" si="3291"/>
        <v>0</v>
      </c>
      <c r="NA138" s="134" t="e">
        <f t="shared" ref="NA138:NA178" si="3292">MY138/MX138*100</f>
        <v>#DIV/0!</v>
      </c>
      <c r="NB138" s="133">
        <f t="shared" ref="NB138:NC178" si="3293">+NH138+NN138</f>
        <v>0</v>
      </c>
      <c r="NC138" s="145">
        <f t="shared" si="3293"/>
        <v>0</v>
      </c>
      <c r="ND138" s="144">
        <f>+'[10]P-DRI03.0-E'!G38</f>
        <v>0</v>
      </c>
      <c r="NE138" s="147">
        <f>+'[10]P-DRI03.0-E'!H38</f>
        <v>0</v>
      </c>
      <c r="NF138" s="133">
        <f t="shared" ref="NF138:NF142" si="3294">+ND138-NE138</f>
        <v>0</v>
      </c>
      <c r="NG138" s="134" t="e">
        <f t="shared" ref="NG138:NG142" si="3295">NE138/ND138*100</f>
        <v>#DIV/0!</v>
      </c>
      <c r="NH138" s="133">
        <f>+'[10]P-DRI03.0-E'!I38</f>
        <v>0</v>
      </c>
      <c r="NI138" s="145">
        <f t="shared" ref="NI138:NI142" si="3296">+NF138-NH138</f>
        <v>0</v>
      </c>
      <c r="NJ138" s="144">
        <f>+'[10]P-DRI03.0-E'!G39</f>
        <v>0</v>
      </c>
      <c r="NK138" s="147">
        <f>+'[10]P-DRI03.0-E'!H39</f>
        <v>0</v>
      </c>
      <c r="NL138" s="133">
        <f t="shared" ref="NL138:NL142" si="3297">+NJ138-NK138</f>
        <v>0</v>
      </c>
      <c r="NM138" s="134" t="e">
        <f t="shared" ref="NM138:NM142" si="3298">NK138/NJ138*100</f>
        <v>#DIV/0!</v>
      </c>
      <c r="NN138" s="133">
        <f>+'[10]P-DRI03.0-E'!I39</f>
        <v>0</v>
      </c>
      <c r="NO138" s="145">
        <f t="shared" ref="NO138:NO142" si="3299">+NL138-NN138</f>
        <v>0</v>
      </c>
      <c r="NP138" s="144">
        <f t="shared" ref="NP138:NR178" si="3300">+NV138+OB138+OH138</f>
        <v>265801.03999999998</v>
      </c>
      <c r="NQ138" s="147">
        <f t="shared" si="3300"/>
        <v>262021.03999999998</v>
      </c>
      <c r="NR138" s="133">
        <f t="shared" si="3300"/>
        <v>3780</v>
      </c>
      <c r="NS138" s="134">
        <f t="shared" ref="NS138:NS178" si="3301">NQ138/NP138*100</f>
        <v>98.577883668175261</v>
      </c>
      <c r="NT138" s="133">
        <f t="shared" ref="NT138:NU178" si="3302">+NZ138+OF138+OL138</f>
        <v>3780</v>
      </c>
      <c r="NU138" s="145">
        <f t="shared" si="3302"/>
        <v>0</v>
      </c>
      <c r="NV138" s="144">
        <f>+'[10]P-DRI03.0-E'!G40</f>
        <v>310801.03999999998</v>
      </c>
      <c r="NW138" s="147">
        <f>+'[10]P-DRI03.0-E'!H40</f>
        <v>307021.03999999998</v>
      </c>
      <c r="NX138" s="133">
        <f t="shared" ref="NX138:NX142" si="3303">+NV138-NW138</f>
        <v>3780</v>
      </c>
      <c r="NY138" s="134">
        <f t="shared" ref="NY138:NY142" si="3304">NW138/NV138*100</f>
        <v>98.783787853476937</v>
      </c>
      <c r="NZ138" s="133">
        <f>+'[10]P-DRI03.0-E'!I40</f>
        <v>3780</v>
      </c>
      <c r="OA138" s="145">
        <f t="shared" ref="OA138:OA142" si="3305">+NX138-NZ138</f>
        <v>0</v>
      </c>
      <c r="OB138" s="144">
        <f>+'[10]P-DRI03.0-E'!G41</f>
        <v>-45000</v>
      </c>
      <c r="OC138" s="147">
        <f>+'[10]P-DRI03.0-E'!H41</f>
        <v>-45000</v>
      </c>
      <c r="OD138" s="133">
        <f t="shared" ref="OD138:OD142" si="3306">+OB138-OC138</f>
        <v>0</v>
      </c>
      <c r="OE138" s="134">
        <f t="shared" ref="OE138:OE142" si="3307">OC138/OB138*100</f>
        <v>100</v>
      </c>
      <c r="OF138" s="133">
        <f>+'[10]P-DRI03.0-E'!I41</f>
        <v>0</v>
      </c>
      <c r="OG138" s="145">
        <f t="shared" ref="OG138:OG142" si="3308">+OD138-OF138</f>
        <v>0</v>
      </c>
      <c r="OH138" s="144">
        <f>+'[10]P-DRI03.0-E'!G42</f>
        <v>0</v>
      </c>
      <c r="OI138" s="147">
        <f>+'[10]P-DRI03.0-E'!H42</f>
        <v>0</v>
      </c>
      <c r="OJ138" s="133">
        <f t="shared" ref="OJ138:OJ142" si="3309">+OH138-OI138</f>
        <v>0</v>
      </c>
      <c r="OK138" s="134" t="e">
        <f t="shared" ref="OK138:OK142" si="3310">OI138/OH138*100</f>
        <v>#DIV/0!</v>
      </c>
      <c r="OL138" s="133">
        <f>+'[10]P-DRI03.0-E'!I42</f>
        <v>0</v>
      </c>
      <c r="OM138" s="145">
        <f t="shared" ref="OM138:OM142" si="3311">+OJ138-OL138</f>
        <v>0</v>
      </c>
      <c r="ON138" s="144">
        <f t="shared" ref="ON138:OP178" si="3312">+OT138+OZ138</f>
        <v>127076</v>
      </c>
      <c r="OO138" s="147">
        <f t="shared" si="3312"/>
        <v>127076</v>
      </c>
      <c r="OP138" s="133">
        <f t="shared" si="3312"/>
        <v>0</v>
      </c>
      <c r="OQ138" s="134">
        <f t="shared" ref="OQ138:OQ178" si="3313">OO138/ON138*100</f>
        <v>100</v>
      </c>
      <c r="OR138" s="133">
        <f t="shared" ref="OR138:OS178" si="3314">+OX138+PD138</f>
        <v>0</v>
      </c>
      <c r="OS138" s="145">
        <f t="shared" si="3314"/>
        <v>0</v>
      </c>
      <c r="OT138" s="144">
        <f>+'[10]P-DRI03.0-E'!G43</f>
        <v>127076</v>
      </c>
      <c r="OU138" s="147">
        <f>+'[10]P-DRI03.0-E'!H43</f>
        <v>127076</v>
      </c>
      <c r="OV138" s="133">
        <f t="shared" ref="OV138:OV142" si="3315">+OT138-OU138</f>
        <v>0</v>
      </c>
      <c r="OW138" s="134">
        <f t="shared" ref="OW138:OW142" si="3316">OU138/OT138*100</f>
        <v>100</v>
      </c>
      <c r="OX138" s="133">
        <f>+'[10]P-DRI03.0-E'!I43</f>
        <v>0</v>
      </c>
      <c r="OY138" s="145">
        <f t="shared" ref="OY138:OY142" si="3317">+OV138-OX138</f>
        <v>0</v>
      </c>
      <c r="OZ138" s="144">
        <f>+'[10]P-DRI03.0-E'!G44</f>
        <v>0</v>
      </c>
      <c r="PA138" s="147">
        <f>+'[10]P-DRI03.0-E'!H44</f>
        <v>0</v>
      </c>
      <c r="PB138" s="133">
        <f t="shared" ref="PB138:PB142" si="3318">+OZ138-PA138</f>
        <v>0</v>
      </c>
      <c r="PC138" s="134" t="e">
        <f t="shared" ref="PC138:PC142" si="3319">PA138/OZ138*100</f>
        <v>#DIV/0!</v>
      </c>
      <c r="PD138" s="133">
        <f>+'[10]P-DRI03.0-E'!I44</f>
        <v>0</v>
      </c>
      <c r="PE138" s="145">
        <f t="shared" ref="PE138:PE142" si="3320">+PB138-PD138</f>
        <v>0</v>
      </c>
      <c r="PF138" s="144">
        <f t="shared" ref="PF138:PH178" si="3321">+PL138+PR138</f>
        <v>0</v>
      </c>
      <c r="PG138" s="147">
        <f t="shared" si="3321"/>
        <v>0</v>
      </c>
      <c r="PH138" s="133">
        <f t="shared" si="3321"/>
        <v>0</v>
      </c>
      <c r="PI138" s="134" t="e">
        <f t="shared" ref="PI138:PI178" si="3322">PG138/PF138*100</f>
        <v>#DIV/0!</v>
      </c>
      <c r="PJ138" s="133">
        <f t="shared" ref="PJ138:PK178" si="3323">+PP138+PV138</f>
        <v>0</v>
      </c>
      <c r="PK138" s="145">
        <f t="shared" si="3323"/>
        <v>0</v>
      </c>
      <c r="PL138" s="144">
        <f>+'[10]P-DRI03.0-E'!G45</f>
        <v>0</v>
      </c>
      <c r="PM138" s="147">
        <f>+'[10]P-DRI03.0-E'!H45</f>
        <v>0</v>
      </c>
      <c r="PN138" s="133">
        <f t="shared" ref="PN138:PN142" si="3324">+PL138-PM138</f>
        <v>0</v>
      </c>
      <c r="PO138" s="134" t="e">
        <f t="shared" ref="PO138:PO142" si="3325">PM138/PL138*100</f>
        <v>#DIV/0!</v>
      </c>
      <c r="PP138" s="133">
        <f>+'[10]P-DRI03.0-E'!I45</f>
        <v>0</v>
      </c>
      <c r="PQ138" s="145">
        <f t="shared" ref="PQ138:PQ142" si="3326">+PN138-PP138</f>
        <v>0</v>
      </c>
      <c r="PR138" s="144">
        <f>+'[10]P-DRI03.0-E'!G46</f>
        <v>0</v>
      </c>
      <c r="PS138" s="147">
        <f>+'[10]P-DRI03.0-E'!H46</f>
        <v>0</v>
      </c>
      <c r="PT138" s="133">
        <f t="shared" ref="PT138:PT142" si="3327">+PR138-PS138</f>
        <v>0</v>
      </c>
      <c r="PU138" s="134" t="e">
        <f t="shared" ref="PU138:PU142" si="3328">PS138/PR138*100</f>
        <v>#DIV/0!</v>
      </c>
      <c r="PV138" s="133">
        <f>+'[10]P-DRI03.0-E'!I46</f>
        <v>0</v>
      </c>
      <c r="PW138" s="145">
        <f t="shared" ref="PW138:PW142" si="3329">+PT138-PV138</f>
        <v>0</v>
      </c>
    </row>
    <row r="139" spans="1:439" s="98" customFormat="1">
      <c r="A139" s="150"/>
      <c r="B139" s="184" t="s">
        <v>863</v>
      </c>
      <c r="C139" s="184" t="s">
        <v>864</v>
      </c>
      <c r="D139" s="133">
        <f>+'[10]ค่าใช้+ประสาน งบโครงการ (P)'!D50</f>
        <v>500996.77</v>
      </c>
      <c r="E139" s="133">
        <f>+'[10]ค่าใช้+ประสาน งบโครงการ (P)'!E50</f>
        <v>0</v>
      </c>
      <c r="F139" s="133">
        <f t="shared" si="2371"/>
        <v>500996.77</v>
      </c>
      <c r="G139" s="147">
        <f>+'[10]ค่าใช้+ประสาน งบโครงการ (P)'!F50</f>
        <v>0</v>
      </c>
      <c r="H139" s="133">
        <f t="shared" si="3114"/>
        <v>500996.77</v>
      </c>
      <c r="I139" s="147">
        <f>+'[10]ค่าใช้+ประสาน งบโครงการ (P)'!H50</f>
        <v>12048.1</v>
      </c>
      <c r="J139" s="133">
        <f t="shared" si="2373"/>
        <v>488948.67000000004</v>
      </c>
      <c r="K139" s="134">
        <f t="shared" si="3092"/>
        <v>2.4048258834083898</v>
      </c>
      <c r="L139" s="133">
        <f>+'[10]ค่าใช้+ประสาน งบโครงการ (P)'!K50</f>
        <v>0</v>
      </c>
      <c r="M139" s="135">
        <f t="shared" si="2374"/>
        <v>488948.67000000004</v>
      </c>
      <c r="N139" s="136">
        <f t="shared" si="3115"/>
        <v>0</v>
      </c>
      <c r="O139" s="148">
        <f t="shared" si="3115"/>
        <v>0</v>
      </c>
      <c r="P139" s="137">
        <f t="shared" si="3115"/>
        <v>0</v>
      </c>
      <c r="Q139" s="138" t="e">
        <f t="shared" si="3116"/>
        <v>#DIV/0!</v>
      </c>
      <c r="R139" s="137">
        <f t="shared" si="3117"/>
        <v>0</v>
      </c>
      <c r="S139" s="139">
        <f t="shared" si="3117"/>
        <v>0</v>
      </c>
      <c r="T139" s="140">
        <f t="shared" si="3118"/>
        <v>500996.77</v>
      </c>
      <c r="U139" s="149">
        <f t="shared" si="3118"/>
        <v>12048.1</v>
      </c>
      <c r="V139" s="141">
        <f t="shared" si="3119"/>
        <v>488948.67000000004</v>
      </c>
      <c r="W139" s="142">
        <f t="shared" si="3120"/>
        <v>2.4048258834083898</v>
      </c>
      <c r="X139" s="141">
        <f t="shared" si="3121"/>
        <v>0</v>
      </c>
      <c r="Y139" s="143">
        <f t="shared" si="3122"/>
        <v>488948.67000000004</v>
      </c>
      <c r="Z139" s="144">
        <v>0</v>
      </c>
      <c r="AA139" s="147">
        <v>0</v>
      </c>
      <c r="AB139" s="133">
        <f t="shared" si="3123"/>
        <v>0</v>
      </c>
      <c r="AC139" s="134" t="e">
        <f t="shared" si="3124"/>
        <v>#DIV/0!</v>
      </c>
      <c r="AD139" s="133">
        <v>0</v>
      </c>
      <c r="AE139" s="145">
        <f t="shared" si="3125"/>
        <v>0</v>
      </c>
      <c r="AF139" s="144">
        <v>0</v>
      </c>
      <c r="AG139" s="147">
        <v>0</v>
      </c>
      <c r="AH139" s="133">
        <f t="shared" si="3126"/>
        <v>0</v>
      </c>
      <c r="AI139" s="134" t="e">
        <f t="shared" si="3127"/>
        <v>#DIV/0!</v>
      </c>
      <c r="AJ139" s="133">
        <v>0</v>
      </c>
      <c r="AK139" s="145">
        <f t="shared" si="3128"/>
        <v>0</v>
      </c>
      <c r="AL139" s="144">
        <f t="shared" si="3129"/>
        <v>500996.77</v>
      </c>
      <c r="AM139" s="147">
        <f t="shared" si="3129"/>
        <v>12048.1</v>
      </c>
      <c r="AN139" s="133">
        <f t="shared" si="3129"/>
        <v>488948.67000000004</v>
      </c>
      <c r="AO139" s="134">
        <f t="shared" si="3130"/>
        <v>2.4048258834083898</v>
      </c>
      <c r="AP139" s="133">
        <f t="shared" si="3131"/>
        <v>0</v>
      </c>
      <c r="AQ139" s="145">
        <f t="shared" si="3131"/>
        <v>488948.67000000004</v>
      </c>
      <c r="AR139" s="144">
        <v>0</v>
      </c>
      <c r="AS139" s="147">
        <v>0</v>
      </c>
      <c r="AT139" s="133">
        <f t="shared" si="3132"/>
        <v>0</v>
      </c>
      <c r="AU139" s="134" t="e">
        <f t="shared" si="3133"/>
        <v>#DIV/0!</v>
      </c>
      <c r="AV139" s="133">
        <v>0</v>
      </c>
      <c r="AW139" s="145">
        <f t="shared" si="3134"/>
        <v>0</v>
      </c>
      <c r="AX139" s="144">
        <v>0</v>
      </c>
      <c r="AY139" s="147">
        <v>0</v>
      </c>
      <c r="AZ139" s="133">
        <f t="shared" si="3135"/>
        <v>0</v>
      </c>
      <c r="BA139" s="134" t="e">
        <f t="shared" si="3136"/>
        <v>#DIV/0!</v>
      </c>
      <c r="BB139" s="133">
        <v>0</v>
      </c>
      <c r="BC139" s="145">
        <f t="shared" si="3137"/>
        <v>0</v>
      </c>
      <c r="BD139" s="144">
        <f>+'[10]P-DRI03.0-E-COORD.ZZZZ'!C5</f>
        <v>500996.77</v>
      </c>
      <c r="BE139" s="147">
        <f>+'[10]P-DRI03.0-E-COORD.ZZZZ'!D5</f>
        <v>12048.1</v>
      </c>
      <c r="BF139" s="133">
        <f t="shared" si="3138"/>
        <v>488948.67000000004</v>
      </c>
      <c r="BG139" s="134">
        <f t="shared" si="3139"/>
        <v>2.4048258834083898</v>
      </c>
      <c r="BH139" s="133">
        <f>+'[10]P-DRI03.0-E-COORD.ZZZZ'!E5</f>
        <v>0</v>
      </c>
      <c r="BI139" s="145">
        <f t="shared" si="3140"/>
        <v>488948.67000000004</v>
      </c>
      <c r="BJ139" s="144">
        <f t="shared" si="3141"/>
        <v>0</v>
      </c>
      <c r="BK139" s="147">
        <f t="shared" si="3141"/>
        <v>0</v>
      </c>
      <c r="BL139" s="133">
        <f t="shared" si="3141"/>
        <v>0</v>
      </c>
      <c r="BM139" s="134" t="e">
        <f t="shared" si="3142"/>
        <v>#DIV/0!</v>
      </c>
      <c r="BN139" s="133">
        <f t="shared" si="3143"/>
        <v>0</v>
      </c>
      <c r="BO139" s="145">
        <f t="shared" si="3143"/>
        <v>0</v>
      </c>
      <c r="BP139" s="144">
        <v>0</v>
      </c>
      <c r="BQ139" s="147">
        <v>0</v>
      </c>
      <c r="BR139" s="133">
        <f t="shared" si="3144"/>
        <v>0</v>
      </c>
      <c r="BS139" s="134" t="e">
        <f t="shared" si="3145"/>
        <v>#DIV/0!</v>
      </c>
      <c r="BT139" s="133">
        <v>0</v>
      </c>
      <c r="BU139" s="145">
        <f t="shared" si="3146"/>
        <v>0</v>
      </c>
      <c r="BV139" s="144">
        <v>0</v>
      </c>
      <c r="BW139" s="147">
        <v>0</v>
      </c>
      <c r="BX139" s="133">
        <v>0</v>
      </c>
      <c r="BY139" s="134" t="e">
        <f t="shared" si="3148"/>
        <v>#DIV/0!</v>
      </c>
      <c r="BZ139" s="133">
        <v>0</v>
      </c>
      <c r="CA139" s="145">
        <f t="shared" si="3149"/>
        <v>0</v>
      </c>
      <c r="CB139" s="144">
        <v>0</v>
      </c>
      <c r="CC139" s="147">
        <v>0</v>
      </c>
      <c r="CD139" s="133">
        <f t="shared" si="3150"/>
        <v>0</v>
      </c>
      <c r="CE139" s="134" t="e">
        <f t="shared" si="3151"/>
        <v>#DIV/0!</v>
      </c>
      <c r="CF139" s="133">
        <v>0</v>
      </c>
      <c r="CG139" s="145">
        <f t="shared" si="3152"/>
        <v>0</v>
      </c>
      <c r="CH139" s="144">
        <f t="shared" si="3153"/>
        <v>0</v>
      </c>
      <c r="CI139" s="147">
        <f t="shared" si="3153"/>
        <v>0</v>
      </c>
      <c r="CJ139" s="133">
        <f t="shared" si="3153"/>
        <v>0</v>
      </c>
      <c r="CK139" s="134" t="e">
        <f t="shared" si="3154"/>
        <v>#DIV/0!</v>
      </c>
      <c r="CL139" s="133">
        <f t="shared" si="3155"/>
        <v>0</v>
      </c>
      <c r="CM139" s="145">
        <f t="shared" si="3155"/>
        <v>0</v>
      </c>
      <c r="CN139" s="144">
        <v>0</v>
      </c>
      <c r="CO139" s="147">
        <v>0</v>
      </c>
      <c r="CP139" s="133">
        <f t="shared" si="3156"/>
        <v>0</v>
      </c>
      <c r="CQ139" s="134" t="e">
        <f t="shared" si="3157"/>
        <v>#DIV/0!</v>
      </c>
      <c r="CR139" s="133">
        <v>0</v>
      </c>
      <c r="CS139" s="145">
        <f t="shared" si="3158"/>
        <v>0</v>
      </c>
      <c r="CT139" s="144">
        <v>0</v>
      </c>
      <c r="CU139" s="147">
        <v>0</v>
      </c>
      <c r="CV139" s="133">
        <f t="shared" si="3159"/>
        <v>0</v>
      </c>
      <c r="CW139" s="134" t="e">
        <f t="shared" si="3160"/>
        <v>#DIV/0!</v>
      </c>
      <c r="CX139" s="133">
        <v>0</v>
      </c>
      <c r="CY139" s="145">
        <f t="shared" si="3161"/>
        <v>0</v>
      </c>
      <c r="CZ139" s="144">
        <v>0</v>
      </c>
      <c r="DA139" s="147">
        <v>0</v>
      </c>
      <c r="DB139" s="133">
        <f t="shared" si="3162"/>
        <v>0</v>
      </c>
      <c r="DC139" s="134" t="e">
        <f t="shared" si="3163"/>
        <v>#DIV/0!</v>
      </c>
      <c r="DD139" s="133">
        <v>0</v>
      </c>
      <c r="DE139" s="145">
        <f t="shared" si="3164"/>
        <v>0</v>
      </c>
      <c r="DF139" s="144">
        <f t="shared" si="3165"/>
        <v>0</v>
      </c>
      <c r="DG139" s="147">
        <f t="shared" si="3165"/>
        <v>0</v>
      </c>
      <c r="DH139" s="133">
        <f t="shared" si="3165"/>
        <v>0</v>
      </c>
      <c r="DI139" s="134" t="e">
        <f t="shared" si="3166"/>
        <v>#DIV/0!</v>
      </c>
      <c r="DJ139" s="133">
        <f t="shared" si="3167"/>
        <v>0</v>
      </c>
      <c r="DK139" s="145">
        <f t="shared" si="3167"/>
        <v>0</v>
      </c>
      <c r="DL139" s="144"/>
      <c r="DM139" s="147"/>
      <c r="DN139" s="133">
        <f t="shared" si="3168"/>
        <v>0</v>
      </c>
      <c r="DO139" s="134" t="e">
        <f t="shared" si="3169"/>
        <v>#DIV/0!</v>
      </c>
      <c r="DP139" s="133"/>
      <c r="DQ139" s="145">
        <f t="shared" si="3170"/>
        <v>0</v>
      </c>
      <c r="DR139" s="144"/>
      <c r="DS139" s="147"/>
      <c r="DT139" s="133">
        <f t="shared" si="3171"/>
        <v>0</v>
      </c>
      <c r="DU139" s="134" t="e">
        <f t="shared" si="3172"/>
        <v>#DIV/0!</v>
      </c>
      <c r="DV139" s="133"/>
      <c r="DW139" s="145">
        <f t="shared" si="3173"/>
        <v>0</v>
      </c>
      <c r="DX139" s="144"/>
      <c r="DY139" s="147"/>
      <c r="DZ139" s="133">
        <f t="shared" si="3174"/>
        <v>0</v>
      </c>
      <c r="EA139" s="134" t="e">
        <f t="shared" si="3175"/>
        <v>#DIV/0!</v>
      </c>
      <c r="EB139" s="133"/>
      <c r="EC139" s="145">
        <f t="shared" si="3176"/>
        <v>0</v>
      </c>
      <c r="ED139" s="144">
        <f t="shared" si="3177"/>
        <v>0</v>
      </c>
      <c r="EE139" s="147">
        <f t="shared" si="3177"/>
        <v>0</v>
      </c>
      <c r="EF139" s="133">
        <f t="shared" si="3177"/>
        <v>0</v>
      </c>
      <c r="EG139" s="134" t="e">
        <f t="shared" si="3178"/>
        <v>#DIV/0!</v>
      </c>
      <c r="EH139" s="133">
        <f t="shared" si="3179"/>
        <v>0</v>
      </c>
      <c r="EI139" s="145">
        <f t="shared" si="3179"/>
        <v>0</v>
      </c>
      <c r="EJ139" s="144"/>
      <c r="EK139" s="147"/>
      <c r="EL139" s="133">
        <f t="shared" si="3180"/>
        <v>0</v>
      </c>
      <c r="EM139" s="134" t="e">
        <f t="shared" si="3181"/>
        <v>#DIV/0!</v>
      </c>
      <c r="EN139" s="133"/>
      <c r="EO139" s="145">
        <f t="shared" si="3182"/>
        <v>0</v>
      </c>
      <c r="EP139" s="144"/>
      <c r="EQ139" s="147"/>
      <c r="ER139" s="133">
        <f t="shared" si="3183"/>
        <v>0</v>
      </c>
      <c r="ES139" s="134" t="e">
        <f t="shared" si="3184"/>
        <v>#DIV/0!</v>
      </c>
      <c r="ET139" s="133"/>
      <c r="EU139" s="145">
        <f t="shared" si="3185"/>
        <v>0</v>
      </c>
      <c r="EV139" s="144"/>
      <c r="EW139" s="147"/>
      <c r="EX139" s="133">
        <f t="shared" si="3186"/>
        <v>0</v>
      </c>
      <c r="EY139" s="134" t="e">
        <f t="shared" si="3187"/>
        <v>#DIV/0!</v>
      </c>
      <c r="EZ139" s="133"/>
      <c r="FA139" s="145">
        <f t="shared" si="3188"/>
        <v>0</v>
      </c>
      <c r="FB139" s="144"/>
      <c r="FC139" s="147"/>
      <c r="FD139" s="133">
        <f t="shared" si="3189"/>
        <v>0</v>
      </c>
      <c r="FE139" s="134" t="e">
        <f t="shared" si="3190"/>
        <v>#DIV/0!</v>
      </c>
      <c r="FF139" s="133"/>
      <c r="FG139" s="145">
        <f t="shared" si="3191"/>
        <v>0</v>
      </c>
      <c r="FH139" s="144"/>
      <c r="FI139" s="147"/>
      <c r="FJ139" s="133">
        <f t="shared" si="3192"/>
        <v>0</v>
      </c>
      <c r="FK139" s="134" t="e">
        <f t="shared" si="3193"/>
        <v>#DIV/0!</v>
      </c>
      <c r="FL139" s="133"/>
      <c r="FM139" s="145">
        <f t="shared" si="3194"/>
        <v>0</v>
      </c>
      <c r="FN139" s="144">
        <f t="shared" si="3195"/>
        <v>0</v>
      </c>
      <c r="FO139" s="147">
        <f t="shared" si="3195"/>
        <v>0</v>
      </c>
      <c r="FP139" s="133">
        <f t="shared" si="3195"/>
        <v>0</v>
      </c>
      <c r="FQ139" s="134" t="e">
        <f t="shared" si="3196"/>
        <v>#DIV/0!</v>
      </c>
      <c r="FR139" s="133">
        <f t="shared" si="3197"/>
        <v>0</v>
      </c>
      <c r="FS139" s="145">
        <f t="shared" si="3197"/>
        <v>0</v>
      </c>
      <c r="FT139" s="144"/>
      <c r="FU139" s="147"/>
      <c r="FV139" s="133">
        <f t="shared" si="3198"/>
        <v>0</v>
      </c>
      <c r="FW139" s="134" t="e">
        <f t="shared" si="3199"/>
        <v>#DIV/0!</v>
      </c>
      <c r="FX139" s="133"/>
      <c r="FY139" s="145">
        <f t="shared" si="3200"/>
        <v>0</v>
      </c>
      <c r="FZ139" s="144"/>
      <c r="GA139" s="147"/>
      <c r="GB139" s="133">
        <f t="shared" si="3201"/>
        <v>0</v>
      </c>
      <c r="GC139" s="134" t="e">
        <f t="shared" si="3202"/>
        <v>#DIV/0!</v>
      </c>
      <c r="GD139" s="133"/>
      <c r="GE139" s="145">
        <f t="shared" si="3203"/>
        <v>0</v>
      </c>
      <c r="GF139" s="144"/>
      <c r="GG139" s="147"/>
      <c r="GH139" s="133">
        <f t="shared" si="3204"/>
        <v>0</v>
      </c>
      <c r="GI139" s="134" t="e">
        <f t="shared" si="3205"/>
        <v>#DIV/0!</v>
      </c>
      <c r="GJ139" s="133"/>
      <c r="GK139" s="145">
        <f t="shared" si="3206"/>
        <v>0</v>
      </c>
      <c r="GL139" s="144">
        <f t="shared" si="3207"/>
        <v>0</v>
      </c>
      <c r="GM139" s="147">
        <f t="shared" si="3207"/>
        <v>0</v>
      </c>
      <c r="GN139" s="133">
        <f t="shared" si="3207"/>
        <v>0</v>
      </c>
      <c r="GO139" s="134" t="e">
        <f t="shared" si="3208"/>
        <v>#DIV/0!</v>
      </c>
      <c r="GP139" s="133">
        <f t="shared" si="3209"/>
        <v>0</v>
      </c>
      <c r="GQ139" s="145">
        <f t="shared" si="3209"/>
        <v>0</v>
      </c>
      <c r="GR139" s="144"/>
      <c r="GS139" s="147"/>
      <c r="GT139" s="133">
        <f t="shared" si="3210"/>
        <v>0</v>
      </c>
      <c r="GU139" s="134" t="e">
        <f t="shared" si="3211"/>
        <v>#DIV/0!</v>
      </c>
      <c r="GV139" s="133"/>
      <c r="GW139" s="145">
        <f t="shared" si="3212"/>
        <v>0</v>
      </c>
      <c r="GX139" s="144"/>
      <c r="GY139" s="147"/>
      <c r="GZ139" s="133">
        <f t="shared" si="3213"/>
        <v>0</v>
      </c>
      <c r="HA139" s="134" t="e">
        <f t="shared" si="3214"/>
        <v>#DIV/0!</v>
      </c>
      <c r="HB139" s="133"/>
      <c r="HC139" s="145">
        <f t="shared" si="3215"/>
        <v>0</v>
      </c>
      <c r="HD139" s="144"/>
      <c r="HE139" s="147"/>
      <c r="HF139" s="133">
        <f t="shared" si="3216"/>
        <v>0</v>
      </c>
      <c r="HG139" s="134" t="e">
        <f t="shared" si="3217"/>
        <v>#DIV/0!</v>
      </c>
      <c r="HH139" s="133"/>
      <c r="HI139" s="145">
        <f t="shared" si="3218"/>
        <v>0</v>
      </c>
      <c r="HJ139" s="144"/>
      <c r="HK139" s="147"/>
      <c r="HL139" s="133">
        <f t="shared" si="3219"/>
        <v>0</v>
      </c>
      <c r="HM139" s="134" t="e">
        <f t="shared" si="3220"/>
        <v>#DIV/0!</v>
      </c>
      <c r="HN139" s="133"/>
      <c r="HO139" s="145">
        <f t="shared" si="3221"/>
        <v>0</v>
      </c>
      <c r="HP139" s="144"/>
      <c r="HQ139" s="147"/>
      <c r="HR139" s="133">
        <f t="shared" si="3222"/>
        <v>0</v>
      </c>
      <c r="HS139" s="134" t="e">
        <f t="shared" si="3223"/>
        <v>#DIV/0!</v>
      </c>
      <c r="HT139" s="133"/>
      <c r="HU139" s="145">
        <f t="shared" si="3224"/>
        <v>0</v>
      </c>
      <c r="HV139" s="144"/>
      <c r="HW139" s="147"/>
      <c r="HX139" s="133">
        <f t="shared" si="3225"/>
        <v>0</v>
      </c>
      <c r="HY139" s="134" t="e">
        <f t="shared" si="3226"/>
        <v>#DIV/0!</v>
      </c>
      <c r="HZ139" s="133"/>
      <c r="IA139" s="145">
        <f t="shared" si="3227"/>
        <v>0</v>
      </c>
      <c r="IB139" s="144">
        <f t="shared" si="3228"/>
        <v>0</v>
      </c>
      <c r="IC139" s="147">
        <f t="shared" si="3228"/>
        <v>0</v>
      </c>
      <c r="ID139" s="133">
        <f t="shared" si="3228"/>
        <v>0</v>
      </c>
      <c r="IE139" s="134" t="e">
        <f t="shared" si="3229"/>
        <v>#DIV/0!</v>
      </c>
      <c r="IF139" s="133">
        <f t="shared" si="3230"/>
        <v>0</v>
      </c>
      <c r="IG139" s="145">
        <f t="shared" si="3230"/>
        <v>0</v>
      </c>
      <c r="IH139" s="144"/>
      <c r="II139" s="147"/>
      <c r="IJ139" s="133">
        <f t="shared" si="3231"/>
        <v>0</v>
      </c>
      <c r="IK139" s="134" t="e">
        <f t="shared" si="3232"/>
        <v>#DIV/0!</v>
      </c>
      <c r="IL139" s="133"/>
      <c r="IM139" s="145">
        <f t="shared" si="3233"/>
        <v>0</v>
      </c>
      <c r="IN139" s="144"/>
      <c r="IO139" s="147"/>
      <c r="IP139" s="133">
        <f t="shared" si="3234"/>
        <v>0</v>
      </c>
      <c r="IQ139" s="134" t="e">
        <f t="shared" si="3235"/>
        <v>#DIV/0!</v>
      </c>
      <c r="IR139" s="133"/>
      <c r="IS139" s="145">
        <f t="shared" si="3236"/>
        <v>0</v>
      </c>
      <c r="IT139" s="144"/>
      <c r="IU139" s="147"/>
      <c r="IV139" s="133">
        <f t="shared" si="3237"/>
        <v>0</v>
      </c>
      <c r="IW139" s="134" t="e">
        <f t="shared" si="3238"/>
        <v>#DIV/0!</v>
      </c>
      <c r="IX139" s="133"/>
      <c r="IY139" s="145">
        <f t="shared" si="3239"/>
        <v>0</v>
      </c>
      <c r="IZ139" s="144">
        <f t="shared" si="3240"/>
        <v>0</v>
      </c>
      <c r="JA139" s="147">
        <f t="shared" si="3240"/>
        <v>0</v>
      </c>
      <c r="JB139" s="133">
        <f t="shared" si="3240"/>
        <v>0</v>
      </c>
      <c r="JC139" s="134" t="e">
        <f t="shared" si="3241"/>
        <v>#DIV/0!</v>
      </c>
      <c r="JD139" s="133">
        <f t="shared" si="3242"/>
        <v>0</v>
      </c>
      <c r="JE139" s="145">
        <f t="shared" si="3242"/>
        <v>0</v>
      </c>
      <c r="JF139" s="144"/>
      <c r="JG139" s="147"/>
      <c r="JH139" s="133">
        <f t="shared" si="3243"/>
        <v>0</v>
      </c>
      <c r="JI139" s="134" t="e">
        <f t="shared" si="3244"/>
        <v>#DIV/0!</v>
      </c>
      <c r="JJ139" s="133"/>
      <c r="JK139" s="145">
        <f t="shared" si="3245"/>
        <v>0</v>
      </c>
      <c r="JL139" s="144"/>
      <c r="JM139" s="147"/>
      <c r="JN139" s="133">
        <f t="shared" si="3246"/>
        <v>0</v>
      </c>
      <c r="JO139" s="134" t="e">
        <f t="shared" si="3247"/>
        <v>#DIV/0!</v>
      </c>
      <c r="JP139" s="133"/>
      <c r="JQ139" s="145">
        <f t="shared" si="3248"/>
        <v>0</v>
      </c>
      <c r="JR139" s="144"/>
      <c r="JS139" s="147"/>
      <c r="JT139" s="133">
        <f t="shared" si="3249"/>
        <v>0</v>
      </c>
      <c r="JU139" s="134" t="e">
        <f t="shared" si="3250"/>
        <v>#DIV/0!</v>
      </c>
      <c r="JV139" s="133"/>
      <c r="JW139" s="145">
        <f t="shared" si="3251"/>
        <v>0</v>
      </c>
      <c r="JX139" s="144"/>
      <c r="JY139" s="147"/>
      <c r="JZ139" s="133">
        <f t="shared" si="3252"/>
        <v>0</v>
      </c>
      <c r="KA139" s="134" t="e">
        <f t="shared" si="3253"/>
        <v>#DIV/0!</v>
      </c>
      <c r="KB139" s="133"/>
      <c r="KC139" s="145">
        <f t="shared" si="3254"/>
        <v>0</v>
      </c>
      <c r="KD139" s="144">
        <f t="shared" si="3255"/>
        <v>0</v>
      </c>
      <c r="KE139" s="147">
        <f t="shared" si="3255"/>
        <v>0</v>
      </c>
      <c r="KF139" s="133">
        <f t="shared" si="3255"/>
        <v>0</v>
      </c>
      <c r="KG139" s="134" t="e">
        <f t="shared" si="3256"/>
        <v>#DIV/0!</v>
      </c>
      <c r="KH139" s="133">
        <f t="shared" si="3257"/>
        <v>0</v>
      </c>
      <c r="KI139" s="145">
        <f t="shared" si="3257"/>
        <v>0</v>
      </c>
      <c r="KJ139" s="144"/>
      <c r="KK139" s="147"/>
      <c r="KL139" s="133">
        <f t="shared" si="3258"/>
        <v>0</v>
      </c>
      <c r="KM139" s="134" t="e">
        <f t="shared" si="3259"/>
        <v>#DIV/0!</v>
      </c>
      <c r="KN139" s="133"/>
      <c r="KO139" s="145">
        <f t="shared" si="3260"/>
        <v>0</v>
      </c>
      <c r="KP139" s="144"/>
      <c r="KQ139" s="147"/>
      <c r="KR139" s="133">
        <f t="shared" si="3261"/>
        <v>0</v>
      </c>
      <c r="KS139" s="134" t="e">
        <f t="shared" si="3262"/>
        <v>#DIV/0!</v>
      </c>
      <c r="KT139" s="133"/>
      <c r="KU139" s="145">
        <f t="shared" si="3263"/>
        <v>0</v>
      </c>
      <c r="KV139" s="144">
        <f t="shared" si="3264"/>
        <v>0</v>
      </c>
      <c r="KW139" s="147">
        <f t="shared" si="3264"/>
        <v>0</v>
      </c>
      <c r="KX139" s="133">
        <f t="shared" si="3264"/>
        <v>0</v>
      </c>
      <c r="KY139" s="134" t="e">
        <f t="shared" si="3265"/>
        <v>#DIV/0!</v>
      </c>
      <c r="KZ139" s="133">
        <f t="shared" si="3266"/>
        <v>0</v>
      </c>
      <c r="LA139" s="145">
        <f t="shared" si="3266"/>
        <v>0</v>
      </c>
      <c r="LB139" s="144"/>
      <c r="LC139" s="147"/>
      <c r="LD139" s="133">
        <f t="shared" si="3267"/>
        <v>0</v>
      </c>
      <c r="LE139" s="134" t="e">
        <f t="shared" si="3268"/>
        <v>#DIV/0!</v>
      </c>
      <c r="LF139" s="133"/>
      <c r="LG139" s="145">
        <f t="shared" si="3269"/>
        <v>0</v>
      </c>
      <c r="LH139" s="144"/>
      <c r="LI139" s="147"/>
      <c r="LJ139" s="133">
        <f t="shared" si="3270"/>
        <v>0</v>
      </c>
      <c r="LK139" s="134" t="e">
        <f t="shared" si="3271"/>
        <v>#DIV/0!</v>
      </c>
      <c r="LL139" s="133"/>
      <c r="LM139" s="145">
        <f t="shared" si="3272"/>
        <v>0</v>
      </c>
      <c r="LN139" s="144">
        <f t="shared" si="3273"/>
        <v>0</v>
      </c>
      <c r="LO139" s="147">
        <f t="shared" si="3273"/>
        <v>0</v>
      </c>
      <c r="LP139" s="133">
        <f t="shared" si="3273"/>
        <v>0</v>
      </c>
      <c r="LQ139" s="134" t="e">
        <f t="shared" si="3274"/>
        <v>#DIV/0!</v>
      </c>
      <c r="LR139" s="133">
        <f t="shared" si="3275"/>
        <v>0</v>
      </c>
      <c r="LS139" s="145">
        <f t="shared" si="3275"/>
        <v>0</v>
      </c>
      <c r="LT139" s="144"/>
      <c r="LU139" s="147"/>
      <c r="LV139" s="133">
        <f t="shared" si="3276"/>
        <v>0</v>
      </c>
      <c r="LW139" s="134" t="e">
        <f t="shared" si="3277"/>
        <v>#DIV/0!</v>
      </c>
      <c r="LX139" s="133"/>
      <c r="LY139" s="145">
        <f t="shared" si="3278"/>
        <v>0</v>
      </c>
      <c r="LZ139" s="144"/>
      <c r="MA139" s="147"/>
      <c r="MB139" s="133">
        <f t="shared" si="3279"/>
        <v>0</v>
      </c>
      <c r="MC139" s="134" t="e">
        <f t="shared" si="3280"/>
        <v>#DIV/0!</v>
      </c>
      <c r="MD139" s="133"/>
      <c r="ME139" s="145">
        <f t="shared" si="3281"/>
        <v>0</v>
      </c>
      <c r="MF139" s="144">
        <f t="shared" si="3282"/>
        <v>0</v>
      </c>
      <c r="MG139" s="147">
        <f t="shared" si="3282"/>
        <v>0</v>
      </c>
      <c r="MH139" s="133">
        <f t="shared" si="3282"/>
        <v>0</v>
      </c>
      <c r="MI139" s="134" t="e">
        <f t="shared" si="3283"/>
        <v>#DIV/0!</v>
      </c>
      <c r="MJ139" s="133">
        <f t="shared" si="3284"/>
        <v>0</v>
      </c>
      <c r="MK139" s="145">
        <f t="shared" si="3284"/>
        <v>0</v>
      </c>
      <c r="ML139" s="144"/>
      <c r="MM139" s="147"/>
      <c r="MN139" s="133">
        <f t="shared" si="3285"/>
        <v>0</v>
      </c>
      <c r="MO139" s="134" t="e">
        <f t="shared" si="3286"/>
        <v>#DIV/0!</v>
      </c>
      <c r="MP139" s="133"/>
      <c r="MQ139" s="145">
        <f t="shared" si="3287"/>
        <v>0</v>
      </c>
      <c r="MR139" s="144"/>
      <c r="MS139" s="147"/>
      <c r="MT139" s="133">
        <f t="shared" si="3288"/>
        <v>0</v>
      </c>
      <c r="MU139" s="134" t="e">
        <f t="shared" si="3289"/>
        <v>#DIV/0!</v>
      </c>
      <c r="MV139" s="133"/>
      <c r="MW139" s="145">
        <f t="shared" si="3290"/>
        <v>0</v>
      </c>
      <c r="MX139" s="144">
        <f t="shared" si="3291"/>
        <v>0</v>
      </c>
      <c r="MY139" s="147">
        <f t="shared" si="3291"/>
        <v>0</v>
      </c>
      <c r="MZ139" s="133">
        <f t="shared" si="3291"/>
        <v>0</v>
      </c>
      <c r="NA139" s="134" t="e">
        <f t="shared" si="3292"/>
        <v>#DIV/0!</v>
      </c>
      <c r="NB139" s="133">
        <f t="shared" si="3293"/>
        <v>0</v>
      </c>
      <c r="NC139" s="145">
        <f t="shared" si="3293"/>
        <v>0</v>
      </c>
      <c r="ND139" s="144"/>
      <c r="NE139" s="147"/>
      <c r="NF139" s="133">
        <f t="shared" si="3294"/>
        <v>0</v>
      </c>
      <c r="NG139" s="134" t="e">
        <f t="shared" si="3295"/>
        <v>#DIV/0!</v>
      </c>
      <c r="NH139" s="133"/>
      <c r="NI139" s="145">
        <f t="shared" si="3296"/>
        <v>0</v>
      </c>
      <c r="NJ139" s="144"/>
      <c r="NK139" s="147"/>
      <c r="NL139" s="133">
        <f t="shared" si="3297"/>
        <v>0</v>
      </c>
      <c r="NM139" s="134" t="e">
        <f t="shared" si="3298"/>
        <v>#DIV/0!</v>
      </c>
      <c r="NN139" s="133"/>
      <c r="NO139" s="145">
        <f t="shared" si="3299"/>
        <v>0</v>
      </c>
      <c r="NP139" s="144">
        <f t="shared" si="3300"/>
        <v>0</v>
      </c>
      <c r="NQ139" s="147">
        <f t="shared" si="3300"/>
        <v>0</v>
      </c>
      <c r="NR139" s="133">
        <f t="shared" si="3300"/>
        <v>0</v>
      </c>
      <c r="NS139" s="134" t="e">
        <f t="shared" si="3301"/>
        <v>#DIV/0!</v>
      </c>
      <c r="NT139" s="133">
        <f t="shared" si="3302"/>
        <v>0</v>
      </c>
      <c r="NU139" s="145">
        <f t="shared" si="3302"/>
        <v>0</v>
      </c>
      <c r="NV139" s="144"/>
      <c r="NW139" s="147"/>
      <c r="NX139" s="133">
        <f t="shared" si="3303"/>
        <v>0</v>
      </c>
      <c r="NY139" s="134" t="e">
        <f t="shared" si="3304"/>
        <v>#DIV/0!</v>
      </c>
      <c r="NZ139" s="133"/>
      <c r="OA139" s="145">
        <f t="shared" si="3305"/>
        <v>0</v>
      </c>
      <c r="OB139" s="144"/>
      <c r="OC139" s="147"/>
      <c r="OD139" s="133">
        <f t="shared" si="3306"/>
        <v>0</v>
      </c>
      <c r="OE139" s="134" t="e">
        <f t="shared" si="3307"/>
        <v>#DIV/0!</v>
      </c>
      <c r="OF139" s="133"/>
      <c r="OG139" s="145">
        <f t="shared" si="3308"/>
        <v>0</v>
      </c>
      <c r="OH139" s="144"/>
      <c r="OI139" s="147"/>
      <c r="OJ139" s="133">
        <f t="shared" si="3309"/>
        <v>0</v>
      </c>
      <c r="OK139" s="134" t="e">
        <f t="shared" si="3310"/>
        <v>#DIV/0!</v>
      </c>
      <c r="OL139" s="133"/>
      <c r="OM139" s="145">
        <f t="shared" si="3311"/>
        <v>0</v>
      </c>
      <c r="ON139" s="144">
        <f t="shared" si="3312"/>
        <v>0</v>
      </c>
      <c r="OO139" s="147">
        <f t="shared" si="3312"/>
        <v>0</v>
      </c>
      <c r="OP139" s="133">
        <f t="shared" si="3312"/>
        <v>0</v>
      </c>
      <c r="OQ139" s="134" t="e">
        <f t="shared" si="3313"/>
        <v>#DIV/0!</v>
      </c>
      <c r="OR139" s="133">
        <f t="shared" si="3314"/>
        <v>0</v>
      </c>
      <c r="OS139" s="145">
        <f t="shared" si="3314"/>
        <v>0</v>
      </c>
      <c r="OT139" s="144"/>
      <c r="OU139" s="147"/>
      <c r="OV139" s="133">
        <f t="shared" si="3315"/>
        <v>0</v>
      </c>
      <c r="OW139" s="134" t="e">
        <f t="shared" si="3316"/>
        <v>#DIV/0!</v>
      </c>
      <c r="OX139" s="133"/>
      <c r="OY139" s="145">
        <f t="shared" si="3317"/>
        <v>0</v>
      </c>
      <c r="OZ139" s="144"/>
      <c r="PA139" s="147"/>
      <c r="PB139" s="133">
        <f t="shared" si="3318"/>
        <v>0</v>
      </c>
      <c r="PC139" s="134" t="e">
        <f t="shared" si="3319"/>
        <v>#DIV/0!</v>
      </c>
      <c r="PD139" s="133"/>
      <c r="PE139" s="145">
        <f t="shared" si="3320"/>
        <v>0</v>
      </c>
      <c r="PF139" s="144">
        <f t="shared" si="3321"/>
        <v>0</v>
      </c>
      <c r="PG139" s="147">
        <f t="shared" si="3321"/>
        <v>0</v>
      </c>
      <c r="PH139" s="133">
        <f t="shared" si="3321"/>
        <v>0</v>
      </c>
      <c r="PI139" s="134" t="e">
        <f t="shared" si="3322"/>
        <v>#DIV/0!</v>
      </c>
      <c r="PJ139" s="133">
        <f t="shared" si="3323"/>
        <v>0</v>
      </c>
      <c r="PK139" s="145">
        <f t="shared" si="3323"/>
        <v>0</v>
      </c>
      <c r="PL139" s="144"/>
      <c r="PM139" s="147"/>
      <c r="PN139" s="133">
        <f t="shared" si="3324"/>
        <v>0</v>
      </c>
      <c r="PO139" s="134" t="e">
        <f t="shared" si="3325"/>
        <v>#DIV/0!</v>
      </c>
      <c r="PP139" s="133"/>
      <c r="PQ139" s="145">
        <f t="shared" si="3326"/>
        <v>0</v>
      </c>
      <c r="PR139" s="144"/>
      <c r="PS139" s="147"/>
      <c r="PT139" s="133">
        <f t="shared" si="3327"/>
        <v>0</v>
      </c>
      <c r="PU139" s="134" t="e">
        <f t="shared" si="3328"/>
        <v>#DIV/0!</v>
      </c>
      <c r="PV139" s="133"/>
      <c r="PW139" s="145">
        <f t="shared" si="3329"/>
        <v>0</v>
      </c>
    </row>
    <row r="140" spans="1:439" ht="18.75" customHeight="1">
      <c r="A140" s="233"/>
      <c r="B140" s="184" t="s">
        <v>865</v>
      </c>
      <c r="C140" s="184" t="s">
        <v>866</v>
      </c>
      <c r="D140" s="133">
        <f>+'[10]รายงานจัดซื้องบ P '!D41</f>
        <v>0</v>
      </c>
      <c r="E140" s="133">
        <f>+'[10]รายงานจัดซื้องบ P '!E41</f>
        <v>0</v>
      </c>
      <c r="F140" s="133">
        <f t="shared" si="2371"/>
        <v>0</v>
      </c>
      <c r="G140" s="147">
        <f>+'[10]รายงานจัดซื้องบ P '!F41</f>
        <v>0</v>
      </c>
      <c r="H140" s="133">
        <f t="shared" si="3114"/>
        <v>0</v>
      </c>
      <c r="I140" s="147">
        <f>+'[10]รายงานจัดซื้องบ P '!H41+'[10]รายงานจัดซื้องบ P '!K41+'[10]รายงานจัดซื้องบ P '!L41</f>
        <v>0</v>
      </c>
      <c r="J140" s="133">
        <f t="shared" si="2373"/>
        <v>0</v>
      </c>
      <c r="K140" s="134" t="e">
        <f t="shared" si="3092"/>
        <v>#DIV/0!</v>
      </c>
      <c r="L140" s="133">
        <f>+'[10]รายงานจัดซื้องบ P '!N41</f>
        <v>0</v>
      </c>
      <c r="M140" s="135">
        <f t="shared" si="2374"/>
        <v>0</v>
      </c>
      <c r="N140" s="136">
        <f t="shared" si="3115"/>
        <v>0</v>
      </c>
      <c r="O140" s="148">
        <f t="shared" si="3115"/>
        <v>0</v>
      </c>
      <c r="P140" s="137">
        <f t="shared" si="3115"/>
        <v>0</v>
      </c>
      <c r="Q140" s="138" t="e">
        <f t="shared" si="3116"/>
        <v>#DIV/0!</v>
      </c>
      <c r="R140" s="137">
        <f t="shared" si="3117"/>
        <v>0</v>
      </c>
      <c r="S140" s="139">
        <f t="shared" si="3117"/>
        <v>0</v>
      </c>
      <c r="T140" s="140">
        <f t="shared" si="3118"/>
        <v>0</v>
      </c>
      <c r="U140" s="149">
        <f t="shared" si="3118"/>
        <v>0</v>
      </c>
      <c r="V140" s="141">
        <f t="shared" si="3119"/>
        <v>0</v>
      </c>
      <c r="W140" s="142" t="e">
        <f t="shared" si="3120"/>
        <v>#DIV/0!</v>
      </c>
      <c r="X140" s="141">
        <f t="shared" si="3121"/>
        <v>0</v>
      </c>
      <c r="Y140" s="143">
        <f t="shared" si="3122"/>
        <v>0</v>
      </c>
      <c r="Z140" s="144">
        <v>0</v>
      </c>
      <c r="AA140" s="147">
        <v>0</v>
      </c>
      <c r="AB140" s="133">
        <f t="shared" si="3123"/>
        <v>0</v>
      </c>
      <c r="AC140" s="134" t="e">
        <f t="shared" si="3124"/>
        <v>#DIV/0!</v>
      </c>
      <c r="AD140" s="133">
        <v>0</v>
      </c>
      <c r="AE140" s="145">
        <f t="shared" si="3125"/>
        <v>0</v>
      </c>
      <c r="AF140" s="144">
        <v>0</v>
      </c>
      <c r="AG140" s="147">
        <v>0</v>
      </c>
      <c r="AH140" s="133">
        <f t="shared" si="3126"/>
        <v>0</v>
      </c>
      <c r="AI140" s="134" t="e">
        <f t="shared" si="3127"/>
        <v>#DIV/0!</v>
      </c>
      <c r="AJ140" s="133">
        <v>0</v>
      </c>
      <c r="AK140" s="145">
        <f t="shared" si="3128"/>
        <v>0</v>
      </c>
      <c r="AL140" s="144">
        <f t="shared" si="3129"/>
        <v>0</v>
      </c>
      <c r="AM140" s="147">
        <f t="shared" si="3129"/>
        <v>0</v>
      </c>
      <c r="AN140" s="133">
        <f t="shared" si="3129"/>
        <v>0</v>
      </c>
      <c r="AO140" s="134" t="e">
        <f t="shared" si="3130"/>
        <v>#DIV/0!</v>
      </c>
      <c r="AP140" s="133">
        <f t="shared" si="3131"/>
        <v>0</v>
      </c>
      <c r="AQ140" s="145">
        <f t="shared" si="3131"/>
        <v>0</v>
      </c>
      <c r="AR140" s="144"/>
      <c r="AS140" s="147"/>
      <c r="AT140" s="133">
        <f t="shared" si="3132"/>
        <v>0</v>
      </c>
      <c r="AU140" s="134" t="e">
        <f t="shared" si="3133"/>
        <v>#DIV/0!</v>
      </c>
      <c r="AV140" s="133"/>
      <c r="AW140" s="145">
        <f t="shared" si="3134"/>
        <v>0</v>
      </c>
      <c r="AX140" s="144"/>
      <c r="AY140" s="147"/>
      <c r="AZ140" s="133">
        <f t="shared" si="3135"/>
        <v>0</v>
      </c>
      <c r="BA140" s="134" t="e">
        <f t="shared" si="3136"/>
        <v>#DIV/0!</v>
      </c>
      <c r="BB140" s="133"/>
      <c r="BC140" s="145">
        <f t="shared" si="3137"/>
        <v>0</v>
      </c>
      <c r="BD140" s="144"/>
      <c r="BE140" s="147"/>
      <c r="BF140" s="133">
        <f t="shared" si="3138"/>
        <v>0</v>
      </c>
      <c r="BG140" s="134" t="e">
        <f t="shared" si="3139"/>
        <v>#DIV/0!</v>
      </c>
      <c r="BH140" s="133"/>
      <c r="BI140" s="145">
        <f t="shared" si="3140"/>
        <v>0</v>
      </c>
      <c r="BJ140" s="144">
        <f t="shared" si="3141"/>
        <v>0</v>
      </c>
      <c r="BK140" s="147">
        <f t="shared" si="3141"/>
        <v>0</v>
      </c>
      <c r="BL140" s="133">
        <f t="shared" si="3141"/>
        <v>0</v>
      </c>
      <c r="BM140" s="134" t="e">
        <f t="shared" si="3142"/>
        <v>#DIV/0!</v>
      </c>
      <c r="BN140" s="133">
        <f t="shared" si="3143"/>
        <v>0</v>
      </c>
      <c r="BO140" s="145">
        <f t="shared" si="3143"/>
        <v>0</v>
      </c>
      <c r="BP140" s="144"/>
      <c r="BQ140" s="147"/>
      <c r="BR140" s="133">
        <f t="shared" si="3144"/>
        <v>0</v>
      </c>
      <c r="BS140" s="134" t="e">
        <f t="shared" si="3145"/>
        <v>#DIV/0!</v>
      </c>
      <c r="BT140" s="133"/>
      <c r="BU140" s="145">
        <f t="shared" si="3146"/>
        <v>0</v>
      </c>
      <c r="BV140" s="144"/>
      <c r="BW140" s="147"/>
      <c r="BX140" s="133">
        <f t="shared" si="3147"/>
        <v>0</v>
      </c>
      <c r="BY140" s="134" t="e">
        <f t="shared" si="3148"/>
        <v>#DIV/0!</v>
      </c>
      <c r="BZ140" s="133"/>
      <c r="CA140" s="145">
        <f t="shared" si="3149"/>
        <v>0</v>
      </c>
      <c r="CB140" s="144"/>
      <c r="CC140" s="147"/>
      <c r="CD140" s="133">
        <f t="shared" si="3150"/>
        <v>0</v>
      </c>
      <c r="CE140" s="134" t="e">
        <f t="shared" si="3151"/>
        <v>#DIV/0!</v>
      </c>
      <c r="CF140" s="133"/>
      <c r="CG140" s="145">
        <f t="shared" si="3152"/>
        <v>0</v>
      </c>
      <c r="CH140" s="144">
        <f t="shared" si="3153"/>
        <v>0</v>
      </c>
      <c r="CI140" s="147">
        <f t="shared" si="3153"/>
        <v>0</v>
      </c>
      <c r="CJ140" s="133">
        <f t="shared" si="3153"/>
        <v>0</v>
      </c>
      <c r="CK140" s="134" t="e">
        <f t="shared" si="3154"/>
        <v>#DIV/0!</v>
      </c>
      <c r="CL140" s="133">
        <f t="shared" si="3155"/>
        <v>0</v>
      </c>
      <c r="CM140" s="145">
        <f t="shared" si="3155"/>
        <v>0</v>
      </c>
      <c r="CN140" s="144"/>
      <c r="CO140" s="147"/>
      <c r="CP140" s="133">
        <f t="shared" si="3156"/>
        <v>0</v>
      </c>
      <c r="CQ140" s="134" t="e">
        <f t="shared" si="3157"/>
        <v>#DIV/0!</v>
      </c>
      <c r="CR140" s="133"/>
      <c r="CS140" s="145">
        <f t="shared" si="3158"/>
        <v>0</v>
      </c>
      <c r="CT140" s="144"/>
      <c r="CU140" s="147"/>
      <c r="CV140" s="133">
        <f t="shared" si="3159"/>
        <v>0</v>
      </c>
      <c r="CW140" s="134" t="e">
        <f t="shared" si="3160"/>
        <v>#DIV/0!</v>
      </c>
      <c r="CX140" s="133"/>
      <c r="CY140" s="145">
        <f t="shared" si="3161"/>
        <v>0</v>
      </c>
      <c r="CZ140" s="144"/>
      <c r="DA140" s="147"/>
      <c r="DB140" s="133">
        <f t="shared" si="3162"/>
        <v>0</v>
      </c>
      <c r="DC140" s="134" t="e">
        <f t="shared" si="3163"/>
        <v>#DIV/0!</v>
      </c>
      <c r="DD140" s="133"/>
      <c r="DE140" s="145">
        <f t="shared" si="3164"/>
        <v>0</v>
      </c>
      <c r="DF140" s="144">
        <f t="shared" si="3165"/>
        <v>0</v>
      </c>
      <c r="DG140" s="147">
        <f t="shared" si="3165"/>
        <v>0</v>
      </c>
      <c r="DH140" s="133">
        <f t="shared" si="3165"/>
        <v>0</v>
      </c>
      <c r="DI140" s="134" t="e">
        <f t="shared" si="3166"/>
        <v>#DIV/0!</v>
      </c>
      <c r="DJ140" s="133">
        <f t="shared" si="3167"/>
        <v>0</v>
      </c>
      <c r="DK140" s="145">
        <f t="shared" si="3167"/>
        <v>0</v>
      </c>
      <c r="DL140" s="144"/>
      <c r="DM140" s="147"/>
      <c r="DN140" s="133">
        <f t="shared" si="3168"/>
        <v>0</v>
      </c>
      <c r="DO140" s="134" t="e">
        <f t="shared" si="3169"/>
        <v>#DIV/0!</v>
      </c>
      <c r="DP140" s="133"/>
      <c r="DQ140" s="145">
        <f t="shared" si="3170"/>
        <v>0</v>
      </c>
      <c r="DR140" s="144"/>
      <c r="DS140" s="147"/>
      <c r="DT140" s="133">
        <f t="shared" si="3171"/>
        <v>0</v>
      </c>
      <c r="DU140" s="134" t="e">
        <f t="shared" si="3172"/>
        <v>#DIV/0!</v>
      </c>
      <c r="DV140" s="133"/>
      <c r="DW140" s="145">
        <f t="shared" si="3173"/>
        <v>0</v>
      </c>
      <c r="DX140" s="144"/>
      <c r="DY140" s="147"/>
      <c r="DZ140" s="133">
        <f t="shared" si="3174"/>
        <v>0</v>
      </c>
      <c r="EA140" s="134" t="e">
        <f t="shared" si="3175"/>
        <v>#DIV/0!</v>
      </c>
      <c r="EB140" s="133"/>
      <c r="EC140" s="145">
        <f t="shared" si="3176"/>
        <v>0</v>
      </c>
      <c r="ED140" s="144">
        <f t="shared" si="3177"/>
        <v>0</v>
      </c>
      <c r="EE140" s="147">
        <f t="shared" si="3177"/>
        <v>0</v>
      </c>
      <c r="EF140" s="133">
        <f t="shared" si="3177"/>
        <v>0</v>
      </c>
      <c r="EG140" s="134" t="e">
        <f t="shared" si="3178"/>
        <v>#DIV/0!</v>
      </c>
      <c r="EH140" s="133">
        <f t="shared" si="3179"/>
        <v>0</v>
      </c>
      <c r="EI140" s="145">
        <f t="shared" si="3179"/>
        <v>0</v>
      </c>
      <c r="EJ140" s="144"/>
      <c r="EK140" s="147"/>
      <c r="EL140" s="133">
        <f t="shared" si="3180"/>
        <v>0</v>
      </c>
      <c r="EM140" s="134" t="e">
        <f t="shared" si="3181"/>
        <v>#DIV/0!</v>
      </c>
      <c r="EN140" s="133"/>
      <c r="EO140" s="145">
        <f t="shared" si="3182"/>
        <v>0</v>
      </c>
      <c r="EP140" s="144"/>
      <c r="EQ140" s="147"/>
      <c r="ER140" s="133">
        <f t="shared" si="3183"/>
        <v>0</v>
      </c>
      <c r="ES140" s="134" t="e">
        <f t="shared" si="3184"/>
        <v>#DIV/0!</v>
      </c>
      <c r="ET140" s="133"/>
      <c r="EU140" s="145">
        <f t="shared" si="3185"/>
        <v>0</v>
      </c>
      <c r="EV140" s="144"/>
      <c r="EW140" s="147"/>
      <c r="EX140" s="133">
        <f t="shared" si="3186"/>
        <v>0</v>
      </c>
      <c r="EY140" s="134" t="e">
        <f t="shared" si="3187"/>
        <v>#DIV/0!</v>
      </c>
      <c r="EZ140" s="133"/>
      <c r="FA140" s="145">
        <f t="shared" si="3188"/>
        <v>0</v>
      </c>
      <c r="FB140" s="144"/>
      <c r="FC140" s="147"/>
      <c r="FD140" s="133">
        <f t="shared" si="3189"/>
        <v>0</v>
      </c>
      <c r="FE140" s="134" t="e">
        <f t="shared" si="3190"/>
        <v>#DIV/0!</v>
      </c>
      <c r="FF140" s="133"/>
      <c r="FG140" s="145">
        <f t="shared" si="3191"/>
        <v>0</v>
      </c>
      <c r="FH140" s="144"/>
      <c r="FI140" s="147"/>
      <c r="FJ140" s="133">
        <f t="shared" si="3192"/>
        <v>0</v>
      </c>
      <c r="FK140" s="134" t="e">
        <f t="shared" si="3193"/>
        <v>#DIV/0!</v>
      </c>
      <c r="FL140" s="133"/>
      <c r="FM140" s="145">
        <f t="shared" si="3194"/>
        <v>0</v>
      </c>
      <c r="FN140" s="144">
        <f t="shared" si="3195"/>
        <v>0</v>
      </c>
      <c r="FO140" s="147">
        <f t="shared" si="3195"/>
        <v>0</v>
      </c>
      <c r="FP140" s="133">
        <f t="shared" si="3195"/>
        <v>0</v>
      </c>
      <c r="FQ140" s="134" t="e">
        <f t="shared" si="3196"/>
        <v>#DIV/0!</v>
      </c>
      <c r="FR140" s="133">
        <f t="shared" si="3197"/>
        <v>0</v>
      </c>
      <c r="FS140" s="145">
        <f t="shared" si="3197"/>
        <v>0</v>
      </c>
      <c r="FT140" s="144"/>
      <c r="FU140" s="147"/>
      <c r="FV140" s="133">
        <f t="shared" si="3198"/>
        <v>0</v>
      </c>
      <c r="FW140" s="134" t="e">
        <f t="shared" si="3199"/>
        <v>#DIV/0!</v>
      </c>
      <c r="FX140" s="133"/>
      <c r="FY140" s="145">
        <f t="shared" si="3200"/>
        <v>0</v>
      </c>
      <c r="FZ140" s="144"/>
      <c r="GA140" s="147"/>
      <c r="GB140" s="133">
        <f t="shared" si="3201"/>
        <v>0</v>
      </c>
      <c r="GC140" s="134" t="e">
        <f t="shared" si="3202"/>
        <v>#DIV/0!</v>
      </c>
      <c r="GD140" s="133"/>
      <c r="GE140" s="145">
        <f t="shared" si="3203"/>
        <v>0</v>
      </c>
      <c r="GF140" s="144"/>
      <c r="GG140" s="147"/>
      <c r="GH140" s="133">
        <f t="shared" si="3204"/>
        <v>0</v>
      </c>
      <c r="GI140" s="134" t="e">
        <f t="shared" si="3205"/>
        <v>#DIV/0!</v>
      </c>
      <c r="GJ140" s="133"/>
      <c r="GK140" s="145">
        <f t="shared" si="3206"/>
        <v>0</v>
      </c>
      <c r="GL140" s="144">
        <f t="shared" si="3207"/>
        <v>0</v>
      </c>
      <c r="GM140" s="147">
        <f t="shared" si="3207"/>
        <v>0</v>
      </c>
      <c r="GN140" s="133">
        <f t="shared" si="3207"/>
        <v>0</v>
      </c>
      <c r="GO140" s="134" t="e">
        <f t="shared" si="3208"/>
        <v>#DIV/0!</v>
      </c>
      <c r="GP140" s="133">
        <f t="shared" si="3209"/>
        <v>0</v>
      </c>
      <c r="GQ140" s="145">
        <f t="shared" si="3209"/>
        <v>0</v>
      </c>
      <c r="GR140" s="144"/>
      <c r="GS140" s="147"/>
      <c r="GT140" s="133">
        <f t="shared" si="3210"/>
        <v>0</v>
      </c>
      <c r="GU140" s="134" t="e">
        <f t="shared" si="3211"/>
        <v>#DIV/0!</v>
      </c>
      <c r="GV140" s="133"/>
      <c r="GW140" s="145">
        <f t="shared" si="3212"/>
        <v>0</v>
      </c>
      <c r="GX140" s="144"/>
      <c r="GY140" s="147"/>
      <c r="GZ140" s="133">
        <f t="shared" si="3213"/>
        <v>0</v>
      </c>
      <c r="HA140" s="134" t="e">
        <f t="shared" si="3214"/>
        <v>#DIV/0!</v>
      </c>
      <c r="HB140" s="133"/>
      <c r="HC140" s="145">
        <f t="shared" si="3215"/>
        <v>0</v>
      </c>
      <c r="HD140" s="144"/>
      <c r="HE140" s="147"/>
      <c r="HF140" s="133">
        <f t="shared" si="3216"/>
        <v>0</v>
      </c>
      <c r="HG140" s="134" t="e">
        <f t="shared" si="3217"/>
        <v>#DIV/0!</v>
      </c>
      <c r="HH140" s="133"/>
      <c r="HI140" s="145">
        <f t="shared" si="3218"/>
        <v>0</v>
      </c>
      <c r="HJ140" s="144"/>
      <c r="HK140" s="147"/>
      <c r="HL140" s="133">
        <f t="shared" si="3219"/>
        <v>0</v>
      </c>
      <c r="HM140" s="134" t="e">
        <f t="shared" si="3220"/>
        <v>#DIV/0!</v>
      </c>
      <c r="HN140" s="133"/>
      <c r="HO140" s="145">
        <f t="shared" si="3221"/>
        <v>0</v>
      </c>
      <c r="HP140" s="144"/>
      <c r="HQ140" s="147"/>
      <c r="HR140" s="133">
        <f t="shared" si="3222"/>
        <v>0</v>
      </c>
      <c r="HS140" s="134" t="e">
        <f t="shared" si="3223"/>
        <v>#DIV/0!</v>
      </c>
      <c r="HT140" s="133"/>
      <c r="HU140" s="145">
        <f t="shared" si="3224"/>
        <v>0</v>
      </c>
      <c r="HV140" s="144"/>
      <c r="HW140" s="147"/>
      <c r="HX140" s="133">
        <f t="shared" si="3225"/>
        <v>0</v>
      </c>
      <c r="HY140" s="134" t="e">
        <f t="shared" si="3226"/>
        <v>#DIV/0!</v>
      </c>
      <c r="HZ140" s="133"/>
      <c r="IA140" s="145">
        <f t="shared" si="3227"/>
        <v>0</v>
      </c>
      <c r="IB140" s="144">
        <f t="shared" si="3228"/>
        <v>0</v>
      </c>
      <c r="IC140" s="147">
        <f t="shared" si="3228"/>
        <v>0</v>
      </c>
      <c r="ID140" s="133">
        <f t="shared" si="3228"/>
        <v>0</v>
      </c>
      <c r="IE140" s="134" t="e">
        <f t="shared" si="3229"/>
        <v>#DIV/0!</v>
      </c>
      <c r="IF140" s="133">
        <f t="shared" si="3230"/>
        <v>0</v>
      </c>
      <c r="IG140" s="145">
        <f t="shared" si="3230"/>
        <v>0</v>
      </c>
      <c r="IH140" s="144"/>
      <c r="II140" s="147"/>
      <c r="IJ140" s="133">
        <f t="shared" si="3231"/>
        <v>0</v>
      </c>
      <c r="IK140" s="134" t="e">
        <f t="shared" si="3232"/>
        <v>#DIV/0!</v>
      </c>
      <c r="IL140" s="133"/>
      <c r="IM140" s="145">
        <f t="shared" si="3233"/>
        <v>0</v>
      </c>
      <c r="IN140" s="144"/>
      <c r="IO140" s="147"/>
      <c r="IP140" s="133">
        <f t="shared" si="3234"/>
        <v>0</v>
      </c>
      <c r="IQ140" s="134" t="e">
        <f t="shared" si="3235"/>
        <v>#DIV/0!</v>
      </c>
      <c r="IR140" s="133"/>
      <c r="IS140" s="145">
        <f t="shared" si="3236"/>
        <v>0</v>
      </c>
      <c r="IT140" s="144"/>
      <c r="IU140" s="147"/>
      <c r="IV140" s="133">
        <f t="shared" si="3237"/>
        <v>0</v>
      </c>
      <c r="IW140" s="134" t="e">
        <f t="shared" si="3238"/>
        <v>#DIV/0!</v>
      </c>
      <c r="IX140" s="133"/>
      <c r="IY140" s="145">
        <f t="shared" si="3239"/>
        <v>0</v>
      </c>
      <c r="IZ140" s="144">
        <f t="shared" si="3240"/>
        <v>0</v>
      </c>
      <c r="JA140" s="147">
        <f t="shared" si="3240"/>
        <v>0</v>
      </c>
      <c r="JB140" s="133">
        <f t="shared" si="3240"/>
        <v>0</v>
      </c>
      <c r="JC140" s="134" t="e">
        <f t="shared" si="3241"/>
        <v>#DIV/0!</v>
      </c>
      <c r="JD140" s="133">
        <f t="shared" si="3242"/>
        <v>0</v>
      </c>
      <c r="JE140" s="145">
        <f t="shared" si="3242"/>
        <v>0</v>
      </c>
      <c r="JF140" s="144"/>
      <c r="JG140" s="147"/>
      <c r="JH140" s="133">
        <f t="shared" si="3243"/>
        <v>0</v>
      </c>
      <c r="JI140" s="134" t="e">
        <f t="shared" si="3244"/>
        <v>#DIV/0!</v>
      </c>
      <c r="JJ140" s="133"/>
      <c r="JK140" s="145">
        <f t="shared" si="3245"/>
        <v>0</v>
      </c>
      <c r="JL140" s="144"/>
      <c r="JM140" s="147"/>
      <c r="JN140" s="133">
        <f t="shared" si="3246"/>
        <v>0</v>
      </c>
      <c r="JO140" s="134" t="e">
        <f t="shared" si="3247"/>
        <v>#DIV/0!</v>
      </c>
      <c r="JP140" s="133"/>
      <c r="JQ140" s="145">
        <f t="shared" si="3248"/>
        <v>0</v>
      </c>
      <c r="JR140" s="144"/>
      <c r="JS140" s="147"/>
      <c r="JT140" s="133">
        <f t="shared" si="3249"/>
        <v>0</v>
      </c>
      <c r="JU140" s="134" t="e">
        <f t="shared" si="3250"/>
        <v>#DIV/0!</v>
      </c>
      <c r="JV140" s="133"/>
      <c r="JW140" s="145">
        <f t="shared" si="3251"/>
        <v>0</v>
      </c>
      <c r="JX140" s="144"/>
      <c r="JY140" s="147"/>
      <c r="JZ140" s="133">
        <f t="shared" si="3252"/>
        <v>0</v>
      </c>
      <c r="KA140" s="134" t="e">
        <f t="shared" si="3253"/>
        <v>#DIV/0!</v>
      </c>
      <c r="KB140" s="133"/>
      <c r="KC140" s="145">
        <f t="shared" si="3254"/>
        <v>0</v>
      </c>
      <c r="KD140" s="144">
        <f t="shared" si="3255"/>
        <v>0</v>
      </c>
      <c r="KE140" s="147">
        <f t="shared" si="3255"/>
        <v>0</v>
      </c>
      <c r="KF140" s="133">
        <f t="shared" si="3255"/>
        <v>0</v>
      </c>
      <c r="KG140" s="134" t="e">
        <f t="shared" si="3256"/>
        <v>#DIV/0!</v>
      </c>
      <c r="KH140" s="133">
        <f t="shared" si="3257"/>
        <v>0</v>
      </c>
      <c r="KI140" s="145">
        <f t="shared" si="3257"/>
        <v>0</v>
      </c>
      <c r="KJ140" s="144"/>
      <c r="KK140" s="147"/>
      <c r="KL140" s="133">
        <f t="shared" si="3258"/>
        <v>0</v>
      </c>
      <c r="KM140" s="134" t="e">
        <f t="shared" si="3259"/>
        <v>#DIV/0!</v>
      </c>
      <c r="KN140" s="133"/>
      <c r="KO140" s="145">
        <f t="shared" si="3260"/>
        <v>0</v>
      </c>
      <c r="KP140" s="144"/>
      <c r="KQ140" s="147"/>
      <c r="KR140" s="133">
        <f t="shared" si="3261"/>
        <v>0</v>
      </c>
      <c r="KS140" s="134" t="e">
        <f t="shared" si="3262"/>
        <v>#DIV/0!</v>
      </c>
      <c r="KT140" s="133"/>
      <c r="KU140" s="145">
        <f t="shared" si="3263"/>
        <v>0</v>
      </c>
      <c r="KV140" s="144">
        <f t="shared" si="3264"/>
        <v>0</v>
      </c>
      <c r="KW140" s="147">
        <f t="shared" si="3264"/>
        <v>0</v>
      </c>
      <c r="KX140" s="133">
        <f t="shared" si="3264"/>
        <v>0</v>
      </c>
      <c r="KY140" s="134" t="e">
        <f t="shared" si="3265"/>
        <v>#DIV/0!</v>
      </c>
      <c r="KZ140" s="133">
        <f t="shared" si="3266"/>
        <v>0</v>
      </c>
      <c r="LA140" s="145">
        <f t="shared" si="3266"/>
        <v>0</v>
      </c>
      <c r="LB140" s="144"/>
      <c r="LC140" s="147"/>
      <c r="LD140" s="133">
        <f t="shared" si="3267"/>
        <v>0</v>
      </c>
      <c r="LE140" s="134" t="e">
        <f t="shared" si="3268"/>
        <v>#DIV/0!</v>
      </c>
      <c r="LF140" s="133"/>
      <c r="LG140" s="145">
        <f t="shared" si="3269"/>
        <v>0</v>
      </c>
      <c r="LH140" s="144"/>
      <c r="LI140" s="147"/>
      <c r="LJ140" s="133">
        <f t="shared" si="3270"/>
        <v>0</v>
      </c>
      <c r="LK140" s="134" t="e">
        <f t="shared" si="3271"/>
        <v>#DIV/0!</v>
      </c>
      <c r="LL140" s="133"/>
      <c r="LM140" s="145">
        <f t="shared" si="3272"/>
        <v>0</v>
      </c>
      <c r="LN140" s="144">
        <f t="shared" si="3273"/>
        <v>0</v>
      </c>
      <c r="LO140" s="147">
        <f t="shared" si="3273"/>
        <v>0</v>
      </c>
      <c r="LP140" s="133">
        <f t="shared" si="3273"/>
        <v>0</v>
      </c>
      <c r="LQ140" s="134" t="e">
        <f t="shared" si="3274"/>
        <v>#DIV/0!</v>
      </c>
      <c r="LR140" s="133">
        <f t="shared" si="3275"/>
        <v>0</v>
      </c>
      <c r="LS140" s="145">
        <f t="shared" si="3275"/>
        <v>0</v>
      </c>
      <c r="LT140" s="144"/>
      <c r="LU140" s="147"/>
      <c r="LV140" s="133">
        <f t="shared" si="3276"/>
        <v>0</v>
      </c>
      <c r="LW140" s="134" t="e">
        <f t="shared" si="3277"/>
        <v>#DIV/0!</v>
      </c>
      <c r="LX140" s="133"/>
      <c r="LY140" s="145">
        <f t="shared" si="3278"/>
        <v>0</v>
      </c>
      <c r="LZ140" s="144"/>
      <c r="MA140" s="147"/>
      <c r="MB140" s="133">
        <f t="shared" si="3279"/>
        <v>0</v>
      </c>
      <c r="MC140" s="134" t="e">
        <f t="shared" si="3280"/>
        <v>#DIV/0!</v>
      </c>
      <c r="MD140" s="133"/>
      <c r="ME140" s="145">
        <f t="shared" si="3281"/>
        <v>0</v>
      </c>
      <c r="MF140" s="144">
        <f t="shared" si="3282"/>
        <v>0</v>
      </c>
      <c r="MG140" s="147">
        <f t="shared" si="3282"/>
        <v>0</v>
      </c>
      <c r="MH140" s="133">
        <f t="shared" si="3282"/>
        <v>0</v>
      </c>
      <c r="MI140" s="134" t="e">
        <f t="shared" si="3283"/>
        <v>#DIV/0!</v>
      </c>
      <c r="MJ140" s="133">
        <f t="shared" si="3284"/>
        <v>0</v>
      </c>
      <c r="MK140" s="145">
        <f t="shared" si="3284"/>
        <v>0</v>
      </c>
      <c r="ML140" s="144"/>
      <c r="MM140" s="147"/>
      <c r="MN140" s="133">
        <f t="shared" si="3285"/>
        <v>0</v>
      </c>
      <c r="MO140" s="134" t="e">
        <f t="shared" si="3286"/>
        <v>#DIV/0!</v>
      </c>
      <c r="MP140" s="133"/>
      <c r="MQ140" s="145">
        <f t="shared" si="3287"/>
        <v>0</v>
      </c>
      <c r="MR140" s="144"/>
      <c r="MS140" s="147"/>
      <c r="MT140" s="133">
        <f t="shared" si="3288"/>
        <v>0</v>
      </c>
      <c r="MU140" s="134" t="e">
        <f t="shared" si="3289"/>
        <v>#DIV/0!</v>
      </c>
      <c r="MV140" s="133"/>
      <c r="MW140" s="145">
        <f t="shared" si="3290"/>
        <v>0</v>
      </c>
      <c r="MX140" s="144">
        <f t="shared" si="3291"/>
        <v>0</v>
      </c>
      <c r="MY140" s="147">
        <f t="shared" si="3291"/>
        <v>0</v>
      </c>
      <c r="MZ140" s="133">
        <f t="shared" si="3291"/>
        <v>0</v>
      </c>
      <c r="NA140" s="134" t="e">
        <f t="shared" si="3292"/>
        <v>#DIV/0!</v>
      </c>
      <c r="NB140" s="133">
        <f t="shared" si="3293"/>
        <v>0</v>
      </c>
      <c r="NC140" s="145">
        <f t="shared" si="3293"/>
        <v>0</v>
      </c>
      <c r="ND140" s="144"/>
      <c r="NE140" s="147"/>
      <c r="NF140" s="133">
        <f t="shared" si="3294"/>
        <v>0</v>
      </c>
      <c r="NG140" s="134" t="e">
        <f t="shared" si="3295"/>
        <v>#DIV/0!</v>
      </c>
      <c r="NH140" s="133"/>
      <c r="NI140" s="145">
        <f t="shared" si="3296"/>
        <v>0</v>
      </c>
      <c r="NJ140" s="144"/>
      <c r="NK140" s="147"/>
      <c r="NL140" s="133">
        <f t="shared" si="3297"/>
        <v>0</v>
      </c>
      <c r="NM140" s="134" t="e">
        <f t="shared" si="3298"/>
        <v>#DIV/0!</v>
      </c>
      <c r="NN140" s="133"/>
      <c r="NO140" s="145">
        <f t="shared" si="3299"/>
        <v>0</v>
      </c>
      <c r="NP140" s="144">
        <f t="shared" si="3300"/>
        <v>0</v>
      </c>
      <c r="NQ140" s="147">
        <f t="shared" si="3300"/>
        <v>0</v>
      </c>
      <c r="NR140" s="133">
        <f t="shared" si="3300"/>
        <v>0</v>
      </c>
      <c r="NS140" s="134" t="e">
        <f t="shared" si="3301"/>
        <v>#DIV/0!</v>
      </c>
      <c r="NT140" s="133">
        <f t="shared" si="3302"/>
        <v>0</v>
      </c>
      <c r="NU140" s="145">
        <f t="shared" si="3302"/>
        <v>0</v>
      </c>
      <c r="NV140" s="144"/>
      <c r="NW140" s="147"/>
      <c r="NX140" s="133">
        <f t="shared" si="3303"/>
        <v>0</v>
      </c>
      <c r="NY140" s="134" t="e">
        <f t="shared" si="3304"/>
        <v>#DIV/0!</v>
      </c>
      <c r="NZ140" s="133"/>
      <c r="OA140" s="145">
        <f t="shared" si="3305"/>
        <v>0</v>
      </c>
      <c r="OB140" s="144"/>
      <c r="OC140" s="147"/>
      <c r="OD140" s="133">
        <f t="shared" si="3306"/>
        <v>0</v>
      </c>
      <c r="OE140" s="134" t="e">
        <f t="shared" si="3307"/>
        <v>#DIV/0!</v>
      </c>
      <c r="OF140" s="133"/>
      <c r="OG140" s="145">
        <f t="shared" si="3308"/>
        <v>0</v>
      </c>
      <c r="OH140" s="144"/>
      <c r="OI140" s="147"/>
      <c r="OJ140" s="133">
        <f t="shared" si="3309"/>
        <v>0</v>
      </c>
      <c r="OK140" s="134" t="e">
        <f t="shared" si="3310"/>
        <v>#DIV/0!</v>
      </c>
      <c r="OL140" s="133"/>
      <c r="OM140" s="145">
        <f t="shared" si="3311"/>
        <v>0</v>
      </c>
      <c r="ON140" s="144">
        <f t="shared" si="3312"/>
        <v>0</v>
      </c>
      <c r="OO140" s="147">
        <f t="shared" si="3312"/>
        <v>0</v>
      </c>
      <c r="OP140" s="133">
        <f t="shared" si="3312"/>
        <v>0</v>
      </c>
      <c r="OQ140" s="134" t="e">
        <f t="shared" si="3313"/>
        <v>#DIV/0!</v>
      </c>
      <c r="OR140" s="133">
        <f t="shared" si="3314"/>
        <v>0</v>
      </c>
      <c r="OS140" s="145">
        <f t="shared" si="3314"/>
        <v>0</v>
      </c>
      <c r="OT140" s="144"/>
      <c r="OU140" s="147"/>
      <c r="OV140" s="133">
        <f t="shared" si="3315"/>
        <v>0</v>
      </c>
      <c r="OW140" s="134" t="e">
        <f t="shared" si="3316"/>
        <v>#DIV/0!</v>
      </c>
      <c r="OX140" s="133"/>
      <c r="OY140" s="145">
        <f t="shared" si="3317"/>
        <v>0</v>
      </c>
      <c r="OZ140" s="144"/>
      <c r="PA140" s="147"/>
      <c r="PB140" s="133">
        <f t="shared" si="3318"/>
        <v>0</v>
      </c>
      <c r="PC140" s="134" t="e">
        <f t="shared" si="3319"/>
        <v>#DIV/0!</v>
      </c>
      <c r="PD140" s="133"/>
      <c r="PE140" s="145">
        <f t="shared" si="3320"/>
        <v>0</v>
      </c>
      <c r="PF140" s="144">
        <f t="shared" si="3321"/>
        <v>0</v>
      </c>
      <c r="PG140" s="147">
        <f t="shared" si="3321"/>
        <v>0</v>
      </c>
      <c r="PH140" s="133">
        <f t="shared" si="3321"/>
        <v>0</v>
      </c>
      <c r="PI140" s="134" t="e">
        <f t="shared" si="3322"/>
        <v>#DIV/0!</v>
      </c>
      <c r="PJ140" s="133">
        <f t="shared" si="3323"/>
        <v>0</v>
      </c>
      <c r="PK140" s="145">
        <f t="shared" si="3323"/>
        <v>0</v>
      </c>
      <c r="PL140" s="144"/>
      <c r="PM140" s="147"/>
      <c r="PN140" s="133">
        <f t="shared" si="3324"/>
        <v>0</v>
      </c>
      <c r="PO140" s="134" t="e">
        <f t="shared" si="3325"/>
        <v>#DIV/0!</v>
      </c>
      <c r="PP140" s="133"/>
      <c r="PQ140" s="145">
        <f t="shared" si="3326"/>
        <v>0</v>
      </c>
      <c r="PR140" s="144"/>
      <c r="PS140" s="147"/>
      <c r="PT140" s="133">
        <f t="shared" si="3327"/>
        <v>0</v>
      </c>
      <c r="PU140" s="134" t="e">
        <f t="shared" si="3328"/>
        <v>#DIV/0!</v>
      </c>
      <c r="PV140" s="133"/>
      <c r="PW140" s="145">
        <f t="shared" si="3329"/>
        <v>0</v>
      </c>
    </row>
    <row r="141" spans="1:439" s="98" customFormat="1">
      <c r="A141" s="150"/>
      <c r="B141" s="184" t="s">
        <v>867</v>
      </c>
      <c r="C141" s="184" t="s">
        <v>868</v>
      </c>
      <c r="D141" s="133">
        <f>+'[10]รายงานจัดซื้องบ P '!D42</f>
        <v>1150051</v>
      </c>
      <c r="E141" s="133">
        <f>+'[10]รายงานจัดซื้องบ P '!E42</f>
        <v>0</v>
      </c>
      <c r="F141" s="133">
        <f t="shared" si="2371"/>
        <v>1150051</v>
      </c>
      <c r="G141" s="147">
        <f>+'[10]รายงานจัดซื้องบ P '!F42</f>
        <v>51</v>
      </c>
      <c r="H141" s="133">
        <f t="shared" si="3114"/>
        <v>1150000</v>
      </c>
      <c r="I141" s="147">
        <f>+'[10]รายงานจัดซื้องบ P '!H42+'[10]รายงานจัดซื้องบ P '!K42+'[10]รายงานจัดซื้องบ P '!L42</f>
        <v>0</v>
      </c>
      <c r="J141" s="133">
        <f t="shared" si="2373"/>
        <v>1150000</v>
      </c>
      <c r="K141" s="134">
        <f t="shared" si="3092"/>
        <v>0</v>
      </c>
      <c r="L141" s="133">
        <f>+'[10]รายงานจัดซื้องบ P '!N42</f>
        <v>0</v>
      </c>
      <c r="M141" s="135">
        <f t="shared" si="2374"/>
        <v>1150000</v>
      </c>
      <c r="N141" s="136">
        <f t="shared" si="3115"/>
        <v>0</v>
      </c>
      <c r="O141" s="148">
        <f t="shared" si="3115"/>
        <v>0</v>
      </c>
      <c r="P141" s="137">
        <f t="shared" si="3115"/>
        <v>0</v>
      </c>
      <c r="Q141" s="138" t="e">
        <f t="shared" si="3116"/>
        <v>#DIV/0!</v>
      </c>
      <c r="R141" s="137">
        <f t="shared" si="3117"/>
        <v>0</v>
      </c>
      <c r="S141" s="139">
        <f t="shared" si="3117"/>
        <v>0</v>
      </c>
      <c r="T141" s="140">
        <f t="shared" si="3118"/>
        <v>1150000</v>
      </c>
      <c r="U141" s="149">
        <f t="shared" si="3118"/>
        <v>0</v>
      </c>
      <c r="V141" s="141">
        <f t="shared" si="3119"/>
        <v>1150000</v>
      </c>
      <c r="W141" s="142">
        <f t="shared" si="3120"/>
        <v>0</v>
      </c>
      <c r="X141" s="141">
        <f t="shared" si="3121"/>
        <v>0</v>
      </c>
      <c r="Y141" s="143">
        <f t="shared" si="3122"/>
        <v>1150000</v>
      </c>
      <c r="Z141" s="144">
        <v>0</v>
      </c>
      <c r="AA141" s="147">
        <v>0</v>
      </c>
      <c r="AB141" s="133">
        <f t="shared" si="3123"/>
        <v>0</v>
      </c>
      <c r="AC141" s="134" t="e">
        <f t="shared" si="3124"/>
        <v>#DIV/0!</v>
      </c>
      <c r="AD141" s="133">
        <v>0</v>
      </c>
      <c r="AE141" s="145">
        <f t="shared" si="3125"/>
        <v>0</v>
      </c>
      <c r="AF141" s="144">
        <v>0</v>
      </c>
      <c r="AG141" s="147">
        <v>0</v>
      </c>
      <c r="AH141" s="133">
        <f t="shared" si="3126"/>
        <v>0</v>
      </c>
      <c r="AI141" s="134" t="e">
        <f t="shared" si="3127"/>
        <v>#DIV/0!</v>
      </c>
      <c r="AJ141" s="133">
        <v>0</v>
      </c>
      <c r="AK141" s="145">
        <f t="shared" si="3128"/>
        <v>0</v>
      </c>
      <c r="AL141" s="144">
        <f t="shared" si="3129"/>
        <v>0</v>
      </c>
      <c r="AM141" s="147">
        <f t="shared" si="3129"/>
        <v>0</v>
      </c>
      <c r="AN141" s="133">
        <f t="shared" si="3129"/>
        <v>0</v>
      </c>
      <c r="AO141" s="134" t="e">
        <f t="shared" si="3130"/>
        <v>#DIV/0!</v>
      </c>
      <c r="AP141" s="133">
        <f t="shared" si="3131"/>
        <v>0</v>
      </c>
      <c r="AQ141" s="145">
        <f t="shared" si="3131"/>
        <v>0</v>
      </c>
      <c r="AR141" s="144"/>
      <c r="AS141" s="147"/>
      <c r="AT141" s="133">
        <f t="shared" si="3132"/>
        <v>0</v>
      </c>
      <c r="AU141" s="134" t="e">
        <f t="shared" si="3133"/>
        <v>#DIV/0!</v>
      </c>
      <c r="AV141" s="133"/>
      <c r="AW141" s="145">
        <f t="shared" si="3134"/>
        <v>0</v>
      </c>
      <c r="AX141" s="144"/>
      <c r="AY141" s="147"/>
      <c r="AZ141" s="133">
        <f t="shared" si="3135"/>
        <v>0</v>
      </c>
      <c r="BA141" s="134" t="e">
        <f t="shared" si="3136"/>
        <v>#DIV/0!</v>
      </c>
      <c r="BB141" s="133"/>
      <c r="BC141" s="145">
        <f t="shared" si="3137"/>
        <v>0</v>
      </c>
      <c r="BD141" s="144"/>
      <c r="BE141" s="147"/>
      <c r="BF141" s="133">
        <f t="shared" si="3138"/>
        <v>0</v>
      </c>
      <c r="BG141" s="134" t="e">
        <f t="shared" si="3139"/>
        <v>#DIV/0!</v>
      </c>
      <c r="BH141" s="133"/>
      <c r="BI141" s="145">
        <f t="shared" si="3140"/>
        <v>0</v>
      </c>
      <c r="BJ141" s="144">
        <f t="shared" si="3141"/>
        <v>0</v>
      </c>
      <c r="BK141" s="147">
        <f t="shared" si="3141"/>
        <v>0</v>
      </c>
      <c r="BL141" s="133">
        <f t="shared" si="3141"/>
        <v>0</v>
      </c>
      <c r="BM141" s="134" t="e">
        <f t="shared" si="3142"/>
        <v>#DIV/0!</v>
      </c>
      <c r="BN141" s="133">
        <f t="shared" si="3143"/>
        <v>0</v>
      </c>
      <c r="BO141" s="145">
        <f t="shared" si="3143"/>
        <v>0</v>
      </c>
      <c r="BP141" s="144">
        <f>+[10]รายละเอียดซื้อP!F157</f>
        <v>0</v>
      </c>
      <c r="BQ141" s="147">
        <f>+[10]รายละเอียดซื้อP!G157+[10]รายละเอียดซื้อP!J157+[10]รายละเอียดซื้อP!K157</f>
        <v>0</v>
      </c>
      <c r="BR141" s="133">
        <f t="shared" si="3144"/>
        <v>0</v>
      </c>
      <c r="BS141" s="134" t="e">
        <f t="shared" si="3145"/>
        <v>#DIV/0!</v>
      </c>
      <c r="BT141" s="133">
        <f>+[10]รายละเอียดซื้อP!N157</f>
        <v>0</v>
      </c>
      <c r="BU141" s="145">
        <f t="shared" si="3146"/>
        <v>0</v>
      </c>
      <c r="BV141" s="144"/>
      <c r="BW141" s="147"/>
      <c r="BX141" s="133">
        <f t="shared" si="3147"/>
        <v>0</v>
      </c>
      <c r="BY141" s="134" t="e">
        <f t="shared" si="3148"/>
        <v>#DIV/0!</v>
      </c>
      <c r="BZ141" s="133"/>
      <c r="CA141" s="145">
        <f t="shared" si="3149"/>
        <v>0</v>
      </c>
      <c r="CB141" s="144"/>
      <c r="CC141" s="147"/>
      <c r="CD141" s="133">
        <f t="shared" si="3150"/>
        <v>0</v>
      </c>
      <c r="CE141" s="134" t="e">
        <f t="shared" si="3151"/>
        <v>#DIV/0!</v>
      </c>
      <c r="CF141" s="133"/>
      <c r="CG141" s="145">
        <f t="shared" si="3152"/>
        <v>0</v>
      </c>
      <c r="CH141" s="144">
        <f t="shared" si="3153"/>
        <v>0</v>
      </c>
      <c r="CI141" s="147">
        <f t="shared" si="3153"/>
        <v>0</v>
      </c>
      <c r="CJ141" s="133">
        <f t="shared" si="3153"/>
        <v>0</v>
      </c>
      <c r="CK141" s="134" t="e">
        <f t="shared" si="3154"/>
        <v>#DIV/0!</v>
      </c>
      <c r="CL141" s="133">
        <f t="shared" si="3155"/>
        <v>0</v>
      </c>
      <c r="CM141" s="145">
        <f t="shared" si="3155"/>
        <v>0</v>
      </c>
      <c r="CN141" s="144"/>
      <c r="CO141" s="147"/>
      <c r="CP141" s="133">
        <f t="shared" si="3156"/>
        <v>0</v>
      </c>
      <c r="CQ141" s="134" t="e">
        <f t="shared" si="3157"/>
        <v>#DIV/0!</v>
      </c>
      <c r="CR141" s="133"/>
      <c r="CS141" s="145">
        <f t="shared" si="3158"/>
        <v>0</v>
      </c>
      <c r="CT141" s="144"/>
      <c r="CU141" s="147"/>
      <c r="CV141" s="133">
        <f t="shared" si="3159"/>
        <v>0</v>
      </c>
      <c r="CW141" s="134" t="e">
        <f t="shared" si="3160"/>
        <v>#DIV/0!</v>
      </c>
      <c r="CX141" s="133"/>
      <c r="CY141" s="145">
        <f t="shared" si="3161"/>
        <v>0</v>
      </c>
      <c r="CZ141" s="144"/>
      <c r="DA141" s="147"/>
      <c r="DB141" s="133">
        <f t="shared" si="3162"/>
        <v>0</v>
      </c>
      <c r="DC141" s="134" t="e">
        <f t="shared" si="3163"/>
        <v>#DIV/0!</v>
      </c>
      <c r="DD141" s="133"/>
      <c r="DE141" s="145">
        <f t="shared" si="3164"/>
        <v>0</v>
      </c>
      <c r="DF141" s="144">
        <f t="shared" si="3165"/>
        <v>150000</v>
      </c>
      <c r="DG141" s="147">
        <f t="shared" si="3165"/>
        <v>0</v>
      </c>
      <c r="DH141" s="133">
        <f t="shared" si="3165"/>
        <v>150000</v>
      </c>
      <c r="DI141" s="134">
        <f t="shared" si="3166"/>
        <v>0</v>
      </c>
      <c r="DJ141" s="133">
        <f t="shared" si="3167"/>
        <v>0</v>
      </c>
      <c r="DK141" s="145">
        <f t="shared" si="3167"/>
        <v>150000</v>
      </c>
      <c r="DL141" s="144">
        <f>+[10]รายละเอียดซื้อP!F158</f>
        <v>150000</v>
      </c>
      <c r="DM141" s="147">
        <f>+[10]รายละเอียดซื้อP!G158+[10]รายละเอียดซื้อP!J158+[10]รายละเอียดซื้อP!K158</f>
        <v>0</v>
      </c>
      <c r="DN141" s="133">
        <f t="shared" si="3168"/>
        <v>150000</v>
      </c>
      <c r="DO141" s="134">
        <f t="shared" si="3169"/>
        <v>0</v>
      </c>
      <c r="DP141" s="133">
        <f>+[10]รายละเอียดซื้อP!N158</f>
        <v>0</v>
      </c>
      <c r="DQ141" s="145">
        <f t="shared" si="3170"/>
        <v>150000</v>
      </c>
      <c r="DR141" s="144"/>
      <c r="DS141" s="147"/>
      <c r="DT141" s="133">
        <f t="shared" si="3171"/>
        <v>0</v>
      </c>
      <c r="DU141" s="134" t="e">
        <f t="shared" si="3172"/>
        <v>#DIV/0!</v>
      </c>
      <c r="DV141" s="133"/>
      <c r="DW141" s="145">
        <f t="shared" si="3173"/>
        <v>0</v>
      </c>
      <c r="DX141" s="144"/>
      <c r="DY141" s="147"/>
      <c r="DZ141" s="133">
        <f t="shared" si="3174"/>
        <v>0</v>
      </c>
      <c r="EA141" s="134" t="e">
        <f t="shared" si="3175"/>
        <v>#DIV/0!</v>
      </c>
      <c r="EB141" s="133"/>
      <c r="EC141" s="145">
        <f t="shared" si="3176"/>
        <v>0</v>
      </c>
      <c r="ED141" s="144">
        <f t="shared" si="3177"/>
        <v>0</v>
      </c>
      <c r="EE141" s="147">
        <f t="shared" si="3177"/>
        <v>0</v>
      </c>
      <c r="EF141" s="133">
        <f t="shared" si="3177"/>
        <v>0</v>
      </c>
      <c r="EG141" s="134" t="e">
        <f t="shared" si="3178"/>
        <v>#DIV/0!</v>
      </c>
      <c r="EH141" s="133">
        <f t="shared" si="3179"/>
        <v>0</v>
      </c>
      <c r="EI141" s="145">
        <f t="shared" si="3179"/>
        <v>0</v>
      </c>
      <c r="EJ141" s="144"/>
      <c r="EK141" s="147"/>
      <c r="EL141" s="133">
        <f t="shared" si="3180"/>
        <v>0</v>
      </c>
      <c r="EM141" s="134" t="e">
        <f t="shared" si="3181"/>
        <v>#DIV/0!</v>
      </c>
      <c r="EN141" s="133"/>
      <c r="EO141" s="145">
        <f t="shared" si="3182"/>
        <v>0</v>
      </c>
      <c r="EP141" s="144"/>
      <c r="EQ141" s="147"/>
      <c r="ER141" s="133">
        <f t="shared" si="3183"/>
        <v>0</v>
      </c>
      <c r="ES141" s="134" t="e">
        <f t="shared" si="3184"/>
        <v>#DIV/0!</v>
      </c>
      <c r="ET141" s="133"/>
      <c r="EU141" s="145">
        <f t="shared" si="3185"/>
        <v>0</v>
      </c>
      <c r="EV141" s="144"/>
      <c r="EW141" s="147"/>
      <c r="EX141" s="133">
        <f t="shared" si="3186"/>
        <v>0</v>
      </c>
      <c r="EY141" s="134" t="e">
        <f t="shared" si="3187"/>
        <v>#DIV/0!</v>
      </c>
      <c r="EZ141" s="133"/>
      <c r="FA141" s="145">
        <f t="shared" si="3188"/>
        <v>0</v>
      </c>
      <c r="FB141" s="144"/>
      <c r="FC141" s="147"/>
      <c r="FD141" s="133">
        <f t="shared" si="3189"/>
        <v>0</v>
      </c>
      <c r="FE141" s="134" t="e">
        <f t="shared" si="3190"/>
        <v>#DIV/0!</v>
      </c>
      <c r="FF141" s="133"/>
      <c r="FG141" s="145">
        <f t="shared" si="3191"/>
        <v>0</v>
      </c>
      <c r="FH141" s="144"/>
      <c r="FI141" s="147"/>
      <c r="FJ141" s="133">
        <f t="shared" si="3192"/>
        <v>0</v>
      </c>
      <c r="FK141" s="134" t="e">
        <f t="shared" si="3193"/>
        <v>#DIV/0!</v>
      </c>
      <c r="FL141" s="133"/>
      <c r="FM141" s="145">
        <f t="shared" si="3194"/>
        <v>0</v>
      </c>
      <c r="FN141" s="144">
        <f t="shared" si="3195"/>
        <v>1000000</v>
      </c>
      <c r="FO141" s="147">
        <f t="shared" si="3195"/>
        <v>0</v>
      </c>
      <c r="FP141" s="133">
        <f t="shared" si="3195"/>
        <v>1000000</v>
      </c>
      <c r="FQ141" s="134">
        <f t="shared" si="3196"/>
        <v>0</v>
      </c>
      <c r="FR141" s="133">
        <f t="shared" si="3197"/>
        <v>0</v>
      </c>
      <c r="FS141" s="145">
        <f t="shared" si="3197"/>
        <v>1000000</v>
      </c>
      <c r="FT141" s="144">
        <f>+[10]รายละเอียดซื้อP!F159</f>
        <v>1000000</v>
      </c>
      <c r="FU141" s="147">
        <f>+[10]รายละเอียดซื้อP!G159+[10]รายละเอียดซื้อP!J159+[10]รายละเอียดซื้อP!K159</f>
        <v>0</v>
      </c>
      <c r="FV141" s="133">
        <f t="shared" si="3198"/>
        <v>1000000</v>
      </c>
      <c r="FW141" s="134">
        <f t="shared" si="3199"/>
        <v>0</v>
      </c>
      <c r="FX141" s="133">
        <f>+[10]รายละเอียดซื้อP!N159</f>
        <v>0</v>
      </c>
      <c r="FY141" s="145">
        <f t="shared" si="3200"/>
        <v>1000000</v>
      </c>
      <c r="FZ141" s="144"/>
      <c r="GA141" s="147"/>
      <c r="GB141" s="133">
        <f t="shared" si="3201"/>
        <v>0</v>
      </c>
      <c r="GC141" s="134" t="e">
        <f t="shared" si="3202"/>
        <v>#DIV/0!</v>
      </c>
      <c r="GD141" s="133"/>
      <c r="GE141" s="145">
        <f t="shared" si="3203"/>
        <v>0</v>
      </c>
      <c r="GF141" s="144"/>
      <c r="GG141" s="147"/>
      <c r="GH141" s="133">
        <f t="shared" si="3204"/>
        <v>0</v>
      </c>
      <c r="GI141" s="134" t="e">
        <f t="shared" si="3205"/>
        <v>#DIV/0!</v>
      </c>
      <c r="GJ141" s="133"/>
      <c r="GK141" s="145">
        <f t="shared" si="3206"/>
        <v>0</v>
      </c>
      <c r="GL141" s="144">
        <f t="shared" si="3207"/>
        <v>0</v>
      </c>
      <c r="GM141" s="147">
        <f t="shared" si="3207"/>
        <v>0</v>
      </c>
      <c r="GN141" s="133">
        <f t="shared" si="3207"/>
        <v>0</v>
      </c>
      <c r="GO141" s="134" t="e">
        <f t="shared" si="3208"/>
        <v>#DIV/0!</v>
      </c>
      <c r="GP141" s="133">
        <f t="shared" si="3209"/>
        <v>0</v>
      </c>
      <c r="GQ141" s="145">
        <f t="shared" si="3209"/>
        <v>0</v>
      </c>
      <c r="GR141" s="144"/>
      <c r="GS141" s="147"/>
      <c r="GT141" s="133">
        <f t="shared" si="3210"/>
        <v>0</v>
      </c>
      <c r="GU141" s="134" t="e">
        <f t="shared" si="3211"/>
        <v>#DIV/0!</v>
      </c>
      <c r="GV141" s="133"/>
      <c r="GW141" s="145">
        <f t="shared" si="3212"/>
        <v>0</v>
      </c>
      <c r="GX141" s="144"/>
      <c r="GY141" s="147"/>
      <c r="GZ141" s="133">
        <f t="shared" si="3213"/>
        <v>0</v>
      </c>
      <c r="HA141" s="134" t="e">
        <f t="shared" si="3214"/>
        <v>#DIV/0!</v>
      </c>
      <c r="HB141" s="133"/>
      <c r="HC141" s="145">
        <f t="shared" si="3215"/>
        <v>0</v>
      </c>
      <c r="HD141" s="144"/>
      <c r="HE141" s="147"/>
      <c r="HF141" s="133">
        <f t="shared" si="3216"/>
        <v>0</v>
      </c>
      <c r="HG141" s="134" t="e">
        <f t="shared" si="3217"/>
        <v>#DIV/0!</v>
      </c>
      <c r="HH141" s="133"/>
      <c r="HI141" s="145">
        <f t="shared" si="3218"/>
        <v>0</v>
      </c>
      <c r="HJ141" s="144"/>
      <c r="HK141" s="147"/>
      <c r="HL141" s="133">
        <f t="shared" si="3219"/>
        <v>0</v>
      </c>
      <c r="HM141" s="134" t="e">
        <f t="shared" si="3220"/>
        <v>#DIV/0!</v>
      </c>
      <c r="HN141" s="133"/>
      <c r="HO141" s="145">
        <f t="shared" si="3221"/>
        <v>0</v>
      </c>
      <c r="HP141" s="144"/>
      <c r="HQ141" s="147"/>
      <c r="HR141" s="133">
        <f t="shared" si="3222"/>
        <v>0</v>
      </c>
      <c r="HS141" s="134" t="e">
        <f t="shared" si="3223"/>
        <v>#DIV/0!</v>
      </c>
      <c r="HT141" s="133"/>
      <c r="HU141" s="145">
        <f t="shared" si="3224"/>
        <v>0</v>
      </c>
      <c r="HV141" s="144"/>
      <c r="HW141" s="147"/>
      <c r="HX141" s="133">
        <f t="shared" si="3225"/>
        <v>0</v>
      </c>
      <c r="HY141" s="134" t="e">
        <f t="shared" si="3226"/>
        <v>#DIV/0!</v>
      </c>
      <c r="HZ141" s="133"/>
      <c r="IA141" s="145">
        <f t="shared" si="3227"/>
        <v>0</v>
      </c>
      <c r="IB141" s="144">
        <f t="shared" si="3228"/>
        <v>0</v>
      </c>
      <c r="IC141" s="147">
        <f t="shared" si="3228"/>
        <v>0</v>
      </c>
      <c r="ID141" s="133">
        <f t="shared" si="3228"/>
        <v>0</v>
      </c>
      <c r="IE141" s="134" t="e">
        <f t="shared" si="3229"/>
        <v>#DIV/0!</v>
      </c>
      <c r="IF141" s="133">
        <f t="shared" si="3230"/>
        <v>0</v>
      </c>
      <c r="IG141" s="145">
        <f t="shared" si="3230"/>
        <v>0</v>
      </c>
      <c r="IH141" s="144"/>
      <c r="II141" s="147"/>
      <c r="IJ141" s="133">
        <f t="shared" si="3231"/>
        <v>0</v>
      </c>
      <c r="IK141" s="134" t="e">
        <f t="shared" si="3232"/>
        <v>#DIV/0!</v>
      </c>
      <c r="IL141" s="133"/>
      <c r="IM141" s="145">
        <f t="shared" si="3233"/>
        <v>0</v>
      </c>
      <c r="IN141" s="144"/>
      <c r="IO141" s="147"/>
      <c r="IP141" s="133">
        <f t="shared" si="3234"/>
        <v>0</v>
      </c>
      <c r="IQ141" s="134" t="e">
        <f t="shared" si="3235"/>
        <v>#DIV/0!</v>
      </c>
      <c r="IR141" s="133"/>
      <c r="IS141" s="145">
        <f t="shared" si="3236"/>
        <v>0</v>
      </c>
      <c r="IT141" s="144"/>
      <c r="IU141" s="147"/>
      <c r="IV141" s="133">
        <f t="shared" si="3237"/>
        <v>0</v>
      </c>
      <c r="IW141" s="134" t="e">
        <f t="shared" si="3238"/>
        <v>#DIV/0!</v>
      </c>
      <c r="IX141" s="133"/>
      <c r="IY141" s="145">
        <f t="shared" si="3239"/>
        <v>0</v>
      </c>
      <c r="IZ141" s="144">
        <f t="shared" si="3240"/>
        <v>0</v>
      </c>
      <c r="JA141" s="147">
        <f t="shared" si="3240"/>
        <v>0</v>
      </c>
      <c r="JB141" s="133">
        <f t="shared" si="3240"/>
        <v>0</v>
      </c>
      <c r="JC141" s="134" t="e">
        <f t="shared" si="3241"/>
        <v>#DIV/0!</v>
      </c>
      <c r="JD141" s="133">
        <f t="shared" si="3242"/>
        <v>0</v>
      </c>
      <c r="JE141" s="145">
        <f t="shared" si="3242"/>
        <v>0</v>
      </c>
      <c r="JF141" s="144"/>
      <c r="JG141" s="147"/>
      <c r="JH141" s="133">
        <f t="shared" si="3243"/>
        <v>0</v>
      </c>
      <c r="JI141" s="134" t="e">
        <f t="shared" si="3244"/>
        <v>#DIV/0!</v>
      </c>
      <c r="JJ141" s="133"/>
      <c r="JK141" s="145">
        <f t="shared" si="3245"/>
        <v>0</v>
      </c>
      <c r="JL141" s="144"/>
      <c r="JM141" s="147"/>
      <c r="JN141" s="133">
        <f t="shared" si="3246"/>
        <v>0</v>
      </c>
      <c r="JO141" s="134" t="e">
        <f t="shared" si="3247"/>
        <v>#DIV/0!</v>
      </c>
      <c r="JP141" s="133"/>
      <c r="JQ141" s="145">
        <f t="shared" si="3248"/>
        <v>0</v>
      </c>
      <c r="JR141" s="144"/>
      <c r="JS141" s="147"/>
      <c r="JT141" s="133">
        <f t="shared" si="3249"/>
        <v>0</v>
      </c>
      <c r="JU141" s="134" t="e">
        <f t="shared" si="3250"/>
        <v>#DIV/0!</v>
      </c>
      <c r="JV141" s="133"/>
      <c r="JW141" s="145">
        <f t="shared" si="3251"/>
        <v>0</v>
      </c>
      <c r="JX141" s="144"/>
      <c r="JY141" s="147"/>
      <c r="JZ141" s="133">
        <f t="shared" si="3252"/>
        <v>0</v>
      </c>
      <c r="KA141" s="134" t="e">
        <f t="shared" si="3253"/>
        <v>#DIV/0!</v>
      </c>
      <c r="KB141" s="133"/>
      <c r="KC141" s="145">
        <f t="shared" si="3254"/>
        <v>0</v>
      </c>
      <c r="KD141" s="144">
        <f t="shared" si="3255"/>
        <v>0</v>
      </c>
      <c r="KE141" s="147">
        <f t="shared" si="3255"/>
        <v>0</v>
      </c>
      <c r="KF141" s="133">
        <f t="shared" si="3255"/>
        <v>0</v>
      </c>
      <c r="KG141" s="134" t="e">
        <f t="shared" si="3256"/>
        <v>#DIV/0!</v>
      </c>
      <c r="KH141" s="133">
        <f t="shared" si="3257"/>
        <v>0</v>
      </c>
      <c r="KI141" s="145">
        <f t="shared" si="3257"/>
        <v>0</v>
      </c>
      <c r="KJ141" s="144"/>
      <c r="KK141" s="147"/>
      <c r="KL141" s="133">
        <f t="shared" si="3258"/>
        <v>0</v>
      </c>
      <c r="KM141" s="134" t="e">
        <f t="shared" si="3259"/>
        <v>#DIV/0!</v>
      </c>
      <c r="KN141" s="133"/>
      <c r="KO141" s="145">
        <f t="shared" si="3260"/>
        <v>0</v>
      </c>
      <c r="KP141" s="144"/>
      <c r="KQ141" s="147"/>
      <c r="KR141" s="133">
        <f t="shared" si="3261"/>
        <v>0</v>
      </c>
      <c r="KS141" s="134" t="e">
        <f t="shared" si="3262"/>
        <v>#DIV/0!</v>
      </c>
      <c r="KT141" s="133"/>
      <c r="KU141" s="145">
        <f t="shared" si="3263"/>
        <v>0</v>
      </c>
      <c r="KV141" s="144">
        <f t="shared" si="3264"/>
        <v>0</v>
      </c>
      <c r="KW141" s="147">
        <f t="shared" si="3264"/>
        <v>0</v>
      </c>
      <c r="KX141" s="133">
        <f t="shared" si="3264"/>
        <v>0</v>
      </c>
      <c r="KY141" s="134" t="e">
        <f t="shared" si="3265"/>
        <v>#DIV/0!</v>
      </c>
      <c r="KZ141" s="133">
        <f t="shared" si="3266"/>
        <v>0</v>
      </c>
      <c r="LA141" s="145">
        <f t="shared" si="3266"/>
        <v>0</v>
      </c>
      <c r="LB141" s="144"/>
      <c r="LC141" s="147"/>
      <c r="LD141" s="133">
        <f t="shared" si="3267"/>
        <v>0</v>
      </c>
      <c r="LE141" s="134" t="e">
        <f t="shared" si="3268"/>
        <v>#DIV/0!</v>
      </c>
      <c r="LF141" s="133"/>
      <c r="LG141" s="145">
        <f t="shared" si="3269"/>
        <v>0</v>
      </c>
      <c r="LH141" s="144"/>
      <c r="LI141" s="147"/>
      <c r="LJ141" s="133">
        <f t="shared" si="3270"/>
        <v>0</v>
      </c>
      <c r="LK141" s="134" t="e">
        <f t="shared" si="3271"/>
        <v>#DIV/0!</v>
      </c>
      <c r="LL141" s="133"/>
      <c r="LM141" s="145">
        <f t="shared" si="3272"/>
        <v>0</v>
      </c>
      <c r="LN141" s="144">
        <f t="shared" si="3273"/>
        <v>0</v>
      </c>
      <c r="LO141" s="147">
        <f t="shared" si="3273"/>
        <v>0</v>
      </c>
      <c r="LP141" s="133">
        <f t="shared" si="3273"/>
        <v>0</v>
      </c>
      <c r="LQ141" s="134" t="e">
        <f t="shared" si="3274"/>
        <v>#DIV/0!</v>
      </c>
      <c r="LR141" s="133">
        <f t="shared" si="3275"/>
        <v>0</v>
      </c>
      <c r="LS141" s="145">
        <f t="shared" si="3275"/>
        <v>0</v>
      </c>
      <c r="LT141" s="144"/>
      <c r="LU141" s="147"/>
      <c r="LV141" s="133">
        <f t="shared" si="3276"/>
        <v>0</v>
      </c>
      <c r="LW141" s="134" t="e">
        <f t="shared" si="3277"/>
        <v>#DIV/0!</v>
      </c>
      <c r="LX141" s="133"/>
      <c r="LY141" s="145">
        <f t="shared" si="3278"/>
        <v>0</v>
      </c>
      <c r="LZ141" s="144"/>
      <c r="MA141" s="147"/>
      <c r="MB141" s="133">
        <f t="shared" si="3279"/>
        <v>0</v>
      </c>
      <c r="MC141" s="134" t="e">
        <f t="shared" si="3280"/>
        <v>#DIV/0!</v>
      </c>
      <c r="MD141" s="133"/>
      <c r="ME141" s="145">
        <f t="shared" si="3281"/>
        <v>0</v>
      </c>
      <c r="MF141" s="144">
        <f t="shared" si="3282"/>
        <v>0</v>
      </c>
      <c r="MG141" s="147">
        <f t="shared" si="3282"/>
        <v>0</v>
      </c>
      <c r="MH141" s="133">
        <f t="shared" si="3282"/>
        <v>0</v>
      </c>
      <c r="MI141" s="134" t="e">
        <f t="shared" si="3283"/>
        <v>#DIV/0!</v>
      </c>
      <c r="MJ141" s="133">
        <f t="shared" si="3284"/>
        <v>0</v>
      </c>
      <c r="MK141" s="145">
        <f t="shared" si="3284"/>
        <v>0</v>
      </c>
      <c r="ML141" s="144"/>
      <c r="MM141" s="147"/>
      <c r="MN141" s="133">
        <f t="shared" si="3285"/>
        <v>0</v>
      </c>
      <c r="MO141" s="134" t="e">
        <f t="shared" si="3286"/>
        <v>#DIV/0!</v>
      </c>
      <c r="MP141" s="133"/>
      <c r="MQ141" s="145">
        <f t="shared" si="3287"/>
        <v>0</v>
      </c>
      <c r="MR141" s="144"/>
      <c r="MS141" s="147"/>
      <c r="MT141" s="133">
        <f t="shared" si="3288"/>
        <v>0</v>
      </c>
      <c r="MU141" s="134" t="e">
        <f t="shared" si="3289"/>
        <v>#DIV/0!</v>
      </c>
      <c r="MV141" s="133"/>
      <c r="MW141" s="145">
        <f t="shared" si="3290"/>
        <v>0</v>
      </c>
      <c r="MX141" s="144">
        <f t="shared" si="3291"/>
        <v>0</v>
      </c>
      <c r="MY141" s="147">
        <f t="shared" si="3291"/>
        <v>0</v>
      </c>
      <c r="MZ141" s="133">
        <f t="shared" si="3291"/>
        <v>0</v>
      </c>
      <c r="NA141" s="134" t="e">
        <f t="shared" si="3292"/>
        <v>#DIV/0!</v>
      </c>
      <c r="NB141" s="133">
        <f t="shared" si="3293"/>
        <v>0</v>
      </c>
      <c r="NC141" s="145">
        <f t="shared" si="3293"/>
        <v>0</v>
      </c>
      <c r="ND141" s="144"/>
      <c r="NE141" s="147"/>
      <c r="NF141" s="133">
        <f t="shared" si="3294"/>
        <v>0</v>
      </c>
      <c r="NG141" s="134" t="e">
        <f t="shared" si="3295"/>
        <v>#DIV/0!</v>
      </c>
      <c r="NH141" s="133"/>
      <c r="NI141" s="145">
        <f t="shared" si="3296"/>
        <v>0</v>
      </c>
      <c r="NJ141" s="144"/>
      <c r="NK141" s="147"/>
      <c r="NL141" s="133">
        <f t="shared" si="3297"/>
        <v>0</v>
      </c>
      <c r="NM141" s="134" t="e">
        <f t="shared" si="3298"/>
        <v>#DIV/0!</v>
      </c>
      <c r="NN141" s="133"/>
      <c r="NO141" s="145">
        <f t="shared" si="3299"/>
        <v>0</v>
      </c>
      <c r="NP141" s="144">
        <f t="shared" si="3300"/>
        <v>0</v>
      </c>
      <c r="NQ141" s="147">
        <f t="shared" si="3300"/>
        <v>0</v>
      </c>
      <c r="NR141" s="133">
        <f t="shared" si="3300"/>
        <v>0</v>
      </c>
      <c r="NS141" s="134" t="e">
        <f t="shared" si="3301"/>
        <v>#DIV/0!</v>
      </c>
      <c r="NT141" s="133">
        <f t="shared" si="3302"/>
        <v>0</v>
      </c>
      <c r="NU141" s="145">
        <f t="shared" si="3302"/>
        <v>0</v>
      </c>
      <c r="NV141" s="144"/>
      <c r="NW141" s="147"/>
      <c r="NX141" s="133">
        <f t="shared" si="3303"/>
        <v>0</v>
      </c>
      <c r="NY141" s="134" t="e">
        <f t="shared" si="3304"/>
        <v>#DIV/0!</v>
      </c>
      <c r="NZ141" s="133"/>
      <c r="OA141" s="145">
        <f t="shared" si="3305"/>
        <v>0</v>
      </c>
      <c r="OB141" s="144"/>
      <c r="OC141" s="147"/>
      <c r="OD141" s="133">
        <f t="shared" si="3306"/>
        <v>0</v>
      </c>
      <c r="OE141" s="134" t="e">
        <f t="shared" si="3307"/>
        <v>#DIV/0!</v>
      </c>
      <c r="OF141" s="133"/>
      <c r="OG141" s="145">
        <f t="shared" si="3308"/>
        <v>0</v>
      </c>
      <c r="OH141" s="144"/>
      <c r="OI141" s="147"/>
      <c r="OJ141" s="133">
        <f t="shared" si="3309"/>
        <v>0</v>
      </c>
      <c r="OK141" s="134" t="e">
        <f t="shared" si="3310"/>
        <v>#DIV/0!</v>
      </c>
      <c r="OL141" s="133"/>
      <c r="OM141" s="145">
        <f t="shared" si="3311"/>
        <v>0</v>
      </c>
      <c r="ON141" s="144">
        <f t="shared" si="3312"/>
        <v>0</v>
      </c>
      <c r="OO141" s="147">
        <f t="shared" si="3312"/>
        <v>0</v>
      </c>
      <c r="OP141" s="133">
        <f t="shared" si="3312"/>
        <v>0</v>
      </c>
      <c r="OQ141" s="134" t="e">
        <f t="shared" si="3313"/>
        <v>#DIV/0!</v>
      </c>
      <c r="OR141" s="133">
        <f t="shared" si="3314"/>
        <v>0</v>
      </c>
      <c r="OS141" s="145">
        <f t="shared" si="3314"/>
        <v>0</v>
      </c>
      <c r="OT141" s="144"/>
      <c r="OU141" s="147"/>
      <c r="OV141" s="133">
        <f t="shared" si="3315"/>
        <v>0</v>
      </c>
      <c r="OW141" s="134" t="e">
        <f t="shared" si="3316"/>
        <v>#DIV/0!</v>
      </c>
      <c r="OX141" s="133"/>
      <c r="OY141" s="145">
        <f t="shared" si="3317"/>
        <v>0</v>
      </c>
      <c r="OZ141" s="144"/>
      <c r="PA141" s="147"/>
      <c r="PB141" s="133">
        <f t="shared" si="3318"/>
        <v>0</v>
      </c>
      <c r="PC141" s="134" t="e">
        <f t="shared" si="3319"/>
        <v>#DIV/0!</v>
      </c>
      <c r="PD141" s="133"/>
      <c r="PE141" s="145">
        <f t="shared" si="3320"/>
        <v>0</v>
      </c>
      <c r="PF141" s="144">
        <f t="shared" si="3321"/>
        <v>0</v>
      </c>
      <c r="PG141" s="147">
        <f t="shared" si="3321"/>
        <v>0</v>
      </c>
      <c r="PH141" s="133">
        <f t="shared" si="3321"/>
        <v>0</v>
      </c>
      <c r="PI141" s="134" t="e">
        <f t="shared" si="3322"/>
        <v>#DIV/0!</v>
      </c>
      <c r="PJ141" s="133">
        <f t="shared" si="3323"/>
        <v>0</v>
      </c>
      <c r="PK141" s="145">
        <f t="shared" si="3323"/>
        <v>0</v>
      </c>
      <c r="PL141" s="144"/>
      <c r="PM141" s="147"/>
      <c r="PN141" s="133">
        <f t="shared" si="3324"/>
        <v>0</v>
      </c>
      <c r="PO141" s="134" t="e">
        <f t="shared" si="3325"/>
        <v>#DIV/0!</v>
      </c>
      <c r="PP141" s="133"/>
      <c r="PQ141" s="145">
        <f t="shared" si="3326"/>
        <v>0</v>
      </c>
      <c r="PR141" s="144"/>
      <c r="PS141" s="147"/>
      <c r="PT141" s="133">
        <f t="shared" si="3327"/>
        <v>0</v>
      </c>
      <c r="PU141" s="134" t="e">
        <f t="shared" si="3328"/>
        <v>#DIV/0!</v>
      </c>
      <c r="PV141" s="133"/>
      <c r="PW141" s="145">
        <f t="shared" si="3329"/>
        <v>0</v>
      </c>
    </row>
    <row r="142" spans="1:439" s="98" customFormat="1">
      <c r="A142" s="150"/>
      <c r="B142" s="184" t="s">
        <v>869</v>
      </c>
      <c r="C142" s="184" t="s">
        <v>870</v>
      </c>
      <c r="D142" s="133">
        <f>+'[10]รายงานจัดซื้องบ P '!D43</f>
        <v>0</v>
      </c>
      <c r="E142" s="133">
        <f>+'[10]รายงานจัดซื้องบ P '!E43</f>
        <v>0</v>
      </c>
      <c r="F142" s="133">
        <f t="shared" si="2371"/>
        <v>0</v>
      </c>
      <c r="G142" s="147">
        <f>+'[10]รายงานจัดซื้องบ P '!F43</f>
        <v>0</v>
      </c>
      <c r="H142" s="133">
        <f t="shared" si="3114"/>
        <v>0</v>
      </c>
      <c r="I142" s="147">
        <f>+'[10]รายงานจัดซื้องบ P '!H43+'[10]รายงานจัดซื้องบ P '!K43+'[10]รายงานจัดซื้องบ P '!L43</f>
        <v>0</v>
      </c>
      <c r="J142" s="241">
        <f t="shared" si="2373"/>
        <v>0</v>
      </c>
      <c r="K142" s="134" t="e">
        <f t="shared" si="3092"/>
        <v>#DIV/0!</v>
      </c>
      <c r="L142" s="133">
        <f>+'[10]รายงานจัดซื้องบ P '!N43</f>
        <v>0</v>
      </c>
      <c r="M142" s="243">
        <f t="shared" si="2374"/>
        <v>0</v>
      </c>
      <c r="N142" s="136">
        <f t="shared" si="3115"/>
        <v>0</v>
      </c>
      <c r="O142" s="148">
        <f t="shared" si="3115"/>
        <v>0</v>
      </c>
      <c r="P142" s="239">
        <f t="shared" si="3115"/>
        <v>0</v>
      </c>
      <c r="Q142" s="138" t="e">
        <f t="shared" si="3116"/>
        <v>#DIV/0!</v>
      </c>
      <c r="R142" s="137">
        <f t="shared" si="3117"/>
        <v>0</v>
      </c>
      <c r="S142" s="139">
        <f t="shared" si="3117"/>
        <v>0</v>
      </c>
      <c r="T142" s="140">
        <f t="shared" si="3118"/>
        <v>0</v>
      </c>
      <c r="U142" s="149">
        <f t="shared" si="3118"/>
        <v>0</v>
      </c>
      <c r="V142" s="240">
        <f t="shared" si="3119"/>
        <v>0</v>
      </c>
      <c r="W142" s="142" t="e">
        <f t="shared" si="3120"/>
        <v>#DIV/0!</v>
      </c>
      <c r="X142" s="141">
        <f t="shared" si="3121"/>
        <v>0</v>
      </c>
      <c r="Y142" s="143">
        <f t="shared" si="3122"/>
        <v>0</v>
      </c>
      <c r="Z142" s="144">
        <v>0</v>
      </c>
      <c r="AA142" s="147">
        <v>0</v>
      </c>
      <c r="AB142" s="241">
        <f t="shared" si="3123"/>
        <v>0</v>
      </c>
      <c r="AC142" s="134" t="e">
        <f t="shared" si="3124"/>
        <v>#DIV/0!</v>
      </c>
      <c r="AD142" s="133">
        <v>0</v>
      </c>
      <c r="AE142" s="145">
        <f t="shared" si="3125"/>
        <v>0</v>
      </c>
      <c r="AF142" s="144">
        <v>0</v>
      </c>
      <c r="AG142" s="147">
        <v>0</v>
      </c>
      <c r="AH142" s="241">
        <f t="shared" si="3126"/>
        <v>0</v>
      </c>
      <c r="AI142" s="134" t="e">
        <f t="shared" si="3127"/>
        <v>#DIV/0!</v>
      </c>
      <c r="AJ142" s="133">
        <v>0</v>
      </c>
      <c r="AK142" s="145">
        <f t="shared" si="3128"/>
        <v>0</v>
      </c>
      <c r="AL142" s="144">
        <f t="shared" si="3129"/>
        <v>0</v>
      </c>
      <c r="AM142" s="147">
        <f t="shared" si="3129"/>
        <v>0</v>
      </c>
      <c r="AN142" s="241">
        <f t="shared" si="3129"/>
        <v>0</v>
      </c>
      <c r="AO142" s="134" t="e">
        <f t="shared" si="3130"/>
        <v>#DIV/0!</v>
      </c>
      <c r="AP142" s="133">
        <f t="shared" si="3131"/>
        <v>0</v>
      </c>
      <c r="AQ142" s="145">
        <f t="shared" si="3131"/>
        <v>0</v>
      </c>
      <c r="AR142" s="144"/>
      <c r="AS142" s="147"/>
      <c r="AT142" s="241">
        <f t="shared" si="3132"/>
        <v>0</v>
      </c>
      <c r="AU142" s="134" t="e">
        <f t="shared" si="3133"/>
        <v>#DIV/0!</v>
      </c>
      <c r="AV142" s="133"/>
      <c r="AW142" s="145">
        <f t="shared" si="3134"/>
        <v>0</v>
      </c>
      <c r="AX142" s="144"/>
      <c r="AY142" s="147"/>
      <c r="AZ142" s="241">
        <f t="shared" si="3135"/>
        <v>0</v>
      </c>
      <c r="BA142" s="134" t="e">
        <f t="shared" si="3136"/>
        <v>#DIV/0!</v>
      </c>
      <c r="BB142" s="133"/>
      <c r="BC142" s="145">
        <f t="shared" si="3137"/>
        <v>0</v>
      </c>
      <c r="BD142" s="144"/>
      <c r="BE142" s="147"/>
      <c r="BF142" s="241">
        <f t="shared" si="3138"/>
        <v>0</v>
      </c>
      <c r="BG142" s="134" t="e">
        <f t="shared" si="3139"/>
        <v>#DIV/0!</v>
      </c>
      <c r="BH142" s="133"/>
      <c r="BI142" s="145">
        <f t="shared" si="3140"/>
        <v>0</v>
      </c>
      <c r="BJ142" s="144">
        <f t="shared" si="3141"/>
        <v>0</v>
      </c>
      <c r="BK142" s="147">
        <f t="shared" si="3141"/>
        <v>0</v>
      </c>
      <c r="BL142" s="241">
        <f t="shared" si="3141"/>
        <v>0</v>
      </c>
      <c r="BM142" s="134" t="e">
        <f t="shared" si="3142"/>
        <v>#DIV/0!</v>
      </c>
      <c r="BN142" s="133">
        <f t="shared" si="3143"/>
        <v>0</v>
      </c>
      <c r="BO142" s="145">
        <f t="shared" si="3143"/>
        <v>0</v>
      </c>
      <c r="BP142" s="144"/>
      <c r="BQ142" s="147"/>
      <c r="BR142" s="241">
        <f t="shared" si="3144"/>
        <v>0</v>
      </c>
      <c r="BS142" s="134" t="e">
        <f t="shared" si="3145"/>
        <v>#DIV/0!</v>
      </c>
      <c r="BT142" s="133"/>
      <c r="BU142" s="145">
        <f t="shared" si="3146"/>
        <v>0</v>
      </c>
      <c r="BV142" s="144"/>
      <c r="BW142" s="147"/>
      <c r="BX142" s="241">
        <f t="shared" si="3147"/>
        <v>0</v>
      </c>
      <c r="BY142" s="134" t="e">
        <f t="shared" si="3148"/>
        <v>#DIV/0!</v>
      </c>
      <c r="BZ142" s="133"/>
      <c r="CA142" s="145">
        <f t="shared" si="3149"/>
        <v>0</v>
      </c>
      <c r="CB142" s="144"/>
      <c r="CC142" s="147"/>
      <c r="CD142" s="241">
        <f t="shared" si="3150"/>
        <v>0</v>
      </c>
      <c r="CE142" s="134" t="e">
        <f t="shared" si="3151"/>
        <v>#DIV/0!</v>
      </c>
      <c r="CF142" s="133"/>
      <c r="CG142" s="145">
        <f t="shared" si="3152"/>
        <v>0</v>
      </c>
      <c r="CH142" s="144">
        <f t="shared" si="3153"/>
        <v>0</v>
      </c>
      <c r="CI142" s="147">
        <f t="shared" si="3153"/>
        <v>0</v>
      </c>
      <c r="CJ142" s="241">
        <f t="shared" si="3153"/>
        <v>0</v>
      </c>
      <c r="CK142" s="134" t="e">
        <f t="shared" si="3154"/>
        <v>#DIV/0!</v>
      </c>
      <c r="CL142" s="133">
        <f t="shared" si="3155"/>
        <v>0</v>
      </c>
      <c r="CM142" s="145">
        <f t="shared" si="3155"/>
        <v>0</v>
      </c>
      <c r="CN142" s="144"/>
      <c r="CO142" s="147"/>
      <c r="CP142" s="241">
        <f t="shared" si="3156"/>
        <v>0</v>
      </c>
      <c r="CQ142" s="134" t="e">
        <f t="shared" si="3157"/>
        <v>#DIV/0!</v>
      </c>
      <c r="CR142" s="133"/>
      <c r="CS142" s="145">
        <f t="shared" si="3158"/>
        <v>0</v>
      </c>
      <c r="CT142" s="144"/>
      <c r="CU142" s="147"/>
      <c r="CV142" s="241">
        <f t="shared" si="3159"/>
        <v>0</v>
      </c>
      <c r="CW142" s="134" t="e">
        <f t="shared" si="3160"/>
        <v>#DIV/0!</v>
      </c>
      <c r="CX142" s="133"/>
      <c r="CY142" s="145">
        <f t="shared" si="3161"/>
        <v>0</v>
      </c>
      <c r="CZ142" s="144"/>
      <c r="DA142" s="147"/>
      <c r="DB142" s="241">
        <f t="shared" si="3162"/>
        <v>0</v>
      </c>
      <c r="DC142" s="134" t="e">
        <f t="shared" si="3163"/>
        <v>#DIV/0!</v>
      </c>
      <c r="DD142" s="133"/>
      <c r="DE142" s="145">
        <f t="shared" si="3164"/>
        <v>0</v>
      </c>
      <c r="DF142" s="144">
        <f t="shared" si="3165"/>
        <v>0</v>
      </c>
      <c r="DG142" s="147">
        <f t="shared" si="3165"/>
        <v>0</v>
      </c>
      <c r="DH142" s="241">
        <f t="shared" si="3165"/>
        <v>0</v>
      </c>
      <c r="DI142" s="134" t="e">
        <f t="shared" si="3166"/>
        <v>#DIV/0!</v>
      </c>
      <c r="DJ142" s="133">
        <f t="shared" si="3167"/>
        <v>0</v>
      </c>
      <c r="DK142" s="145">
        <f t="shared" si="3167"/>
        <v>0</v>
      </c>
      <c r="DL142" s="144"/>
      <c r="DM142" s="147"/>
      <c r="DN142" s="241">
        <f t="shared" si="3168"/>
        <v>0</v>
      </c>
      <c r="DO142" s="134" t="e">
        <f t="shared" si="3169"/>
        <v>#DIV/0!</v>
      </c>
      <c r="DP142" s="133"/>
      <c r="DQ142" s="145">
        <f t="shared" si="3170"/>
        <v>0</v>
      </c>
      <c r="DR142" s="144"/>
      <c r="DS142" s="147"/>
      <c r="DT142" s="241">
        <f t="shared" si="3171"/>
        <v>0</v>
      </c>
      <c r="DU142" s="134" t="e">
        <f t="shared" si="3172"/>
        <v>#DIV/0!</v>
      </c>
      <c r="DV142" s="133"/>
      <c r="DW142" s="145">
        <f t="shared" si="3173"/>
        <v>0</v>
      </c>
      <c r="DX142" s="144"/>
      <c r="DY142" s="147"/>
      <c r="DZ142" s="241">
        <f t="shared" si="3174"/>
        <v>0</v>
      </c>
      <c r="EA142" s="134" t="e">
        <f t="shared" si="3175"/>
        <v>#DIV/0!</v>
      </c>
      <c r="EB142" s="133"/>
      <c r="EC142" s="145">
        <f t="shared" si="3176"/>
        <v>0</v>
      </c>
      <c r="ED142" s="144">
        <f t="shared" si="3177"/>
        <v>0</v>
      </c>
      <c r="EE142" s="147">
        <f t="shared" si="3177"/>
        <v>0</v>
      </c>
      <c r="EF142" s="241">
        <f t="shared" si="3177"/>
        <v>0</v>
      </c>
      <c r="EG142" s="134" t="e">
        <f t="shared" si="3178"/>
        <v>#DIV/0!</v>
      </c>
      <c r="EH142" s="133">
        <f t="shared" si="3179"/>
        <v>0</v>
      </c>
      <c r="EI142" s="145">
        <f t="shared" si="3179"/>
        <v>0</v>
      </c>
      <c r="EJ142" s="144"/>
      <c r="EK142" s="147"/>
      <c r="EL142" s="241">
        <f t="shared" si="3180"/>
        <v>0</v>
      </c>
      <c r="EM142" s="134" t="e">
        <f t="shared" si="3181"/>
        <v>#DIV/0!</v>
      </c>
      <c r="EN142" s="133"/>
      <c r="EO142" s="145">
        <f t="shared" si="3182"/>
        <v>0</v>
      </c>
      <c r="EP142" s="144"/>
      <c r="EQ142" s="147"/>
      <c r="ER142" s="241">
        <f t="shared" si="3183"/>
        <v>0</v>
      </c>
      <c r="ES142" s="134" t="e">
        <f t="shared" si="3184"/>
        <v>#DIV/0!</v>
      </c>
      <c r="ET142" s="133"/>
      <c r="EU142" s="145">
        <f t="shared" si="3185"/>
        <v>0</v>
      </c>
      <c r="EV142" s="144"/>
      <c r="EW142" s="147"/>
      <c r="EX142" s="241">
        <f t="shared" si="3186"/>
        <v>0</v>
      </c>
      <c r="EY142" s="134" t="e">
        <f t="shared" si="3187"/>
        <v>#DIV/0!</v>
      </c>
      <c r="EZ142" s="133"/>
      <c r="FA142" s="145">
        <f t="shared" si="3188"/>
        <v>0</v>
      </c>
      <c r="FB142" s="144"/>
      <c r="FC142" s="147"/>
      <c r="FD142" s="241">
        <f t="shared" si="3189"/>
        <v>0</v>
      </c>
      <c r="FE142" s="134" t="e">
        <f t="shared" si="3190"/>
        <v>#DIV/0!</v>
      </c>
      <c r="FF142" s="133"/>
      <c r="FG142" s="145">
        <f t="shared" si="3191"/>
        <v>0</v>
      </c>
      <c r="FH142" s="144"/>
      <c r="FI142" s="147"/>
      <c r="FJ142" s="241">
        <f t="shared" si="3192"/>
        <v>0</v>
      </c>
      <c r="FK142" s="134" t="e">
        <f t="shared" si="3193"/>
        <v>#DIV/0!</v>
      </c>
      <c r="FL142" s="133"/>
      <c r="FM142" s="145">
        <f t="shared" si="3194"/>
        <v>0</v>
      </c>
      <c r="FN142" s="144">
        <f t="shared" si="3195"/>
        <v>0</v>
      </c>
      <c r="FO142" s="147">
        <f t="shared" si="3195"/>
        <v>0</v>
      </c>
      <c r="FP142" s="241">
        <f t="shared" si="3195"/>
        <v>0</v>
      </c>
      <c r="FQ142" s="134" t="e">
        <f t="shared" si="3196"/>
        <v>#DIV/0!</v>
      </c>
      <c r="FR142" s="133">
        <f t="shared" si="3197"/>
        <v>0</v>
      </c>
      <c r="FS142" s="145">
        <f t="shared" si="3197"/>
        <v>0</v>
      </c>
      <c r="FT142" s="144"/>
      <c r="FU142" s="147"/>
      <c r="FV142" s="241">
        <f t="shared" si="3198"/>
        <v>0</v>
      </c>
      <c r="FW142" s="134" t="e">
        <f t="shared" si="3199"/>
        <v>#DIV/0!</v>
      </c>
      <c r="FX142" s="133"/>
      <c r="FY142" s="145">
        <f t="shared" si="3200"/>
        <v>0</v>
      </c>
      <c r="FZ142" s="144"/>
      <c r="GA142" s="147"/>
      <c r="GB142" s="241">
        <f t="shared" si="3201"/>
        <v>0</v>
      </c>
      <c r="GC142" s="134" t="e">
        <f t="shared" si="3202"/>
        <v>#DIV/0!</v>
      </c>
      <c r="GD142" s="133"/>
      <c r="GE142" s="145">
        <f t="shared" si="3203"/>
        <v>0</v>
      </c>
      <c r="GF142" s="144"/>
      <c r="GG142" s="147"/>
      <c r="GH142" s="241">
        <f t="shared" si="3204"/>
        <v>0</v>
      </c>
      <c r="GI142" s="134" t="e">
        <f t="shared" si="3205"/>
        <v>#DIV/0!</v>
      </c>
      <c r="GJ142" s="133"/>
      <c r="GK142" s="145">
        <f t="shared" si="3206"/>
        <v>0</v>
      </c>
      <c r="GL142" s="144">
        <f t="shared" si="3207"/>
        <v>0</v>
      </c>
      <c r="GM142" s="147">
        <f t="shared" si="3207"/>
        <v>0</v>
      </c>
      <c r="GN142" s="241">
        <f t="shared" si="3207"/>
        <v>0</v>
      </c>
      <c r="GO142" s="134" t="e">
        <f t="shared" si="3208"/>
        <v>#DIV/0!</v>
      </c>
      <c r="GP142" s="133">
        <f t="shared" si="3209"/>
        <v>0</v>
      </c>
      <c r="GQ142" s="145">
        <f t="shared" si="3209"/>
        <v>0</v>
      </c>
      <c r="GR142" s="144"/>
      <c r="GS142" s="147"/>
      <c r="GT142" s="241">
        <f t="shared" si="3210"/>
        <v>0</v>
      </c>
      <c r="GU142" s="134" t="e">
        <f t="shared" si="3211"/>
        <v>#DIV/0!</v>
      </c>
      <c r="GV142" s="133"/>
      <c r="GW142" s="145">
        <f t="shared" si="3212"/>
        <v>0</v>
      </c>
      <c r="GX142" s="144"/>
      <c r="GY142" s="147"/>
      <c r="GZ142" s="241">
        <f t="shared" si="3213"/>
        <v>0</v>
      </c>
      <c r="HA142" s="134" t="e">
        <f t="shared" si="3214"/>
        <v>#DIV/0!</v>
      </c>
      <c r="HB142" s="133"/>
      <c r="HC142" s="145">
        <f t="shared" si="3215"/>
        <v>0</v>
      </c>
      <c r="HD142" s="144"/>
      <c r="HE142" s="147"/>
      <c r="HF142" s="241">
        <f t="shared" si="3216"/>
        <v>0</v>
      </c>
      <c r="HG142" s="134" t="e">
        <f t="shared" si="3217"/>
        <v>#DIV/0!</v>
      </c>
      <c r="HH142" s="133"/>
      <c r="HI142" s="145">
        <f t="shared" si="3218"/>
        <v>0</v>
      </c>
      <c r="HJ142" s="144"/>
      <c r="HK142" s="147"/>
      <c r="HL142" s="241">
        <f t="shared" si="3219"/>
        <v>0</v>
      </c>
      <c r="HM142" s="134" t="e">
        <f t="shared" si="3220"/>
        <v>#DIV/0!</v>
      </c>
      <c r="HN142" s="133"/>
      <c r="HO142" s="145">
        <f t="shared" si="3221"/>
        <v>0</v>
      </c>
      <c r="HP142" s="144"/>
      <c r="HQ142" s="147"/>
      <c r="HR142" s="241">
        <f t="shared" si="3222"/>
        <v>0</v>
      </c>
      <c r="HS142" s="134" t="e">
        <f t="shared" si="3223"/>
        <v>#DIV/0!</v>
      </c>
      <c r="HT142" s="133"/>
      <c r="HU142" s="145">
        <f t="shared" si="3224"/>
        <v>0</v>
      </c>
      <c r="HV142" s="144"/>
      <c r="HW142" s="147"/>
      <c r="HX142" s="241">
        <f t="shared" si="3225"/>
        <v>0</v>
      </c>
      <c r="HY142" s="134" t="e">
        <f t="shared" si="3226"/>
        <v>#DIV/0!</v>
      </c>
      <c r="HZ142" s="133"/>
      <c r="IA142" s="145">
        <f t="shared" si="3227"/>
        <v>0</v>
      </c>
      <c r="IB142" s="144">
        <f t="shared" si="3228"/>
        <v>0</v>
      </c>
      <c r="IC142" s="147">
        <f t="shared" si="3228"/>
        <v>0</v>
      </c>
      <c r="ID142" s="241">
        <f t="shared" si="3228"/>
        <v>0</v>
      </c>
      <c r="IE142" s="134" t="e">
        <f t="shared" si="3229"/>
        <v>#DIV/0!</v>
      </c>
      <c r="IF142" s="133">
        <f t="shared" si="3230"/>
        <v>0</v>
      </c>
      <c r="IG142" s="145">
        <f t="shared" si="3230"/>
        <v>0</v>
      </c>
      <c r="IH142" s="144"/>
      <c r="II142" s="147"/>
      <c r="IJ142" s="241">
        <f t="shared" si="3231"/>
        <v>0</v>
      </c>
      <c r="IK142" s="134" t="e">
        <f t="shared" si="3232"/>
        <v>#DIV/0!</v>
      </c>
      <c r="IL142" s="133"/>
      <c r="IM142" s="145">
        <f t="shared" si="3233"/>
        <v>0</v>
      </c>
      <c r="IN142" s="144"/>
      <c r="IO142" s="147"/>
      <c r="IP142" s="241">
        <f t="shared" si="3234"/>
        <v>0</v>
      </c>
      <c r="IQ142" s="134" t="e">
        <f t="shared" si="3235"/>
        <v>#DIV/0!</v>
      </c>
      <c r="IR142" s="133"/>
      <c r="IS142" s="145">
        <f t="shared" si="3236"/>
        <v>0</v>
      </c>
      <c r="IT142" s="144"/>
      <c r="IU142" s="147"/>
      <c r="IV142" s="241">
        <f t="shared" si="3237"/>
        <v>0</v>
      </c>
      <c r="IW142" s="134" t="e">
        <f t="shared" si="3238"/>
        <v>#DIV/0!</v>
      </c>
      <c r="IX142" s="133"/>
      <c r="IY142" s="145">
        <f t="shared" si="3239"/>
        <v>0</v>
      </c>
      <c r="IZ142" s="144">
        <f t="shared" si="3240"/>
        <v>0</v>
      </c>
      <c r="JA142" s="147">
        <f t="shared" si="3240"/>
        <v>0</v>
      </c>
      <c r="JB142" s="241">
        <f t="shared" si="3240"/>
        <v>0</v>
      </c>
      <c r="JC142" s="134" t="e">
        <f t="shared" si="3241"/>
        <v>#DIV/0!</v>
      </c>
      <c r="JD142" s="133">
        <f t="shared" si="3242"/>
        <v>0</v>
      </c>
      <c r="JE142" s="145">
        <f t="shared" si="3242"/>
        <v>0</v>
      </c>
      <c r="JF142" s="144"/>
      <c r="JG142" s="147"/>
      <c r="JH142" s="241">
        <f t="shared" si="3243"/>
        <v>0</v>
      </c>
      <c r="JI142" s="134" t="e">
        <f t="shared" si="3244"/>
        <v>#DIV/0!</v>
      </c>
      <c r="JJ142" s="133"/>
      <c r="JK142" s="145">
        <f t="shared" si="3245"/>
        <v>0</v>
      </c>
      <c r="JL142" s="144"/>
      <c r="JM142" s="147"/>
      <c r="JN142" s="241">
        <f t="shared" si="3246"/>
        <v>0</v>
      </c>
      <c r="JO142" s="134" t="e">
        <f t="shared" si="3247"/>
        <v>#DIV/0!</v>
      </c>
      <c r="JP142" s="133"/>
      <c r="JQ142" s="145">
        <f t="shared" si="3248"/>
        <v>0</v>
      </c>
      <c r="JR142" s="144"/>
      <c r="JS142" s="147"/>
      <c r="JT142" s="241">
        <f t="shared" si="3249"/>
        <v>0</v>
      </c>
      <c r="JU142" s="134" t="e">
        <f t="shared" si="3250"/>
        <v>#DIV/0!</v>
      </c>
      <c r="JV142" s="133"/>
      <c r="JW142" s="145">
        <f t="shared" si="3251"/>
        <v>0</v>
      </c>
      <c r="JX142" s="144"/>
      <c r="JY142" s="147"/>
      <c r="JZ142" s="241">
        <f t="shared" si="3252"/>
        <v>0</v>
      </c>
      <c r="KA142" s="134" t="e">
        <f t="shared" si="3253"/>
        <v>#DIV/0!</v>
      </c>
      <c r="KB142" s="133"/>
      <c r="KC142" s="145">
        <f t="shared" si="3254"/>
        <v>0</v>
      </c>
      <c r="KD142" s="144">
        <f t="shared" si="3255"/>
        <v>0</v>
      </c>
      <c r="KE142" s="147">
        <f t="shared" si="3255"/>
        <v>0</v>
      </c>
      <c r="KF142" s="241">
        <f t="shared" si="3255"/>
        <v>0</v>
      </c>
      <c r="KG142" s="134" t="e">
        <f t="shared" si="3256"/>
        <v>#DIV/0!</v>
      </c>
      <c r="KH142" s="133">
        <f t="shared" si="3257"/>
        <v>0</v>
      </c>
      <c r="KI142" s="145">
        <f t="shared" si="3257"/>
        <v>0</v>
      </c>
      <c r="KJ142" s="144"/>
      <c r="KK142" s="147"/>
      <c r="KL142" s="241">
        <f t="shared" si="3258"/>
        <v>0</v>
      </c>
      <c r="KM142" s="134" t="e">
        <f t="shared" si="3259"/>
        <v>#DIV/0!</v>
      </c>
      <c r="KN142" s="133"/>
      <c r="KO142" s="145">
        <f t="shared" si="3260"/>
        <v>0</v>
      </c>
      <c r="KP142" s="144"/>
      <c r="KQ142" s="147"/>
      <c r="KR142" s="241">
        <f t="shared" si="3261"/>
        <v>0</v>
      </c>
      <c r="KS142" s="134" t="e">
        <f t="shared" si="3262"/>
        <v>#DIV/0!</v>
      </c>
      <c r="KT142" s="133"/>
      <c r="KU142" s="145">
        <f t="shared" si="3263"/>
        <v>0</v>
      </c>
      <c r="KV142" s="144">
        <f t="shared" si="3264"/>
        <v>0</v>
      </c>
      <c r="KW142" s="147">
        <f t="shared" si="3264"/>
        <v>0</v>
      </c>
      <c r="KX142" s="241">
        <f t="shared" si="3264"/>
        <v>0</v>
      </c>
      <c r="KY142" s="134" t="e">
        <f t="shared" si="3265"/>
        <v>#DIV/0!</v>
      </c>
      <c r="KZ142" s="133">
        <f t="shared" si="3266"/>
        <v>0</v>
      </c>
      <c r="LA142" s="145">
        <f t="shared" si="3266"/>
        <v>0</v>
      </c>
      <c r="LB142" s="144"/>
      <c r="LC142" s="147"/>
      <c r="LD142" s="241">
        <f t="shared" si="3267"/>
        <v>0</v>
      </c>
      <c r="LE142" s="134" t="e">
        <f t="shared" si="3268"/>
        <v>#DIV/0!</v>
      </c>
      <c r="LF142" s="133"/>
      <c r="LG142" s="145">
        <f t="shared" si="3269"/>
        <v>0</v>
      </c>
      <c r="LH142" s="144"/>
      <c r="LI142" s="147"/>
      <c r="LJ142" s="241">
        <f t="shared" si="3270"/>
        <v>0</v>
      </c>
      <c r="LK142" s="134" t="e">
        <f t="shared" si="3271"/>
        <v>#DIV/0!</v>
      </c>
      <c r="LL142" s="133"/>
      <c r="LM142" s="145">
        <f t="shared" si="3272"/>
        <v>0</v>
      </c>
      <c r="LN142" s="144">
        <f t="shared" si="3273"/>
        <v>0</v>
      </c>
      <c r="LO142" s="147">
        <f t="shared" si="3273"/>
        <v>0</v>
      </c>
      <c r="LP142" s="241">
        <f t="shared" si="3273"/>
        <v>0</v>
      </c>
      <c r="LQ142" s="134" t="e">
        <f t="shared" si="3274"/>
        <v>#DIV/0!</v>
      </c>
      <c r="LR142" s="133">
        <f t="shared" si="3275"/>
        <v>0</v>
      </c>
      <c r="LS142" s="145">
        <f t="shared" si="3275"/>
        <v>0</v>
      </c>
      <c r="LT142" s="144"/>
      <c r="LU142" s="147"/>
      <c r="LV142" s="241">
        <f t="shared" si="3276"/>
        <v>0</v>
      </c>
      <c r="LW142" s="134" t="e">
        <f t="shared" si="3277"/>
        <v>#DIV/0!</v>
      </c>
      <c r="LX142" s="133"/>
      <c r="LY142" s="145">
        <f t="shared" si="3278"/>
        <v>0</v>
      </c>
      <c r="LZ142" s="144"/>
      <c r="MA142" s="147"/>
      <c r="MB142" s="241">
        <f t="shared" si="3279"/>
        <v>0</v>
      </c>
      <c r="MC142" s="134" t="e">
        <f t="shared" si="3280"/>
        <v>#DIV/0!</v>
      </c>
      <c r="MD142" s="133"/>
      <c r="ME142" s="145">
        <f t="shared" si="3281"/>
        <v>0</v>
      </c>
      <c r="MF142" s="144">
        <f t="shared" si="3282"/>
        <v>0</v>
      </c>
      <c r="MG142" s="147">
        <f t="shared" si="3282"/>
        <v>0</v>
      </c>
      <c r="MH142" s="241">
        <f t="shared" si="3282"/>
        <v>0</v>
      </c>
      <c r="MI142" s="134" t="e">
        <f t="shared" si="3283"/>
        <v>#DIV/0!</v>
      </c>
      <c r="MJ142" s="133">
        <f t="shared" si="3284"/>
        <v>0</v>
      </c>
      <c r="MK142" s="145">
        <f t="shared" si="3284"/>
        <v>0</v>
      </c>
      <c r="ML142" s="144"/>
      <c r="MM142" s="147"/>
      <c r="MN142" s="241">
        <f t="shared" si="3285"/>
        <v>0</v>
      </c>
      <c r="MO142" s="134" t="e">
        <f t="shared" si="3286"/>
        <v>#DIV/0!</v>
      </c>
      <c r="MP142" s="133"/>
      <c r="MQ142" s="145">
        <f t="shared" si="3287"/>
        <v>0</v>
      </c>
      <c r="MR142" s="144"/>
      <c r="MS142" s="147"/>
      <c r="MT142" s="241">
        <f t="shared" si="3288"/>
        <v>0</v>
      </c>
      <c r="MU142" s="134" t="e">
        <f t="shared" si="3289"/>
        <v>#DIV/0!</v>
      </c>
      <c r="MV142" s="133"/>
      <c r="MW142" s="145">
        <f t="shared" si="3290"/>
        <v>0</v>
      </c>
      <c r="MX142" s="144">
        <f t="shared" si="3291"/>
        <v>0</v>
      </c>
      <c r="MY142" s="147">
        <f t="shared" si="3291"/>
        <v>0</v>
      </c>
      <c r="MZ142" s="241">
        <f t="shared" si="3291"/>
        <v>0</v>
      </c>
      <c r="NA142" s="134" t="e">
        <f t="shared" si="3292"/>
        <v>#DIV/0!</v>
      </c>
      <c r="NB142" s="133">
        <f t="shared" si="3293"/>
        <v>0</v>
      </c>
      <c r="NC142" s="145">
        <f t="shared" si="3293"/>
        <v>0</v>
      </c>
      <c r="ND142" s="144"/>
      <c r="NE142" s="147"/>
      <c r="NF142" s="241">
        <f t="shared" si="3294"/>
        <v>0</v>
      </c>
      <c r="NG142" s="134" t="e">
        <f t="shared" si="3295"/>
        <v>#DIV/0!</v>
      </c>
      <c r="NH142" s="133"/>
      <c r="NI142" s="145">
        <f t="shared" si="3296"/>
        <v>0</v>
      </c>
      <c r="NJ142" s="144"/>
      <c r="NK142" s="147"/>
      <c r="NL142" s="241">
        <f t="shared" si="3297"/>
        <v>0</v>
      </c>
      <c r="NM142" s="134" t="e">
        <f t="shared" si="3298"/>
        <v>#DIV/0!</v>
      </c>
      <c r="NN142" s="133"/>
      <c r="NO142" s="145">
        <f t="shared" si="3299"/>
        <v>0</v>
      </c>
      <c r="NP142" s="144">
        <f t="shared" si="3300"/>
        <v>0</v>
      </c>
      <c r="NQ142" s="147">
        <f t="shared" si="3300"/>
        <v>0</v>
      </c>
      <c r="NR142" s="241">
        <f t="shared" si="3300"/>
        <v>0</v>
      </c>
      <c r="NS142" s="134" t="e">
        <f t="shared" si="3301"/>
        <v>#DIV/0!</v>
      </c>
      <c r="NT142" s="133">
        <f t="shared" si="3302"/>
        <v>0</v>
      </c>
      <c r="NU142" s="145">
        <f t="shared" si="3302"/>
        <v>0</v>
      </c>
      <c r="NV142" s="144"/>
      <c r="NW142" s="147"/>
      <c r="NX142" s="241">
        <f t="shared" si="3303"/>
        <v>0</v>
      </c>
      <c r="NY142" s="134" t="e">
        <f t="shared" si="3304"/>
        <v>#DIV/0!</v>
      </c>
      <c r="NZ142" s="133"/>
      <c r="OA142" s="145">
        <f t="shared" si="3305"/>
        <v>0</v>
      </c>
      <c r="OB142" s="144"/>
      <c r="OC142" s="147"/>
      <c r="OD142" s="241">
        <f t="shared" si="3306"/>
        <v>0</v>
      </c>
      <c r="OE142" s="134" t="e">
        <f t="shared" si="3307"/>
        <v>#DIV/0!</v>
      </c>
      <c r="OF142" s="133"/>
      <c r="OG142" s="145">
        <f t="shared" si="3308"/>
        <v>0</v>
      </c>
      <c r="OH142" s="144"/>
      <c r="OI142" s="147"/>
      <c r="OJ142" s="241">
        <f t="shared" si="3309"/>
        <v>0</v>
      </c>
      <c r="OK142" s="134" t="e">
        <f t="shared" si="3310"/>
        <v>#DIV/0!</v>
      </c>
      <c r="OL142" s="133"/>
      <c r="OM142" s="145">
        <f t="shared" si="3311"/>
        <v>0</v>
      </c>
      <c r="ON142" s="144">
        <f t="shared" si="3312"/>
        <v>0</v>
      </c>
      <c r="OO142" s="147">
        <f t="shared" si="3312"/>
        <v>0</v>
      </c>
      <c r="OP142" s="241">
        <f t="shared" si="3312"/>
        <v>0</v>
      </c>
      <c r="OQ142" s="134" t="e">
        <f t="shared" si="3313"/>
        <v>#DIV/0!</v>
      </c>
      <c r="OR142" s="133">
        <f t="shared" si="3314"/>
        <v>0</v>
      </c>
      <c r="OS142" s="145">
        <f t="shared" si="3314"/>
        <v>0</v>
      </c>
      <c r="OT142" s="144"/>
      <c r="OU142" s="147"/>
      <c r="OV142" s="241">
        <f t="shared" si="3315"/>
        <v>0</v>
      </c>
      <c r="OW142" s="134" t="e">
        <f t="shared" si="3316"/>
        <v>#DIV/0!</v>
      </c>
      <c r="OX142" s="133"/>
      <c r="OY142" s="145">
        <f t="shared" si="3317"/>
        <v>0</v>
      </c>
      <c r="OZ142" s="144"/>
      <c r="PA142" s="147"/>
      <c r="PB142" s="241">
        <f t="shared" si="3318"/>
        <v>0</v>
      </c>
      <c r="PC142" s="134" t="e">
        <f t="shared" si="3319"/>
        <v>#DIV/0!</v>
      </c>
      <c r="PD142" s="133"/>
      <c r="PE142" s="145">
        <f t="shared" si="3320"/>
        <v>0</v>
      </c>
      <c r="PF142" s="144">
        <f t="shared" si="3321"/>
        <v>0</v>
      </c>
      <c r="PG142" s="147">
        <f t="shared" si="3321"/>
        <v>0</v>
      </c>
      <c r="PH142" s="241">
        <f t="shared" si="3321"/>
        <v>0</v>
      </c>
      <c r="PI142" s="134" t="e">
        <f t="shared" si="3322"/>
        <v>#DIV/0!</v>
      </c>
      <c r="PJ142" s="133">
        <f t="shared" si="3323"/>
        <v>0</v>
      </c>
      <c r="PK142" s="145">
        <f t="shared" si="3323"/>
        <v>0</v>
      </c>
      <c r="PL142" s="144"/>
      <c r="PM142" s="147"/>
      <c r="PN142" s="241">
        <f t="shared" si="3324"/>
        <v>0</v>
      </c>
      <c r="PO142" s="134" t="e">
        <f t="shared" si="3325"/>
        <v>#DIV/0!</v>
      </c>
      <c r="PP142" s="133"/>
      <c r="PQ142" s="145">
        <f t="shared" si="3326"/>
        <v>0</v>
      </c>
      <c r="PR142" s="144"/>
      <c r="PS142" s="147"/>
      <c r="PT142" s="241">
        <f t="shared" si="3327"/>
        <v>0</v>
      </c>
      <c r="PU142" s="134" t="e">
        <f t="shared" si="3328"/>
        <v>#DIV/0!</v>
      </c>
      <c r="PV142" s="133"/>
      <c r="PW142" s="145">
        <f t="shared" si="3329"/>
        <v>0</v>
      </c>
    </row>
    <row r="143" spans="1:439" s="98" customFormat="1">
      <c r="A143" s="150"/>
      <c r="B143" s="217" t="s">
        <v>871</v>
      </c>
      <c r="C143" s="217"/>
      <c r="D143" s="164">
        <f>SUM(D138:D142)</f>
        <v>3388723.3899999997</v>
      </c>
      <c r="E143" s="164">
        <f t="shared" ref="E143:J143" si="3330">SUM(E138:E142)</f>
        <v>0</v>
      </c>
      <c r="F143" s="164">
        <f t="shared" si="3330"/>
        <v>3388723.3899999997</v>
      </c>
      <c r="G143" s="164">
        <f t="shared" si="3330"/>
        <v>51</v>
      </c>
      <c r="H143" s="164">
        <f t="shared" si="3330"/>
        <v>3388672.3899999997</v>
      </c>
      <c r="I143" s="164">
        <f t="shared" si="3330"/>
        <v>1719988.7199999997</v>
      </c>
      <c r="J143" s="180">
        <f t="shared" si="3330"/>
        <v>1668683.67</v>
      </c>
      <c r="K143" s="165">
        <f t="shared" si="3092"/>
        <v>50.757008115499772</v>
      </c>
      <c r="L143" s="164">
        <f t="shared" ref="L143:M143" si="3331">SUM(L138:L142)</f>
        <v>29735</v>
      </c>
      <c r="M143" s="181">
        <f t="shared" si="3331"/>
        <v>1638948.67</v>
      </c>
      <c r="N143" s="167">
        <f t="shared" si="3115"/>
        <v>0</v>
      </c>
      <c r="O143" s="168">
        <f t="shared" si="3115"/>
        <v>0</v>
      </c>
      <c r="P143" s="182">
        <f t="shared" si="3115"/>
        <v>0</v>
      </c>
      <c r="Q143" s="169" t="e">
        <f t="shared" si="3116"/>
        <v>#DIV/0!</v>
      </c>
      <c r="R143" s="168">
        <f t="shared" si="3117"/>
        <v>0</v>
      </c>
      <c r="S143" s="170">
        <f t="shared" si="3117"/>
        <v>0</v>
      </c>
      <c r="T143" s="171">
        <f>SUM(T138:T142)</f>
        <v>3388672.3899999997</v>
      </c>
      <c r="U143" s="172">
        <f t="shared" ref="U143:V143" si="3332">SUM(U138:U142)</f>
        <v>1719988.7199999997</v>
      </c>
      <c r="V143" s="183">
        <f t="shared" si="3332"/>
        <v>1668683.67</v>
      </c>
      <c r="W143" s="173">
        <f t="shared" si="3120"/>
        <v>50.757008115499772</v>
      </c>
      <c r="X143" s="172">
        <f t="shared" ref="X143:Y143" si="3333">SUM(X138:X142)</f>
        <v>29735</v>
      </c>
      <c r="Y143" s="174">
        <f t="shared" si="3333"/>
        <v>1638948.67</v>
      </c>
      <c r="Z143" s="175">
        <f>SUM(Z137:Z142)</f>
        <v>0</v>
      </c>
      <c r="AA143" s="164">
        <f t="shared" ref="AA143:CX143" si="3334">SUM(AA137:AA142)</f>
        <v>0</v>
      </c>
      <c r="AB143" s="180">
        <f t="shared" si="3334"/>
        <v>0</v>
      </c>
      <c r="AC143" s="165" t="e">
        <f t="shared" si="3334"/>
        <v>#DIV/0!</v>
      </c>
      <c r="AD143" s="164">
        <f t="shared" si="3334"/>
        <v>0</v>
      </c>
      <c r="AE143" s="176">
        <f t="shared" si="3334"/>
        <v>0</v>
      </c>
      <c r="AF143" s="175">
        <f t="shared" si="3334"/>
        <v>0</v>
      </c>
      <c r="AG143" s="164">
        <f t="shared" si="3334"/>
        <v>0</v>
      </c>
      <c r="AH143" s="180">
        <f t="shared" si="3334"/>
        <v>0</v>
      </c>
      <c r="AI143" s="165" t="e">
        <f t="shared" si="3334"/>
        <v>#DIV/0!</v>
      </c>
      <c r="AJ143" s="164">
        <f t="shared" si="3334"/>
        <v>0</v>
      </c>
      <c r="AK143" s="176">
        <f t="shared" si="3334"/>
        <v>0</v>
      </c>
      <c r="AL143" s="175">
        <f t="shared" si="3129"/>
        <v>500996.77</v>
      </c>
      <c r="AM143" s="164">
        <f t="shared" si="3129"/>
        <v>12048.1</v>
      </c>
      <c r="AN143" s="180">
        <f t="shared" si="3129"/>
        <v>488948.67000000004</v>
      </c>
      <c r="AO143" s="165">
        <f t="shared" si="3130"/>
        <v>2.4048258834083898</v>
      </c>
      <c r="AP143" s="164">
        <f t="shared" si="3131"/>
        <v>0</v>
      </c>
      <c r="AQ143" s="176">
        <f t="shared" si="3131"/>
        <v>488948.67000000004</v>
      </c>
      <c r="AR143" s="175">
        <f t="shared" si="3334"/>
        <v>0</v>
      </c>
      <c r="AS143" s="164">
        <f t="shared" si="3334"/>
        <v>0</v>
      </c>
      <c r="AT143" s="180">
        <f t="shared" si="3334"/>
        <v>0</v>
      </c>
      <c r="AU143" s="165" t="e">
        <f t="shared" si="3334"/>
        <v>#DIV/0!</v>
      </c>
      <c r="AV143" s="164">
        <f t="shared" si="3334"/>
        <v>0</v>
      </c>
      <c r="AW143" s="176">
        <f t="shared" si="3334"/>
        <v>0</v>
      </c>
      <c r="AX143" s="175">
        <f t="shared" si="3334"/>
        <v>0</v>
      </c>
      <c r="AY143" s="164">
        <f t="shared" si="3334"/>
        <v>0</v>
      </c>
      <c r="AZ143" s="180">
        <f t="shared" si="3334"/>
        <v>0</v>
      </c>
      <c r="BA143" s="165" t="e">
        <f t="shared" si="3334"/>
        <v>#DIV/0!</v>
      </c>
      <c r="BB143" s="164">
        <f t="shared" si="3334"/>
        <v>0</v>
      </c>
      <c r="BC143" s="176">
        <f t="shared" si="3334"/>
        <v>0</v>
      </c>
      <c r="BD143" s="175">
        <f t="shared" si="3334"/>
        <v>500996.77</v>
      </c>
      <c r="BE143" s="164">
        <f t="shared" si="3334"/>
        <v>12048.1</v>
      </c>
      <c r="BF143" s="180">
        <f t="shared" si="3334"/>
        <v>488948.67000000004</v>
      </c>
      <c r="BG143" s="165" t="e">
        <f t="shared" si="3334"/>
        <v>#DIV/0!</v>
      </c>
      <c r="BH143" s="164">
        <f t="shared" si="3334"/>
        <v>0</v>
      </c>
      <c r="BI143" s="176">
        <f t="shared" si="3334"/>
        <v>488948.67000000004</v>
      </c>
      <c r="BJ143" s="175">
        <f t="shared" si="3141"/>
        <v>0</v>
      </c>
      <c r="BK143" s="164">
        <f t="shared" si="3141"/>
        <v>0</v>
      </c>
      <c r="BL143" s="180">
        <f t="shared" si="3141"/>
        <v>0</v>
      </c>
      <c r="BM143" s="165" t="e">
        <f t="shared" si="3142"/>
        <v>#DIV/0!</v>
      </c>
      <c r="BN143" s="164">
        <f t="shared" si="3143"/>
        <v>0</v>
      </c>
      <c r="BO143" s="176">
        <f t="shared" si="3143"/>
        <v>0</v>
      </c>
      <c r="BP143" s="175">
        <f t="shared" si="3334"/>
        <v>0</v>
      </c>
      <c r="BQ143" s="164">
        <f t="shared" si="3334"/>
        <v>0</v>
      </c>
      <c r="BR143" s="180">
        <f t="shared" si="3334"/>
        <v>0</v>
      </c>
      <c r="BS143" s="165" t="e">
        <f t="shared" si="3334"/>
        <v>#DIV/0!</v>
      </c>
      <c r="BT143" s="164">
        <f t="shared" si="3334"/>
        <v>0</v>
      </c>
      <c r="BU143" s="176">
        <f t="shared" si="3334"/>
        <v>0</v>
      </c>
      <c r="BV143" s="175">
        <f t="shared" si="3334"/>
        <v>0</v>
      </c>
      <c r="BW143" s="164">
        <f t="shared" si="3334"/>
        <v>0</v>
      </c>
      <c r="BX143" s="180">
        <f t="shared" si="3334"/>
        <v>0</v>
      </c>
      <c r="BY143" s="165" t="e">
        <f t="shared" si="3334"/>
        <v>#DIV/0!</v>
      </c>
      <c r="BZ143" s="164">
        <f t="shared" si="3334"/>
        <v>0</v>
      </c>
      <c r="CA143" s="176">
        <f t="shared" si="3334"/>
        <v>0</v>
      </c>
      <c r="CB143" s="175">
        <f t="shared" si="3334"/>
        <v>0</v>
      </c>
      <c r="CC143" s="164">
        <f t="shared" si="3334"/>
        <v>0</v>
      </c>
      <c r="CD143" s="180">
        <f t="shared" si="3334"/>
        <v>0</v>
      </c>
      <c r="CE143" s="165" t="e">
        <f t="shared" si="3334"/>
        <v>#DIV/0!</v>
      </c>
      <c r="CF143" s="164">
        <f t="shared" si="3334"/>
        <v>0</v>
      </c>
      <c r="CG143" s="176">
        <f t="shared" si="3334"/>
        <v>0</v>
      </c>
      <c r="CH143" s="175">
        <f t="shared" si="3153"/>
        <v>0</v>
      </c>
      <c r="CI143" s="164">
        <f t="shared" si="3153"/>
        <v>0</v>
      </c>
      <c r="CJ143" s="180">
        <f t="shared" si="3153"/>
        <v>0</v>
      </c>
      <c r="CK143" s="165" t="e">
        <f t="shared" si="3154"/>
        <v>#DIV/0!</v>
      </c>
      <c r="CL143" s="164">
        <f t="shared" si="3155"/>
        <v>0</v>
      </c>
      <c r="CM143" s="176">
        <f t="shared" si="3155"/>
        <v>0</v>
      </c>
      <c r="CN143" s="175">
        <f t="shared" si="3334"/>
        <v>0</v>
      </c>
      <c r="CO143" s="164">
        <f t="shared" si="3334"/>
        <v>0</v>
      </c>
      <c r="CP143" s="180">
        <f t="shared" si="3334"/>
        <v>0</v>
      </c>
      <c r="CQ143" s="165" t="e">
        <f t="shared" si="3334"/>
        <v>#DIV/0!</v>
      </c>
      <c r="CR143" s="164">
        <f t="shared" si="3334"/>
        <v>0</v>
      </c>
      <c r="CS143" s="176">
        <f t="shared" si="3334"/>
        <v>0</v>
      </c>
      <c r="CT143" s="175">
        <f t="shared" si="3334"/>
        <v>0</v>
      </c>
      <c r="CU143" s="164">
        <f t="shared" si="3334"/>
        <v>0</v>
      </c>
      <c r="CV143" s="180">
        <f t="shared" si="3334"/>
        <v>0</v>
      </c>
      <c r="CW143" s="165" t="e">
        <f t="shared" si="3334"/>
        <v>#DIV/0!</v>
      </c>
      <c r="CX143" s="164">
        <f t="shared" si="3334"/>
        <v>0</v>
      </c>
      <c r="CY143" s="176">
        <f t="shared" ref="CY143:DW143" si="3335">SUM(CY137:CY142)</f>
        <v>0</v>
      </c>
      <c r="CZ143" s="175">
        <f t="shared" si="3335"/>
        <v>0</v>
      </c>
      <c r="DA143" s="164">
        <f t="shared" si="3335"/>
        <v>0</v>
      </c>
      <c r="DB143" s="180">
        <f t="shared" si="3335"/>
        <v>0</v>
      </c>
      <c r="DC143" s="165" t="e">
        <f t="shared" si="3335"/>
        <v>#DIV/0!</v>
      </c>
      <c r="DD143" s="164">
        <f t="shared" si="3335"/>
        <v>0</v>
      </c>
      <c r="DE143" s="176">
        <f t="shared" si="3335"/>
        <v>0</v>
      </c>
      <c r="DF143" s="175">
        <f t="shared" si="3165"/>
        <v>650461.76</v>
      </c>
      <c r="DG143" s="164">
        <f t="shared" si="3165"/>
        <v>500461.76</v>
      </c>
      <c r="DH143" s="180">
        <f t="shared" si="3165"/>
        <v>150000</v>
      </c>
      <c r="DI143" s="165">
        <f t="shared" si="3166"/>
        <v>76.939459131310045</v>
      </c>
      <c r="DJ143" s="164">
        <f t="shared" si="3167"/>
        <v>0</v>
      </c>
      <c r="DK143" s="176">
        <f t="shared" si="3167"/>
        <v>150000</v>
      </c>
      <c r="DL143" s="175">
        <f t="shared" si="3335"/>
        <v>487864.28</v>
      </c>
      <c r="DM143" s="164">
        <f t="shared" si="3335"/>
        <v>337864.28</v>
      </c>
      <c r="DN143" s="180">
        <f t="shared" si="3335"/>
        <v>150000</v>
      </c>
      <c r="DO143" s="165" t="e">
        <f t="shared" si="3335"/>
        <v>#DIV/0!</v>
      </c>
      <c r="DP143" s="164">
        <f t="shared" si="3335"/>
        <v>0</v>
      </c>
      <c r="DQ143" s="176">
        <f t="shared" si="3335"/>
        <v>150000</v>
      </c>
      <c r="DR143" s="175">
        <f t="shared" si="3335"/>
        <v>0</v>
      </c>
      <c r="DS143" s="164">
        <f t="shared" si="3335"/>
        <v>0</v>
      </c>
      <c r="DT143" s="180">
        <f t="shared" si="3335"/>
        <v>0</v>
      </c>
      <c r="DU143" s="165" t="e">
        <f t="shared" si="3335"/>
        <v>#DIV/0!</v>
      </c>
      <c r="DV143" s="164">
        <f t="shared" si="3335"/>
        <v>0</v>
      </c>
      <c r="DW143" s="176">
        <f t="shared" si="3335"/>
        <v>0</v>
      </c>
      <c r="DX143" s="175">
        <f>SUM(DX137:DX142)</f>
        <v>162597.48000000001</v>
      </c>
      <c r="DY143" s="164">
        <f t="shared" ref="DY143:EC143" si="3336">SUM(DY137:DY142)</f>
        <v>162597.48000000001</v>
      </c>
      <c r="DZ143" s="180">
        <f t="shared" si="3336"/>
        <v>0</v>
      </c>
      <c r="EA143" s="165" t="e">
        <f t="shared" si="3336"/>
        <v>#DIV/0!</v>
      </c>
      <c r="EB143" s="164">
        <f t="shared" si="3336"/>
        <v>0</v>
      </c>
      <c r="EC143" s="176">
        <f t="shared" si="3336"/>
        <v>0</v>
      </c>
      <c r="ED143" s="175">
        <f t="shared" si="3177"/>
        <v>76292.39</v>
      </c>
      <c r="EE143" s="164">
        <f t="shared" si="3177"/>
        <v>76292.39</v>
      </c>
      <c r="EF143" s="180">
        <f t="shared" si="3177"/>
        <v>0</v>
      </c>
      <c r="EG143" s="165">
        <f t="shared" si="3178"/>
        <v>100</v>
      </c>
      <c r="EH143" s="164">
        <f t="shared" si="3179"/>
        <v>0</v>
      </c>
      <c r="EI143" s="176">
        <f t="shared" si="3179"/>
        <v>0</v>
      </c>
      <c r="EJ143" s="175">
        <f t="shared" ref="EJ143:FM143" si="3337">SUM(EJ137:EJ142)</f>
        <v>67223</v>
      </c>
      <c r="EK143" s="164">
        <f t="shared" si="3337"/>
        <v>67223</v>
      </c>
      <c r="EL143" s="180">
        <f t="shared" si="3337"/>
        <v>0</v>
      </c>
      <c r="EM143" s="165" t="e">
        <f t="shared" si="3337"/>
        <v>#DIV/0!</v>
      </c>
      <c r="EN143" s="164">
        <f t="shared" si="3337"/>
        <v>0</v>
      </c>
      <c r="EO143" s="176">
        <f t="shared" si="3337"/>
        <v>0</v>
      </c>
      <c r="EP143" s="175">
        <f t="shared" si="3337"/>
        <v>9069.39</v>
      </c>
      <c r="EQ143" s="164">
        <f t="shared" si="3337"/>
        <v>9069.39</v>
      </c>
      <c r="ER143" s="180">
        <f t="shared" si="3337"/>
        <v>0</v>
      </c>
      <c r="ES143" s="165" t="e">
        <f t="shared" si="3337"/>
        <v>#DIV/0!</v>
      </c>
      <c r="ET143" s="164">
        <f t="shared" si="3337"/>
        <v>0</v>
      </c>
      <c r="EU143" s="176">
        <f t="shared" si="3337"/>
        <v>0</v>
      </c>
      <c r="EV143" s="175">
        <f t="shared" si="3337"/>
        <v>0</v>
      </c>
      <c r="EW143" s="164">
        <f t="shared" si="3337"/>
        <v>0</v>
      </c>
      <c r="EX143" s="180">
        <f t="shared" si="3337"/>
        <v>0</v>
      </c>
      <c r="EY143" s="165" t="e">
        <f t="shared" si="3337"/>
        <v>#DIV/0!</v>
      </c>
      <c r="EZ143" s="164">
        <f t="shared" si="3337"/>
        <v>0</v>
      </c>
      <c r="FA143" s="176">
        <f t="shared" si="3337"/>
        <v>0</v>
      </c>
      <c r="FB143" s="175">
        <f t="shared" si="3337"/>
        <v>0</v>
      </c>
      <c r="FC143" s="164">
        <f t="shared" si="3337"/>
        <v>0</v>
      </c>
      <c r="FD143" s="180">
        <f t="shared" si="3337"/>
        <v>0</v>
      </c>
      <c r="FE143" s="165" t="e">
        <f t="shared" si="3337"/>
        <v>#DIV/0!</v>
      </c>
      <c r="FF143" s="164">
        <f t="shared" si="3337"/>
        <v>0</v>
      </c>
      <c r="FG143" s="176">
        <f t="shared" si="3337"/>
        <v>0</v>
      </c>
      <c r="FH143" s="175">
        <f t="shared" si="3337"/>
        <v>0</v>
      </c>
      <c r="FI143" s="164">
        <f t="shared" si="3337"/>
        <v>0</v>
      </c>
      <c r="FJ143" s="180">
        <f t="shared" si="3337"/>
        <v>0</v>
      </c>
      <c r="FK143" s="165" t="e">
        <f t="shared" si="3337"/>
        <v>#DIV/0!</v>
      </c>
      <c r="FL143" s="164">
        <f t="shared" si="3337"/>
        <v>0</v>
      </c>
      <c r="FM143" s="176">
        <f t="shared" si="3337"/>
        <v>0</v>
      </c>
      <c r="FN143" s="175">
        <f t="shared" si="3195"/>
        <v>1482808.29</v>
      </c>
      <c r="FO143" s="164">
        <f t="shared" si="3195"/>
        <v>456853.29</v>
      </c>
      <c r="FP143" s="180">
        <f t="shared" si="3195"/>
        <v>1025955</v>
      </c>
      <c r="FQ143" s="165">
        <f t="shared" si="3196"/>
        <v>30.810003766569171</v>
      </c>
      <c r="FR143" s="164">
        <f t="shared" si="3197"/>
        <v>25955</v>
      </c>
      <c r="FS143" s="176">
        <f t="shared" si="3197"/>
        <v>1000000</v>
      </c>
      <c r="FT143" s="175">
        <f t="shared" ref="FT143:GK143" si="3338">SUM(FT137:FT142)</f>
        <v>1482808.29</v>
      </c>
      <c r="FU143" s="164">
        <f t="shared" si="3338"/>
        <v>456853.29</v>
      </c>
      <c r="FV143" s="180">
        <f t="shared" si="3338"/>
        <v>1025955</v>
      </c>
      <c r="FW143" s="165" t="e">
        <f t="shared" si="3338"/>
        <v>#DIV/0!</v>
      </c>
      <c r="FX143" s="164">
        <f t="shared" si="3338"/>
        <v>25955</v>
      </c>
      <c r="FY143" s="176">
        <f t="shared" si="3338"/>
        <v>1000000</v>
      </c>
      <c r="FZ143" s="175">
        <f t="shared" si="3338"/>
        <v>0</v>
      </c>
      <c r="GA143" s="164">
        <f t="shared" si="3338"/>
        <v>0</v>
      </c>
      <c r="GB143" s="180">
        <f t="shared" si="3338"/>
        <v>0</v>
      </c>
      <c r="GC143" s="165" t="e">
        <f t="shared" si="3338"/>
        <v>#DIV/0!</v>
      </c>
      <c r="GD143" s="164">
        <f t="shared" si="3338"/>
        <v>0</v>
      </c>
      <c r="GE143" s="176">
        <f t="shared" si="3338"/>
        <v>0</v>
      </c>
      <c r="GF143" s="175">
        <f t="shared" si="3338"/>
        <v>0</v>
      </c>
      <c r="GG143" s="164">
        <f t="shared" si="3338"/>
        <v>0</v>
      </c>
      <c r="GH143" s="180">
        <f t="shared" si="3338"/>
        <v>0</v>
      </c>
      <c r="GI143" s="165" t="e">
        <f t="shared" si="3338"/>
        <v>#DIV/0!</v>
      </c>
      <c r="GJ143" s="164">
        <f t="shared" si="3338"/>
        <v>0</v>
      </c>
      <c r="GK143" s="176">
        <f t="shared" si="3338"/>
        <v>0</v>
      </c>
      <c r="GL143" s="175">
        <f t="shared" si="3207"/>
        <v>32112</v>
      </c>
      <c r="GM143" s="164">
        <f t="shared" si="3207"/>
        <v>32112</v>
      </c>
      <c r="GN143" s="180">
        <f t="shared" si="3207"/>
        <v>0</v>
      </c>
      <c r="GO143" s="165">
        <f t="shared" si="3208"/>
        <v>100</v>
      </c>
      <c r="GP143" s="164">
        <f t="shared" si="3209"/>
        <v>0</v>
      </c>
      <c r="GQ143" s="176">
        <f t="shared" si="3209"/>
        <v>0</v>
      </c>
      <c r="GR143" s="175">
        <f t="shared" ref="GR143:HU143" si="3339">SUM(GR137:GR142)</f>
        <v>32112</v>
      </c>
      <c r="GS143" s="164">
        <f t="shared" si="3339"/>
        <v>32112</v>
      </c>
      <c r="GT143" s="180">
        <f t="shared" si="3339"/>
        <v>0</v>
      </c>
      <c r="GU143" s="165" t="e">
        <f t="shared" si="3339"/>
        <v>#DIV/0!</v>
      </c>
      <c r="GV143" s="164">
        <f t="shared" si="3339"/>
        <v>0</v>
      </c>
      <c r="GW143" s="176">
        <f t="shared" si="3339"/>
        <v>0</v>
      </c>
      <c r="GX143" s="175">
        <f t="shared" si="3339"/>
        <v>0</v>
      </c>
      <c r="GY143" s="164">
        <f t="shared" si="3339"/>
        <v>0</v>
      </c>
      <c r="GZ143" s="180">
        <f t="shared" si="3339"/>
        <v>0</v>
      </c>
      <c r="HA143" s="165" t="e">
        <f t="shared" si="3339"/>
        <v>#DIV/0!</v>
      </c>
      <c r="HB143" s="164">
        <f t="shared" si="3339"/>
        <v>0</v>
      </c>
      <c r="HC143" s="176">
        <f t="shared" si="3339"/>
        <v>0</v>
      </c>
      <c r="HD143" s="175">
        <f t="shared" si="3339"/>
        <v>0</v>
      </c>
      <c r="HE143" s="164">
        <f t="shared" si="3339"/>
        <v>0</v>
      </c>
      <c r="HF143" s="180">
        <f t="shared" si="3339"/>
        <v>0</v>
      </c>
      <c r="HG143" s="165" t="e">
        <f t="shared" si="3339"/>
        <v>#DIV/0!</v>
      </c>
      <c r="HH143" s="164">
        <f t="shared" si="3339"/>
        <v>0</v>
      </c>
      <c r="HI143" s="176">
        <f t="shared" si="3339"/>
        <v>0</v>
      </c>
      <c r="HJ143" s="175">
        <f t="shared" si="3339"/>
        <v>0</v>
      </c>
      <c r="HK143" s="164">
        <f t="shared" si="3339"/>
        <v>0</v>
      </c>
      <c r="HL143" s="180">
        <f t="shared" si="3339"/>
        <v>0</v>
      </c>
      <c r="HM143" s="165" t="e">
        <f t="shared" si="3339"/>
        <v>#DIV/0!</v>
      </c>
      <c r="HN143" s="164">
        <f t="shared" si="3339"/>
        <v>0</v>
      </c>
      <c r="HO143" s="176">
        <f t="shared" si="3339"/>
        <v>0</v>
      </c>
      <c r="HP143" s="175">
        <f t="shared" si="3339"/>
        <v>0</v>
      </c>
      <c r="HQ143" s="164">
        <f t="shared" si="3339"/>
        <v>0</v>
      </c>
      <c r="HR143" s="180">
        <f t="shared" si="3339"/>
        <v>0</v>
      </c>
      <c r="HS143" s="165" t="e">
        <f t="shared" si="3339"/>
        <v>#DIV/0!</v>
      </c>
      <c r="HT143" s="164">
        <f t="shared" si="3339"/>
        <v>0</v>
      </c>
      <c r="HU143" s="176">
        <f t="shared" si="3339"/>
        <v>0</v>
      </c>
      <c r="HV143" s="175">
        <f>SUM(HV137:HV142)</f>
        <v>0</v>
      </c>
      <c r="HW143" s="164">
        <f t="shared" ref="HW143:IA143" si="3340">SUM(HW137:HW142)</f>
        <v>0</v>
      </c>
      <c r="HX143" s="180">
        <f t="shared" si="3340"/>
        <v>0</v>
      </c>
      <c r="HY143" s="165" t="e">
        <f t="shared" si="3340"/>
        <v>#DIV/0!</v>
      </c>
      <c r="HZ143" s="164">
        <f t="shared" si="3340"/>
        <v>0</v>
      </c>
      <c r="IA143" s="176">
        <f t="shared" si="3340"/>
        <v>0</v>
      </c>
      <c r="IB143" s="175">
        <f t="shared" si="3228"/>
        <v>125617.64</v>
      </c>
      <c r="IC143" s="164">
        <f t="shared" si="3228"/>
        <v>125617.64</v>
      </c>
      <c r="ID143" s="180">
        <f t="shared" si="3228"/>
        <v>0</v>
      </c>
      <c r="IE143" s="165">
        <f t="shared" si="3229"/>
        <v>100</v>
      </c>
      <c r="IF143" s="164">
        <f t="shared" si="3230"/>
        <v>0</v>
      </c>
      <c r="IG143" s="176">
        <f t="shared" si="3230"/>
        <v>0</v>
      </c>
      <c r="IH143" s="175">
        <f t="shared" ref="IH143:IY143" si="3341">SUM(IH137:IH142)</f>
        <v>125617.64</v>
      </c>
      <c r="II143" s="164">
        <f t="shared" si="3341"/>
        <v>125617.64</v>
      </c>
      <c r="IJ143" s="180">
        <f t="shared" si="3341"/>
        <v>0</v>
      </c>
      <c r="IK143" s="165" t="e">
        <f t="shared" si="3341"/>
        <v>#DIV/0!</v>
      </c>
      <c r="IL143" s="164">
        <f t="shared" si="3341"/>
        <v>0</v>
      </c>
      <c r="IM143" s="176">
        <f t="shared" si="3341"/>
        <v>0</v>
      </c>
      <c r="IN143" s="175">
        <f t="shared" si="3341"/>
        <v>0</v>
      </c>
      <c r="IO143" s="164">
        <f t="shared" si="3341"/>
        <v>0</v>
      </c>
      <c r="IP143" s="180">
        <f t="shared" si="3341"/>
        <v>0</v>
      </c>
      <c r="IQ143" s="165" t="e">
        <f t="shared" si="3341"/>
        <v>#DIV/0!</v>
      </c>
      <c r="IR143" s="164">
        <f t="shared" si="3341"/>
        <v>0</v>
      </c>
      <c r="IS143" s="176">
        <f t="shared" si="3341"/>
        <v>0</v>
      </c>
      <c r="IT143" s="175">
        <f t="shared" si="3341"/>
        <v>0</v>
      </c>
      <c r="IU143" s="164">
        <f t="shared" si="3341"/>
        <v>0</v>
      </c>
      <c r="IV143" s="180">
        <f t="shared" si="3341"/>
        <v>0</v>
      </c>
      <c r="IW143" s="165" t="e">
        <f t="shared" si="3341"/>
        <v>#DIV/0!</v>
      </c>
      <c r="IX143" s="164">
        <f t="shared" si="3341"/>
        <v>0</v>
      </c>
      <c r="IY143" s="176">
        <f t="shared" si="3341"/>
        <v>0</v>
      </c>
      <c r="IZ143" s="175">
        <f t="shared" si="3240"/>
        <v>58965.7</v>
      </c>
      <c r="JA143" s="164">
        <f t="shared" si="3240"/>
        <v>58965.7</v>
      </c>
      <c r="JB143" s="180">
        <f t="shared" si="3240"/>
        <v>0</v>
      </c>
      <c r="JC143" s="165">
        <f t="shared" si="3241"/>
        <v>100</v>
      </c>
      <c r="JD143" s="164">
        <f t="shared" si="3242"/>
        <v>0</v>
      </c>
      <c r="JE143" s="176">
        <f t="shared" si="3242"/>
        <v>0</v>
      </c>
      <c r="JF143" s="175">
        <f t="shared" ref="JF143:KC143" si="3342">SUM(JF137:JF142)</f>
        <v>58965.7</v>
      </c>
      <c r="JG143" s="164">
        <f t="shared" si="3342"/>
        <v>58965.7</v>
      </c>
      <c r="JH143" s="180">
        <f t="shared" si="3342"/>
        <v>0</v>
      </c>
      <c r="JI143" s="165" t="e">
        <f t="shared" si="3342"/>
        <v>#DIV/0!</v>
      </c>
      <c r="JJ143" s="164">
        <f t="shared" si="3342"/>
        <v>0</v>
      </c>
      <c r="JK143" s="176">
        <f t="shared" si="3342"/>
        <v>0</v>
      </c>
      <c r="JL143" s="175">
        <f t="shared" si="3342"/>
        <v>0</v>
      </c>
      <c r="JM143" s="164">
        <f t="shared" si="3342"/>
        <v>0</v>
      </c>
      <c r="JN143" s="180">
        <f t="shared" si="3342"/>
        <v>0</v>
      </c>
      <c r="JO143" s="165" t="e">
        <f t="shared" si="3342"/>
        <v>#DIV/0!</v>
      </c>
      <c r="JP143" s="164">
        <f t="shared" si="3342"/>
        <v>0</v>
      </c>
      <c r="JQ143" s="176">
        <f t="shared" si="3342"/>
        <v>0</v>
      </c>
      <c r="JR143" s="175">
        <f t="shared" si="3342"/>
        <v>0</v>
      </c>
      <c r="JS143" s="164">
        <f t="shared" si="3342"/>
        <v>0</v>
      </c>
      <c r="JT143" s="180">
        <f t="shared" si="3342"/>
        <v>0</v>
      </c>
      <c r="JU143" s="165" t="e">
        <f t="shared" si="3342"/>
        <v>#DIV/0!</v>
      </c>
      <c r="JV143" s="164">
        <f t="shared" si="3342"/>
        <v>0</v>
      </c>
      <c r="JW143" s="176">
        <f t="shared" si="3342"/>
        <v>0</v>
      </c>
      <c r="JX143" s="175">
        <f t="shared" si="3342"/>
        <v>0</v>
      </c>
      <c r="JY143" s="164">
        <f t="shared" si="3342"/>
        <v>0</v>
      </c>
      <c r="JZ143" s="180">
        <f t="shared" si="3342"/>
        <v>0</v>
      </c>
      <c r="KA143" s="165" t="e">
        <f t="shared" si="3342"/>
        <v>#DIV/0!</v>
      </c>
      <c r="KB143" s="164">
        <f t="shared" si="3342"/>
        <v>0</v>
      </c>
      <c r="KC143" s="176">
        <f t="shared" si="3342"/>
        <v>0</v>
      </c>
      <c r="KD143" s="175">
        <f t="shared" si="3255"/>
        <v>14333.15</v>
      </c>
      <c r="KE143" s="164">
        <f t="shared" si="3255"/>
        <v>14333.15</v>
      </c>
      <c r="KF143" s="180">
        <f t="shared" si="3255"/>
        <v>0</v>
      </c>
      <c r="KG143" s="165">
        <f t="shared" si="3256"/>
        <v>100</v>
      </c>
      <c r="KH143" s="164">
        <f t="shared" si="3257"/>
        <v>0</v>
      </c>
      <c r="KI143" s="176">
        <f t="shared" si="3257"/>
        <v>0</v>
      </c>
      <c r="KJ143" s="175">
        <f t="shared" ref="KJ143:KU143" si="3343">SUM(KJ137:KJ142)</f>
        <v>14333.15</v>
      </c>
      <c r="KK143" s="164">
        <f t="shared" si="3343"/>
        <v>14333.15</v>
      </c>
      <c r="KL143" s="180">
        <f t="shared" si="3343"/>
        <v>0</v>
      </c>
      <c r="KM143" s="165" t="e">
        <f t="shared" si="3343"/>
        <v>#DIV/0!</v>
      </c>
      <c r="KN143" s="164">
        <f t="shared" si="3343"/>
        <v>0</v>
      </c>
      <c r="KO143" s="176">
        <f t="shared" si="3343"/>
        <v>0</v>
      </c>
      <c r="KP143" s="175">
        <f t="shared" si="3343"/>
        <v>0</v>
      </c>
      <c r="KQ143" s="164">
        <f t="shared" si="3343"/>
        <v>0</v>
      </c>
      <c r="KR143" s="180">
        <f t="shared" si="3343"/>
        <v>0</v>
      </c>
      <c r="KS143" s="165" t="e">
        <f t="shared" si="3343"/>
        <v>#DIV/0!</v>
      </c>
      <c r="KT143" s="164">
        <f t="shared" si="3343"/>
        <v>0</v>
      </c>
      <c r="KU143" s="176">
        <f t="shared" si="3343"/>
        <v>0</v>
      </c>
      <c r="KV143" s="175">
        <f t="shared" si="3264"/>
        <v>54207.65</v>
      </c>
      <c r="KW143" s="164">
        <f t="shared" si="3264"/>
        <v>54207.65</v>
      </c>
      <c r="KX143" s="180">
        <f t="shared" si="3264"/>
        <v>0</v>
      </c>
      <c r="KY143" s="165">
        <f t="shared" si="3265"/>
        <v>100</v>
      </c>
      <c r="KZ143" s="164">
        <f t="shared" si="3266"/>
        <v>0</v>
      </c>
      <c r="LA143" s="176">
        <f t="shared" si="3266"/>
        <v>0</v>
      </c>
      <c r="LB143" s="175">
        <f t="shared" ref="LB143:LM143" si="3344">SUM(LB137:LB142)</f>
        <v>0</v>
      </c>
      <c r="LC143" s="164">
        <f t="shared" si="3344"/>
        <v>0</v>
      </c>
      <c r="LD143" s="180">
        <f t="shared" si="3344"/>
        <v>0</v>
      </c>
      <c r="LE143" s="165" t="e">
        <f t="shared" si="3344"/>
        <v>#DIV/0!</v>
      </c>
      <c r="LF143" s="164">
        <f t="shared" si="3344"/>
        <v>0</v>
      </c>
      <c r="LG143" s="176">
        <f t="shared" si="3344"/>
        <v>0</v>
      </c>
      <c r="LH143" s="175">
        <f t="shared" si="3344"/>
        <v>54207.65</v>
      </c>
      <c r="LI143" s="164">
        <f t="shared" si="3344"/>
        <v>54207.65</v>
      </c>
      <c r="LJ143" s="180">
        <f t="shared" si="3344"/>
        <v>0</v>
      </c>
      <c r="LK143" s="165" t="e">
        <f t="shared" si="3344"/>
        <v>#DIV/0!</v>
      </c>
      <c r="LL143" s="164">
        <f t="shared" si="3344"/>
        <v>0</v>
      </c>
      <c r="LM143" s="176">
        <f t="shared" si="3344"/>
        <v>0</v>
      </c>
      <c r="LN143" s="175">
        <f t="shared" si="3273"/>
        <v>0</v>
      </c>
      <c r="LO143" s="164">
        <f t="shared" si="3273"/>
        <v>0</v>
      </c>
      <c r="LP143" s="180">
        <f t="shared" si="3273"/>
        <v>0</v>
      </c>
      <c r="LQ143" s="165" t="e">
        <f t="shared" si="3274"/>
        <v>#DIV/0!</v>
      </c>
      <c r="LR143" s="164">
        <f t="shared" si="3275"/>
        <v>0</v>
      </c>
      <c r="LS143" s="176">
        <f t="shared" si="3275"/>
        <v>0</v>
      </c>
      <c r="LT143" s="175">
        <f t="shared" ref="LT143:ME143" si="3345">SUM(LT137:LT142)</f>
        <v>0</v>
      </c>
      <c r="LU143" s="164">
        <f t="shared" si="3345"/>
        <v>0</v>
      </c>
      <c r="LV143" s="180">
        <f t="shared" si="3345"/>
        <v>0</v>
      </c>
      <c r="LW143" s="165" t="e">
        <f t="shared" si="3345"/>
        <v>#DIV/0!</v>
      </c>
      <c r="LX143" s="164">
        <f t="shared" si="3345"/>
        <v>0</v>
      </c>
      <c r="LY143" s="176">
        <f t="shared" si="3345"/>
        <v>0</v>
      </c>
      <c r="LZ143" s="175">
        <f t="shared" si="3345"/>
        <v>0</v>
      </c>
      <c r="MA143" s="164">
        <f t="shared" si="3345"/>
        <v>0</v>
      </c>
      <c r="MB143" s="180">
        <f t="shared" si="3345"/>
        <v>0</v>
      </c>
      <c r="MC143" s="165" t="e">
        <f t="shared" si="3345"/>
        <v>#DIV/0!</v>
      </c>
      <c r="MD143" s="164">
        <f t="shared" si="3345"/>
        <v>0</v>
      </c>
      <c r="ME143" s="176">
        <f t="shared" si="3345"/>
        <v>0</v>
      </c>
      <c r="MF143" s="175">
        <f t="shared" si="3282"/>
        <v>0</v>
      </c>
      <c r="MG143" s="164">
        <f t="shared" si="3282"/>
        <v>0</v>
      </c>
      <c r="MH143" s="180">
        <f t="shared" si="3282"/>
        <v>0</v>
      </c>
      <c r="MI143" s="165" t="e">
        <f t="shared" si="3283"/>
        <v>#DIV/0!</v>
      </c>
      <c r="MJ143" s="164">
        <f t="shared" si="3284"/>
        <v>0</v>
      </c>
      <c r="MK143" s="176">
        <f t="shared" si="3284"/>
        <v>0</v>
      </c>
      <c r="ML143" s="175">
        <f>SUM(ML137:ML142)</f>
        <v>0</v>
      </c>
      <c r="MM143" s="164">
        <f t="shared" ref="MM143:MW143" si="3346">SUM(MM137:MM142)</f>
        <v>0</v>
      </c>
      <c r="MN143" s="180">
        <f t="shared" si="3346"/>
        <v>0</v>
      </c>
      <c r="MO143" s="165" t="e">
        <f t="shared" si="3346"/>
        <v>#DIV/0!</v>
      </c>
      <c r="MP143" s="164">
        <f t="shared" si="3346"/>
        <v>0</v>
      </c>
      <c r="MQ143" s="176">
        <f t="shared" si="3346"/>
        <v>0</v>
      </c>
      <c r="MR143" s="175">
        <f t="shared" si="3346"/>
        <v>0</v>
      </c>
      <c r="MS143" s="164">
        <f t="shared" si="3346"/>
        <v>0</v>
      </c>
      <c r="MT143" s="180">
        <f t="shared" si="3346"/>
        <v>0</v>
      </c>
      <c r="MU143" s="165" t="e">
        <f t="shared" si="3346"/>
        <v>#DIV/0!</v>
      </c>
      <c r="MV143" s="164">
        <f t="shared" si="3346"/>
        <v>0</v>
      </c>
      <c r="MW143" s="176">
        <f t="shared" si="3346"/>
        <v>0</v>
      </c>
      <c r="MX143" s="175">
        <f t="shared" si="3291"/>
        <v>0</v>
      </c>
      <c r="MY143" s="164">
        <f t="shared" si="3291"/>
        <v>0</v>
      </c>
      <c r="MZ143" s="180">
        <f t="shared" si="3291"/>
        <v>0</v>
      </c>
      <c r="NA143" s="165" t="e">
        <f t="shared" si="3292"/>
        <v>#DIV/0!</v>
      </c>
      <c r="NB143" s="164">
        <f t="shared" si="3293"/>
        <v>0</v>
      </c>
      <c r="NC143" s="176">
        <f t="shared" si="3293"/>
        <v>0</v>
      </c>
      <c r="ND143" s="175">
        <f t="shared" ref="ND143:NO143" si="3347">SUM(ND137:ND142)</f>
        <v>0</v>
      </c>
      <c r="NE143" s="164">
        <f t="shared" si="3347"/>
        <v>0</v>
      </c>
      <c r="NF143" s="180">
        <f t="shared" si="3347"/>
        <v>0</v>
      </c>
      <c r="NG143" s="165" t="e">
        <f t="shared" si="3347"/>
        <v>#DIV/0!</v>
      </c>
      <c r="NH143" s="164">
        <f t="shared" si="3347"/>
        <v>0</v>
      </c>
      <c r="NI143" s="176">
        <f t="shared" si="3347"/>
        <v>0</v>
      </c>
      <c r="NJ143" s="175">
        <f t="shared" si="3347"/>
        <v>0</v>
      </c>
      <c r="NK143" s="164">
        <f t="shared" si="3347"/>
        <v>0</v>
      </c>
      <c r="NL143" s="180">
        <f t="shared" si="3347"/>
        <v>0</v>
      </c>
      <c r="NM143" s="165" t="e">
        <f t="shared" si="3347"/>
        <v>#DIV/0!</v>
      </c>
      <c r="NN143" s="164">
        <f t="shared" si="3347"/>
        <v>0</v>
      </c>
      <c r="NO143" s="176">
        <f t="shared" si="3347"/>
        <v>0</v>
      </c>
      <c r="NP143" s="175">
        <f t="shared" si="3300"/>
        <v>265801.03999999998</v>
      </c>
      <c r="NQ143" s="164">
        <f t="shared" si="3300"/>
        <v>262021.03999999998</v>
      </c>
      <c r="NR143" s="180">
        <f t="shared" si="3300"/>
        <v>3780</v>
      </c>
      <c r="NS143" s="165">
        <f t="shared" si="3301"/>
        <v>98.577883668175261</v>
      </c>
      <c r="NT143" s="164">
        <f t="shared" si="3302"/>
        <v>3780</v>
      </c>
      <c r="NU143" s="176">
        <f t="shared" si="3302"/>
        <v>0</v>
      </c>
      <c r="NV143" s="175">
        <f t="shared" ref="NV143:OM143" si="3348">SUM(NV137:NV142)</f>
        <v>310801.03999999998</v>
      </c>
      <c r="NW143" s="164">
        <f t="shared" si="3348"/>
        <v>307021.03999999998</v>
      </c>
      <c r="NX143" s="180">
        <f t="shared" si="3348"/>
        <v>3780</v>
      </c>
      <c r="NY143" s="165" t="e">
        <f t="shared" si="3348"/>
        <v>#DIV/0!</v>
      </c>
      <c r="NZ143" s="164">
        <f t="shared" si="3348"/>
        <v>3780</v>
      </c>
      <c r="OA143" s="176">
        <f t="shared" si="3348"/>
        <v>0</v>
      </c>
      <c r="OB143" s="175">
        <f t="shared" si="3348"/>
        <v>-45000</v>
      </c>
      <c r="OC143" s="164">
        <f t="shared" si="3348"/>
        <v>-45000</v>
      </c>
      <c r="OD143" s="180">
        <f t="shared" si="3348"/>
        <v>0</v>
      </c>
      <c r="OE143" s="165" t="e">
        <f t="shared" si="3348"/>
        <v>#DIV/0!</v>
      </c>
      <c r="OF143" s="164">
        <f t="shared" si="3348"/>
        <v>0</v>
      </c>
      <c r="OG143" s="176">
        <f t="shared" si="3348"/>
        <v>0</v>
      </c>
      <c r="OH143" s="175">
        <f t="shared" si="3348"/>
        <v>0</v>
      </c>
      <c r="OI143" s="164">
        <f t="shared" si="3348"/>
        <v>0</v>
      </c>
      <c r="OJ143" s="180">
        <f t="shared" si="3348"/>
        <v>0</v>
      </c>
      <c r="OK143" s="165" t="e">
        <f t="shared" si="3348"/>
        <v>#DIV/0!</v>
      </c>
      <c r="OL143" s="164">
        <f t="shared" si="3348"/>
        <v>0</v>
      </c>
      <c r="OM143" s="176">
        <f t="shared" si="3348"/>
        <v>0</v>
      </c>
      <c r="ON143" s="175">
        <f t="shared" si="3312"/>
        <v>127076</v>
      </c>
      <c r="OO143" s="164">
        <f t="shared" si="3312"/>
        <v>127076</v>
      </c>
      <c r="OP143" s="180">
        <f t="shared" si="3312"/>
        <v>0</v>
      </c>
      <c r="OQ143" s="165">
        <f t="shared" si="3313"/>
        <v>100</v>
      </c>
      <c r="OR143" s="164">
        <f t="shared" si="3314"/>
        <v>0</v>
      </c>
      <c r="OS143" s="176">
        <f t="shared" si="3314"/>
        <v>0</v>
      </c>
      <c r="OT143" s="175">
        <f t="shared" ref="OT143:PE143" si="3349">SUM(OT137:OT142)</f>
        <v>127076</v>
      </c>
      <c r="OU143" s="164">
        <f t="shared" si="3349"/>
        <v>127076</v>
      </c>
      <c r="OV143" s="180">
        <f t="shared" si="3349"/>
        <v>0</v>
      </c>
      <c r="OW143" s="165" t="e">
        <f t="shared" si="3349"/>
        <v>#DIV/0!</v>
      </c>
      <c r="OX143" s="164">
        <f t="shared" si="3349"/>
        <v>0</v>
      </c>
      <c r="OY143" s="176">
        <f t="shared" si="3349"/>
        <v>0</v>
      </c>
      <c r="OZ143" s="175">
        <f t="shared" si="3349"/>
        <v>0</v>
      </c>
      <c r="PA143" s="164">
        <f t="shared" si="3349"/>
        <v>0</v>
      </c>
      <c r="PB143" s="180">
        <f t="shared" si="3349"/>
        <v>0</v>
      </c>
      <c r="PC143" s="165" t="e">
        <f t="shared" si="3349"/>
        <v>#DIV/0!</v>
      </c>
      <c r="PD143" s="164">
        <f t="shared" si="3349"/>
        <v>0</v>
      </c>
      <c r="PE143" s="176">
        <f t="shared" si="3349"/>
        <v>0</v>
      </c>
      <c r="PF143" s="175">
        <f t="shared" si="3321"/>
        <v>0</v>
      </c>
      <c r="PG143" s="164">
        <f t="shared" si="3321"/>
        <v>0</v>
      </c>
      <c r="PH143" s="180">
        <f t="shared" si="3321"/>
        <v>0</v>
      </c>
      <c r="PI143" s="165" t="e">
        <f t="shared" si="3322"/>
        <v>#DIV/0!</v>
      </c>
      <c r="PJ143" s="164">
        <f t="shared" si="3323"/>
        <v>0</v>
      </c>
      <c r="PK143" s="176">
        <f t="shared" si="3323"/>
        <v>0</v>
      </c>
      <c r="PL143" s="175">
        <f t="shared" ref="PL143:PW143" si="3350">SUM(PL137:PL142)</f>
        <v>0</v>
      </c>
      <c r="PM143" s="164">
        <f t="shared" si="3350"/>
        <v>0</v>
      </c>
      <c r="PN143" s="180">
        <f t="shared" si="3350"/>
        <v>0</v>
      </c>
      <c r="PO143" s="165" t="e">
        <f t="shared" si="3350"/>
        <v>#DIV/0!</v>
      </c>
      <c r="PP143" s="164">
        <f t="shared" si="3350"/>
        <v>0</v>
      </c>
      <c r="PQ143" s="176">
        <f t="shared" si="3350"/>
        <v>0</v>
      </c>
      <c r="PR143" s="175">
        <f t="shared" si="3350"/>
        <v>0</v>
      </c>
      <c r="PS143" s="164">
        <f t="shared" si="3350"/>
        <v>0</v>
      </c>
      <c r="PT143" s="180">
        <f t="shared" si="3350"/>
        <v>0</v>
      </c>
      <c r="PU143" s="165" t="e">
        <f t="shared" si="3350"/>
        <v>#DIV/0!</v>
      </c>
      <c r="PV143" s="164">
        <f t="shared" si="3350"/>
        <v>0</v>
      </c>
      <c r="PW143" s="176">
        <f t="shared" si="3350"/>
        <v>0</v>
      </c>
    </row>
    <row r="144" spans="1:439" ht="18.75" customHeight="1">
      <c r="A144" s="108">
        <v>23</v>
      </c>
      <c r="B144" s="196" t="s">
        <v>872</v>
      </c>
      <c r="C144" s="196"/>
      <c r="D144" s="133"/>
      <c r="E144" s="133"/>
      <c r="F144" s="133"/>
      <c r="G144" s="133"/>
      <c r="H144" s="133"/>
      <c r="I144" s="147"/>
      <c r="J144" s="133"/>
      <c r="K144" s="134" t="e">
        <f t="shared" si="3092"/>
        <v>#DIV/0!</v>
      </c>
      <c r="L144" s="133"/>
      <c r="M144" s="135"/>
      <c r="N144" s="136"/>
      <c r="O144" s="148"/>
      <c r="P144" s="137"/>
      <c r="Q144" s="138"/>
      <c r="R144" s="137"/>
      <c r="S144" s="139"/>
      <c r="T144" s="140"/>
      <c r="U144" s="149"/>
      <c r="V144" s="141"/>
      <c r="W144" s="142"/>
      <c r="X144" s="141"/>
      <c r="Y144" s="143"/>
      <c r="Z144" s="144"/>
      <c r="AA144" s="147"/>
      <c r="AB144" s="133"/>
      <c r="AC144" s="134"/>
      <c r="AD144" s="133"/>
      <c r="AE144" s="145"/>
      <c r="AF144" s="144"/>
      <c r="AG144" s="147"/>
      <c r="AH144" s="133"/>
      <c r="AI144" s="134"/>
      <c r="AJ144" s="133"/>
      <c r="AK144" s="145"/>
      <c r="AL144" s="144"/>
      <c r="AM144" s="147"/>
      <c r="AN144" s="133"/>
      <c r="AO144" s="134"/>
      <c r="AP144" s="133"/>
      <c r="AQ144" s="145"/>
      <c r="AR144" s="144"/>
      <c r="AS144" s="147"/>
      <c r="AT144" s="133"/>
      <c r="AU144" s="134"/>
      <c r="AV144" s="133"/>
      <c r="AW144" s="145"/>
      <c r="AX144" s="144"/>
      <c r="AY144" s="147"/>
      <c r="AZ144" s="133"/>
      <c r="BA144" s="134"/>
      <c r="BB144" s="133"/>
      <c r="BC144" s="145"/>
      <c r="BD144" s="144"/>
      <c r="BE144" s="147"/>
      <c r="BF144" s="133"/>
      <c r="BG144" s="134"/>
      <c r="BH144" s="133"/>
      <c r="BI144" s="145"/>
      <c r="BJ144" s="144"/>
      <c r="BK144" s="147"/>
      <c r="BL144" s="133"/>
      <c r="BM144" s="134"/>
      <c r="BN144" s="133"/>
      <c r="BO144" s="145"/>
      <c r="BP144" s="144"/>
      <c r="BQ144" s="147"/>
      <c r="BR144" s="133"/>
      <c r="BS144" s="134"/>
      <c r="BT144" s="133"/>
      <c r="BU144" s="145"/>
      <c r="BV144" s="144"/>
      <c r="BW144" s="147"/>
      <c r="BX144" s="133"/>
      <c r="BY144" s="134"/>
      <c r="BZ144" s="133"/>
      <c r="CA144" s="145"/>
      <c r="CB144" s="144"/>
      <c r="CC144" s="147"/>
      <c r="CD144" s="133"/>
      <c r="CE144" s="134"/>
      <c r="CF144" s="133"/>
      <c r="CG144" s="145"/>
      <c r="CH144" s="144"/>
      <c r="CI144" s="147"/>
      <c r="CJ144" s="133"/>
      <c r="CK144" s="134"/>
      <c r="CL144" s="133"/>
      <c r="CM144" s="145"/>
      <c r="CN144" s="144"/>
      <c r="CO144" s="147"/>
      <c r="CP144" s="133"/>
      <c r="CQ144" s="134"/>
      <c r="CR144" s="133"/>
      <c r="CS144" s="145"/>
      <c r="CT144" s="144"/>
      <c r="CU144" s="147"/>
      <c r="CV144" s="133"/>
      <c r="CW144" s="134"/>
      <c r="CX144" s="133"/>
      <c r="CY144" s="145"/>
      <c r="CZ144" s="144"/>
      <c r="DA144" s="147"/>
      <c r="DB144" s="133"/>
      <c r="DC144" s="134"/>
      <c r="DD144" s="133"/>
      <c r="DE144" s="145"/>
      <c r="DF144" s="144"/>
      <c r="DG144" s="147"/>
      <c r="DH144" s="133"/>
      <c r="DI144" s="134"/>
      <c r="DJ144" s="133"/>
      <c r="DK144" s="145"/>
      <c r="DL144" s="144"/>
      <c r="DM144" s="147"/>
      <c r="DN144" s="133"/>
      <c r="DO144" s="134"/>
      <c r="DP144" s="133"/>
      <c r="DQ144" s="145"/>
      <c r="DR144" s="144"/>
      <c r="DS144" s="147"/>
      <c r="DT144" s="133"/>
      <c r="DU144" s="134"/>
      <c r="DV144" s="133"/>
      <c r="DW144" s="145"/>
      <c r="DX144" s="144"/>
      <c r="DY144" s="147"/>
      <c r="DZ144" s="133"/>
      <c r="EA144" s="134"/>
      <c r="EB144" s="133"/>
      <c r="EC144" s="145"/>
      <c r="ED144" s="144"/>
      <c r="EE144" s="147"/>
      <c r="EF144" s="133"/>
      <c r="EG144" s="134"/>
      <c r="EH144" s="133"/>
      <c r="EI144" s="145"/>
      <c r="EJ144" s="144"/>
      <c r="EK144" s="147"/>
      <c r="EL144" s="133"/>
      <c r="EM144" s="134"/>
      <c r="EN144" s="133"/>
      <c r="EO144" s="145"/>
      <c r="EP144" s="144"/>
      <c r="EQ144" s="147"/>
      <c r="ER144" s="133"/>
      <c r="ES144" s="134"/>
      <c r="ET144" s="133"/>
      <c r="EU144" s="145"/>
      <c r="EV144" s="144"/>
      <c r="EW144" s="147"/>
      <c r="EX144" s="133"/>
      <c r="EY144" s="134"/>
      <c r="EZ144" s="133"/>
      <c r="FA144" s="145"/>
      <c r="FB144" s="144"/>
      <c r="FC144" s="147"/>
      <c r="FD144" s="133"/>
      <c r="FE144" s="134"/>
      <c r="FF144" s="133"/>
      <c r="FG144" s="145"/>
      <c r="FH144" s="144"/>
      <c r="FI144" s="147"/>
      <c r="FJ144" s="133"/>
      <c r="FK144" s="134"/>
      <c r="FL144" s="133"/>
      <c r="FM144" s="145"/>
      <c r="FN144" s="144"/>
      <c r="FO144" s="147"/>
      <c r="FP144" s="133"/>
      <c r="FQ144" s="134"/>
      <c r="FR144" s="133"/>
      <c r="FS144" s="145"/>
      <c r="FT144" s="144"/>
      <c r="FU144" s="147"/>
      <c r="FV144" s="133"/>
      <c r="FW144" s="134"/>
      <c r="FX144" s="133"/>
      <c r="FY144" s="145"/>
      <c r="FZ144" s="144"/>
      <c r="GA144" s="147"/>
      <c r="GB144" s="133"/>
      <c r="GC144" s="134"/>
      <c r="GD144" s="133"/>
      <c r="GE144" s="145"/>
      <c r="GF144" s="144"/>
      <c r="GG144" s="147"/>
      <c r="GH144" s="133"/>
      <c r="GI144" s="134"/>
      <c r="GJ144" s="133"/>
      <c r="GK144" s="145"/>
      <c r="GL144" s="144"/>
      <c r="GM144" s="147"/>
      <c r="GN144" s="133"/>
      <c r="GO144" s="134"/>
      <c r="GP144" s="133"/>
      <c r="GQ144" s="145"/>
      <c r="GR144" s="144"/>
      <c r="GS144" s="147"/>
      <c r="GT144" s="133"/>
      <c r="GU144" s="134"/>
      <c r="GV144" s="133"/>
      <c r="GW144" s="145"/>
      <c r="GX144" s="144"/>
      <c r="GY144" s="147"/>
      <c r="GZ144" s="133"/>
      <c r="HA144" s="134"/>
      <c r="HB144" s="133"/>
      <c r="HC144" s="145"/>
      <c r="HD144" s="144"/>
      <c r="HE144" s="147"/>
      <c r="HF144" s="133"/>
      <c r="HG144" s="134"/>
      <c r="HH144" s="133"/>
      <c r="HI144" s="145"/>
      <c r="HJ144" s="144"/>
      <c r="HK144" s="147"/>
      <c r="HL144" s="133"/>
      <c r="HM144" s="134"/>
      <c r="HN144" s="133"/>
      <c r="HO144" s="145"/>
      <c r="HP144" s="144"/>
      <c r="HQ144" s="147"/>
      <c r="HR144" s="133"/>
      <c r="HS144" s="134"/>
      <c r="HT144" s="133"/>
      <c r="HU144" s="145"/>
      <c r="HV144" s="144"/>
      <c r="HW144" s="147"/>
      <c r="HX144" s="133"/>
      <c r="HY144" s="134"/>
      <c r="HZ144" s="133"/>
      <c r="IA144" s="145"/>
      <c r="IB144" s="144"/>
      <c r="IC144" s="147"/>
      <c r="ID144" s="133"/>
      <c r="IE144" s="134"/>
      <c r="IF144" s="133"/>
      <c r="IG144" s="145"/>
      <c r="IH144" s="144"/>
      <c r="II144" s="147"/>
      <c r="IJ144" s="133"/>
      <c r="IK144" s="134"/>
      <c r="IL144" s="133"/>
      <c r="IM144" s="145"/>
      <c r="IN144" s="144"/>
      <c r="IO144" s="147"/>
      <c r="IP144" s="133"/>
      <c r="IQ144" s="134"/>
      <c r="IR144" s="133"/>
      <c r="IS144" s="145"/>
      <c r="IT144" s="144"/>
      <c r="IU144" s="147"/>
      <c r="IV144" s="133"/>
      <c r="IW144" s="134"/>
      <c r="IX144" s="133"/>
      <c r="IY144" s="145"/>
      <c r="IZ144" s="144"/>
      <c r="JA144" s="147"/>
      <c r="JB144" s="133"/>
      <c r="JC144" s="134"/>
      <c r="JD144" s="133"/>
      <c r="JE144" s="145"/>
      <c r="JF144" s="144"/>
      <c r="JG144" s="147"/>
      <c r="JH144" s="133"/>
      <c r="JI144" s="134"/>
      <c r="JJ144" s="133"/>
      <c r="JK144" s="145"/>
      <c r="JL144" s="144"/>
      <c r="JM144" s="147"/>
      <c r="JN144" s="133"/>
      <c r="JO144" s="134"/>
      <c r="JP144" s="133"/>
      <c r="JQ144" s="145"/>
      <c r="JR144" s="144"/>
      <c r="JS144" s="147"/>
      <c r="JT144" s="133"/>
      <c r="JU144" s="134"/>
      <c r="JV144" s="133"/>
      <c r="JW144" s="145"/>
      <c r="JX144" s="144"/>
      <c r="JY144" s="147"/>
      <c r="JZ144" s="133"/>
      <c r="KA144" s="134"/>
      <c r="KB144" s="133"/>
      <c r="KC144" s="145"/>
      <c r="KD144" s="144"/>
      <c r="KE144" s="147"/>
      <c r="KF144" s="133"/>
      <c r="KG144" s="134"/>
      <c r="KH144" s="133"/>
      <c r="KI144" s="145"/>
      <c r="KJ144" s="144"/>
      <c r="KK144" s="147"/>
      <c r="KL144" s="133"/>
      <c r="KM144" s="134"/>
      <c r="KN144" s="133"/>
      <c r="KO144" s="145"/>
      <c r="KP144" s="144"/>
      <c r="KQ144" s="147"/>
      <c r="KR144" s="133"/>
      <c r="KS144" s="134"/>
      <c r="KT144" s="133"/>
      <c r="KU144" s="145"/>
      <c r="KV144" s="144"/>
      <c r="KW144" s="147"/>
      <c r="KX144" s="133"/>
      <c r="KY144" s="134"/>
      <c r="KZ144" s="133"/>
      <c r="LA144" s="145"/>
      <c r="LB144" s="144"/>
      <c r="LC144" s="147"/>
      <c r="LD144" s="133"/>
      <c r="LE144" s="134"/>
      <c r="LF144" s="133"/>
      <c r="LG144" s="145"/>
      <c r="LH144" s="144"/>
      <c r="LI144" s="147"/>
      <c r="LJ144" s="133"/>
      <c r="LK144" s="134"/>
      <c r="LL144" s="133"/>
      <c r="LM144" s="145"/>
      <c r="LN144" s="144"/>
      <c r="LO144" s="147"/>
      <c r="LP144" s="133"/>
      <c r="LQ144" s="134"/>
      <c r="LR144" s="133"/>
      <c r="LS144" s="145"/>
      <c r="LT144" s="144"/>
      <c r="LU144" s="147"/>
      <c r="LV144" s="133"/>
      <c r="LW144" s="134"/>
      <c r="LX144" s="133"/>
      <c r="LY144" s="145"/>
      <c r="LZ144" s="144"/>
      <c r="MA144" s="147"/>
      <c r="MB144" s="133"/>
      <c r="MC144" s="134"/>
      <c r="MD144" s="133"/>
      <c r="ME144" s="145"/>
      <c r="MF144" s="144"/>
      <c r="MG144" s="147"/>
      <c r="MH144" s="133"/>
      <c r="MI144" s="134"/>
      <c r="MJ144" s="133"/>
      <c r="MK144" s="145"/>
      <c r="ML144" s="144"/>
      <c r="MM144" s="147"/>
      <c r="MN144" s="133"/>
      <c r="MO144" s="134"/>
      <c r="MP144" s="133"/>
      <c r="MQ144" s="145"/>
      <c r="MR144" s="144"/>
      <c r="MS144" s="147"/>
      <c r="MT144" s="133"/>
      <c r="MU144" s="134"/>
      <c r="MV144" s="133"/>
      <c r="MW144" s="145"/>
      <c r="MX144" s="144"/>
      <c r="MY144" s="147"/>
      <c r="MZ144" s="133"/>
      <c r="NA144" s="134"/>
      <c r="NB144" s="133"/>
      <c r="NC144" s="145"/>
      <c r="ND144" s="144"/>
      <c r="NE144" s="147"/>
      <c r="NF144" s="133"/>
      <c r="NG144" s="134"/>
      <c r="NH144" s="133"/>
      <c r="NI144" s="145"/>
      <c r="NJ144" s="144"/>
      <c r="NK144" s="147"/>
      <c r="NL144" s="133"/>
      <c r="NM144" s="134"/>
      <c r="NN144" s="133"/>
      <c r="NO144" s="145"/>
      <c r="NP144" s="144"/>
      <c r="NQ144" s="147"/>
      <c r="NR144" s="133"/>
      <c r="NS144" s="134"/>
      <c r="NT144" s="133"/>
      <c r="NU144" s="145"/>
      <c r="NV144" s="144"/>
      <c r="NW144" s="147"/>
      <c r="NX144" s="133"/>
      <c r="NY144" s="134"/>
      <c r="NZ144" s="133"/>
      <c r="OA144" s="145"/>
      <c r="OB144" s="144"/>
      <c r="OC144" s="147"/>
      <c r="OD144" s="133"/>
      <c r="OE144" s="134"/>
      <c r="OF144" s="133"/>
      <c r="OG144" s="145"/>
      <c r="OH144" s="144"/>
      <c r="OI144" s="147"/>
      <c r="OJ144" s="133"/>
      <c r="OK144" s="134"/>
      <c r="OL144" s="133"/>
      <c r="OM144" s="145"/>
      <c r="ON144" s="144"/>
      <c r="OO144" s="147"/>
      <c r="OP144" s="133"/>
      <c r="OQ144" s="134"/>
      <c r="OR144" s="133"/>
      <c r="OS144" s="145"/>
      <c r="OT144" s="144"/>
      <c r="OU144" s="147"/>
      <c r="OV144" s="133"/>
      <c r="OW144" s="134"/>
      <c r="OX144" s="133"/>
      <c r="OY144" s="145"/>
      <c r="OZ144" s="144"/>
      <c r="PA144" s="147"/>
      <c r="PB144" s="133"/>
      <c r="PC144" s="134"/>
      <c r="PD144" s="133"/>
      <c r="PE144" s="145"/>
      <c r="PF144" s="144"/>
      <c r="PG144" s="147"/>
      <c r="PH144" s="133"/>
      <c r="PI144" s="134"/>
      <c r="PJ144" s="133"/>
      <c r="PK144" s="145"/>
      <c r="PL144" s="144"/>
      <c r="PM144" s="147"/>
      <c r="PN144" s="133"/>
      <c r="PO144" s="134"/>
      <c r="PP144" s="133"/>
      <c r="PQ144" s="145"/>
      <c r="PR144" s="144"/>
      <c r="PS144" s="147"/>
      <c r="PT144" s="133"/>
      <c r="PU144" s="134"/>
      <c r="PV144" s="133"/>
      <c r="PW144" s="145"/>
    </row>
    <row r="145" spans="1:439" s="98" customFormat="1">
      <c r="A145" s="150"/>
      <c r="B145" s="184" t="s">
        <v>873</v>
      </c>
      <c r="C145" s="184" t="s">
        <v>874</v>
      </c>
      <c r="D145" s="133">
        <f>+'[10]ค่าใช้+ประสาน งบโครงการ (P)'!D53</f>
        <v>0</v>
      </c>
      <c r="E145" s="133">
        <f>+'[10]ค่าใช้+ประสาน งบโครงการ (P)'!E53</f>
        <v>0</v>
      </c>
      <c r="F145" s="133">
        <f t="shared" si="2371"/>
        <v>0</v>
      </c>
      <c r="G145" s="133">
        <f>+'[10]ค่าใช้+ประสาน งบโครงการ (P)'!F53</f>
        <v>0</v>
      </c>
      <c r="H145" s="133">
        <f t="shared" ref="H145:H146" si="3351">+F145-G145</f>
        <v>0</v>
      </c>
      <c r="I145" s="147">
        <f>+'[10]ค่าใช้+ประสาน งบโครงการ (P)'!H53</f>
        <v>0</v>
      </c>
      <c r="J145" s="133">
        <f t="shared" si="2373"/>
        <v>0</v>
      </c>
      <c r="K145" s="134" t="e">
        <f t="shared" si="3092"/>
        <v>#DIV/0!</v>
      </c>
      <c r="L145" s="133">
        <f>+'[10]ค่าใช้+ประสาน งบโครงการ (P)'!K53</f>
        <v>0</v>
      </c>
      <c r="M145" s="135">
        <f t="shared" si="2374"/>
        <v>0</v>
      </c>
      <c r="N145" s="136">
        <f t="shared" si="3115"/>
        <v>0</v>
      </c>
      <c r="O145" s="148">
        <f t="shared" si="3115"/>
        <v>0</v>
      </c>
      <c r="P145" s="137">
        <f t="shared" si="3115"/>
        <v>0</v>
      </c>
      <c r="Q145" s="138" t="e">
        <f t="shared" si="3116"/>
        <v>#DIV/0!</v>
      </c>
      <c r="R145" s="137">
        <f t="shared" si="3117"/>
        <v>0</v>
      </c>
      <c r="S145" s="139">
        <f t="shared" si="3117"/>
        <v>0</v>
      </c>
      <c r="T145" s="140">
        <f t="shared" ref="T145:U174" si="3352">+Z145+AF145+AL145+BJ145+CH145+DF145+ED145+FN145+GL145+IB145+IZ145+KD145+KV145+LN145+MF145+MX145+NP145+ON145+PF145</f>
        <v>0</v>
      </c>
      <c r="U145" s="149">
        <f t="shared" si="3352"/>
        <v>0</v>
      </c>
      <c r="V145" s="141">
        <f t="shared" ref="V145:V146" si="3353">+T145-U145</f>
        <v>0</v>
      </c>
      <c r="W145" s="142" t="e">
        <f t="shared" si="3120"/>
        <v>#DIV/0!</v>
      </c>
      <c r="X145" s="141">
        <f t="shared" ref="X145:X174" si="3354">+AD145+AJ145+AP145+BN145+CL145+DJ145+EH145+FR145+GP145+IF145+JD145+KH145+KZ145+LR145+MJ145+NB145+NT145+OR145+PJ145</f>
        <v>0</v>
      </c>
      <c r="Y145" s="143">
        <f t="shared" ref="Y145:Y146" si="3355">+V145-X145</f>
        <v>0</v>
      </c>
      <c r="Z145" s="144">
        <v>0</v>
      </c>
      <c r="AA145" s="147">
        <v>0</v>
      </c>
      <c r="AB145" s="133">
        <f t="shared" ref="AB145:AB146" si="3356">+Z145-AA145</f>
        <v>0</v>
      </c>
      <c r="AC145" s="134" t="e">
        <f t="shared" ref="AC145:AC146" si="3357">AA145/Z145*100</f>
        <v>#DIV/0!</v>
      </c>
      <c r="AD145" s="133">
        <v>0</v>
      </c>
      <c r="AE145" s="145">
        <f t="shared" ref="AE145:AE146" si="3358">+AB145-AD145</f>
        <v>0</v>
      </c>
      <c r="AF145" s="144">
        <v>0</v>
      </c>
      <c r="AG145" s="147">
        <v>0</v>
      </c>
      <c r="AH145" s="133">
        <f t="shared" ref="AH145:AH146" si="3359">+AF145-AG145</f>
        <v>0</v>
      </c>
      <c r="AI145" s="134" t="e">
        <f t="shared" ref="AI145:AI146" si="3360">AG145/AF145*100</f>
        <v>#DIV/0!</v>
      </c>
      <c r="AJ145" s="133">
        <v>0</v>
      </c>
      <c r="AK145" s="145">
        <f t="shared" ref="AK145:AK146" si="3361">+AH145-AJ145</f>
        <v>0</v>
      </c>
      <c r="AL145" s="144">
        <f t="shared" si="3129"/>
        <v>0</v>
      </c>
      <c r="AM145" s="147">
        <f t="shared" si="3129"/>
        <v>0</v>
      </c>
      <c r="AN145" s="133">
        <f t="shared" si="3129"/>
        <v>0</v>
      </c>
      <c r="AO145" s="134" t="e">
        <f t="shared" si="3130"/>
        <v>#DIV/0!</v>
      </c>
      <c r="AP145" s="133">
        <f t="shared" si="3131"/>
        <v>0</v>
      </c>
      <c r="AQ145" s="145">
        <f t="shared" si="3131"/>
        <v>0</v>
      </c>
      <c r="AR145" s="144">
        <v>0</v>
      </c>
      <c r="AS145" s="147">
        <v>0</v>
      </c>
      <c r="AT145" s="133">
        <f t="shared" si="3132"/>
        <v>0</v>
      </c>
      <c r="AU145" s="134" t="e">
        <f t="shared" si="3133"/>
        <v>#DIV/0!</v>
      </c>
      <c r="AV145" s="133">
        <v>0</v>
      </c>
      <c r="AW145" s="145">
        <f t="shared" si="3134"/>
        <v>0</v>
      </c>
      <c r="AX145" s="144">
        <v>0</v>
      </c>
      <c r="AY145" s="147">
        <v>0</v>
      </c>
      <c r="AZ145" s="133">
        <f t="shared" si="3135"/>
        <v>0</v>
      </c>
      <c r="BA145" s="134" t="e">
        <f t="shared" si="3136"/>
        <v>#DIV/0!</v>
      </c>
      <c r="BB145" s="133">
        <v>0</v>
      </c>
      <c r="BC145" s="145">
        <f t="shared" si="3137"/>
        <v>0</v>
      </c>
      <c r="BD145" s="144">
        <f>+'[10]P-DSD02.0-E'!C6</f>
        <v>0</v>
      </c>
      <c r="BE145" s="147">
        <f>+'[10]P-DSD02.0-E'!D6</f>
        <v>0</v>
      </c>
      <c r="BF145" s="133">
        <f t="shared" si="3138"/>
        <v>0</v>
      </c>
      <c r="BG145" s="134" t="e">
        <f t="shared" si="3139"/>
        <v>#DIV/0!</v>
      </c>
      <c r="BH145" s="133">
        <f>+'[10]P-DSD02.0-E'!E6</f>
        <v>0</v>
      </c>
      <c r="BI145" s="145">
        <f t="shared" si="3140"/>
        <v>0</v>
      </c>
      <c r="BJ145" s="144">
        <f t="shared" si="3141"/>
        <v>0</v>
      </c>
      <c r="BK145" s="147">
        <f t="shared" si="3141"/>
        <v>0</v>
      </c>
      <c r="BL145" s="133">
        <f t="shared" si="3141"/>
        <v>0</v>
      </c>
      <c r="BM145" s="134" t="e">
        <f t="shared" si="3142"/>
        <v>#DIV/0!</v>
      </c>
      <c r="BN145" s="133">
        <f t="shared" si="3143"/>
        <v>0</v>
      </c>
      <c r="BO145" s="145">
        <f t="shared" si="3143"/>
        <v>0</v>
      </c>
      <c r="BP145" s="144">
        <v>0</v>
      </c>
      <c r="BQ145" s="147">
        <v>0</v>
      </c>
      <c r="BR145" s="133">
        <f t="shared" si="3144"/>
        <v>0</v>
      </c>
      <c r="BS145" s="134" t="e">
        <f t="shared" si="3145"/>
        <v>#DIV/0!</v>
      </c>
      <c r="BT145" s="133">
        <v>0</v>
      </c>
      <c r="BU145" s="145">
        <f t="shared" si="3146"/>
        <v>0</v>
      </c>
      <c r="BV145" s="144">
        <v>0</v>
      </c>
      <c r="BW145" s="147">
        <v>0</v>
      </c>
      <c r="BX145" s="133">
        <f t="shared" si="3147"/>
        <v>0</v>
      </c>
      <c r="BY145" s="134" t="e">
        <f t="shared" si="3148"/>
        <v>#DIV/0!</v>
      </c>
      <c r="BZ145" s="133">
        <v>0</v>
      </c>
      <c r="CA145" s="145">
        <f t="shared" si="3149"/>
        <v>0</v>
      </c>
      <c r="CB145" s="144">
        <v>0</v>
      </c>
      <c r="CC145" s="147">
        <v>0</v>
      </c>
      <c r="CD145" s="133">
        <f t="shared" si="3150"/>
        <v>0</v>
      </c>
      <c r="CE145" s="134" t="e">
        <f t="shared" si="3151"/>
        <v>#DIV/0!</v>
      </c>
      <c r="CF145" s="133">
        <v>0</v>
      </c>
      <c r="CG145" s="145">
        <f t="shared" si="3152"/>
        <v>0</v>
      </c>
      <c r="CH145" s="144">
        <f t="shared" si="3153"/>
        <v>0</v>
      </c>
      <c r="CI145" s="147">
        <f t="shared" si="3153"/>
        <v>0</v>
      </c>
      <c r="CJ145" s="133">
        <f t="shared" si="3153"/>
        <v>0</v>
      </c>
      <c r="CK145" s="134" t="e">
        <f t="shared" si="3154"/>
        <v>#DIV/0!</v>
      </c>
      <c r="CL145" s="133">
        <f t="shared" si="3155"/>
        <v>0</v>
      </c>
      <c r="CM145" s="145">
        <f t="shared" si="3155"/>
        <v>0</v>
      </c>
      <c r="CN145" s="144">
        <v>0</v>
      </c>
      <c r="CO145" s="147">
        <v>0</v>
      </c>
      <c r="CP145" s="133">
        <f t="shared" si="3156"/>
        <v>0</v>
      </c>
      <c r="CQ145" s="134" t="e">
        <f t="shared" si="3157"/>
        <v>#DIV/0!</v>
      </c>
      <c r="CR145" s="133">
        <v>0</v>
      </c>
      <c r="CS145" s="145">
        <f t="shared" si="3158"/>
        <v>0</v>
      </c>
      <c r="CT145" s="144">
        <v>0</v>
      </c>
      <c r="CU145" s="147">
        <v>0</v>
      </c>
      <c r="CV145" s="133">
        <f t="shared" si="3159"/>
        <v>0</v>
      </c>
      <c r="CW145" s="134" t="e">
        <f t="shared" si="3160"/>
        <v>#DIV/0!</v>
      </c>
      <c r="CX145" s="133">
        <v>0</v>
      </c>
      <c r="CY145" s="145">
        <f t="shared" si="3161"/>
        <v>0</v>
      </c>
      <c r="CZ145" s="144">
        <v>0</v>
      </c>
      <c r="DA145" s="147">
        <v>0</v>
      </c>
      <c r="DB145" s="133">
        <f t="shared" si="3162"/>
        <v>0</v>
      </c>
      <c r="DC145" s="134" t="e">
        <f t="shared" si="3163"/>
        <v>#DIV/0!</v>
      </c>
      <c r="DD145" s="133">
        <v>0</v>
      </c>
      <c r="DE145" s="145">
        <f t="shared" si="3164"/>
        <v>0</v>
      </c>
      <c r="DF145" s="144">
        <f t="shared" si="3165"/>
        <v>0</v>
      </c>
      <c r="DG145" s="147">
        <f t="shared" si="3165"/>
        <v>0</v>
      </c>
      <c r="DH145" s="133">
        <f t="shared" si="3165"/>
        <v>0</v>
      </c>
      <c r="DI145" s="134" t="e">
        <f t="shared" si="3166"/>
        <v>#DIV/0!</v>
      </c>
      <c r="DJ145" s="133">
        <f t="shared" si="3167"/>
        <v>0</v>
      </c>
      <c r="DK145" s="145">
        <f t="shared" si="3167"/>
        <v>0</v>
      </c>
      <c r="DL145" s="144"/>
      <c r="DM145" s="147"/>
      <c r="DN145" s="133">
        <f t="shared" si="3168"/>
        <v>0</v>
      </c>
      <c r="DO145" s="134" t="e">
        <f t="shared" si="3169"/>
        <v>#DIV/0!</v>
      </c>
      <c r="DP145" s="133"/>
      <c r="DQ145" s="145">
        <f t="shared" si="3170"/>
        <v>0</v>
      </c>
      <c r="DR145" s="144"/>
      <c r="DS145" s="147"/>
      <c r="DT145" s="133">
        <f t="shared" si="3171"/>
        <v>0</v>
      </c>
      <c r="DU145" s="134" t="e">
        <f t="shared" si="3172"/>
        <v>#DIV/0!</v>
      </c>
      <c r="DV145" s="133"/>
      <c r="DW145" s="145">
        <f t="shared" si="3173"/>
        <v>0</v>
      </c>
      <c r="DX145" s="144"/>
      <c r="DY145" s="147"/>
      <c r="DZ145" s="133">
        <f t="shared" ref="DZ145:DZ146" si="3362">+DX145-DY145</f>
        <v>0</v>
      </c>
      <c r="EA145" s="134" t="e">
        <f t="shared" ref="EA145:EA146" si="3363">DY145/DX145*100</f>
        <v>#DIV/0!</v>
      </c>
      <c r="EB145" s="133"/>
      <c r="EC145" s="145">
        <f t="shared" ref="EC145:EC146" si="3364">+DZ145-EB145</f>
        <v>0</v>
      </c>
      <c r="ED145" s="144">
        <f t="shared" si="3177"/>
        <v>0</v>
      </c>
      <c r="EE145" s="147">
        <f t="shared" si="3177"/>
        <v>0</v>
      </c>
      <c r="EF145" s="133">
        <f t="shared" si="3177"/>
        <v>0</v>
      </c>
      <c r="EG145" s="134" t="e">
        <f t="shared" si="3178"/>
        <v>#DIV/0!</v>
      </c>
      <c r="EH145" s="133">
        <f t="shared" si="3179"/>
        <v>0</v>
      </c>
      <c r="EI145" s="145">
        <f t="shared" si="3179"/>
        <v>0</v>
      </c>
      <c r="EJ145" s="144"/>
      <c r="EK145" s="147"/>
      <c r="EL145" s="133">
        <f t="shared" ref="EL145:EL146" si="3365">+EJ145-EK145</f>
        <v>0</v>
      </c>
      <c r="EM145" s="134" t="e">
        <f t="shared" ref="EM145:EM146" si="3366">EK145/EJ145*100</f>
        <v>#DIV/0!</v>
      </c>
      <c r="EN145" s="133"/>
      <c r="EO145" s="145">
        <f t="shared" ref="EO145:EO146" si="3367">+EL145-EN145</f>
        <v>0</v>
      </c>
      <c r="EP145" s="144"/>
      <c r="EQ145" s="147"/>
      <c r="ER145" s="133">
        <f t="shared" ref="ER145:ER146" si="3368">+EP145-EQ145</f>
        <v>0</v>
      </c>
      <c r="ES145" s="134" t="e">
        <f t="shared" ref="ES145:ES146" si="3369">EQ145/EP145*100</f>
        <v>#DIV/0!</v>
      </c>
      <c r="ET145" s="133"/>
      <c r="EU145" s="145">
        <f t="shared" ref="EU145:EU146" si="3370">+ER145-ET145</f>
        <v>0</v>
      </c>
      <c r="EV145" s="144"/>
      <c r="EW145" s="147"/>
      <c r="EX145" s="133">
        <f t="shared" ref="EX145:EX146" si="3371">+EV145-EW145</f>
        <v>0</v>
      </c>
      <c r="EY145" s="134" t="e">
        <f t="shared" ref="EY145:EY146" si="3372">EW145/EV145*100</f>
        <v>#DIV/0!</v>
      </c>
      <c r="EZ145" s="133"/>
      <c r="FA145" s="145">
        <f t="shared" ref="FA145:FA146" si="3373">+EX145-EZ145</f>
        <v>0</v>
      </c>
      <c r="FB145" s="144"/>
      <c r="FC145" s="147"/>
      <c r="FD145" s="133">
        <f t="shared" ref="FD145:FD146" si="3374">+FB145-FC145</f>
        <v>0</v>
      </c>
      <c r="FE145" s="134" t="e">
        <f t="shared" ref="FE145:FE146" si="3375">FC145/FB145*100</f>
        <v>#DIV/0!</v>
      </c>
      <c r="FF145" s="133"/>
      <c r="FG145" s="145">
        <f t="shared" ref="FG145:FG146" si="3376">+FD145-FF145</f>
        <v>0</v>
      </c>
      <c r="FH145" s="144"/>
      <c r="FI145" s="147"/>
      <c r="FJ145" s="133">
        <f t="shared" ref="FJ145:FJ146" si="3377">+FH145-FI145</f>
        <v>0</v>
      </c>
      <c r="FK145" s="134" t="e">
        <f t="shared" ref="FK145:FK146" si="3378">FI145/FH145*100</f>
        <v>#DIV/0!</v>
      </c>
      <c r="FL145" s="133"/>
      <c r="FM145" s="145">
        <f t="shared" ref="FM145:FM146" si="3379">+FJ145-FL145</f>
        <v>0</v>
      </c>
      <c r="FN145" s="144">
        <f t="shared" si="3195"/>
        <v>0</v>
      </c>
      <c r="FO145" s="147">
        <f t="shared" si="3195"/>
        <v>0</v>
      </c>
      <c r="FP145" s="133">
        <f t="shared" si="3195"/>
        <v>0</v>
      </c>
      <c r="FQ145" s="134" t="e">
        <f t="shared" si="3196"/>
        <v>#DIV/0!</v>
      </c>
      <c r="FR145" s="133">
        <f t="shared" si="3197"/>
        <v>0</v>
      </c>
      <c r="FS145" s="145">
        <f t="shared" si="3197"/>
        <v>0</v>
      </c>
      <c r="FT145" s="144"/>
      <c r="FU145" s="147"/>
      <c r="FV145" s="133">
        <f t="shared" ref="FV145:FV146" si="3380">+FT145-FU145</f>
        <v>0</v>
      </c>
      <c r="FW145" s="134" t="e">
        <f t="shared" ref="FW145:FW146" si="3381">FU145/FT145*100</f>
        <v>#DIV/0!</v>
      </c>
      <c r="FX145" s="133"/>
      <c r="FY145" s="145">
        <f t="shared" ref="FY145:FY146" si="3382">+FV145-FX145</f>
        <v>0</v>
      </c>
      <c r="FZ145" s="144"/>
      <c r="GA145" s="147"/>
      <c r="GB145" s="133">
        <f t="shared" ref="GB145:GB146" si="3383">+FZ145-GA145</f>
        <v>0</v>
      </c>
      <c r="GC145" s="134" t="e">
        <f t="shared" ref="GC145:GC146" si="3384">GA145/FZ145*100</f>
        <v>#DIV/0!</v>
      </c>
      <c r="GD145" s="133"/>
      <c r="GE145" s="145">
        <f t="shared" ref="GE145:GE146" si="3385">+GB145-GD145</f>
        <v>0</v>
      </c>
      <c r="GF145" s="144"/>
      <c r="GG145" s="147"/>
      <c r="GH145" s="133">
        <f t="shared" ref="GH145:GH146" si="3386">+GF145-GG145</f>
        <v>0</v>
      </c>
      <c r="GI145" s="134" t="e">
        <f t="shared" ref="GI145:GI146" si="3387">GG145/GF145*100</f>
        <v>#DIV/0!</v>
      </c>
      <c r="GJ145" s="133"/>
      <c r="GK145" s="145">
        <f t="shared" ref="GK145:GK146" si="3388">+GH145-GJ145</f>
        <v>0</v>
      </c>
      <c r="GL145" s="144">
        <f t="shared" si="3207"/>
        <v>0</v>
      </c>
      <c r="GM145" s="147">
        <f t="shared" si="3207"/>
        <v>0</v>
      </c>
      <c r="GN145" s="133">
        <f t="shared" si="3207"/>
        <v>0</v>
      </c>
      <c r="GO145" s="134" t="e">
        <f t="shared" si="3208"/>
        <v>#DIV/0!</v>
      </c>
      <c r="GP145" s="133">
        <f t="shared" si="3209"/>
        <v>0</v>
      </c>
      <c r="GQ145" s="145">
        <f t="shared" si="3209"/>
        <v>0</v>
      </c>
      <c r="GR145" s="144"/>
      <c r="GS145" s="147"/>
      <c r="GT145" s="133">
        <f t="shared" ref="GT145:GT146" si="3389">+GR145-GS145</f>
        <v>0</v>
      </c>
      <c r="GU145" s="134" t="e">
        <f t="shared" ref="GU145:GU146" si="3390">GS145/GR145*100</f>
        <v>#DIV/0!</v>
      </c>
      <c r="GV145" s="133"/>
      <c r="GW145" s="145">
        <f t="shared" ref="GW145:GW146" si="3391">+GT145-GV145</f>
        <v>0</v>
      </c>
      <c r="GX145" s="144"/>
      <c r="GY145" s="147"/>
      <c r="GZ145" s="133">
        <f t="shared" ref="GZ145:GZ146" si="3392">+GX145-GY145</f>
        <v>0</v>
      </c>
      <c r="HA145" s="134" t="e">
        <f t="shared" ref="HA145:HA146" si="3393">GY145/GX145*100</f>
        <v>#DIV/0!</v>
      </c>
      <c r="HB145" s="133"/>
      <c r="HC145" s="145">
        <f t="shared" ref="HC145:HC146" si="3394">+GZ145-HB145</f>
        <v>0</v>
      </c>
      <c r="HD145" s="144"/>
      <c r="HE145" s="147"/>
      <c r="HF145" s="133">
        <f t="shared" ref="HF145:HF146" si="3395">+HD145-HE145</f>
        <v>0</v>
      </c>
      <c r="HG145" s="134" t="e">
        <f t="shared" ref="HG145:HG146" si="3396">HE145/HD145*100</f>
        <v>#DIV/0!</v>
      </c>
      <c r="HH145" s="133"/>
      <c r="HI145" s="145">
        <f t="shared" ref="HI145:HI146" si="3397">+HF145-HH145</f>
        <v>0</v>
      </c>
      <c r="HJ145" s="144"/>
      <c r="HK145" s="147"/>
      <c r="HL145" s="133">
        <f t="shared" ref="HL145:HL146" si="3398">+HJ145-HK145</f>
        <v>0</v>
      </c>
      <c r="HM145" s="134" t="e">
        <f t="shared" ref="HM145:HM146" si="3399">HK145/HJ145*100</f>
        <v>#DIV/0!</v>
      </c>
      <c r="HN145" s="133"/>
      <c r="HO145" s="145">
        <f t="shared" ref="HO145:HO146" si="3400">+HL145-HN145</f>
        <v>0</v>
      </c>
      <c r="HP145" s="144"/>
      <c r="HQ145" s="147"/>
      <c r="HR145" s="133">
        <f t="shared" ref="HR145:HR146" si="3401">+HP145-HQ145</f>
        <v>0</v>
      </c>
      <c r="HS145" s="134" t="e">
        <f t="shared" ref="HS145:HS146" si="3402">HQ145/HP145*100</f>
        <v>#DIV/0!</v>
      </c>
      <c r="HT145" s="133"/>
      <c r="HU145" s="145">
        <f t="shared" ref="HU145:HU146" si="3403">+HR145-HT145</f>
        <v>0</v>
      </c>
      <c r="HV145" s="144"/>
      <c r="HW145" s="147"/>
      <c r="HX145" s="133">
        <f t="shared" ref="HX145:HX146" si="3404">+HV145-HW145</f>
        <v>0</v>
      </c>
      <c r="HY145" s="134" t="e">
        <f t="shared" ref="HY145:HY146" si="3405">HW145/HV145*100</f>
        <v>#DIV/0!</v>
      </c>
      <c r="HZ145" s="133"/>
      <c r="IA145" s="145">
        <f t="shared" ref="IA145:IA146" si="3406">+HX145-HZ145</f>
        <v>0</v>
      </c>
      <c r="IB145" s="144">
        <f t="shared" si="3228"/>
        <v>0</v>
      </c>
      <c r="IC145" s="147">
        <f t="shared" si="3228"/>
        <v>0</v>
      </c>
      <c r="ID145" s="133">
        <f t="shared" si="3228"/>
        <v>0</v>
      </c>
      <c r="IE145" s="134" t="e">
        <f t="shared" si="3229"/>
        <v>#DIV/0!</v>
      </c>
      <c r="IF145" s="133">
        <f t="shared" si="3230"/>
        <v>0</v>
      </c>
      <c r="IG145" s="145">
        <f t="shared" si="3230"/>
        <v>0</v>
      </c>
      <c r="IH145" s="144"/>
      <c r="II145" s="147"/>
      <c r="IJ145" s="133">
        <f t="shared" ref="IJ145:IJ146" si="3407">+IH145-II145</f>
        <v>0</v>
      </c>
      <c r="IK145" s="134" t="e">
        <f t="shared" ref="IK145:IK146" si="3408">II145/IH145*100</f>
        <v>#DIV/0!</v>
      </c>
      <c r="IL145" s="133"/>
      <c r="IM145" s="145">
        <f t="shared" ref="IM145:IM146" si="3409">+IJ145-IL145</f>
        <v>0</v>
      </c>
      <c r="IN145" s="144"/>
      <c r="IO145" s="147"/>
      <c r="IP145" s="133">
        <f t="shared" ref="IP145:IP146" si="3410">+IN145-IO145</f>
        <v>0</v>
      </c>
      <c r="IQ145" s="134" t="e">
        <f t="shared" ref="IQ145:IQ146" si="3411">IO145/IN145*100</f>
        <v>#DIV/0!</v>
      </c>
      <c r="IR145" s="133"/>
      <c r="IS145" s="145">
        <f t="shared" ref="IS145:IS146" si="3412">+IP145-IR145</f>
        <v>0</v>
      </c>
      <c r="IT145" s="144"/>
      <c r="IU145" s="147"/>
      <c r="IV145" s="133">
        <f t="shared" ref="IV145:IV146" si="3413">+IT145-IU145</f>
        <v>0</v>
      </c>
      <c r="IW145" s="134" t="e">
        <f t="shared" ref="IW145:IW146" si="3414">IU145/IT145*100</f>
        <v>#DIV/0!</v>
      </c>
      <c r="IX145" s="133"/>
      <c r="IY145" s="145">
        <f t="shared" ref="IY145:IY146" si="3415">+IV145-IX145</f>
        <v>0</v>
      </c>
      <c r="IZ145" s="144">
        <f t="shared" si="3240"/>
        <v>0</v>
      </c>
      <c r="JA145" s="147">
        <f t="shared" si="3240"/>
        <v>0</v>
      </c>
      <c r="JB145" s="133">
        <f t="shared" si="3240"/>
        <v>0</v>
      </c>
      <c r="JC145" s="134" t="e">
        <f t="shared" si="3241"/>
        <v>#DIV/0!</v>
      </c>
      <c r="JD145" s="133">
        <f t="shared" si="3242"/>
        <v>0</v>
      </c>
      <c r="JE145" s="145">
        <f t="shared" si="3242"/>
        <v>0</v>
      </c>
      <c r="JF145" s="144"/>
      <c r="JG145" s="147"/>
      <c r="JH145" s="133">
        <f t="shared" ref="JH145:JH146" si="3416">+JF145-JG145</f>
        <v>0</v>
      </c>
      <c r="JI145" s="134" t="e">
        <f t="shared" ref="JI145:JI146" si="3417">JG145/JF145*100</f>
        <v>#DIV/0!</v>
      </c>
      <c r="JJ145" s="133"/>
      <c r="JK145" s="145">
        <f t="shared" ref="JK145:JK146" si="3418">+JH145-JJ145</f>
        <v>0</v>
      </c>
      <c r="JL145" s="144"/>
      <c r="JM145" s="147"/>
      <c r="JN145" s="133">
        <f t="shared" ref="JN145:JN146" si="3419">+JL145-JM145</f>
        <v>0</v>
      </c>
      <c r="JO145" s="134" t="e">
        <f t="shared" ref="JO145:JO146" si="3420">JM145/JL145*100</f>
        <v>#DIV/0!</v>
      </c>
      <c r="JP145" s="133"/>
      <c r="JQ145" s="145">
        <f t="shared" ref="JQ145:JQ146" si="3421">+JN145-JP145</f>
        <v>0</v>
      </c>
      <c r="JR145" s="144"/>
      <c r="JS145" s="147"/>
      <c r="JT145" s="133">
        <f t="shared" ref="JT145:JT146" si="3422">+JR145-JS145</f>
        <v>0</v>
      </c>
      <c r="JU145" s="134" t="e">
        <f t="shared" ref="JU145:JU146" si="3423">JS145/JR145*100</f>
        <v>#DIV/0!</v>
      </c>
      <c r="JV145" s="133"/>
      <c r="JW145" s="145">
        <f t="shared" ref="JW145:JW146" si="3424">+JT145-JV145</f>
        <v>0</v>
      </c>
      <c r="JX145" s="144"/>
      <c r="JY145" s="147"/>
      <c r="JZ145" s="133">
        <f t="shared" ref="JZ145:JZ146" si="3425">+JX145-JY145</f>
        <v>0</v>
      </c>
      <c r="KA145" s="134" t="e">
        <f t="shared" ref="KA145:KA146" si="3426">JY145/JX145*100</f>
        <v>#DIV/0!</v>
      </c>
      <c r="KB145" s="133"/>
      <c r="KC145" s="145">
        <f t="shared" ref="KC145:KC146" si="3427">+JZ145-KB145</f>
        <v>0</v>
      </c>
      <c r="KD145" s="144">
        <f t="shared" si="3255"/>
        <v>0</v>
      </c>
      <c r="KE145" s="147">
        <f t="shared" si="3255"/>
        <v>0</v>
      </c>
      <c r="KF145" s="133">
        <f t="shared" si="3255"/>
        <v>0</v>
      </c>
      <c r="KG145" s="134" t="e">
        <f t="shared" si="3256"/>
        <v>#DIV/0!</v>
      </c>
      <c r="KH145" s="133">
        <f t="shared" si="3257"/>
        <v>0</v>
      </c>
      <c r="KI145" s="145">
        <f t="shared" si="3257"/>
        <v>0</v>
      </c>
      <c r="KJ145" s="144"/>
      <c r="KK145" s="147"/>
      <c r="KL145" s="133">
        <f t="shared" ref="KL145:KL146" si="3428">+KJ145-KK145</f>
        <v>0</v>
      </c>
      <c r="KM145" s="134" t="e">
        <f t="shared" ref="KM145:KM146" si="3429">KK145/KJ145*100</f>
        <v>#DIV/0!</v>
      </c>
      <c r="KN145" s="133"/>
      <c r="KO145" s="145">
        <f t="shared" ref="KO145:KO146" si="3430">+KL145-KN145</f>
        <v>0</v>
      </c>
      <c r="KP145" s="144"/>
      <c r="KQ145" s="147"/>
      <c r="KR145" s="133">
        <f t="shared" ref="KR145:KR146" si="3431">+KP145-KQ145</f>
        <v>0</v>
      </c>
      <c r="KS145" s="134" t="e">
        <f t="shared" ref="KS145:KS146" si="3432">KQ145/KP145*100</f>
        <v>#DIV/0!</v>
      </c>
      <c r="KT145" s="133"/>
      <c r="KU145" s="145">
        <f t="shared" ref="KU145:KU146" si="3433">+KR145-KT145</f>
        <v>0</v>
      </c>
      <c r="KV145" s="144">
        <f t="shared" si="3264"/>
        <v>0</v>
      </c>
      <c r="KW145" s="147">
        <f t="shared" si="3264"/>
        <v>0</v>
      </c>
      <c r="KX145" s="133">
        <f t="shared" si="3264"/>
        <v>0</v>
      </c>
      <c r="KY145" s="134" t="e">
        <f t="shared" si="3265"/>
        <v>#DIV/0!</v>
      </c>
      <c r="KZ145" s="133">
        <f t="shared" si="3266"/>
        <v>0</v>
      </c>
      <c r="LA145" s="145">
        <f t="shared" si="3266"/>
        <v>0</v>
      </c>
      <c r="LB145" s="144"/>
      <c r="LC145" s="147"/>
      <c r="LD145" s="133">
        <f t="shared" ref="LD145:LD146" si="3434">+LB145-LC145</f>
        <v>0</v>
      </c>
      <c r="LE145" s="134" t="e">
        <f t="shared" ref="LE145:LE146" si="3435">LC145/LB145*100</f>
        <v>#DIV/0!</v>
      </c>
      <c r="LF145" s="133"/>
      <c r="LG145" s="145">
        <f t="shared" ref="LG145:LG146" si="3436">+LD145-LF145</f>
        <v>0</v>
      </c>
      <c r="LH145" s="144"/>
      <c r="LI145" s="147"/>
      <c r="LJ145" s="133">
        <f t="shared" ref="LJ145:LJ146" si="3437">+LH145-LI145</f>
        <v>0</v>
      </c>
      <c r="LK145" s="134" t="e">
        <f t="shared" ref="LK145:LK146" si="3438">LI145/LH145*100</f>
        <v>#DIV/0!</v>
      </c>
      <c r="LL145" s="133"/>
      <c r="LM145" s="145">
        <f t="shared" ref="LM145:LM146" si="3439">+LJ145-LL145</f>
        <v>0</v>
      </c>
      <c r="LN145" s="144">
        <f t="shared" si="3273"/>
        <v>0</v>
      </c>
      <c r="LO145" s="147">
        <f t="shared" si="3273"/>
        <v>0</v>
      </c>
      <c r="LP145" s="133">
        <f t="shared" si="3273"/>
        <v>0</v>
      </c>
      <c r="LQ145" s="134" t="e">
        <f t="shared" si="3274"/>
        <v>#DIV/0!</v>
      </c>
      <c r="LR145" s="133">
        <f t="shared" si="3275"/>
        <v>0</v>
      </c>
      <c r="LS145" s="145">
        <f t="shared" si="3275"/>
        <v>0</v>
      </c>
      <c r="LT145" s="144"/>
      <c r="LU145" s="147"/>
      <c r="LV145" s="133">
        <f t="shared" ref="LV145:LV146" si="3440">+LT145-LU145</f>
        <v>0</v>
      </c>
      <c r="LW145" s="134" t="e">
        <f t="shared" ref="LW145:LW146" si="3441">LU145/LT145*100</f>
        <v>#DIV/0!</v>
      </c>
      <c r="LX145" s="133"/>
      <c r="LY145" s="145">
        <f t="shared" ref="LY145:LY146" si="3442">+LV145-LX145</f>
        <v>0</v>
      </c>
      <c r="LZ145" s="144"/>
      <c r="MA145" s="147"/>
      <c r="MB145" s="133">
        <f t="shared" ref="MB145:MB146" si="3443">+LZ145-MA145</f>
        <v>0</v>
      </c>
      <c r="MC145" s="134" t="e">
        <f t="shared" ref="MC145:MC146" si="3444">MA145/LZ145*100</f>
        <v>#DIV/0!</v>
      </c>
      <c r="MD145" s="133"/>
      <c r="ME145" s="145">
        <f t="shared" ref="ME145:ME146" si="3445">+MB145-MD145</f>
        <v>0</v>
      </c>
      <c r="MF145" s="144">
        <f t="shared" si="3282"/>
        <v>0</v>
      </c>
      <c r="MG145" s="147">
        <f t="shared" si="3282"/>
        <v>0</v>
      </c>
      <c r="MH145" s="133">
        <f t="shared" si="3282"/>
        <v>0</v>
      </c>
      <c r="MI145" s="134" t="e">
        <f t="shared" si="3283"/>
        <v>#DIV/0!</v>
      </c>
      <c r="MJ145" s="133">
        <f t="shared" si="3284"/>
        <v>0</v>
      </c>
      <c r="MK145" s="145">
        <f t="shared" si="3284"/>
        <v>0</v>
      </c>
      <c r="ML145" s="144"/>
      <c r="MM145" s="147"/>
      <c r="MN145" s="133">
        <f t="shared" ref="MN145:MN146" si="3446">+ML145-MM145</f>
        <v>0</v>
      </c>
      <c r="MO145" s="134" t="e">
        <f t="shared" ref="MO145:MO146" si="3447">MM145/ML145*100</f>
        <v>#DIV/0!</v>
      </c>
      <c r="MP145" s="133"/>
      <c r="MQ145" s="145">
        <f t="shared" ref="MQ145:MQ146" si="3448">+MN145-MP145</f>
        <v>0</v>
      </c>
      <c r="MR145" s="144"/>
      <c r="MS145" s="147"/>
      <c r="MT145" s="133">
        <f t="shared" ref="MT145:MT146" si="3449">+MR145-MS145</f>
        <v>0</v>
      </c>
      <c r="MU145" s="134" t="e">
        <f t="shared" ref="MU145:MU146" si="3450">MS145/MR145*100</f>
        <v>#DIV/0!</v>
      </c>
      <c r="MV145" s="133"/>
      <c r="MW145" s="145">
        <f t="shared" ref="MW145:MW146" si="3451">+MT145-MV145</f>
        <v>0</v>
      </c>
      <c r="MX145" s="144">
        <f t="shared" si="3291"/>
        <v>0</v>
      </c>
      <c r="MY145" s="147">
        <f t="shared" si="3291"/>
        <v>0</v>
      </c>
      <c r="MZ145" s="133">
        <f t="shared" si="3291"/>
        <v>0</v>
      </c>
      <c r="NA145" s="134" t="e">
        <f t="shared" si="3292"/>
        <v>#DIV/0!</v>
      </c>
      <c r="NB145" s="133">
        <f t="shared" si="3293"/>
        <v>0</v>
      </c>
      <c r="NC145" s="145">
        <f t="shared" si="3293"/>
        <v>0</v>
      </c>
      <c r="ND145" s="144"/>
      <c r="NE145" s="147"/>
      <c r="NF145" s="133">
        <f t="shared" ref="NF145:NF146" si="3452">+ND145-NE145</f>
        <v>0</v>
      </c>
      <c r="NG145" s="134" t="e">
        <f t="shared" ref="NG145:NG146" si="3453">NE145/ND145*100</f>
        <v>#DIV/0!</v>
      </c>
      <c r="NH145" s="133"/>
      <c r="NI145" s="145">
        <f t="shared" ref="NI145:NI146" si="3454">+NF145-NH145</f>
        <v>0</v>
      </c>
      <c r="NJ145" s="144"/>
      <c r="NK145" s="147"/>
      <c r="NL145" s="133">
        <f t="shared" ref="NL145:NL146" si="3455">+NJ145-NK145</f>
        <v>0</v>
      </c>
      <c r="NM145" s="134" t="e">
        <f t="shared" ref="NM145:NM146" si="3456">NK145/NJ145*100</f>
        <v>#DIV/0!</v>
      </c>
      <c r="NN145" s="133"/>
      <c r="NO145" s="145">
        <f t="shared" ref="NO145:NO146" si="3457">+NL145-NN145</f>
        <v>0</v>
      </c>
      <c r="NP145" s="144">
        <f t="shared" si="3300"/>
        <v>0</v>
      </c>
      <c r="NQ145" s="147">
        <f t="shared" si="3300"/>
        <v>0</v>
      </c>
      <c r="NR145" s="133">
        <f t="shared" si="3300"/>
        <v>0</v>
      </c>
      <c r="NS145" s="134" t="e">
        <f t="shared" si="3301"/>
        <v>#DIV/0!</v>
      </c>
      <c r="NT145" s="133">
        <f t="shared" si="3302"/>
        <v>0</v>
      </c>
      <c r="NU145" s="145">
        <f t="shared" si="3302"/>
        <v>0</v>
      </c>
      <c r="NV145" s="144"/>
      <c r="NW145" s="147"/>
      <c r="NX145" s="133">
        <f t="shared" ref="NX145:NX146" si="3458">+NV145-NW145</f>
        <v>0</v>
      </c>
      <c r="NY145" s="134" t="e">
        <f t="shared" ref="NY145:NY146" si="3459">NW145/NV145*100</f>
        <v>#DIV/0!</v>
      </c>
      <c r="NZ145" s="133"/>
      <c r="OA145" s="145">
        <f t="shared" ref="OA145:OA146" si="3460">+NX145-NZ145</f>
        <v>0</v>
      </c>
      <c r="OB145" s="144"/>
      <c r="OC145" s="147"/>
      <c r="OD145" s="133">
        <f t="shared" ref="OD145:OD146" si="3461">+OB145-OC145</f>
        <v>0</v>
      </c>
      <c r="OE145" s="134" t="e">
        <f t="shared" ref="OE145:OE146" si="3462">OC145/OB145*100</f>
        <v>#DIV/0!</v>
      </c>
      <c r="OF145" s="133"/>
      <c r="OG145" s="145">
        <f t="shared" ref="OG145:OG146" si="3463">+OD145-OF145</f>
        <v>0</v>
      </c>
      <c r="OH145" s="144"/>
      <c r="OI145" s="147"/>
      <c r="OJ145" s="133">
        <f t="shared" ref="OJ145:OJ146" si="3464">+OH145-OI145</f>
        <v>0</v>
      </c>
      <c r="OK145" s="134" t="e">
        <f t="shared" ref="OK145:OK146" si="3465">OI145/OH145*100</f>
        <v>#DIV/0!</v>
      </c>
      <c r="OL145" s="133"/>
      <c r="OM145" s="145">
        <f t="shared" ref="OM145:OM146" si="3466">+OJ145-OL145</f>
        <v>0</v>
      </c>
      <c r="ON145" s="144">
        <f t="shared" si="3312"/>
        <v>0</v>
      </c>
      <c r="OO145" s="147">
        <f t="shared" si="3312"/>
        <v>0</v>
      </c>
      <c r="OP145" s="133">
        <f t="shared" si="3312"/>
        <v>0</v>
      </c>
      <c r="OQ145" s="134" t="e">
        <f t="shared" si="3313"/>
        <v>#DIV/0!</v>
      </c>
      <c r="OR145" s="133">
        <f t="shared" si="3314"/>
        <v>0</v>
      </c>
      <c r="OS145" s="145">
        <f t="shared" si="3314"/>
        <v>0</v>
      </c>
      <c r="OT145" s="144"/>
      <c r="OU145" s="147"/>
      <c r="OV145" s="133">
        <f t="shared" ref="OV145:OV146" si="3467">+OT145-OU145</f>
        <v>0</v>
      </c>
      <c r="OW145" s="134" t="e">
        <f t="shared" ref="OW145:OW146" si="3468">OU145/OT145*100</f>
        <v>#DIV/0!</v>
      </c>
      <c r="OX145" s="133"/>
      <c r="OY145" s="145">
        <f t="shared" ref="OY145:OY146" si="3469">+OV145-OX145</f>
        <v>0</v>
      </c>
      <c r="OZ145" s="144"/>
      <c r="PA145" s="147"/>
      <c r="PB145" s="133">
        <f t="shared" ref="PB145:PB146" si="3470">+OZ145-PA145</f>
        <v>0</v>
      </c>
      <c r="PC145" s="134" t="e">
        <f t="shared" ref="PC145:PC146" si="3471">PA145/OZ145*100</f>
        <v>#DIV/0!</v>
      </c>
      <c r="PD145" s="133"/>
      <c r="PE145" s="145">
        <f t="shared" ref="PE145:PE146" si="3472">+PB145-PD145</f>
        <v>0</v>
      </c>
      <c r="PF145" s="144">
        <f t="shared" si="3321"/>
        <v>0</v>
      </c>
      <c r="PG145" s="147">
        <f t="shared" si="3321"/>
        <v>0</v>
      </c>
      <c r="PH145" s="133">
        <f t="shared" si="3321"/>
        <v>0</v>
      </c>
      <c r="PI145" s="134" t="e">
        <f t="shared" si="3322"/>
        <v>#DIV/0!</v>
      </c>
      <c r="PJ145" s="133">
        <f t="shared" si="3323"/>
        <v>0</v>
      </c>
      <c r="PK145" s="145">
        <f t="shared" si="3323"/>
        <v>0</v>
      </c>
      <c r="PL145" s="144"/>
      <c r="PM145" s="147"/>
      <c r="PN145" s="133">
        <f t="shared" ref="PN145:PN146" si="3473">+PL145-PM145</f>
        <v>0</v>
      </c>
      <c r="PO145" s="134" t="e">
        <f t="shared" ref="PO145:PO146" si="3474">PM145/PL145*100</f>
        <v>#DIV/0!</v>
      </c>
      <c r="PP145" s="133"/>
      <c r="PQ145" s="145">
        <f t="shared" ref="PQ145:PQ146" si="3475">+PN145-PP145</f>
        <v>0</v>
      </c>
      <c r="PR145" s="144"/>
      <c r="PS145" s="147"/>
      <c r="PT145" s="133">
        <f t="shared" ref="PT145:PT146" si="3476">+PR145-PS145</f>
        <v>0</v>
      </c>
      <c r="PU145" s="134" t="e">
        <f t="shared" ref="PU145:PU146" si="3477">PS145/PR145*100</f>
        <v>#DIV/0!</v>
      </c>
      <c r="PV145" s="133"/>
      <c r="PW145" s="145">
        <f t="shared" ref="PW145:PW146" si="3478">+PT145-PV145</f>
        <v>0</v>
      </c>
    </row>
    <row r="146" spans="1:439" s="98" customFormat="1">
      <c r="A146" s="150"/>
      <c r="B146" s="184" t="s">
        <v>875</v>
      </c>
      <c r="C146" s="184" t="s">
        <v>876</v>
      </c>
      <c r="D146" s="133">
        <f>+'[10]ค่าใช้+ประสาน งบโครงการ (P)'!D55</f>
        <v>0</v>
      </c>
      <c r="E146" s="133">
        <f>+'[10]ค่าใช้+ประสาน งบโครงการ (P)'!E55</f>
        <v>0</v>
      </c>
      <c r="F146" s="133">
        <f t="shared" si="2371"/>
        <v>0</v>
      </c>
      <c r="G146" s="133">
        <f>+'[10]ค่าใช้+ประสาน งบโครงการ (P)'!F55</f>
        <v>0</v>
      </c>
      <c r="H146" s="133">
        <f t="shared" si="3351"/>
        <v>0</v>
      </c>
      <c r="I146" s="147">
        <f>+'[10]ค่าใช้+ประสาน งบโครงการ (P)'!H55</f>
        <v>14900</v>
      </c>
      <c r="J146" s="133">
        <f t="shared" si="2373"/>
        <v>-14900</v>
      </c>
      <c r="K146" s="134" t="e">
        <f t="shared" si="3092"/>
        <v>#DIV/0!</v>
      </c>
      <c r="L146" s="133">
        <f>+'[10]ค่าใช้+ประสาน งบโครงการ (P)'!K55</f>
        <v>0</v>
      </c>
      <c r="M146" s="135">
        <f t="shared" si="2374"/>
        <v>-14900</v>
      </c>
      <c r="N146" s="136">
        <f t="shared" si="3115"/>
        <v>0</v>
      </c>
      <c r="O146" s="148">
        <f t="shared" si="3115"/>
        <v>0</v>
      </c>
      <c r="P146" s="137">
        <f t="shared" si="3115"/>
        <v>0</v>
      </c>
      <c r="Q146" s="138" t="e">
        <f t="shared" si="3116"/>
        <v>#DIV/0!</v>
      </c>
      <c r="R146" s="137">
        <f t="shared" si="3117"/>
        <v>0</v>
      </c>
      <c r="S146" s="139">
        <f t="shared" si="3117"/>
        <v>0</v>
      </c>
      <c r="T146" s="140">
        <f t="shared" si="3352"/>
        <v>0</v>
      </c>
      <c r="U146" s="149">
        <f t="shared" si="3352"/>
        <v>14900</v>
      </c>
      <c r="V146" s="141">
        <f t="shared" si="3353"/>
        <v>-14900</v>
      </c>
      <c r="W146" s="142" t="e">
        <f t="shared" si="3120"/>
        <v>#DIV/0!</v>
      </c>
      <c r="X146" s="141">
        <f t="shared" si="3354"/>
        <v>0</v>
      </c>
      <c r="Y146" s="143">
        <f t="shared" si="3355"/>
        <v>-14900</v>
      </c>
      <c r="Z146" s="144">
        <v>0</v>
      </c>
      <c r="AA146" s="147">
        <v>0</v>
      </c>
      <c r="AB146" s="133">
        <f t="shared" si="3356"/>
        <v>0</v>
      </c>
      <c r="AC146" s="134" t="e">
        <f t="shared" si="3357"/>
        <v>#DIV/0!</v>
      </c>
      <c r="AD146" s="133">
        <v>0</v>
      </c>
      <c r="AE146" s="145">
        <f t="shared" si="3358"/>
        <v>0</v>
      </c>
      <c r="AF146" s="144">
        <v>0</v>
      </c>
      <c r="AG146" s="147">
        <v>0</v>
      </c>
      <c r="AH146" s="133">
        <f t="shared" si="3359"/>
        <v>0</v>
      </c>
      <c r="AI146" s="134" t="e">
        <f t="shared" si="3360"/>
        <v>#DIV/0!</v>
      </c>
      <c r="AJ146" s="133">
        <v>0</v>
      </c>
      <c r="AK146" s="145">
        <f t="shared" si="3361"/>
        <v>0</v>
      </c>
      <c r="AL146" s="144">
        <f t="shared" si="3129"/>
        <v>0</v>
      </c>
      <c r="AM146" s="147">
        <f t="shared" si="3129"/>
        <v>14900</v>
      </c>
      <c r="AN146" s="133">
        <f t="shared" si="3129"/>
        <v>-14900</v>
      </c>
      <c r="AO146" s="134" t="e">
        <f t="shared" si="3130"/>
        <v>#DIV/0!</v>
      </c>
      <c r="AP146" s="133">
        <f t="shared" si="3131"/>
        <v>0</v>
      </c>
      <c r="AQ146" s="145">
        <f t="shared" si="3131"/>
        <v>-14900</v>
      </c>
      <c r="AR146" s="144">
        <v>0</v>
      </c>
      <c r="AS146" s="147">
        <v>0</v>
      </c>
      <c r="AT146" s="133">
        <f t="shared" si="3132"/>
        <v>0</v>
      </c>
      <c r="AU146" s="134" t="e">
        <f t="shared" si="3133"/>
        <v>#DIV/0!</v>
      </c>
      <c r="AV146" s="133">
        <v>0</v>
      </c>
      <c r="AW146" s="145">
        <f t="shared" si="3134"/>
        <v>0</v>
      </c>
      <c r="AX146" s="144">
        <v>0</v>
      </c>
      <c r="AY146" s="147">
        <v>0</v>
      </c>
      <c r="AZ146" s="133">
        <f t="shared" si="3135"/>
        <v>0</v>
      </c>
      <c r="BA146" s="134" t="e">
        <f t="shared" si="3136"/>
        <v>#DIV/0!</v>
      </c>
      <c r="BB146" s="133">
        <v>0</v>
      </c>
      <c r="BC146" s="145">
        <f t="shared" si="3137"/>
        <v>0</v>
      </c>
      <c r="BD146" s="144">
        <f>+'[10]P-DSD02.0-E-COORD.ZZZZ'!C6</f>
        <v>0</v>
      </c>
      <c r="BE146" s="147">
        <f>+'[10]P-DSD02.0-E-COORD.ZZZZ'!D6</f>
        <v>14900</v>
      </c>
      <c r="BF146" s="133">
        <f t="shared" si="3138"/>
        <v>-14900</v>
      </c>
      <c r="BG146" s="134" t="e">
        <f t="shared" si="3139"/>
        <v>#DIV/0!</v>
      </c>
      <c r="BH146" s="133">
        <f>+'[10]P-DSD02.0-E-COORD.ZZZZ'!E6</f>
        <v>0</v>
      </c>
      <c r="BI146" s="145">
        <f t="shared" si="3140"/>
        <v>-14900</v>
      </c>
      <c r="BJ146" s="144">
        <f t="shared" si="3141"/>
        <v>0</v>
      </c>
      <c r="BK146" s="147">
        <f t="shared" si="3141"/>
        <v>0</v>
      </c>
      <c r="BL146" s="133">
        <f t="shared" si="3141"/>
        <v>0</v>
      </c>
      <c r="BM146" s="134" t="e">
        <f t="shared" si="3142"/>
        <v>#DIV/0!</v>
      </c>
      <c r="BN146" s="133">
        <f t="shared" si="3143"/>
        <v>0</v>
      </c>
      <c r="BO146" s="145">
        <f t="shared" si="3143"/>
        <v>0</v>
      </c>
      <c r="BP146" s="144">
        <v>0</v>
      </c>
      <c r="BQ146" s="147">
        <v>0</v>
      </c>
      <c r="BR146" s="133">
        <f t="shared" si="3144"/>
        <v>0</v>
      </c>
      <c r="BS146" s="134" t="e">
        <f t="shared" si="3145"/>
        <v>#DIV/0!</v>
      </c>
      <c r="BT146" s="133">
        <v>0</v>
      </c>
      <c r="BU146" s="145">
        <f t="shared" si="3146"/>
        <v>0</v>
      </c>
      <c r="BV146" s="144">
        <v>0</v>
      </c>
      <c r="BW146" s="147">
        <v>0</v>
      </c>
      <c r="BX146" s="133">
        <f t="shared" si="3147"/>
        <v>0</v>
      </c>
      <c r="BY146" s="134" t="e">
        <f t="shared" si="3148"/>
        <v>#DIV/0!</v>
      </c>
      <c r="BZ146" s="133">
        <v>0</v>
      </c>
      <c r="CA146" s="145">
        <f t="shared" si="3149"/>
        <v>0</v>
      </c>
      <c r="CB146" s="144">
        <v>0</v>
      </c>
      <c r="CC146" s="147">
        <v>0</v>
      </c>
      <c r="CD146" s="133">
        <f t="shared" si="3150"/>
        <v>0</v>
      </c>
      <c r="CE146" s="134" t="e">
        <f t="shared" si="3151"/>
        <v>#DIV/0!</v>
      </c>
      <c r="CF146" s="133">
        <v>0</v>
      </c>
      <c r="CG146" s="145">
        <f t="shared" si="3152"/>
        <v>0</v>
      </c>
      <c r="CH146" s="144">
        <f t="shared" si="3153"/>
        <v>0</v>
      </c>
      <c r="CI146" s="147">
        <f t="shared" si="3153"/>
        <v>0</v>
      </c>
      <c r="CJ146" s="133">
        <f t="shared" si="3153"/>
        <v>0</v>
      </c>
      <c r="CK146" s="134" t="e">
        <f t="shared" si="3154"/>
        <v>#DIV/0!</v>
      </c>
      <c r="CL146" s="133">
        <f t="shared" si="3155"/>
        <v>0</v>
      </c>
      <c r="CM146" s="145">
        <f t="shared" si="3155"/>
        <v>0</v>
      </c>
      <c r="CN146" s="144">
        <v>0</v>
      </c>
      <c r="CO146" s="147">
        <v>0</v>
      </c>
      <c r="CP146" s="133">
        <f t="shared" si="3156"/>
        <v>0</v>
      </c>
      <c r="CQ146" s="134" t="e">
        <f t="shared" si="3157"/>
        <v>#DIV/0!</v>
      </c>
      <c r="CR146" s="133">
        <v>0</v>
      </c>
      <c r="CS146" s="145">
        <f t="shared" si="3158"/>
        <v>0</v>
      </c>
      <c r="CT146" s="144">
        <v>0</v>
      </c>
      <c r="CU146" s="147">
        <v>0</v>
      </c>
      <c r="CV146" s="133">
        <f t="shared" si="3159"/>
        <v>0</v>
      </c>
      <c r="CW146" s="134" t="e">
        <f t="shared" si="3160"/>
        <v>#DIV/0!</v>
      </c>
      <c r="CX146" s="133">
        <v>0</v>
      </c>
      <c r="CY146" s="145">
        <f t="shared" si="3161"/>
        <v>0</v>
      </c>
      <c r="CZ146" s="144">
        <v>0</v>
      </c>
      <c r="DA146" s="147">
        <v>0</v>
      </c>
      <c r="DB146" s="133">
        <f t="shared" si="3162"/>
        <v>0</v>
      </c>
      <c r="DC146" s="134" t="e">
        <f t="shared" si="3163"/>
        <v>#DIV/0!</v>
      </c>
      <c r="DD146" s="133">
        <v>0</v>
      </c>
      <c r="DE146" s="145">
        <f t="shared" si="3164"/>
        <v>0</v>
      </c>
      <c r="DF146" s="144">
        <f t="shared" si="3165"/>
        <v>0</v>
      </c>
      <c r="DG146" s="147">
        <f t="shared" si="3165"/>
        <v>0</v>
      </c>
      <c r="DH146" s="133">
        <f t="shared" si="3165"/>
        <v>0</v>
      </c>
      <c r="DI146" s="134" t="e">
        <f t="shared" si="3166"/>
        <v>#DIV/0!</v>
      </c>
      <c r="DJ146" s="133">
        <f t="shared" si="3167"/>
        <v>0</v>
      </c>
      <c r="DK146" s="145">
        <f t="shared" si="3167"/>
        <v>0</v>
      </c>
      <c r="DL146" s="144"/>
      <c r="DM146" s="147"/>
      <c r="DN146" s="133">
        <f t="shared" si="3168"/>
        <v>0</v>
      </c>
      <c r="DO146" s="134" t="e">
        <f t="shared" si="3169"/>
        <v>#DIV/0!</v>
      </c>
      <c r="DP146" s="133"/>
      <c r="DQ146" s="145">
        <f t="shared" si="3170"/>
        <v>0</v>
      </c>
      <c r="DR146" s="144"/>
      <c r="DS146" s="147"/>
      <c r="DT146" s="133">
        <f t="shared" si="3171"/>
        <v>0</v>
      </c>
      <c r="DU146" s="134" t="e">
        <f t="shared" si="3172"/>
        <v>#DIV/0!</v>
      </c>
      <c r="DV146" s="133"/>
      <c r="DW146" s="145">
        <f t="shared" si="3173"/>
        <v>0</v>
      </c>
      <c r="DX146" s="144"/>
      <c r="DY146" s="147"/>
      <c r="DZ146" s="133">
        <f t="shared" si="3362"/>
        <v>0</v>
      </c>
      <c r="EA146" s="134" t="e">
        <f t="shared" si="3363"/>
        <v>#DIV/0!</v>
      </c>
      <c r="EB146" s="133"/>
      <c r="EC146" s="145">
        <f t="shared" si="3364"/>
        <v>0</v>
      </c>
      <c r="ED146" s="144">
        <f t="shared" si="3177"/>
        <v>0</v>
      </c>
      <c r="EE146" s="147">
        <f t="shared" si="3177"/>
        <v>0</v>
      </c>
      <c r="EF146" s="133">
        <f t="shared" si="3177"/>
        <v>0</v>
      </c>
      <c r="EG146" s="134" t="e">
        <f t="shared" si="3178"/>
        <v>#DIV/0!</v>
      </c>
      <c r="EH146" s="133">
        <f t="shared" si="3179"/>
        <v>0</v>
      </c>
      <c r="EI146" s="145">
        <f t="shared" si="3179"/>
        <v>0</v>
      </c>
      <c r="EJ146" s="144"/>
      <c r="EK146" s="147"/>
      <c r="EL146" s="133">
        <f t="shared" si="3365"/>
        <v>0</v>
      </c>
      <c r="EM146" s="134" t="e">
        <f t="shared" si="3366"/>
        <v>#DIV/0!</v>
      </c>
      <c r="EN146" s="133"/>
      <c r="EO146" s="145">
        <f t="shared" si="3367"/>
        <v>0</v>
      </c>
      <c r="EP146" s="144"/>
      <c r="EQ146" s="147"/>
      <c r="ER146" s="133">
        <f t="shared" si="3368"/>
        <v>0</v>
      </c>
      <c r="ES146" s="134" t="e">
        <f t="shared" si="3369"/>
        <v>#DIV/0!</v>
      </c>
      <c r="ET146" s="133"/>
      <c r="EU146" s="145">
        <f t="shared" si="3370"/>
        <v>0</v>
      </c>
      <c r="EV146" s="144"/>
      <c r="EW146" s="147"/>
      <c r="EX146" s="133">
        <f t="shared" si="3371"/>
        <v>0</v>
      </c>
      <c r="EY146" s="134" t="e">
        <f t="shared" si="3372"/>
        <v>#DIV/0!</v>
      </c>
      <c r="EZ146" s="133"/>
      <c r="FA146" s="145">
        <f t="shared" si="3373"/>
        <v>0</v>
      </c>
      <c r="FB146" s="144"/>
      <c r="FC146" s="147"/>
      <c r="FD146" s="133">
        <f t="shared" si="3374"/>
        <v>0</v>
      </c>
      <c r="FE146" s="134" t="e">
        <f t="shared" si="3375"/>
        <v>#DIV/0!</v>
      </c>
      <c r="FF146" s="133"/>
      <c r="FG146" s="145">
        <f t="shared" si="3376"/>
        <v>0</v>
      </c>
      <c r="FH146" s="144"/>
      <c r="FI146" s="147"/>
      <c r="FJ146" s="133">
        <f t="shared" si="3377"/>
        <v>0</v>
      </c>
      <c r="FK146" s="134" t="e">
        <f t="shared" si="3378"/>
        <v>#DIV/0!</v>
      </c>
      <c r="FL146" s="133"/>
      <c r="FM146" s="145">
        <f t="shared" si="3379"/>
        <v>0</v>
      </c>
      <c r="FN146" s="144">
        <f t="shared" si="3195"/>
        <v>0</v>
      </c>
      <c r="FO146" s="147">
        <f t="shared" si="3195"/>
        <v>0</v>
      </c>
      <c r="FP146" s="133">
        <f t="shared" si="3195"/>
        <v>0</v>
      </c>
      <c r="FQ146" s="134" t="e">
        <f t="shared" si="3196"/>
        <v>#DIV/0!</v>
      </c>
      <c r="FR146" s="133">
        <f t="shared" si="3197"/>
        <v>0</v>
      </c>
      <c r="FS146" s="145">
        <f t="shared" si="3197"/>
        <v>0</v>
      </c>
      <c r="FT146" s="144"/>
      <c r="FU146" s="147"/>
      <c r="FV146" s="133">
        <f t="shared" si="3380"/>
        <v>0</v>
      </c>
      <c r="FW146" s="134" t="e">
        <f t="shared" si="3381"/>
        <v>#DIV/0!</v>
      </c>
      <c r="FX146" s="133"/>
      <c r="FY146" s="145">
        <f t="shared" si="3382"/>
        <v>0</v>
      </c>
      <c r="FZ146" s="144"/>
      <c r="GA146" s="147"/>
      <c r="GB146" s="133">
        <f t="shared" si="3383"/>
        <v>0</v>
      </c>
      <c r="GC146" s="134" t="e">
        <f t="shared" si="3384"/>
        <v>#DIV/0!</v>
      </c>
      <c r="GD146" s="133"/>
      <c r="GE146" s="145">
        <f t="shared" si="3385"/>
        <v>0</v>
      </c>
      <c r="GF146" s="144"/>
      <c r="GG146" s="147"/>
      <c r="GH146" s="133">
        <f t="shared" si="3386"/>
        <v>0</v>
      </c>
      <c r="GI146" s="134" t="e">
        <f t="shared" si="3387"/>
        <v>#DIV/0!</v>
      </c>
      <c r="GJ146" s="133"/>
      <c r="GK146" s="145">
        <f t="shared" si="3388"/>
        <v>0</v>
      </c>
      <c r="GL146" s="144">
        <f t="shared" si="3207"/>
        <v>0</v>
      </c>
      <c r="GM146" s="147">
        <f t="shared" si="3207"/>
        <v>0</v>
      </c>
      <c r="GN146" s="133">
        <f t="shared" si="3207"/>
        <v>0</v>
      </c>
      <c r="GO146" s="134" t="e">
        <f t="shared" si="3208"/>
        <v>#DIV/0!</v>
      </c>
      <c r="GP146" s="133">
        <f t="shared" si="3209"/>
        <v>0</v>
      </c>
      <c r="GQ146" s="145">
        <f t="shared" si="3209"/>
        <v>0</v>
      </c>
      <c r="GR146" s="144"/>
      <c r="GS146" s="147"/>
      <c r="GT146" s="133">
        <f t="shared" si="3389"/>
        <v>0</v>
      </c>
      <c r="GU146" s="134" t="e">
        <f t="shared" si="3390"/>
        <v>#DIV/0!</v>
      </c>
      <c r="GV146" s="133"/>
      <c r="GW146" s="145">
        <f t="shared" si="3391"/>
        <v>0</v>
      </c>
      <c r="GX146" s="144"/>
      <c r="GY146" s="147"/>
      <c r="GZ146" s="133">
        <f t="shared" si="3392"/>
        <v>0</v>
      </c>
      <c r="HA146" s="134" t="e">
        <f t="shared" si="3393"/>
        <v>#DIV/0!</v>
      </c>
      <c r="HB146" s="133"/>
      <c r="HC146" s="145">
        <f t="shared" si="3394"/>
        <v>0</v>
      </c>
      <c r="HD146" s="144"/>
      <c r="HE146" s="147"/>
      <c r="HF146" s="133">
        <f t="shared" si="3395"/>
        <v>0</v>
      </c>
      <c r="HG146" s="134" t="e">
        <f t="shared" si="3396"/>
        <v>#DIV/0!</v>
      </c>
      <c r="HH146" s="133"/>
      <c r="HI146" s="145">
        <f t="shared" si="3397"/>
        <v>0</v>
      </c>
      <c r="HJ146" s="144"/>
      <c r="HK146" s="147"/>
      <c r="HL146" s="133">
        <f t="shared" si="3398"/>
        <v>0</v>
      </c>
      <c r="HM146" s="134" t="e">
        <f t="shared" si="3399"/>
        <v>#DIV/0!</v>
      </c>
      <c r="HN146" s="133"/>
      <c r="HO146" s="145">
        <f t="shared" si="3400"/>
        <v>0</v>
      </c>
      <c r="HP146" s="144"/>
      <c r="HQ146" s="147"/>
      <c r="HR146" s="133">
        <f t="shared" si="3401"/>
        <v>0</v>
      </c>
      <c r="HS146" s="134" t="e">
        <f t="shared" si="3402"/>
        <v>#DIV/0!</v>
      </c>
      <c r="HT146" s="133"/>
      <c r="HU146" s="145">
        <f t="shared" si="3403"/>
        <v>0</v>
      </c>
      <c r="HV146" s="144"/>
      <c r="HW146" s="147"/>
      <c r="HX146" s="133">
        <f t="shared" si="3404"/>
        <v>0</v>
      </c>
      <c r="HY146" s="134" t="e">
        <f t="shared" si="3405"/>
        <v>#DIV/0!</v>
      </c>
      <c r="HZ146" s="133"/>
      <c r="IA146" s="145">
        <f t="shared" si="3406"/>
        <v>0</v>
      </c>
      <c r="IB146" s="144">
        <f t="shared" si="3228"/>
        <v>0</v>
      </c>
      <c r="IC146" s="147">
        <f t="shared" si="3228"/>
        <v>0</v>
      </c>
      <c r="ID146" s="133">
        <f t="shared" si="3228"/>
        <v>0</v>
      </c>
      <c r="IE146" s="134" t="e">
        <f t="shared" si="3229"/>
        <v>#DIV/0!</v>
      </c>
      <c r="IF146" s="133">
        <f t="shared" si="3230"/>
        <v>0</v>
      </c>
      <c r="IG146" s="145">
        <f t="shared" si="3230"/>
        <v>0</v>
      </c>
      <c r="IH146" s="144"/>
      <c r="II146" s="147"/>
      <c r="IJ146" s="133">
        <f t="shared" si="3407"/>
        <v>0</v>
      </c>
      <c r="IK146" s="134" t="e">
        <f t="shared" si="3408"/>
        <v>#DIV/0!</v>
      </c>
      <c r="IL146" s="133"/>
      <c r="IM146" s="145">
        <f t="shared" si="3409"/>
        <v>0</v>
      </c>
      <c r="IN146" s="144"/>
      <c r="IO146" s="147"/>
      <c r="IP146" s="133">
        <f t="shared" si="3410"/>
        <v>0</v>
      </c>
      <c r="IQ146" s="134" t="e">
        <f t="shared" si="3411"/>
        <v>#DIV/0!</v>
      </c>
      <c r="IR146" s="133"/>
      <c r="IS146" s="145">
        <f t="shared" si="3412"/>
        <v>0</v>
      </c>
      <c r="IT146" s="144"/>
      <c r="IU146" s="147"/>
      <c r="IV146" s="133">
        <f t="shared" si="3413"/>
        <v>0</v>
      </c>
      <c r="IW146" s="134" t="e">
        <f t="shared" si="3414"/>
        <v>#DIV/0!</v>
      </c>
      <c r="IX146" s="133"/>
      <c r="IY146" s="145">
        <f t="shared" si="3415"/>
        <v>0</v>
      </c>
      <c r="IZ146" s="144">
        <f t="shared" si="3240"/>
        <v>0</v>
      </c>
      <c r="JA146" s="147">
        <f t="shared" si="3240"/>
        <v>0</v>
      </c>
      <c r="JB146" s="133">
        <f t="shared" si="3240"/>
        <v>0</v>
      </c>
      <c r="JC146" s="134" t="e">
        <f t="shared" si="3241"/>
        <v>#DIV/0!</v>
      </c>
      <c r="JD146" s="133">
        <f t="shared" si="3242"/>
        <v>0</v>
      </c>
      <c r="JE146" s="145">
        <f t="shared" si="3242"/>
        <v>0</v>
      </c>
      <c r="JF146" s="144"/>
      <c r="JG146" s="147"/>
      <c r="JH146" s="133">
        <f t="shared" si="3416"/>
        <v>0</v>
      </c>
      <c r="JI146" s="134" t="e">
        <f t="shared" si="3417"/>
        <v>#DIV/0!</v>
      </c>
      <c r="JJ146" s="133"/>
      <c r="JK146" s="145">
        <f t="shared" si="3418"/>
        <v>0</v>
      </c>
      <c r="JL146" s="144"/>
      <c r="JM146" s="147"/>
      <c r="JN146" s="133">
        <f t="shared" si="3419"/>
        <v>0</v>
      </c>
      <c r="JO146" s="134" t="e">
        <f t="shared" si="3420"/>
        <v>#DIV/0!</v>
      </c>
      <c r="JP146" s="133"/>
      <c r="JQ146" s="145">
        <f t="shared" si="3421"/>
        <v>0</v>
      </c>
      <c r="JR146" s="144"/>
      <c r="JS146" s="147"/>
      <c r="JT146" s="133">
        <f t="shared" si="3422"/>
        <v>0</v>
      </c>
      <c r="JU146" s="134" t="e">
        <f t="shared" si="3423"/>
        <v>#DIV/0!</v>
      </c>
      <c r="JV146" s="133"/>
      <c r="JW146" s="145">
        <f t="shared" si="3424"/>
        <v>0</v>
      </c>
      <c r="JX146" s="144"/>
      <c r="JY146" s="147"/>
      <c r="JZ146" s="133">
        <f t="shared" si="3425"/>
        <v>0</v>
      </c>
      <c r="KA146" s="134" t="e">
        <f t="shared" si="3426"/>
        <v>#DIV/0!</v>
      </c>
      <c r="KB146" s="133"/>
      <c r="KC146" s="145">
        <f t="shared" si="3427"/>
        <v>0</v>
      </c>
      <c r="KD146" s="144">
        <f t="shared" si="3255"/>
        <v>0</v>
      </c>
      <c r="KE146" s="147">
        <f t="shared" si="3255"/>
        <v>0</v>
      </c>
      <c r="KF146" s="133">
        <f t="shared" si="3255"/>
        <v>0</v>
      </c>
      <c r="KG146" s="134" t="e">
        <f t="shared" si="3256"/>
        <v>#DIV/0!</v>
      </c>
      <c r="KH146" s="133">
        <f t="shared" si="3257"/>
        <v>0</v>
      </c>
      <c r="KI146" s="145">
        <f t="shared" si="3257"/>
        <v>0</v>
      </c>
      <c r="KJ146" s="144"/>
      <c r="KK146" s="147"/>
      <c r="KL146" s="133">
        <f t="shared" si="3428"/>
        <v>0</v>
      </c>
      <c r="KM146" s="134" t="e">
        <f t="shared" si="3429"/>
        <v>#DIV/0!</v>
      </c>
      <c r="KN146" s="133"/>
      <c r="KO146" s="145">
        <f t="shared" si="3430"/>
        <v>0</v>
      </c>
      <c r="KP146" s="144"/>
      <c r="KQ146" s="147"/>
      <c r="KR146" s="133">
        <f t="shared" si="3431"/>
        <v>0</v>
      </c>
      <c r="KS146" s="134" t="e">
        <f t="shared" si="3432"/>
        <v>#DIV/0!</v>
      </c>
      <c r="KT146" s="133"/>
      <c r="KU146" s="145">
        <f t="shared" si="3433"/>
        <v>0</v>
      </c>
      <c r="KV146" s="144">
        <f t="shared" si="3264"/>
        <v>0</v>
      </c>
      <c r="KW146" s="147">
        <f t="shared" si="3264"/>
        <v>0</v>
      </c>
      <c r="KX146" s="133">
        <f t="shared" si="3264"/>
        <v>0</v>
      </c>
      <c r="KY146" s="134" t="e">
        <f t="shared" si="3265"/>
        <v>#DIV/0!</v>
      </c>
      <c r="KZ146" s="133">
        <f t="shared" si="3266"/>
        <v>0</v>
      </c>
      <c r="LA146" s="145">
        <f t="shared" si="3266"/>
        <v>0</v>
      </c>
      <c r="LB146" s="144"/>
      <c r="LC146" s="147"/>
      <c r="LD146" s="133">
        <f t="shared" si="3434"/>
        <v>0</v>
      </c>
      <c r="LE146" s="134" t="e">
        <f t="shared" si="3435"/>
        <v>#DIV/0!</v>
      </c>
      <c r="LF146" s="133"/>
      <c r="LG146" s="145">
        <f t="shared" si="3436"/>
        <v>0</v>
      </c>
      <c r="LH146" s="144"/>
      <c r="LI146" s="147"/>
      <c r="LJ146" s="133">
        <f t="shared" si="3437"/>
        <v>0</v>
      </c>
      <c r="LK146" s="134" t="e">
        <f t="shared" si="3438"/>
        <v>#DIV/0!</v>
      </c>
      <c r="LL146" s="133"/>
      <c r="LM146" s="145">
        <f t="shared" si="3439"/>
        <v>0</v>
      </c>
      <c r="LN146" s="144">
        <f t="shared" si="3273"/>
        <v>0</v>
      </c>
      <c r="LO146" s="147">
        <f t="shared" si="3273"/>
        <v>0</v>
      </c>
      <c r="LP146" s="133">
        <f t="shared" si="3273"/>
        <v>0</v>
      </c>
      <c r="LQ146" s="134" t="e">
        <f t="shared" si="3274"/>
        <v>#DIV/0!</v>
      </c>
      <c r="LR146" s="133">
        <f t="shared" si="3275"/>
        <v>0</v>
      </c>
      <c r="LS146" s="145">
        <f t="shared" si="3275"/>
        <v>0</v>
      </c>
      <c r="LT146" s="144"/>
      <c r="LU146" s="147"/>
      <c r="LV146" s="133">
        <f t="shared" si="3440"/>
        <v>0</v>
      </c>
      <c r="LW146" s="134" t="e">
        <f t="shared" si="3441"/>
        <v>#DIV/0!</v>
      </c>
      <c r="LX146" s="133"/>
      <c r="LY146" s="145">
        <f t="shared" si="3442"/>
        <v>0</v>
      </c>
      <c r="LZ146" s="144"/>
      <c r="MA146" s="147"/>
      <c r="MB146" s="133">
        <f t="shared" si="3443"/>
        <v>0</v>
      </c>
      <c r="MC146" s="134" t="e">
        <f t="shared" si="3444"/>
        <v>#DIV/0!</v>
      </c>
      <c r="MD146" s="133"/>
      <c r="ME146" s="145">
        <f t="shared" si="3445"/>
        <v>0</v>
      </c>
      <c r="MF146" s="144">
        <f t="shared" si="3282"/>
        <v>0</v>
      </c>
      <c r="MG146" s="147">
        <f t="shared" si="3282"/>
        <v>0</v>
      </c>
      <c r="MH146" s="133">
        <f t="shared" si="3282"/>
        <v>0</v>
      </c>
      <c r="MI146" s="134" t="e">
        <f t="shared" si="3283"/>
        <v>#DIV/0!</v>
      </c>
      <c r="MJ146" s="133">
        <f t="shared" si="3284"/>
        <v>0</v>
      </c>
      <c r="MK146" s="145">
        <f t="shared" si="3284"/>
        <v>0</v>
      </c>
      <c r="ML146" s="144"/>
      <c r="MM146" s="147"/>
      <c r="MN146" s="133">
        <f t="shared" si="3446"/>
        <v>0</v>
      </c>
      <c r="MO146" s="134" t="e">
        <f t="shared" si="3447"/>
        <v>#DIV/0!</v>
      </c>
      <c r="MP146" s="133"/>
      <c r="MQ146" s="145">
        <f t="shared" si="3448"/>
        <v>0</v>
      </c>
      <c r="MR146" s="144"/>
      <c r="MS146" s="147"/>
      <c r="MT146" s="133">
        <f t="shared" si="3449"/>
        <v>0</v>
      </c>
      <c r="MU146" s="134" t="e">
        <f t="shared" si="3450"/>
        <v>#DIV/0!</v>
      </c>
      <c r="MV146" s="133"/>
      <c r="MW146" s="145">
        <f t="shared" si="3451"/>
        <v>0</v>
      </c>
      <c r="MX146" s="144">
        <f t="shared" si="3291"/>
        <v>0</v>
      </c>
      <c r="MY146" s="147">
        <f t="shared" si="3291"/>
        <v>0</v>
      </c>
      <c r="MZ146" s="133">
        <f t="shared" si="3291"/>
        <v>0</v>
      </c>
      <c r="NA146" s="134" t="e">
        <f t="shared" si="3292"/>
        <v>#DIV/0!</v>
      </c>
      <c r="NB146" s="133">
        <f t="shared" si="3293"/>
        <v>0</v>
      </c>
      <c r="NC146" s="145">
        <f t="shared" si="3293"/>
        <v>0</v>
      </c>
      <c r="ND146" s="144"/>
      <c r="NE146" s="147"/>
      <c r="NF146" s="133">
        <f t="shared" si="3452"/>
        <v>0</v>
      </c>
      <c r="NG146" s="134" t="e">
        <f t="shared" si="3453"/>
        <v>#DIV/0!</v>
      </c>
      <c r="NH146" s="133"/>
      <c r="NI146" s="145">
        <f t="shared" si="3454"/>
        <v>0</v>
      </c>
      <c r="NJ146" s="144"/>
      <c r="NK146" s="147"/>
      <c r="NL146" s="133">
        <f t="shared" si="3455"/>
        <v>0</v>
      </c>
      <c r="NM146" s="134" t="e">
        <f t="shared" si="3456"/>
        <v>#DIV/0!</v>
      </c>
      <c r="NN146" s="133"/>
      <c r="NO146" s="145">
        <f t="shared" si="3457"/>
        <v>0</v>
      </c>
      <c r="NP146" s="144">
        <f t="shared" si="3300"/>
        <v>0</v>
      </c>
      <c r="NQ146" s="147">
        <f t="shared" si="3300"/>
        <v>0</v>
      </c>
      <c r="NR146" s="133">
        <f t="shared" si="3300"/>
        <v>0</v>
      </c>
      <c r="NS146" s="134" t="e">
        <f t="shared" si="3301"/>
        <v>#DIV/0!</v>
      </c>
      <c r="NT146" s="133">
        <f t="shared" si="3302"/>
        <v>0</v>
      </c>
      <c r="NU146" s="145">
        <f t="shared" si="3302"/>
        <v>0</v>
      </c>
      <c r="NV146" s="144"/>
      <c r="NW146" s="147"/>
      <c r="NX146" s="133">
        <f t="shared" si="3458"/>
        <v>0</v>
      </c>
      <c r="NY146" s="134" t="e">
        <f t="shared" si="3459"/>
        <v>#DIV/0!</v>
      </c>
      <c r="NZ146" s="133"/>
      <c r="OA146" s="145">
        <f t="shared" si="3460"/>
        <v>0</v>
      </c>
      <c r="OB146" s="144"/>
      <c r="OC146" s="147"/>
      <c r="OD146" s="133">
        <f t="shared" si="3461"/>
        <v>0</v>
      </c>
      <c r="OE146" s="134" t="e">
        <f t="shared" si="3462"/>
        <v>#DIV/0!</v>
      </c>
      <c r="OF146" s="133"/>
      <c r="OG146" s="145">
        <f t="shared" si="3463"/>
        <v>0</v>
      </c>
      <c r="OH146" s="144"/>
      <c r="OI146" s="147"/>
      <c r="OJ146" s="133">
        <f t="shared" si="3464"/>
        <v>0</v>
      </c>
      <c r="OK146" s="134" t="e">
        <f t="shared" si="3465"/>
        <v>#DIV/0!</v>
      </c>
      <c r="OL146" s="133"/>
      <c r="OM146" s="145">
        <f t="shared" si="3466"/>
        <v>0</v>
      </c>
      <c r="ON146" s="144">
        <f t="shared" si="3312"/>
        <v>0</v>
      </c>
      <c r="OO146" s="147">
        <f t="shared" si="3312"/>
        <v>0</v>
      </c>
      <c r="OP146" s="133">
        <f t="shared" si="3312"/>
        <v>0</v>
      </c>
      <c r="OQ146" s="134" t="e">
        <f t="shared" si="3313"/>
        <v>#DIV/0!</v>
      </c>
      <c r="OR146" s="133">
        <f t="shared" si="3314"/>
        <v>0</v>
      </c>
      <c r="OS146" s="145">
        <f t="shared" si="3314"/>
        <v>0</v>
      </c>
      <c r="OT146" s="144"/>
      <c r="OU146" s="147"/>
      <c r="OV146" s="133">
        <f t="shared" si="3467"/>
        <v>0</v>
      </c>
      <c r="OW146" s="134" t="e">
        <f t="shared" si="3468"/>
        <v>#DIV/0!</v>
      </c>
      <c r="OX146" s="133"/>
      <c r="OY146" s="145">
        <f t="shared" si="3469"/>
        <v>0</v>
      </c>
      <c r="OZ146" s="144"/>
      <c r="PA146" s="147"/>
      <c r="PB146" s="133">
        <f t="shared" si="3470"/>
        <v>0</v>
      </c>
      <c r="PC146" s="134" t="e">
        <f t="shared" si="3471"/>
        <v>#DIV/0!</v>
      </c>
      <c r="PD146" s="133"/>
      <c r="PE146" s="145">
        <f t="shared" si="3472"/>
        <v>0</v>
      </c>
      <c r="PF146" s="144">
        <f t="shared" si="3321"/>
        <v>0</v>
      </c>
      <c r="PG146" s="147">
        <f t="shared" si="3321"/>
        <v>0</v>
      </c>
      <c r="PH146" s="133">
        <f t="shared" si="3321"/>
        <v>0</v>
      </c>
      <c r="PI146" s="134" t="e">
        <f t="shared" si="3322"/>
        <v>#DIV/0!</v>
      </c>
      <c r="PJ146" s="133">
        <f t="shared" si="3323"/>
        <v>0</v>
      </c>
      <c r="PK146" s="145">
        <f t="shared" si="3323"/>
        <v>0</v>
      </c>
      <c r="PL146" s="144"/>
      <c r="PM146" s="147"/>
      <c r="PN146" s="133">
        <f t="shared" si="3473"/>
        <v>0</v>
      </c>
      <c r="PO146" s="134" t="e">
        <f t="shared" si="3474"/>
        <v>#DIV/0!</v>
      </c>
      <c r="PP146" s="133"/>
      <c r="PQ146" s="145">
        <f t="shared" si="3475"/>
        <v>0</v>
      </c>
      <c r="PR146" s="144"/>
      <c r="PS146" s="147"/>
      <c r="PT146" s="133">
        <f t="shared" si="3476"/>
        <v>0</v>
      </c>
      <c r="PU146" s="134" t="e">
        <f t="shared" si="3477"/>
        <v>#DIV/0!</v>
      </c>
      <c r="PV146" s="133"/>
      <c r="PW146" s="145">
        <f t="shared" si="3478"/>
        <v>0</v>
      </c>
    </row>
    <row r="147" spans="1:439" s="98" customFormat="1">
      <c r="A147" s="150"/>
      <c r="B147" s="217" t="s">
        <v>877</v>
      </c>
      <c r="C147" s="217"/>
      <c r="D147" s="164">
        <f>SUM(D145:D146)</f>
        <v>0</v>
      </c>
      <c r="E147" s="164">
        <f t="shared" ref="E147:J147" si="3479">SUM(E145:E146)</f>
        <v>0</v>
      </c>
      <c r="F147" s="164">
        <f t="shared" si="3479"/>
        <v>0</v>
      </c>
      <c r="G147" s="164">
        <f t="shared" si="3479"/>
        <v>0</v>
      </c>
      <c r="H147" s="164">
        <f t="shared" si="3479"/>
        <v>0</v>
      </c>
      <c r="I147" s="164">
        <f t="shared" si="3479"/>
        <v>14900</v>
      </c>
      <c r="J147" s="180">
        <f t="shared" si="3479"/>
        <v>-14900</v>
      </c>
      <c r="K147" s="165" t="e">
        <f t="shared" si="3092"/>
        <v>#DIV/0!</v>
      </c>
      <c r="L147" s="164">
        <f t="shared" ref="L147:M147" si="3480">SUM(L145:L146)</f>
        <v>0</v>
      </c>
      <c r="M147" s="181">
        <f t="shared" si="3480"/>
        <v>-14900</v>
      </c>
      <c r="N147" s="167">
        <f t="shared" si="3115"/>
        <v>0</v>
      </c>
      <c r="O147" s="168">
        <f t="shared" si="3115"/>
        <v>0</v>
      </c>
      <c r="P147" s="182">
        <f t="shared" si="3115"/>
        <v>0</v>
      </c>
      <c r="Q147" s="169" t="e">
        <f t="shared" si="3116"/>
        <v>#DIV/0!</v>
      </c>
      <c r="R147" s="168">
        <f t="shared" si="3117"/>
        <v>0</v>
      </c>
      <c r="S147" s="170">
        <f t="shared" si="3117"/>
        <v>0</v>
      </c>
      <c r="T147" s="171">
        <f>SUM(T145:T146)</f>
        <v>0</v>
      </c>
      <c r="U147" s="172">
        <f t="shared" ref="U147:V147" si="3481">SUM(U145:U146)</f>
        <v>14900</v>
      </c>
      <c r="V147" s="183">
        <f t="shared" si="3481"/>
        <v>-14900</v>
      </c>
      <c r="W147" s="173" t="e">
        <f t="shared" si="3120"/>
        <v>#DIV/0!</v>
      </c>
      <c r="X147" s="172">
        <f t="shared" ref="X147:Y147" si="3482">SUM(X145:X146)</f>
        <v>0</v>
      </c>
      <c r="Y147" s="174">
        <f t="shared" si="3482"/>
        <v>-14900</v>
      </c>
      <c r="Z147" s="175">
        <f t="shared" ref="Z147:CW147" si="3483">SUM(Z144:Z146)</f>
        <v>0</v>
      </c>
      <c r="AA147" s="164">
        <f t="shared" si="3483"/>
        <v>0</v>
      </c>
      <c r="AB147" s="180">
        <f t="shared" si="3483"/>
        <v>0</v>
      </c>
      <c r="AC147" s="165" t="e">
        <f t="shared" si="3483"/>
        <v>#DIV/0!</v>
      </c>
      <c r="AD147" s="164">
        <f t="shared" si="3483"/>
        <v>0</v>
      </c>
      <c r="AE147" s="176">
        <f t="shared" si="3483"/>
        <v>0</v>
      </c>
      <c r="AF147" s="175">
        <f t="shared" si="3483"/>
        <v>0</v>
      </c>
      <c r="AG147" s="164">
        <f t="shared" si="3483"/>
        <v>0</v>
      </c>
      <c r="AH147" s="180">
        <f t="shared" si="3483"/>
        <v>0</v>
      </c>
      <c r="AI147" s="165" t="e">
        <f t="shared" si="3483"/>
        <v>#DIV/0!</v>
      </c>
      <c r="AJ147" s="164">
        <f t="shared" si="3483"/>
        <v>0</v>
      </c>
      <c r="AK147" s="176">
        <f t="shared" si="3483"/>
        <v>0</v>
      </c>
      <c r="AL147" s="175">
        <f t="shared" si="3129"/>
        <v>0</v>
      </c>
      <c r="AM147" s="164">
        <f t="shared" si="3129"/>
        <v>14900</v>
      </c>
      <c r="AN147" s="180">
        <f t="shared" si="3129"/>
        <v>-14900</v>
      </c>
      <c r="AO147" s="165" t="e">
        <f t="shared" si="3130"/>
        <v>#DIV/0!</v>
      </c>
      <c r="AP147" s="164">
        <f t="shared" si="3131"/>
        <v>0</v>
      </c>
      <c r="AQ147" s="176">
        <f t="shared" si="3131"/>
        <v>-14900</v>
      </c>
      <c r="AR147" s="175">
        <f t="shared" si="3483"/>
        <v>0</v>
      </c>
      <c r="AS147" s="164">
        <f t="shared" si="3483"/>
        <v>0</v>
      </c>
      <c r="AT147" s="180">
        <f t="shared" si="3483"/>
        <v>0</v>
      </c>
      <c r="AU147" s="165" t="e">
        <f t="shared" si="3483"/>
        <v>#DIV/0!</v>
      </c>
      <c r="AV147" s="164">
        <f t="shared" si="3483"/>
        <v>0</v>
      </c>
      <c r="AW147" s="176">
        <f t="shared" si="3483"/>
        <v>0</v>
      </c>
      <c r="AX147" s="175">
        <f t="shared" si="3483"/>
        <v>0</v>
      </c>
      <c r="AY147" s="164">
        <f t="shared" si="3483"/>
        <v>0</v>
      </c>
      <c r="AZ147" s="180">
        <f t="shared" si="3483"/>
        <v>0</v>
      </c>
      <c r="BA147" s="165" t="e">
        <f t="shared" si="3483"/>
        <v>#DIV/0!</v>
      </c>
      <c r="BB147" s="164">
        <f t="shared" si="3483"/>
        <v>0</v>
      </c>
      <c r="BC147" s="176">
        <f t="shared" si="3483"/>
        <v>0</v>
      </c>
      <c r="BD147" s="175">
        <f t="shared" si="3483"/>
        <v>0</v>
      </c>
      <c r="BE147" s="164">
        <f t="shared" si="3483"/>
        <v>14900</v>
      </c>
      <c r="BF147" s="180">
        <f t="shared" si="3483"/>
        <v>-14900</v>
      </c>
      <c r="BG147" s="165" t="e">
        <f t="shared" si="3483"/>
        <v>#DIV/0!</v>
      </c>
      <c r="BH147" s="164">
        <f t="shared" si="3483"/>
        <v>0</v>
      </c>
      <c r="BI147" s="176">
        <f t="shared" si="3483"/>
        <v>-14900</v>
      </c>
      <c r="BJ147" s="175">
        <f t="shared" si="3141"/>
        <v>0</v>
      </c>
      <c r="BK147" s="164">
        <f t="shared" si="3141"/>
        <v>0</v>
      </c>
      <c r="BL147" s="180">
        <f t="shared" si="3141"/>
        <v>0</v>
      </c>
      <c r="BM147" s="165" t="e">
        <f t="shared" si="3142"/>
        <v>#DIV/0!</v>
      </c>
      <c r="BN147" s="164">
        <f t="shared" si="3143"/>
        <v>0</v>
      </c>
      <c r="BO147" s="176">
        <f t="shared" si="3143"/>
        <v>0</v>
      </c>
      <c r="BP147" s="175">
        <f t="shared" si="3483"/>
        <v>0</v>
      </c>
      <c r="BQ147" s="164">
        <f t="shared" si="3483"/>
        <v>0</v>
      </c>
      <c r="BR147" s="180">
        <f t="shared" si="3483"/>
        <v>0</v>
      </c>
      <c r="BS147" s="165" t="e">
        <f t="shared" si="3483"/>
        <v>#DIV/0!</v>
      </c>
      <c r="BT147" s="164">
        <f t="shared" si="3483"/>
        <v>0</v>
      </c>
      <c r="BU147" s="176">
        <f t="shared" si="3483"/>
        <v>0</v>
      </c>
      <c r="BV147" s="175">
        <f t="shared" si="3483"/>
        <v>0</v>
      </c>
      <c r="BW147" s="164">
        <f t="shared" si="3483"/>
        <v>0</v>
      </c>
      <c r="BX147" s="180">
        <f t="shared" si="3483"/>
        <v>0</v>
      </c>
      <c r="BY147" s="165" t="e">
        <f t="shared" si="3483"/>
        <v>#DIV/0!</v>
      </c>
      <c r="BZ147" s="164">
        <f t="shared" si="3483"/>
        <v>0</v>
      </c>
      <c r="CA147" s="176">
        <f t="shared" si="3483"/>
        <v>0</v>
      </c>
      <c r="CB147" s="175">
        <f t="shared" si="3483"/>
        <v>0</v>
      </c>
      <c r="CC147" s="164">
        <f t="shared" si="3483"/>
        <v>0</v>
      </c>
      <c r="CD147" s="180">
        <f t="shared" si="3483"/>
        <v>0</v>
      </c>
      <c r="CE147" s="165" t="e">
        <f t="shared" si="3483"/>
        <v>#DIV/0!</v>
      </c>
      <c r="CF147" s="164">
        <f t="shared" si="3483"/>
        <v>0</v>
      </c>
      <c r="CG147" s="176">
        <f t="shared" si="3483"/>
        <v>0</v>
      </c>
      <c r="CH147" s="175">
        <f t="shared" si="3153"/>
        <v>0</v>
      </c>
      <c r="CI147" s="164">
        <f t="shared" si="3153"/>
        <v>0</v>
      </c>
      <c r="CJ147" s="180">
        <f t="shared" si="3153"/>
        <v>0</v>
      </c>
      <c r="CK147" s="165" t="e">
        <f t="shared" si="3154"/>
        <v>#DIV/0!</v>
      </c>
      <c r="CL147" s="164">
        <f t="shared" si="3155"/>
        <v>0</v>
      </c>
      <c r="CM147" s="176">
        <f t="shared" si="3155"/>
        <v>0</v>
      </c>
      <c r="CN147" s="175">
        <f t="shared" si="3483"/>
        <v>0</v>
      </c>
      <c r="CO147" s="164">
        <f t="shared" si="3483"/>
        <v>0</v>
      </c>
      <c r="CP147" s="180">
        <f t="shared" si="3483"/>
        <v>0</v>
      </c>
      <c r="CQ147" s="165" t="e">
        <f t="shared" si="3483"/>
        <v>#DIV/0!</v>
      </c>
      <c r="CR147" s="164">
        <f t="shared" si="3483"/>
        <v>0</v>
      </c>
      <c r="CS147" s="176">
        <f t="shared" si="3483"/>
        <v>0</v>
      </c>
      <c r="CT147" s="175">
        <f t="shared" si="3483"/>
        <v>0</v>
      </c>
      <c r="CU147" s="164">
        <f t="shared" si="3483"/>
        <v>0</v>
      </c>
      <c r="CV147" s="180">
        <f t="shared" si="3483"/>
        <v>0</v>
      </c>
      <c r="CW147" s="165" t="e">
        <f t="shared" si="3483"/>
        <v>#DIV/0!</v>
      </c>
      <c r="CX147" s="164">
        <f t="shared" ref="CX147:DV147" si="3484">SUM(CX144:CX146)</f>
        <v>0</v>
      </c>
      <c r="CY147" s="176">
        <f t="shared" si="3484"/>
        <v>0</v>
      </c>
      <c r="CZ147" s="175">
        <f t="shared" si="3484"/>
        <v>0</v>
      </c>
      <c r="DA147" s="164">
        <f t="shared" si="3484"/>
        <v>0</v>
      </c>
      <c r="DB147" s="180">
        <f t="shared" si="3484"/>
        <v>0</v>
      </c>
      <c r="DC147" s="165" t="e">
        <f t="shared" si="3484"/>
        <v>#DIV/0!</v>
      </c>
      <c r="DD147" s="164">
        <f t="shared" si="3484"/>
        <v>0</v>
      </c>
      <c r="DE147" s="176">
        <f t="shared" si="3484"/>
        <v>0</v>
      </c>
      <c r="DF147" s="175">
        <f t="shared" si="3165"/>
        <v>0</v>
      </c>
      <c r="DG147" s="164">
        <f t="shared" si="3165"/>
        <v>0</v>
      </c>
      <c r="DH147" s="180">
        <f t="shared" si="3165"/>
        <v>0</v>
      </c>
      <c r="DI147" s="165" t="e">
        <f t="shared" si="3166"/>
        <v>#DIV/0!</v>
      </c>
      <c r="DJ147" s="164">
        <f t="shared" si="3167"/>
        <v>0</v>
      </c>
      <c r="DK147" s="176">
        <f t="shared" si="3167"/>
        <v>0</v>
      </c>
      <c r="DL147" s="175">
        <f t="shared" si="3484"/>
        <v>0</v>
      </c>
      <c r="DM147" s="164">
        <f t="shared" si="3484"/>
        <v>0</v>
      </c>
      <c r="DN147" s="180">
        <f t="shared" si="3484"/>
        <v>0</v>
      </c>
      <c r="DO147" s="165" t="e">
        <f t="shared" si="3484"/>
        <v>#DIV/0!</v>
      </c>
      <c r="DP147" s="164">
        <f t="shared" si="3484"/>
        <v>0</v>
      </c>
      <c r="DQ147" s="176">
        <f t="shared" si="3484"/>
        <v>0</v>
      </c>
      <c r="DR147" s="175">
        <f t="shared" si="3484"/>
        <v>0</v>
      </c>
      <c r="DS147" s="164">
        <f t="shared" si="3484"/>
        <v>0</v>
      </c>
      <c r="DT147" s="180">
        <f t="shared" si="3484"/>
        <v>0</v>
      </c>
      <c r="DU147" s="165" t="e">
        <f t="shared" si="3484"/>
        <v>#DIV/0!</v>
      </c>
      <c r="DV147" s="164">
        <f t="shared" si="3484"/>
        <v>0</v>
      </c>
      <c r="DW147" s="176">
        <f>SUM(DW144:DW146)</f>
        <v>0</v>
      </c>
      <c r="DX147" s="175">
        <f t="shared" ref="DX147:EC147" si="3485">SUM(DX144:DX146)</f>
        <v>0</v>
      </c>
      <c r="DY147" s="164">
        <f t="shared" si="3485"/>
        <v>0</v>
      </c>
      <c r="DZ147" s="180">
        <f t="shared" si="3485"/>
        <v>0</v>
      </c>
      <c r="EA147" s="165" t="e">
        <f t="shared" si="3485"/>
        <v>#DIV/0!</v>
      </c>
      <c r="EB147" s="164">
        <f t="shared" si="3485"/>
        <v>0</v>
      </c>
      <c r="EC147" s="176">
        <f t="shared" si="3485"/>
        <v>0</v>
      </c>
      <c r="ED147" s="175">
        <f t="shared" si="3177"/>
        <v>0</v>
      </c>
      <c r="EE147" s="164">
        <f t="shared" si="3177"/>
        <v>0</v>
      </c>
      <c r="EF147" s="180">
        <f t="shared" si="3177"/>
        <v>0</v>
      </c>
      <c r="EG147" s="165" t="e">
        <f t="shared" si="3178"/>
        <v>#DIV/0!</v>
      </c>
      <c r="EH147" s="164">
        <f t="shared" si="3179"/>
        <v>0</v>
      </c>
      <c r="EI147" s="176">
        <f t="shared" si="3179"/>
        <v>0</v>
      </c>
      <c r="EJ147" s="175">
        <f t="shared" ref="EJ147:FM147" si="3486">SUM(EJ144:EJ146)</f>
        <v>0</v>
      </c>
      <c r="EK147" s="164">
        <f t="shared" si="3486"/>
        <v>0</v>
      </c>
      <c r="EL147" s="180">
        <f t="shared" si="3486"/>
        <v>0</v>
      </c>
      <c r="EM147" s="165" t="e">
        <f t="shared" si="3486"/>
        <v>#DIV/0!</v>
      </c>
      <c r="EN147" s="164">
        <f t="shared" si="3486"/>
        <v>0</v>
      </c>
      <c r="EO147" s="176">
        <f t="shared" si="3486"/>
        <v>0</v>
      </c>
      <c r="EP147" s="175">
        <f t="shared" si="3486"/>
        <v>0</v>
      </c>
      <c r="EQ147" s="164">
        <f t="shared" si="3486"/>
        <v>0</v>
      </c>
      <c r="ER147" s="180">
        <f t="shared" si="3486"/>
        <v>0</v>
      </c>
      <c r="ES147" s="165" t="e">
        <f t="shared" si="3486"/>
        <v>#DIV/0!</v>
      </c>
      <c r="ET147" s="164">
        <f t="shared" si="3486"/>
        <v>0</v>
      </c>
      <c r="EU147" s="176">
        <f t="shared" si="3486"/>
        <v>0</v>
      </c>
      <c r="EV147" s="175">
        <f t="shared" si="3486"/>
        <v>0</v>
      </c>
      <c r="EW147" s="164">
        <f t="shared" si="3486"/>
        <v>0</v>
      </c>
      <c r="EX147" s="180">
        <f t="shared" si="3486"/>
        <v>0</v>
      </c>
      <c r="EY147" s="165" t="e">
        <f t="shared" si="3486"/>
        <v>#DIV/0!</v>
      </c>
      <c r="EZ147" s="164">
        <f t="shared" si="3486"/>
        <v>0</v>
      </c>
      <c r="FA147" s="176">
        <f t="shared" si="3486"/>
        <v>0</v>
      </c>
      <c r="FB147" s="175">
        <f t="shared" si="3486"/>
        <v>0</v>
      </c>
      <c r="FC147" s="164">
        <f t="shared" si="3486"/>
        <v>0</v>
      </c>
      <c r="FD147" s="180">
        <f t="shared" si="3486"/>
        <v>0</v>
      </c>
      <c r="FE147" s="165" t="e">
        <f t="shared" si="3486"/>
        <v>#DIV/0!</v>
      </c>
      <c r="FF147" s="164">
        <f t="shared" si="3486"/>
        <v>0</v>
      </c>
      <c r="FG147" s="176">
        <f t="shared" si="3486"/>
        <v>0</v>
      </c>
      <c r="FH147" s="175">
        <f t="shared" si="3486"/>
        <v>0</v>
      </c>
      <c r="FI147" s="164">
        <f t="shared" si="3486"/>
        <v>0</v>
      </c>
      <c r="FJ147" s="180">
        <f t="shared" si="3486"/>
        <v>0</v>
      </c>
      <c r="FK147" s="165" t="e">
        <f t="shared" si="3486"/>
        <v>#DIV/0!</v>
      </c>
      <c r="FL147" s="164">
        <f t="shared" si="3486"/>
        <v>0</v>
      </c>
      <c r="FM147" s="176">
        <f t="shared" si="3486"/>
        <v>0</v>
      </c>
      <c r="FN147" s="175">
        <f t="shared" si="3195"/>
        <v>0</v>
      </c>
      <c r="FO147" s="164">
        <f t="shared" si="3195"/>
        <v>0</v>
      </c>
      <c r="FP147" s="180">
        <f t="shared" si="3195"/>
        <v>0</v>
      </c>
      <c r="FQ147" s="165" t="e">
        <f t="shared" si="3196"/>
        <v>#DIV/0!</v>
      </c>
      <c r="FR147" s="164">
        <f t="shared" si="3197"/>
        <v>0</v>
      </c>
      <c r="FS147" s="176">
        <f t="shared" si="3197"/>
        <v>0</v>
      </c>
      <c r="FT147" s="175">
        <f t="shared" ref="FT147:GK147" si="3487">SUM(FT144:FT146)</f>
        <v>0</v>
      </c>
      <c r="FU147" s="164">
        <f t="shared" si="3487"/>
        <v>0</v>
      </c>
      <c r="FV147" s="180">
        <f t="shared" si="3487"/>
        <v>0</v>
      </c>
      <c r="FW147" s="165" t="e">
        <f t="shared" si="3487"/>
        <v>#DIV/0!</v>
      </c>
      <c r="FX147" s="164">
        <f t="shared" si="3487"/>
        <v>0</v>
      </c>
      <c r="FY147" s="176">
        <f t="shared" si="3487"/>
        <v>0</v>
      </c>
      <c r="FZ147" s="175">
        <f t="shared" si="3487"/>
        <v>0</v>
      </c>
      <c r="GA147" s="164">
        <f t="shared" si="3487"/>
        <v>0</v>
      </c>
      <c r="GB147" s="180">
        <f t="shared" si="3487"/>
        <v>0</v>
      </c>
      <c r="GC147" s="165" t="e">
        <f t="shared" si="3487"/>
        <v>#DIV/0!</v>
      </c>
      <c r="GD147" s="164">
        <f t="shared" si="3487"/>
        <v>0</v>
      </c>
      <c r="GE147" s="176">
        <f t="shared" si="3487"/>
        <v>0</v>
      </c>
      <c r="GF147" s="175">
        <f t="shared" si="3487"/>
        <v>0</v>
      </c>
      <c r="GG147" s="164">
        <f t="shared" si="3487"/>
        <v>0</v>
      </c>
      <c r="GH147" s="180">
        <f t="shared" si="3487"/>
        <v>0</v>
      </c>
      <c r="GI147" s="165" t="e">
        <f t="shared" si="3487"/>
        <v>#DIV/0!</v>
      </c>
      <c r="GJ147" s="164">
        <f t="shared" si="3487"/>
        <v>0</v>
      </c>
      <c r="GK147" s="176">
        <f t="shared" si="3487"/>
        <v>0</v>
      </c>
      <c r="GL147" s="175">
        <f t="shared" si="3207"/>
        <v>0</v>
      </c>
      <c r="GM147" s="164">
        <f t="shared" si="3207"/>
        <v>0</v>
      </c>
      <c r="GN147" s="180">
        <f t="shared" si="3207"/>
        <v>0</v>
      </c>
      <c r="GO147" s="165" t="e">
        <f t="shared" si="3208"/>
        <v>#DIV/0!</v>
      </c>
      <c r="GP147" s="164">
        <f t="shared" si="3209"/>
        <v>0</v>
      </c>
      <c r="GQ147" s="176">
        <f t="shared" si="3209"/>
        <v>0</v>
      </c>
      <c r="GR147" s="175">
        <f t="shared" ref="GR147:HT147" si="3488">SUM(GR144:GR146)</f>
        <v>0</v>
      </c>
      <c r="GS147" s="164">
        <f t="shared" si="3488"/>
        <v>0</v>
      </c>
      <c r="GT147" s="180">
        <f t="shared" si="3488"/>
        <v>0</v>
      </c>
      <c r="GU147" s="165" t="e">
        <f t="shared" si="3488"/>
        <v>#DIV/0!</v>
      </c>
      <c r="GV147" s="164">
        <f t="shared" si="3488"/>
        <v>0</v>
      </c>
      <c r="GW147" s="176">
        <f t="shared" si="3488"/>
        <v>0</v>
      </c>
      <c r="GX147" s="175">
        <f t="shared" si="3488"/>
        <v>0</v>
      </c>
      <c r="GY147" s="164">
        <f t="shared" si="3488"/>
        <v>0</v>
      </c>
      <c r="GZ147" s="180">
        <f t="shared" si="3488"/>
        <v>0</v>
      </c>
      <c r="HA147" s="165" t="e">
        <f t="shared" si="3488"/>
        <v>#DIV/0!</v>
      </c>
      <c r="HB147" s="164">
        <f t="shared" si="3488"/>
        <v>0</v>
      </c>
      <c r="HC147" s="176">
        <f t="shared" si="3488"/>
        <v>0</v>
      </c>
      <c r="HD147" s="175">
        <f t="shared" si="3488"/>
        <v>0</v>
      </c>
      <c r="HE147" s="164">
        <f t="shared" si="3488"/>
        <v>0</v>
      </c>
      <c r="HF147" s="180">
        <f t="shared" si="3488"/>
        <v>0</v>
      </c>
      <c r="HG147" s="165" t="e">
        <f t="shared" si="3488"/>
        <v>#DIV/0!</v>
      </c>
      <c r="HH147" s="164">
        <f t="shared" si="3488"/>
        <v>0</v>
      </c>
      <c r="HI147" s="176">
        <f t="shared" si="3488"/>
        <v>0</v>
      </c>
      <c r="HJ147" s="175">
        <f t="shared" si="3488"/>
        <v>0</v>
      </c>
      <c r="HK147" s="164">
        <f t="shared" si="3488"/>
        <v>0</v>
      </c>
      <c r="HL147" s="180">
        <f t="shared" si="3488"/>
        <v>0</v>
      </c>
      <c r="HM147" s="165" t="e">
        <f t="shared" si="3488"/>
        <v>#DIV/0!</v>
      </c>
      <c r="HN147" s="164">
        <f t="shared" si="3488"/>
        <v>0</v>
      </c>
      <c r="HO147" s="176">
        <f t="shared" si="3488"/>
        <v>0</v>
      </c>
      <c r="HP147" s="175">
        <f t="shared" si="3488"/>
        <v>0</v>
      </c>
      <c r="HQ147" s="164">
        <f t="shared" si="3488"/>
        <v>0</v>
      </c>
      <c r="HR147" s="180">
        <f t="shared" si="3488"/>
        <v>0</v>
      </c>
      <c r="HS147" s="165" t="e">
        <f t="shared" si="3488"/>
        <v>#DIV/0!</v>
      </c>
      <c r="HT147" s="164">
        <f t="shared" si="3488"/>
        <v>0</v>
      </c>
      <c r="HU147" s="176">
        <f>SUM(HU144:HU146)</f>
        <v>0</v>
      </c>
      <c r="HV147" s="175">
        <f t="shared" ref="HV147:IA147" si="3489">SUM(HV144:HV146)</f>
        <v>0</v>
      </c>
      <c r="HW147" s="164">
        <f t="shared" si="3489"/>
        <v>0</v>
      </c>
      <c r="HX147" s="180">
        <f t="shared" si="3489"/>
        <v>0</v>
      </c>
      <c r="HY147" s="165" t="e">
        <f t="shared" si="3489"/>
        <v>#DIV/0!</v>
      </c>
      <c r="HZ147" s="164">
        <f t="shared" si="3489"/>
        <v>0</v>
      </c>
      <c r="IA147" s="176">
        <f t="shared" si="3489"/>
        <v>0</v>
      </c>
      <c r="IB147" s="175">
        <f t="shared" si="3228"/>
        <v>0</v>
      </c>
      <c r="IC147" s="164">
        <f t="shared" si="3228"/>
        <v>0</v>
      </c>
      <c r="ID147" s="180">
        <f t="shared" si="3228"/>
        <v>0</v>
      </c>
      <c r="IE147" s="165" t="e">
        <f t="shared" si="3229"/>
        <v>#DIV/0!</v>
      </c>
      <c r="IF147" s="164">
        <f t="shared" si="3230"/>
        <v>0</v>
      </c>
      <c r="IG147" s="176">
        <f t="shared" si="3230"/>
        <v>0</v>
      </c>
      <c r="IH147" s="175">
        <f t="shared" ref="IH147:IY147" si="3490">SUM(IH144:IH146)</f>
        <v>0</v>
      </c>
      <c r="II147" s="164">
        <f t="shared" si="3490"/>
        <v>0</v>
      </c>
      <c r="IJ147" s="180">
        <f t="shared" si="3490"/>
        <v>0</v>
      </c>
      <c r="IK147" s="165" t="e">
        <f t="shared" si="3490"/>
        <v>#DIV/0!</v>
      </c>
      <c r="IL147" s="164">
        <f t="shared" si="3490"/>
        <v>0</v>
      </c>
      <c r="IM147" s="176">
        <f t="shared" si="3490"/>
        <v>0</v>
      </c>
      <c r="IN147" s="175">
        <f t="shared" si="3490"/>
        <v>0</v>
      </c>
      <c r="IO147" s="164">
        <f t="shared" si="3490"/>
        <v>0</v>
      </c>
      <c r="IP147" s="180">
        <f t="shared" si="3490"/>
        <v>0</v>
      </c>
      <c r="IQ147" s="165" t="e">
        <f t="shared" si="3490"/>
        <v>#DIV/0!</v>
      </c>
      <c r="IR147" s="164">
        <f t="shared" si="3490"/>
        <v>0</v>
      </c>
      <c r="IS147" s="176">
        <f t="shared" si="3490"/>
        <v>0</v>
      </c>
      <c r="IT147" s="175">
        <f t="shared" si="3490"/>
        <v>0</v>
      </c>
      <c r="IU147" s="164">
        <f t="shared" si="3490"/>
        <v>0</v>
      </c>
      <c r="IV147" s="180">
        <f t="shared" si="3490"/>
        <v>0</v>
      </c>
      <c r="IW147" s="165" t="e">
        <f t="shared" si="3490"/>
        <v>#DIV/0!</v>
      </c>
      <c r="IX147" s="164">
        <f t="shared" si="3490"/>
        <v>0</v>
      </c>
      <c r="IY147" s="176">
        <f t="shared" si="3490"/>
        <v>0</v>
      </c>
      <c r="IZ147" s="175">
        <f t="shared" si="3240"/>
        <v>0</v>
      </c>
      <c r="JA147" s="164">
        <f t="shared" si="3240"/>
        <v>0</v>
      </c>
      <c r="JB147" s="180">
        <f t="shared" si="3240"/>
        <v>0</v>
      </c>
      <c r="JC147" s="165" t="e">
        <f t="shared" si="3241"/>
        <v>#DIV/0!</v>
      </c>
      <c r="JD147" s="164">
        <f t="shared" si="3242"/>
        <v>0</v>
      </c>
      <c r="JE147" s="176">
        <f t="shared" si="3242"/>
        <v>0</v>
      </c>
      <c r="JF147" s="175">
        <f t="shared" ref="JF147:KC147" si="3491">SUM(JF144:JF146)</f>
        <v>0</v>
      </c>
      <c r="JG147" s="164">
        <f t="shared" si="3491"/>
        <v>0</v>
      </c>
      <c r="JH147" s="180">
        <f t="shared" si="3491"/>
        <v>0</v>
      </c>
      <c r="JI147" s="165" t="e">
        <f t="shared" si="3491"/>
        <v>#DIV/0!</v>
      </c>
      <c r="JJ147" s="164">
        <f t="shared" si="3491"/>
        <v>0</v>
      </c>
      <c r="JK147" s="176">
        <f t="shared" si="3491"/>
        <v>0</v>
      </c>
      <c r="JL147" s="175">
        <f t="shared" si="3491"/>
        <v>0</v>
      </c>
      <c r="JM147" s="164">
        <f t="shared" si="3491"/>
        <v>0</v>
      </c>
      <c r="JN147" s="180">
        <f t="shared" si="3491"/>
        <v>0</v>
      </c>
      <c r="JO147" s="165" t="e">
        <f t="shared" si="3491"/>
        <v>#DIV/0!</v>
      </c>
      <c r="JP147" s="164">
        <f t="shared" si="3491"/>
        <v>0</v>
      </c>
      <c r="JQ147" s="176">
        <f t="shared" si="3491"/>
        <v>0</v>
      </c>
      <c r="JR147" s="175">
        <f t="shared" si="3491"/>
        <v>0</v>
      </c>
      <c r="JS147" s="164">
        <f t="shared" si="3491"/>
        <v>0</v>
      </c>
      <c r="JT147" s="180">
        <f t="shared" si="3491"/>
        <v>0</v>
      </c>
      <c r="JU147" s="165" t="e">
        <f t="shared" si="3491"/>
        <v>#DIV/0!</v>
      </c>
      <c r="JV147" s="164">
        <f t="shared" si="3491"/>
        <v>0</v>
      </c>
      <c r="JW147" s="176">
        <f t="shared" si="3491"/>
        <v>0</v>
      </c>
      <c r="JX147" s="175">
        <f t="shared" si="3491"/>
        <v>0</v>
      </c>
      <c r="JY147" s="164">
        <f t="shared" si="3491"/>
        <v>0</v>
      </c>
      <c r="JZ147" s="180">
        <f t="shared" si="3491"/>
        <v>0</v>
      </c>
      <c r="KA147" s="165" t="e">
        <f t="shared" si="3491"/>
        <v>#DIV/0!</v>
      </c>
      <c r="KB147" s="164">
        <f t="shared" si="3491"/>
        <v>0</v>
      </c>
      <c r="KC147" s="176">
        <f t="shared" si="3491"/>
        <v>0</v>
      </c>
      <c r="KD147" s="175">
        <f t="shared" si="3255"/>
        <v>0</v>
      </c>
      <c r="KE147" s="164">
        <f t="shared" si="3255"/>
        <v>0</v>
      </c>
      <c r="KF147" s="180">
        <f t="shared" si="3255"/>
        <v>0</v>
      </c>
      <c r="KG147" s="165" t="e">
        <f t="shared" si="3256"/>
        <v>#DIV/0!</v>
      </c>
      <c r="KH147" s="164">
        <f t="shared" si="3257"/>
        <v>0</v>
      </c>
      <c r="KI147" s="176">
        <f t="shared" si="3257"/>
        <v>0</v>
      </c>
      <c r="KJ147" s="175">
        <f t="shared" ref="KJ147:KU147" si="3492">SUM(KJ144:KJ146)</f>
        <v>0</v>
      </c>
      <c r="KK147" s="164">
        <f t="shared" si="3492"/>
        <v>0</v>
      </c>
      <c r="KL147" s="180">
        <f t="shared" si="3492"/>
        <v>0</v>
      </c>
      <c r="KM147" s="165" t="e">
        <f t="shared" si="3492"/>
        <v>#DIV/0!</v>
      </c>
      <c r="KN147" s="164">
        <f t="shared" si="3492"/>
        <v>0</v>
      </c>
      <c r="KO147" s="176">
        <f t="shared" si="3492"/>
        <v>0</v>
      </c>
      <c r="KP147" s="175">
        <f t="shared" si="3492"/>
        <v>0</v>
      </c>
      <c r="KQ147" s="164">
        <f t="shared" si="3492"/>
        <v>0</v>
      </c>
      <c r="KR147" s="180">
        <f t="shared" si="3492"/>
        <v>0</v>
      </c>
      <c r="KS147" s="165" t="e">
        <f t="shared" si="3492"/>
        <v>#DIV/0!</v>
      </c>
      <c r="KT147" s="164">
        <f t="shared" si="3492"/>
        <v>0</v>
      </c>
      <c r="KU147" s="176">
        <f t="shared" si="3492"/>
        <v>0</v>
      </c>
      <c r="KV147" s="175">
        <f t="shared" si="3264"/>
        <v>0</v>
      </c>
      <c r="KW147" s="164">
        <f t="shared" si="3264"/>
        <v>0</v>
      </c>
      <c r="KX147" s="180">
        <f t="shared" si="3264"/>
        <v>0</v>
      </c>
      <c r="KY147" s="165" t="e">
        <f t="shared" si="3265"/>
        <v>#DIV/0!</v>
      </c>
      <c r="KZ147" s="164">
        <f t="shared" si="3266"/>
        <v>0</v>
      </c>
      <c r="LA147" s="176">
        <f t="shared" si="3266"/>
        <v>0</v>
      </c>
      <c r="LB147" s="175">
        <f t="shared" ref="LB147:LM147" si="3493">SUM(LB144:LB146)</f>
        <v>0</v>
      </c>
      <c r="LC147" s="164">
        <f t="shared" si="3493"/>
        <v>0</v>
      </c>
      <c r="LD147" s="180">
        <f t="shared" si="3493"/>
        <v>0</v>
      </c>
      <c r="LE147" s="165" t="e">
        <f t="shared" si="3493"/>
        <v>#DIV/0!</v>
      </c>
      <c r="LF147" s="164">
        <f t="shared" si="3493"/>
        <v>0</v>
      </c>
      <c r="LG147" s="176">
        <f t="shared" si="3493"/>
        <v>0</v>
      </c>
      <c r="LH147" s="175">
        <f t="shared" si="3493"/>
        <v>0</v>
      </c>
      <c r="LI147" s="164">
        <f t="shared" si="3493"/>
        <v>0</v>
      </c>
      <c r="LJ147" s="180">
        <f t="shared" si="3493"/>
        <v>0</v>
      </c>
      <c r="LK147" s="165" t="e">
        <f t="shared" si="3493"/>
        <v>#DIV/0!</v>
      </c>
      <c r="LL147" s="164">
        <f t="shared" si="3493"/>
        <v>0</v>
      </c>
      <c r="LM147" s="176">
        <f t="shared" si="3493"/>
        <v>0</v>
      </c>
      <c r="LN147" s="175">
        <f t="shared" si="3273"/>
        <v>0</v>
      </c>
      <c r="LO147" s="164">
        <f t="shared" si="3273"/>
        <v>0</v>
      </c>
      <c r="LP147" s="180">
        <f t="shared" si="3273"/>
        <v>0</v>
      </c>
      <c r="LQ147" s="165" t="e">
        <f t="shared" si="3274"/>
        <v>#DIV/0!</v>
      </c>
      <c r="LR147" s="164">
        <f t="shared" si="3275"/>
        <v>0</v>
      </c>
      <c r="LS147" s="176">
        <f t="shared" si="3275"/>
        <v>0</v>
      </c>
      <c r="LT147" s="175">
        <f t="shared" ref="LT147:MD147" si="3494">SUM(LT144:LT146)</f>
        <v>0</v>
      </c>
      <c r="LU147" s="164">
        <f t="shared" si="3494"/>
        <v>0</v>
      </c>
      <c r="LV147" s="180">
        <f t="shared" si="3494"/>
        <v>0</v>
      </c>
      <c r="LW147" s="165" t="e">
        <f t="shared" si="3494"/>
        <v>#DIV/0!</v>
      </c>
      <c r="LX147" s="164">
        <f t="shared" si="3494"/>
        <v>0</v>
      </c>
      <c r="LY147" s="176">
        <f t="shared" si="3494"/>
        <v>0</v>
      </c>
      <c r="LZ147" s="175">
        <f t="shared" si="3494"/>
        <v>0</v>
      </c>
      <c r="MA147" s="164">
        <f t="shared" si="3494"/>
        <v>0</v>
      </c>
      <c r="MB147" s="180">
        <f t="shared" si="3494"/>
        <v>0</v>
      </c>
      <c r="MC147" s="165" t="e">
        <f t="shared" si="3494"/>
        <v>#DIV/0!</v>
      </c>
      <c r="MD147" s="164">
        <f t="shared" si="3494"/>
        <v>0</v>
      </c>
      <c r="ME147" s="176">
        <f>SUM(ME144:ME146)</f>
        <v>0</v>
      </c>
      <c r="MF147" s="175">
        <f t="shared" si="3282"/>
        <v>0</v>
      </c>
      <c r="MG147" s="164">
        <f t="shared" si="3282"/>
        <v>0</v>
      </c>
      <c r="MH147" s="180">
        <f t="shared" si="3282"/>
        <v>0</v>
      </c>
      <c r="MI147" s="165" t="e">
        <f t="shared" si="3283"/>
        <v>#DIV/0!</v>
      </c>
      <c r="MJ147" s="164">
        <f t="shared" si="3284"/>
        <v>0</v>
      </c>
      <c r="MK147" s="176">
        <f t="shared" si="3284"/>
        <v>0</v>
      </c>
      <c r="ML147" s="175">
        <f t="shared" ref="ML147:MW147" si="3495">SUM(ML144:ML146)</f>
        <v>0</v>
      </c>
      <c r="MM147" s="164">
        <f t="shared" si="3495"/>
        <v>0</v>
      </c>
      <c r="MN147" s="180">
        <f t="shared" si="3495"/>
        <v>0</v>
      </c>
      <c r="MO147" s="165" t="e">
        <f t="shared" si="3495"/>
        <v>#DIV/0!</v>
      </c>
      <c r="MP147" s="164">
        <f t="shared" si="3495"/>
        <v>0</v>
      </c>
      <c r="MQ147" s="176">
        <f t="shared" si="3495"/>
        <v>0</v>
      </c>
      <c r="MR147" s="175">
        <f t="shared" si="3495"/>
        <v>0</v>
      </c>
      <c r="MS147" s="164">
        <f t="shared" si="3495"/>
        <v>0</v>
      </c>
      <c r="MT147" s="180">
        <f t="shared" si="3495"/>
        <v>0</v>
      </c>
      <c r="MU147" s="165" t="e">
        <f t="shared" si="3495"/>
        <v>#DIV/0!</v>
      </c>
      <c r="MV147" s="164">
        <f t="shared" si="3495"/>
        <v>0</v>
      </c>
      <c r="MW147" s="176">
        <f t="shared" si="3495"/>
        <v>0</v>
      </c>
      <c r="MX147" s="175">
        <f t="shared" si="3291"/>
        <v>0</v>
      </c>
      <c r="MY147" s="164">
        <f t="shared" si="3291"/>
        <v>0</v>
      </c>
      <c r="MZ147" s="180">
        <f t="shared" si="3291"/>
        <v>0</v>
      </c>
      <c r="NA147" s="165" t="e">
        <f t="shared" si="3292"/>
        <v>#DIV/0!</v>
      </c>
      <c r="NB147" s="164">
        <f t="shared" si="3293"/>
        <v>0</v>
      </c>
      <c r="NC147" s="176">
        <f t="shared" si="3293"/>
        <v>0</v>
      </c>
      <c r="ND147" s="175">
        <f t="shared" ref="ND147:NO147" si="3496">SUM(ND144:ND146)</f>
        <v>0</v>
      </c>
      <c r="NE147" s="164">
        <f t="shared" si="3496"/>
        <v>0</v>
      </c>
      <c r="NF147" s="180">
        <f t="shared" si="3496"/>
        <v>0</v>
      </c>
      <c r="NG147" s="165" t="e">
        <f t="shared" si="3496"/>
        <v>#DIV/0!</v>
      </c>
      <c r="NH147" s="164">
        <f t="shared" si="3496"/>
        <v>0</v>
      </c>
      <c r="NI147" s="176">
        <f t="shared" si="3496"/>
        <v>0</v>
      </c>
      <c r="NJ147" s="175">
        <f t="shared" si="3496"/>
        <v>0</v>
      </c>
      <c r="NK147" s="164">
        <f t="shared" si="3496"/>
        <v>0</v>
      </c>
      <c r="NL147" s="180">
        <f t="shared" si="3496"/>
        <v>0</v>
      </c>
      <c r="NM147" s="165" t="e">
        <f t="shared" si="3496"/>
        <v>#DIV/0!</v>
      </c>
      <c r="NN147" s="164">
        <f t="shared" si="3496"/>
        <v>0</v>
      </c>
      <c r="NO147" s="176">
        <f t="shared" si="3496"/>
        <v>0</v>
      </c>
      <c r="NP147" s="175">
        <f t="shared" si="3300"/>
        <v>0</v>
      </c>
      <c r="NQ147" s="164">
        <f t="shared" si="3300"/>
        <v>0</v>
      </c>
      <c r="NR147" s="180">
        <f t="shared" si="3300"/>
        <v>0</v>
      </c>
      <c r="NS147" s="165" t="e">
        <f t="shared" si="3301"/>
        <v>#DIV/0!</v>
      </c>
      <c r="NT147" s="164">
        <f t="shared" si="3302"/>
        <v>0</v>
      </c>
      <c r="NU147" s="176">
        <f t="shared" si="3302"/>
        <v>0</v>
      </c>
      <c r="NV147" s="175">
        <f t="shared" ref="NV147:OM147" si="3497">SUM(NV144:NV146)</f>
        <v>0</v>
      </c>
      <c r="NW147" s="164">
        <f t="shared" si="3497"/>
        <v>0</v>
      </c>
      <c r="NX147" s="180">
        <f t="shared" si="3497"/>
        <v>0</v>
      </c>
      <c r="NY147" s="165" t="e">
        <f t="shared" si="3497"/>
        <v>#DIV/0!</v>
      </c>
      <c r="NZ147" s="164">
        <f t="shared" si="3497"/>
        <v>0</v>
      </c>
      <c r="OA147" s="176">
        <f t="shared" si="3497"/>
        <v>0</v>
      </c>
      <c r="OB147" s="175">
        <f t="shared" si="3497"/>
        <v>0</v>
      </c>
      <c r="OC147" s="164">
        <f t="shared" si="3497"/>
        <v>0</v>
      </c>
      <c r="OD147" s="180">
        <f t="shared" si="3497"/>
        <v>0</v>
      </c>
      <c r="OE147" s="165" t="e">
        <f t="shared" si="3497"/>
        <v>#DIV/0!</v>
      </c>
      <c r="OF147" s="164">
        <f t="shared" si="3497"/>
        <v>0</v>
      </c>
      <c r="OG147" s="176">
        <f t="shared" si="3497"/>
        <v>0</v>
      </c>
      <c r="OH147" s="175">
        <f t="shared" si="3497"/>
        <v>0</v>
      </c>
      <c r="OI147" s="164">
        <f t="shared" si="3497"/>
        <v>0</v>
      </c>
      <c r="OJ147" s="180">
        <f t="shared" si="3497"/>
        <v>0</v>
      </c>
      <c r="OK147" s="165" t="e">
        <f t="shared" si="3497"/>
        <v>#DIV/0!</v>
      </c>
      <c r="OL147" s="164">
        <f t="shared" si="3497"/>
        <v>0</v>
      </c>
      <c r="OM147" s="176">
        <f t="shared" si="3497"/>
        <v>0</v>
      </c>
      <c r="ON147" s="175">
        <f t="shared" si="3312"/>
        <v>0</v>
      </c>
      <c r="OO147" s="164">
        <f t="shared" si="3312"/>
        <v>0</v>
      </c>
      <c r="OP147" s="180">
        <f t="shared" si="3312"/>
        <v>0</v>
      </c>
      <c r="OQ147" s="165" t="e">
        <f t="shared" si="3313"/>
        <v>#DIV/0!</v>
      </c>
      <c r="OR147" s="164">
        <f t="shared" si="3314"/>
        <v>0</v>
      </c>
      <c r="OS147" s="176">
        <f t="shared" si="3314"/>
        <v>0</v>
      </c>
      <c r="OT147" s="175">
        <f t="shared" ref="OT147:PE147" si="3498">SUM(OT144:OT146)</f>
        <v>0</v>
      </c>
      <c r="OU147" s="164">
        <f t="shared" si="3498"/>
        <v>0</v>
      </c>
      <c r="OV147" s="180">
        <f t="shared" si="3498"/>
        <v>0</v>
      </c>
      <c r="OW147" s="165" t="e">
        <f t="shared" si="3498"/>
        <v>#DIV/0!</v>
      </c>
      <c r="OX147" s="164">
        <f t="shared" si="3498"/>
        <v>0</v>
      </c>
      <c r="OY147" s="176">
        <f t="shared" si="3498"/>
        <v>0</v>
      </c>
      <c r="OZ147" s="175">
        <f t="shared" si="3498"/>
        <v>0</v>
      </c>
      <c r="PA147" s="164">
        <f t="shared" si="3498"/>
        <v>0</v>
      </c>
      <c r="PB147" s="180">
        <f t="shared" si="3498"/>
        <v>0</v>
      </c>
      <c r="PC147" s="165" t="e">
        <f t="shared" si="3498"/>
        <v>#DIV/0!</v>
      </c>
      <c r="PD147" s="164">
        <f t="shared" si="3498"/>
        <v>0</v>
      </c>
      <c r="PE147" s="176">
        <f t="shared" si="3498"/>
        <v>0</v>
      </c>
      <c r="PF147" s="175">
        <f t="shared" si="3321"/>
        <v>0</v>
      </c>
      <c r="PG147" s="164">
        <f t="shared" si="3321"/>
        <v>0</v>
      </c>
      <c r="PH147" s="180">
        <f t="shared" si="3321"/>
        <v>0</v>
      </c>
      <c r="PI147" s="165" t="e">
        <f t="shared" si="3322"/>
        <v>#DIV/0!</v>
      </c>
      <c r="PJ147" s="164">
        <f t="shared" si="3323"/>
        <v>0</v>
      </c>
      <c r="PK147" s="176">
        <f t="shared" si="3323"/>
        <v>0</v>
      </c>
      <c r="PL147" s="175">
        <f t="shared" ref="PL147:PW147" si="3499">SUM(PL144:PL146)</f>
        <v>0</v>
      </c>
      <c r="PM147" s="164">
        <f t="shared" si="3499"/>
        <v>0</v>
      </c>
      <c r="PN147" s="180">
        <f t="shared" si="3499"/>
        <v>0</v>
      </c>
      <c r="PO147" s="165" t="e">
        <f t="shared" si="3499"/>
        <v>#DIV/0!</v>
      </c>
      <c r="PP147" s="164">
        <f t="shared" si="3499"/>
        <v>0</v>
      </c>
      <c r="PQ147" s="176">
        <f t="shared" si="3499"/>
        <v>0</v>
      </c>
      <c r="PR147" s="175">
        <f t="shared" si="3499"/>
        <v>0</v>
      </c>
      <c r="PS147" s="164">
        <f t="shared" si="3499"/>
        <v>0</v>
      </c>
      <c r="PT147" s="180">
        <f t="shared" si="3499"/>
        <v>0</v>
      </c>
      <c r="PU147" s="165" t="e">
        <f t="shared" si="3499"/>
        <v>#DIV/0!</v>
      </c>
      <c r="PV147" s="164">
        <f t="shared" si="3499"/>
        <v>0</v>
      </c>
      <c r="PW147" s="176">
        <f t="shared" si="3499"/>
        <v>0</v>
      </c>
    </row>
    <row r="148" spans="1:439" ht="18.75" customHeight="1">
      <c r="A148" s="108">
        <v>24</v>
      </c>
      <c r="B148" s="196" t="s">
        <v>878</v>
      </c>
      <c r="C148" s="196"/>
      <c r="D148" s="133"/>
      <c r="E148" s="133"/>
      <c r="F148" s="133"/>
      <c r="G148" s="133"/>
      <c r="H148" s="133"/>
      <c r="I148" s="147"/>
      <c r="J148" s="133"/>
      <c r="K148" s="134" t="e">
        <f t="shared" si="3092"/>
        <v>#DIV/0!</v>
      </c>
      <c r="L148" s="133"/>
      <c r="M148" s="135"/>
      <c r="N148" s="136"/>
      <c r="O148" s="148"/>
      <c r="P148" s="137"/>
      <c r="Q148" s="138"/>
      <c r="R148" s="137"/>
      <c r="S148" s="139"/>
      <c r="T148" s="140"/>
      <c r="U148" s="149"/>
      <c r="V148" s="141"/>
      <c r="W148" s="142"/>
      <c r="X148" s="141"/>
      <c r="Y148" s="143"/>
      <c r="Z148" s="144"/>
      <c r="AA148" s="147"/>
      <c r="AB148" s="133"/>
      <c r="AC148" s="134"/>
      <c r="AD148" s="133"/>
      <c r="AE148" s="145"/>
      <c r="AF148" s="144"/>
      <c r="AG148" s="147"/>
      <c r="AH148" s="133"/>
      <c r="AI148" s="134"/>
      <c r="AJ148" s="133"/>
      <c r="AK148" s="145"/>
      <c r="AL148" s="144"/>
      <c r="AM148" s="147"/>
      <c r="AN148" s="133"/>
      <c r="AO148" s="134"/>
      <c r="AP148" s="133"/>
      <c r="AQ148" s="145"/>
      <c r="AR148" s="144"/>
      <c r="AS148" s="147"/>
      <c r="AT148" s="133"/>
      <c r="AU148" s="134"/>
      <c r="AV148" s="133"/>
      <c r="AW148" s="145"/>
      <c r="AX148" s="144"/>
      <c r="AY148" s="147"/>
      <c r="AZ148" s="133"/>
      <c r="BA148" s="134"/>
      <c r="BB148" s="133"/>
      <c r="BC148" s="145"/>
      <c r="BD148" s="144"/>
      <c r="BE148" s="147"/>
      <c r="BF148" s="133"/>
      <c r="BG148" s="134"/>
      <c r="BH148" s="133"/>
      <c r="BI148" s="145"/>
      <c r="BJ148" s="144"/>
      <c r="BK148" s="147"/>
      <c r="BL148" s="133"/>
      <c r="BM148" s="134"/>
      <c r="BN148" s="133"/>
      <c r="BO148" s="145"/>
      <c r="BP148" s="144"/>
      <c r="BQ148" s="147"/>
      <c r="BR148" s="133"/>
      <c r="BS148" s="134"/>
      <c r="BT148" s="133"/>
      <c r="BU148" s="145"/>
      <c r="BV148" s="144"/>
      <c r="BW148" s="147"/>
      <c r="BX148" s="133"/>
      <c r="BY148" s="134"/>
      <c r="BZ148" s="133"/>
      <c r="CA148" s="145"/>
      <c r="CB148" s="144"/>
      <c r="CC148" s="147"/>
      <c r="CD148" s="133"/>
      <c r="CE148" s="134"/>
      <c r="CF148" s="133"/>
      <c r="CG148" s="145"/>
      <c r="CH148" s="144"/>
      <c r="CI148" s="147"/>
      <c r="CJ148" s="133"/>
      <c r="CK148" s="134"/>
      <c r="CL148" s="133"/>
      <c r="CM148" s="145"/>
      <c r="CN148" s="144"/>
      <c r="CO148" s="147"/>
      <c r="CP148" s="133"/>
      <c r="CQ148" s="134"/>
      <c r="CR148" s="133"/>
      <c r="CS148" s="145"/>
      <c r="CT148" s="144"/>
      <c r="CU148" s="147"/>
      <c r="CV148" s="133"/>
      <c r="CW148" s="134"/>
      <c r="CX148" s="133"/>
      <c r="CY148" s="145"/>
      <c r="CZ148" s="144"/>
      <c r="DA148" s="147"/>
      <c r="DB148" s="133"/>
      <c r="DC148" s="134"/>
      <c r="DD148" s="133"/>
      <c r="DE148" s="145"/>
      <c r="DF148" s="144"/>
      <c r="DG148" s="147"/>
      <c r="DH148" s="133"/>
      <c r="DI148" s="134"/>
      <c r="DJ148" s="133"/>
      <c r="DK148" s="145"/>
      <c r="DL148" s="144"/>
      <c r="DM148" s="147"/>
      <c r="DN148" s="133"/>
      <c r="DO148" s="134"/>
      <c r="DP148" s="133"/>
      <c r="DQ148" s="145"/>
      <c r="DR148" s="144"/>
      <c r="DS148" s="147"/>
      <c r="DT148" s="133"/>
      <c r="DU148" s="134"/>
      <c r="DV148" s="133"/>
      <c r="DW148" s="145"/>
      <c r="DX148" s="144"/>
      <c r="DY148" s="147"/>
      <c r="DZ148" s="133"/>
      <c r="EA148" s="134"/>
      <c r="EB148" s="133"/>
      <c r="EC148" s="145"/>
      <c r="ED148" s="144"/>
      <c r="EE148" s="147"/>
      <c r="EF148" s="133"/>
      <c r="EG148" s="134"/>
      <c r="EH148" s="133"/>
      <c r="EI148" s="145"/>
      <c r="EJ148" s="144"/>
      <c r="EK148" s="147"/>
      <c r="EL148" s="133"/>
      <c r="EM148" s="134"/>
      <c r="EN148" s="133"/>
      <c r="EO148" s="145"/>
      <c r="EP148" s="144"/>
      <c r="EQ148" s="147"/>
      <c r="ER148" s="133"/>
      <c r="ES148" s="134"/>
      <c r="ET148" s="133"/>
      <c r="EU148" s="145"/>
      <c r="EV148" s="144"/>
      <c r="EW148" s="147"/>
      <c r="EX148" s="133"/>
      <c r="EY148" s="134"/>
      <c r="EZ148" s="133"/>
      <c r="FA148" s="145"/>
      <c r="FB148" s="144"/>
      <c r="FC148" s="147"/>
      <c r="FD148" s="133"/>
      <c r="FE148" s="134"/>
      <c r="FF148" s="133"/>
      <c r="FG148" s="145"/>
      <c r="FH148" s="144"/>
      <c r="FI148" s="147"/>
      <c r="FJ148" s="133"/>
      <c r="FK148" s="134"/>
      <c r="FL148" s="133"/>
      <c r="FM148" s="145"/>
      <c r="FN148" s="144"/>
      <c r="FO148" s="147"/>
      <c r="FP148" s="133"/>
      <c r="FQ148" s="134"/>
      <c r="FR148" s="133"/>
      <c r="FS148" s="145"/>
      <c r="FT148" s="144"/>
      <c r="FU148" s="147"/>
      <c r="FV148" s="133"/>
      <c r="FW148" s="134"/>
      <c r="FX148" s="133"/>
      <c r="FY148" s="145"/>
      <c r="FZ148" s="144"/>
      <c r="GA148" s="147"/>
      <c r="GB148" s="133"/>
      <c r="GC148" s="134"/>
      <c r="GD148" s="133"/>
      <c r="GE148" s="145"/>
      <c r="GF148" s="144"/>
      <c r="GG148" s="147"/>
      <c r="GH148" s="133"/>
      <c r="GI148" s="134"/>
      <c r="GJ148" s="133"/>
      <c r="GK148" s="145"/>
      <c r="GL148" s="144"/>
      <c r="GM148" s="147"/>
      <c r="GN148" s="133"/>
      <c r="GO148" s="134"/>
      <c r="GP148" s="133"/>
      <c r="GQ148" s="145"/>
      <c r="GR148" s="144"/>
      <c r="GS148" s="147"/>
      <c r="GT148" s="133"/>
      <c r="GU148" s="134"/>
      <c r="GV148" s="133"/>
      <c r="GW148" s="145"/>
      <c r="GX148" s="144"/>
      <c r="GY148" s="147"/>
      <c r="GZ148" s="133"/>
      <c r="HA148" s="134"/>
      <c r="HB148" s="133"/>
      <c r="HC148" s="145"/>
      <c r="HD148" s="144"/>
      <c r="HE148" s="147"/>
      <c r="HF148" s="133"/>
      <c r="HG148" s="134"/>
      <c r="HH148" s="133"/>
      <c r="HI148" s="145"/>
      <c r="HJ148" s="144"/>
      <c r="HK148" s="147"/>
      <c r="HL148" s="133"/>
      <c r="HM148" s="134"/>
      <c r="HN148" s="133"/>
      <c r="HO148" s="145"/>
      <c r="HP148" s="144"/>
      <c r="HQ148" s="147"/>
      <c r="HR148" s="133"/>
      <c r="HS148" s="134"/>
      <c r="HT148" s="133"/>
      <c r="HU148" s="145"/>
      <c r="HV148" s="144"/>
      <c r="HW148" s="147"/>
      <c r="HX148" s="133"/>
      <c r="HY148" s="134"/>
      <c r="HZ148" s="133"/>
      <c r="IA148" s="145"/>
      <c r="IB148" s="144"/>
      <c r="IC148" s="147"/>
      <c r="ID148" s="133"/>
      <c r="IE148" s="134"/>
      <c r="IF148" s="133"/>
      <c r="IG148" s="145"/>
      <c r="IH148" s="144"/>
      <c r="II148" s="147"/>
      <c r="IJ148" s="133"/>
      <c r="IK148" s="134"/>
      <c r="IL148" s="133"/>
      <c r="IM148" s="145"/>
      <c r="IN148" s="144"/>
      <c r="IO148" s="147"/>
      <c r="IP148" s="133"/>
      <c r="IQ148" s="134"/>
      <c r="IR148" s="133"/>
      <c r="IS148" s="145"/>
      <c r="IT148" s="144"/>
      <c r="IU148" s="147"/>
      <c r="IV148" s="133"/>
      <c r="IW148" s="134"/>
      <c r="IX148" s="133"/>
      <c r="IY148" s="145"/>
      <c r="IZ148" s="144"/>
      <c r="JA148" s="147"/>
      <c r="JB148" s="133"/>
      <c r="JC148" s="134"/>
      <c r="JD148" s="133"/>
      <c r="JE148" s="145"/>
      <c r="JF148" s="144"/>
      <c r="JG148" s="147"/>
      <c r="JH148" s="133"/>
      <c r="JI148" s="134"/>
      <c r="JJ148" s="133"/>
      <c r="JK148" s="145"/>
      <c r="JL148" s="144"/>
      <c r="JM148" s="147"/>
      <c r="JN148" s="133"/>
      <c r="JO148" s="134"/>
      <c r="JP148" s="133"/>
      <c r="JQ148" s="145"/>
      <c r="JR148" s="144"/>
      <c r="JS148" s="147"/>
      <c r="JT148" s="133"/>
      <c r="JU148" s="134"/>
      <c r="JV148" s="133"/>
      <c r="JW148" s="145"/>
      <c r="JX148" s="144"/>
      <c r="JY148" s="147"/>
      <c r="JZ148" s="133"/>
      <c r="KA148" s="134"/>
      <c r="KB148" s="133"/>
      <c r="KC148" s="145"/>
      <c r="KD148" s="144"/>
      <c r="KE148" s="147"/>
      <c r="KF148" s="133"/>
      <c r="KG148" s="134"/>
      <c r="KH148" s="133"/>
      <c r="KI148" s="145"/>
      <c r="KJ148" s="144"/>
      <c r="KK148" s="147"/>
      <c r="KL148" s="133"/>
      <c r="KM148" s="134"/>
      <c r="KN148" s="133"/>
      <c r="KO148" s="145"/>
      <c r="KP148" s="144"/>
      <c r="KQ148" s="147"/>
      <c r="KR148" s="133"/>
      <c r="KS148" s="134"/>
      <c r="KT148" s="133"/>
      <c r="KU148" s="145"/>
      <c r="KV148" s="144"/>
      <c r="KW148" s="147"/>
      <c r="KX148" s="133"/>
      <c r="KY148" s="134"/>
      <c r="KZ148" s="133"/>
      <c r="LA148" s="145"/>
      <c r="LB148" s="144"/>
      <c r="LC148" s="147"/>
      <c r="LD148" s="133"/>
      <c r="LE148" s="134"/>
      <c r="LF148" s="133"/>
      <c r="LG148" s="145"/>
      <c r="LH148" s="144"/>
      <c r="LI148" s="147"/>
      <c r="LJ148" s="133"/>
      <c r="LK148" s="134"/>
      <c r="LL148" s="133"/>
      <c r="LM148" s="145"/>
      <c r="LN148" s="144"/>
      <c r="LO148" s="147"/>
      <c r="LP148" s="133"/>
      <c r="LQ148" s="134"/>
      <c r="LR148" s="133"/>
      <c r="LS148" s="145"/>
      <c r="LT148" s="144"/>
      <c r="LU148" s="147"/>
      <c r="LV148" s="133"/>
      <c r="LW148" s="134"/>
      <c r="LX148" s="133"/>
      <c r="LY148" s="145"/>
      <c r="LZ148" s="144"/>
      <c r="MA148" s="147"/>
      <c r="MB148" s="133"/>
      <c r="MC148" s="134"/>
      <c r="MD148" s="133"/>
      <c r="ME148" s="145"/>
      <c r="MF148" s="144"/>
      <c r="MG148" s="147"/>
      <c r="MH148" s="133"/>
      <c r="MI148" s="134"/>
      <c r="MJ148" s="133"/>
      <c r="MK148" s="145"/>
      <c r="ML148" s="144"/>
      <c r="MM148" s="147"/>
      <c r="MN148" s="133"/>
      <c r="MO148" s="134"/>
      <c r="MP148" s="133"/>
      <c r="MQ148" s="145"/>
      <c r="MR148" s="144"/>
      <c r="MS148" s="147"/>
      <c r="MT148" s="133"/>
      <c r="MU148" s="134"/>
      <c r="MV148" s="133"/>
      <c r="MW148" s="145"/>
      <c r="MX148" s="144"/>
      <c r="MY148" s="147"/>
      <c r="MZ148" s="133"/>
      <c r="NA148" s="134"/>
      <c r="NB148" s="133"/>
      <c r="NC148" s="145"/>
      <c r="ND148" s="144"/>
      <c r="NE148" s="147"/>
      <c r="NF148" s="133"/>
      <c r="NG148" s="134"/>
      <c r="NH148" s="133"/>
      <c r="NI148" s="145"/>
      <c r="NJ148" s="144"/>
      <c r="NK148" s="147"/>
      <c r="NL148" s="133"/>
      <c r="NM148" s="134"/>
      <c r="NN148" s="133"/>
      <c r="NO148" s="145"/>
      <c r="NP148" s="144"/>
      <c r="NQ148" s="147"/>
      <c r="NR148" s="133"/>
      <c r="NS148" s="134"/>
      <c r="NT148" s="133"/>
      <c r="NU148" s="145"/>
      <c r="NV148" s="144"/>
      <c r="NW148" s="147"/>
      <c r="NX148" s="133"/>
      <c r="NY148" s="134"/>
      <c r="NZ148" s="133"/>
      <c r="OA148" s="145"/>
      <c r="OB148" s="144"/>
      <c r="OC148" s="147"/>
      <c r="OD148" s="133"/>
      <c r="OE148" s="134"/>
      <c r="OF148" s="133"/>
      <c r="OG148" s="145"/>
      <c r="OH148" s="144"/>
      <c r="OI148" s="147"/>
      <c r="OJ148" s="133"/>
      <c r="OK148" s="134"/>
      <c r="OL148" s="133"/>
      <c r="OM148" s="145"/>
      <c r="ON148" s="144"/>
      <c r="OO148" s="147"/>
      <c r="OP148" s="133"/>
      <c r="OQ148" s="134"/>
      <c r="OR148" s="133"/>
      <c r="OS148" s="145"/>
      <c r="OT148" s="144"/>
      <c r="OU148" s="147"/>
      <c r="OV148" s="133"/>
      <c r="OW148" s="134"/>
      <c r="OX148" s="133"/>
      <c r="OY148" s="145"/>
      <c r="OZ148" s="144"/>
      <c r="PA148" s="147"/>
      <c r="PB148" s="133"/>
      <c r="PC148" s="134"/>
      <c r="PD148" s="133"/>
      <c r="PE148" s="145"/>
      <c r="PF148" s="144"/>
      <c r="PG148" s="147"/>
      <c r="PH148" s="133"/>
      <c r="PI148" s="134"/>
      <c r="PJ148" s="133"/>
      <c r="PK148" s="145"/>
      <c r="PL148" s="144"/>
      <c r="PM148" s="147"/>
      <c r="PN148" s="133"/>
      <c r="PO148" s="134"/>
      <c r="PP148" s="133"/>
      <c r="PQ148" s="145"/>
      <c r="PR148" s="144"/>
      <c r="PS148" s="147"/>
      <c r="PT148" s="133"/>
      <c r="PU148" s="134"/>
      <c r="PV148" s="133"/>
      <c r="PW148" s="145"/>
    </row>
    <row r="149" spans="1:439" s="98" customFormat="1">
      <c r="A149" s="150"/>
      <c r="B149" s="184" t="s">
        <v>879</v>
      </c>
      <c r="C149" s="184" t="s">
        <v>880</v>
      </c>
      <c r="D149" s="133">
        <f>+'[10]ค่าใช้+ประสาน งบโครงการ (P)'!D58</f>
        <v>0</v>
      </c>
      <c r="E149" s="133">
        <f>+'[10]ค่าใช้+ประสาน งบโครงการ (P)'!E58</f>
        <v>0</v>
      </c>
      <c r="F149" s="133">
        <f t="shared" ref="F149:F153" si="3500">+D149+E149</f>
        <v>0</v>
      </c>
      <c r="G149" s="133">
        <f>+'[10]ค่าใช้+ประสาน งบโครงการ (P)'!F58</f>
        <v>0</v>
      </c>
      <c r="H149" s="133">
        <f t="shared" ref="H149:H153" si="3501">+F149-G149</f>
        <v>0</v>
      </c>
      <c r="I149" s="147">
        <f>+'[10]ค่าใช้+ประสาน งบโครงการ (P)'!H58</f>
        <v>1798343.56</v>
      </c>
      <c r="J149" s="133">
        <f t="shared" ref="J149:J153" si="3502">+H149-I149</f>
        <v>-1798343.56</v>
      </c>
      <c r="K149" s="134" t="e">
        <f t="shared" si="3092"/>
        <v>#DIV/0!</v>
      </c>
      <c r="L149" s="133">
        <f>+'[10]ค่าใช้+ประสาน งบโครงการ (P)'!K58</f>
        <v>55328</v>
      </c>
      <c r="M149" s="135">
        <f t="shared" ref="M149:M153" si="3503">+J149-L149</f>
        <v>-1853671.56</v>
      </c>
      <c r="N149" s="136">
        <f t="shared" si="3115"/>
        <v>0</v>
      </c>
      <c r="O149" s="148">
        <f t="shared" si="3115"/>
        <v>0</v>
      </c>
      <c r="P149" s="137">
        <f t="shared" si="3115"/>
        <v>0</v>
      </c>
      <c r="Q149" s="138" t="e">
        <f t="shared" si="3116"/>
        <v>#DIV/0!</v>
      </c>
      <c r="R149" s="137">
        <f t="shared" si="3117"/>
        <v>0</v>
      </c>
      <c r="S149" s="139">
        <f t="shared" si="3117"/>
        <v>0</v>
      </c>
      <c r="T149" s="140">
        <f t="shared" si="3352"/>
        <v>0</v>
      </c>
      <c r="U149" s="149">
        <f t="shared" si="3352"/>
        <v>1798343.56</v>
      </c>
      <c r="V149" s="141">
        <f t="shared" ref="V149:V153" si="3504">+T149-U149</f>
        <v>-1798343.56</v>
      </c>
      <c r="W149" s="142" t="e">
        <f t="shared" si="3120"/>
        <v>#DIV/0!</v>
      </c>
      <c r="X149" s="141">
        <f t="shared" si="3354"/>
        <v>55328</v>
      </c>
      <c r="Y149" s="143">
        <f t="shared" ref="Y149:Y153" si="3505">+V149-X149</f>
        <v>-1853671.56</v>
      </c>
      <c r="Z149" s="144">
        <v>0</v>
      </c>
      <c r="AA149" s="147">
        <v>0</v>
      </c>
      <c r="AB149" s="133">
        <f t="shared" ref="AB149:AB153" si="3506">+Z149-AA149</f>
        <v>0</v>
      </c>
      <c r="AC149" s="134" t="e">
        <f t="shared" ref="AC149:AC153" si="3507">AA149/Z149*100</f>
        <v>#DIV/0!</v>
      </c>
      <c r="AD149" s="133">
        <v>0</v>
      </c>
      <c r="AE149" s="145">
        <f t="shared" ref="AE149:AE153" si="3508">+AB149-AD149</f>
        <v>0</v>
      </c>
      <c r="AF149" s="144">
        <v>0</v>
      </c>
      <c r="AG149" s="147">
        <v>0</v>
      </c>
      <c r="AH149" s="133">
        <f t="shared" ref="AH149:AH153" si="3509">+AF149-AG149</f>
        <v>0</v>
      </c>
      <c r="AI149" s="134" t="e">
        <f t="shared" ref="AI149:AI153" si="3510">AG149/AF149*100</f>
        <v>#DIV/0!</v>
      </c>
      <c r="AJ149" s="133">
        <v>0</v>
      </c>
      <c r="AK149" s="145">
        <f t="shared" ref="AK149:AK153" si="3511">+AH149-AJ149</f>
        <v>0</v>
      </c>
      <c r="AL149" s="144">
        <f t="shared" si="3129"/>
        <v>0</v>
      </c>
      <c r="AM149" s="147">
        <f t="shared" si="3129"/>
        <v>1798343.56</v>
      </c>
      <c r="AN149" s="133">
        <f t="shared" si="3129"/>
        <v>-1798343.56</v>
      </c>
      <c r="AO149" s="134" t="e">
        <f t="shared" si="3130"/>
        <v>#DIV/0!</v>
      </c>
      <c r="AP149" s="133">
        <f t="shared" si="3131"/>
        <v>55328</v>
      </c>
      <c r="AQ149" s="145">
        <f t="shared" si="3131"/>
        <v>-1853671.56</v>
      </c>
      <c r="AR149" s="144">
        <v>0</v>
      </c>
      <c r="AS149" s="147">
        <v>0</v>
      </c>
      <c r="AT149" s="133">
        <f t="shared" si="3132"/>
        <v>0</v>
      </c>
      <c r="AU149" s="134" t="e">
        <f t="shared" si="3133"/>
        <v>#DIV/0!</v>
      </c>
      <c r="AV149" s="133">
        <v>0</v>
      </c>
      <c r="AW149" s="145">
        <f t="shared" si="3134"/>
        <v>0</v>
      </c>
      <c r="AX149" s="144">
        <v>0</v>
      </c>
      <c r="AY149" s="147">
        <v>0</v>
      </c>
      <c r="AZ149" s="133">
        <f t="shared" si="3135"/>
        <v>0</v>
      </c>
      <c r="BA149" s="134" t="e">
        <f t="shared" si="3136"/>
        <v>#DIV/0!</v>
      </c>
      <c r="BB149" s="133">
        <v>0</v>
      </c>
      <c r="BC149" s="145">
        <f t="shared" si="3137"/>
        <v>0</v>
      </c>
      <c r="BD149" s="144">
        <f>+'[10]P-PDR07.0-E'!B5</f>
        <v>0</v>
      </c>
      <c r="BE149" s="147">
        <f>+'[10]P-PDR07.0-E'!C5</f>
        <v>1798343.56</v>
      </c>
      <c r="BF149" s="133">
        <f t="shared" si="3138"/>
        <v>-1798343.56</v>
      </c>
      <c r="BG149" s="134" t="e">
        <f t="shared" si="3139"/>
        <v>#DIV/0!</v>
      </c>
      <c r="BH149" s="133">
        <f>+'[10]P-PDR07.0-E'!D5</f>
        <v>55328</v>
      </c>
      <c r="BI149" s="145">
        <f t="shared" si="3140"/>
        <v>-1853671.56</v>
      </c>
      <c r="BJ149" s="144">
        <f t="shared" si="3141"/>
        <v>0</v>
      </c>
      <c r="BK149" s="147">
        <f t="shared" si="3141"/>
        <v>0</v>
      </c>
      <c r="BL149" s="133">
        <f t="shared" si="3141"/>
        <v>0</v>
      </c>
      <c r="BM149" s="134" t="e">
        <f t="shared" si="3142"/>
        <v>#DIV/0!</v>
      </c>
      <c r="BN149" s="133">
        <f t="shared" si="3143"/>
        <v>0</v>
      </c>
      <c r="BO149" s="145">
        <f t="shared" si="3143"/>
        <v>0</v>
      </c>
      <c r="BP149" s="144">
        <v>0</v>
      </c>
      <c r="BQ149" s="147">
        <v>0</v>
      </c>
      <c r="BR149" s="133">
        <f t="shared" si="3144"/>
        <v>0</v>
      </c>
      <c r="BS149" s="134" t="e">
        <f t="shared" si="3145"/>
        <v>#DIV/0!</v>
      </c>
      <c r="BT149" s="133">
        <v>0</v>
      </c>
      <c r="BU149" s="145">
        <f t="shared" si="3146"/>
        <v>0</v>
      </c>
      <c r="BV149" s="144">
        <v>0</v>
      </c>
      <c r="BW149" s="147">
        <v>0</v>
      </c>
      <c r="BX149" s="133">
        <f t="shared" si="3147"/>
        <v>0</v>
      </c>
      <c r="BY149" s="134" t="e">
        <f t="shared" si="3148"/>
        <v>#DIV/0!</v>
      </c>
      <c r="BZ149" s="133">
        <v>0</v>
      </c>
      <c r="CA149" s="145">
        <f t="shared" si="3149"/>
        <v>0</v>
      </c>
      <c r="CB149" s="144">
        <v>0</v>
      </c>
      <c r="CC149" s="147">
        <v>0</v>
      </c>
      <c r="CD149" s="133">
        <f t="shared" si="3150"/>
        <v>0</v>
      </c>
      <c r="CE149" s="134" t="e">
        <f t="shared" si="3151"/>
        <v>#DIV/0!</v>
      </c>
      <c r="CF149" s="133">
        <v>0</v>
      </c>
      <c r="CG149" s="145">
        <f t="shared" si="3152"/>
        <v>0</v>
      </c>
      <c r="CH149" s="144">
        <f t="shared" si="3153"/>
        <v>0</v>
      </c>
      <c r="CI149" s="147">
        <f t="shared" si="3153"/>
        <v>0</v>
      </c>
      <c r="CJ149" s="133">
        <f t="shared" si="3153"/>
        <v>0</v>
      </c>
      <c r="CK149" s="134" t="e">
        <f t="shared" si="3154"/>
        <v>#DIV/0!</v>
      </c>
      <c r="CL149" s="133">
        <f t="shared" si="3155"/>
        <v>0</v>
      </c>
      <c r="CM149" s="145">
        <f t="shared" si="3155"/>
        <v>0</v>
      </c>
      <c r="CN149" s="144">
        <v>0</v>
      </c>
      <c r="CO149" s="147">
        <v>0</v>
      </c>
      <c r="CP149" s="133">
        <f t="shared" si="3156"/>
        <v>0</v>
      </c>
      <c r="CQ149" s="134" t="e">
        <f t="shared" si="3157"/>
        <v>#DIV/0!</v>
      </c>
      <c r="CR149" s="133">
        <v>0</v>
      </c>
      <c r="CS149" s="145">
        <f t="shared" si="3158"/>
        <v>0</v>
      </c>
      <c r="CT149" s="144">
        <v>0</v>
      </c>
      <c r="CU149" s="147">
        <v>0</v>
      </c>
      <c r="CV149" s="133">
        <f t="shared" si="3159"/>
        <v>0</v>
      </c>
      <c r="CW149" s="134" t="e">
        <f t="shared" si="3160"/>
        <v>#DIV/0!</v>
      </c>
      <c r="CX149" s="133">
        <v>0</v>
      </c>
      <c r="CY149" s="145">
        <f t="shared" si="3161"/>
        <v>0</v>
      </c>
      <c r="CZ149" s="144">
        <v>0</v>
      </c>
      <c r="DA149" s="147">
        <v>0</v>
      </c>
      <c r="DB149" s="133">
        <f t="shared" si="3162"/>
        <v>0</v>
      </c>
      <c r="DC149" s="134" t="e">
        <f t="shared" si="3163"/>
        <v>#DIV/0!</v>
      </c>
      <c r="DD149" s="133">
        <v>0</v>
      </c>
      <c r="DE149" s="145">
        <f t="shared" si="3164"/>
        <v>0</v>
      </c>
      <c r="DF149" s="144">
        <f t="shared" si="3165"/>
        <v>0</v>
      </c>
      <c r="DG149" s="147">
        <f t="shared" si="3165"/>
        <v>0</v>
      </c>
      <c r="DH149" s="133">
        <f t="shared" si="3165"/>
        <v>0</v>
      </c>
      <c r="DI149" s="134" t="e">
        <f t="shared" si="3166"/>
        <v>#DIV/0!</v>
      </c>
      <c r="DJ149" s="133">
        <f t="shared" si="3167"/>
        <v>0</v>
      </c>
      <c r="DK149" s="145">
        <f t="shared" si="3167"/>
        <v>0</v>
      </c>
      <c r="DL149" s="144"/>
      <c r="DM149" s="147"/>
      <c r="DN149" s="133">
        <f t="shared" si="3168"/>
        <v>0</v>
      </c>
      <c r="DO149" s="134" t="e">
        <f t="shared" si="3169"/>
        <v>#DIV/0!</v>
      </c>
      <c r="DP149" s="133"/>
      <c r="DQ149" s="145">
        <f t="shared" si="3170"/>
        <v>0</v>
      </c>
      <c r="DR149" s="144"/>
      <c r="DS149" s="147"/>
      <c r="DT149" s="133">
        <f t="shared" si="3171"/>
        <v>0</v>
      </c>
      <c r="DU149" s="134" t="e">
        <f t="shared" si="3172"/>
        <v>#DIV/0!</v>
      </c>
      <c r="DV149" s="133"/>
      <c r="DW149" s="145">
        <f t="shared" si="3173"/>
        <v>0</v>
      </c>
      <c r="DX149" s="144"/>
      <c r="DY149" s="147"/>
      <c r="DZ149" s="133">
        <f t="shared" ref="DZ149:DZ153" si="3512">+DX149-DY149</f>
        <v>0</v>
      </c>
      <c r="EA149" s="134" t="e">
        <f t="shared" ref="EA149:EA153" si="3513">DY149/DX149*100</f>
        <v>#DIV/0!</v>
      </c>
      <c r="EB149" s="133"/>
      <c r="EC149" s="145">
        <f t="shared" ref="EC149:EC153" si="3514">+DZ149-EB149</f>
        <v>0</v>
      </c>
      <c r="ED149" s="144">
        <f t="shared" si="3177"/>
        <v>0</v>
      </c>
      <c r="EE149" s="147">
        <f t="shared" si="3177"/>
        <v>0</v>
      </c>
      <c r="EF149" s="133">
        <f t="shared" si="3177"/>
        <v>0</v>
      </c>
      <c r="EG149" s="134" t="e">
        <f t="shared" si="3178"/>
        <v>#DIV/0!</v>
      </c>
      <c r="EH149" s="133">
        <f t="shared" si="3179"/>
        <v>0</v>
      </c>
      <c r="EI149" s="145">
        <f t="shared" si="3179"/>
        <v>0</v>
      </c>
      <c r="EJ149" s="144"/>
      <c r="EK149" s="147"/>
      <c r="EL149" s="133">
        <f t="shared" ref="EL149:EL153" si="3515">+EJ149-EK149</f>
        <v>0</v>
      </c>
      <c r="EM149" s="134" t="e">
        <f t="shared" ref="EM149:EM153" si="3516">EK149/EJ149*100</f>
        <v>#DIV/0!</v>
      </c>
      <c r="EN149" s="133"/>
      <c r="EO149" s="145">
        <f t="shared" ref="EO149:EO153" si="3517">+EL149-EN149</f>
        <v>0</v>
      </c>
      <c r="EP149" s="144"/>
      <c r="EQ149" s="147"/>
      <c r="ER149" s="133">
        <f t="shared" ref="ER149:ER153" si="3518">+EP149-EQ149</f>
        <v>0</v>
      </c>
      <c r="ES149" s="134" t="e">
        <f t="shared" ref="ES149:ES153" si="3519">EQ149/EP149*100</f>
        <v>#DIV/0!</v>
      </c>
      <c r="ET149" s="133"/>
      <c r="EU149" s="145">
        <f t="shared" ref="EU149:EU153" si="3520">+ER149-ET149</f>
        <v>0</v>
      </c>
      <c r="EV149" s="144"/>
      <c r="EW149" s="147"/>
      <c r="EX149" s="133">
        <f t="shared" ref="EX149:EX153" si="3521">+EV149-EW149</f>
        <v>0</v>
      </c>
      <c r="EY149" s="134" t="e">
        <f t="shared" ref="EY149:EY153" si="3522">EW149/EV149*100</f>
        <v>#DIV/0!</v>
      </c>
      <c r="EZ149" s="133"/>
      <c r="FA149" s="145">
        <f t="shared" ref="FA149:FA153" si="3523">+EX149-EZ149</f>
        <v>0</v>
      </c>
      <c r="FB149" s="144"/>
      <c r="FC149" s="147"/>
      <c r="FD149" s="133">
        <f t="shared" ref="FD149:FD153" si="3524">+FB149-FC149</f>
        <v>0</v>
      </c>
      <c r="FE149" s="134" t="e">
        <f t="shared" ref="FE149:FE153" si="3525">FC149/FB149*100</f>
        <v>#DIV/0!</v>
      </c>
      <c r="FF149" s="133"/>
      <c r="FG149" s="145">
        <f t="shared" ref="FG149:FG153" si="3526">+FD149-FF149</f>
        <v>0</v>
      </c>
      <c r="FH149" s="144"/>
      <c r="FI149" s="147"/>
      <c r="FJ149" s="133">
        <f t="shared" ref="FJ149:FJ153" si="3527">+FH149-FI149</f>
        <v>0</v>
      </c>
      <c r="FK149" s="134" t="e">
        <f t="shared" ref="FK149:FK153" si="3528">FI149/FH149*100</f>
        <v>#DIV/0!</v>
      </c>
      <c r="FL149" s="133"/>
      <c r="FM149" s="145">
        <f t="shared" ref="FM149:FM153" si="3529">+FJ149-FL149</f>
        <v>0</v>
      </c>
      <c r="FN149" s="144">
        <f t="shared" si="3195"/>
        <v>0</v>
      </c>
      <c r="FO149" s="147">
        <f t="shared" si="3195"/>
        <v>0</v>
      </c>
      <c r="FP149" s="133">
        <f t="shared" si="3195"/>
        <v>0</v>
      </c>
      <c r="FQ149" s="134" t="e">
        <f t="shared" si="3196"/>
        <v>#DIV/0!</v>
      </c>
      <c r="FR149" s="133">
        <f t="shared" si="3197"/>
        <v>0</v>
      </c>
      <c r="FS149" s="145">
        <f t="shared" si="3197"/>
        <v>0</v>
      </c>
      <c r="FT149" s="144"/>
      <c r="FU149" s="147"/>
      <c r="FV149" s="133">
        <f t="shared" ref="FV149:FV153" si="3530">+FT149-FU149</f>
        <v>0</v>
      </c>
      <c r="FW149" s="134" t="e">
        <f t="shared" ref="FW149:FW153" si="3531">FU149/FT149*100</f>
        <v>#DIV/0!</v>
      </c>
      <c r="FX149" s="133"/>
      <c r="FY149" s="145">
        <f t="shared" ref="FY149:FY153" si="3532">+FV149-FX149</f>
        <v>0</v>
      </c>
      <c r="FZ149" s="144"/>
      <c r="GA149" s="147"/>
      <c r="GB149" s="133">
        <f t="shared" ref="GB149:GB153" si="3533">+FZ149-GA149</f>
        <v>0</v>
      </c>
      <c r="GC149" s="134" t="e">
        <f t="shared" ref="GC149:GC153" si="3534">GA149/FZ149*100</f>
        <v>#DIV/0!</v>
      </c>
      <c r="GD149" s="133"/>
      <c r="GE149" s="145">
        <f t="shared" ref="GE149:GE153" si="3535">+GB149-GD149</f>
        <v>0</v>
      </c>
      <c r="GF149" s="144"/>
      <c r="GG149" s="147"/>
      <c r="GH149" s="133">
        <f t="shared" ref="GH149:GH153" si="3536">+GF149-GG149</f>
        <v>0</v>
      </c>
      <c r="GI149" s="134" t="e">
        <f t="shared" ref="GI149:GI153" si="3537">GG149/GF149*100</f>
        <v>#DIV/0!</v>
      </c>
      <c r="GJ149" s="133"/>
      <c r="GK149" s="145">
        <f t="shared" ref="GK149:GK153" si="3538">+GH149-GJ149</f>
        <v>0</v>
      </c>
      <c r="GL149" s="144">
        <f t="shared" si="3207"/>
        <v>0</v>
      </c>
      <c r="GM149" s="147">
        <f t="shared" si="3207"/>
        <v>0</v>
      </c>
      <c r="GN149" s="133">
        <f t="shared" si="3207"/>
        <v>0</v>
      </c>
      <c r="GO149" s="134" t="e">
        <f t="shared" si="3208"/>
        <v>#DIV/0!</v>
      </c>
      <c r="GP149" s="133">
        <f t="shared" si="3209"/>
        <v>0</v>
      </c>
      <c r="GQ149" s="145">
        <f t="shared" si="3209"/>
        <v>0</v>
      </c>
      <c r="GR149" s="144"/>
      <c r="GS149" s="147"/>
      <c r="GT149" s="133">
        <f t="shared" ref="GT149:GT153" si="3539">+GR149-GS149</f>
        <v>0</v>
      </c>
      <c r="GU149" s="134" t="e">
        <f t="shared" ref="GU149:GU153" si="3540">GS149/GR149*100</f>
        <v>#DIV/0!</v>
      </c>
      <c r="GV149" s="133"/>
      <c r="GW149" s="145">
        <f t="shared" ref="GW149:GW153" si="3541">+GT149-GV149</f>
        <v>0</v>
      </c>
      <c r="GX149" s="144"/>
      <c r="GY149" s="147"/>
      <c r="GZ149" s="133">
        <f t="shared" ref="GZ149:GZ153" si="3542">+GX149-GY149</f>
        <v>0</v>
      </c>
      <c r="HA149" s="134" t="e">
        <f t="shared" ref="HA149:HA153" si="3543">GY149/GX149*100</f>
        <v>#DIV/0!</v>
      </c>
      <c r="HB149" s="133"/>
      <c r="HC149" s="145">
        <f t="shared" ref="HC149:HC153" si="3544">+GZ149-HB149</f>
        <v>0</v>
      </c>
      <c r="HD149" s="144"/>
      <c r="HE149" s="147"/>
      <c r="HF149" s="133">
        <f t="shared" ref="HF149:HF153" si="3545">+HD149-HE149</f>
        <v>0</v>
      </c>
      <c r="HG149" s="134" t="e">
        <f t="shared" ref="HG149:HG153" si="3546">HE149/HD149*100</f>
        <v>#DIV/0!</v>
      </c>
      <c r="HH149" s="133"/>
      <c r="HI149" s="145">
        <f t="shared" ref="HI149:HI153" si="3547">+HF149-HH149</f>
        <v>0</v>
      </c>
      <c r="HJ149" s="144"/>
      <c r="HK149" s="147"/>
      <c r="HL149" s="133">
        <f t="shared" ref="HL149:HL153" si="3548">+HJ149-HK149</f>
        <v>0</v>
      </c>
      <c r="HM149" s="134" t="e">
        <f t="shared" ref="HM149:HM153" si="3549">HK149/HJ149*100</f>
        <v>#DIV/0!</v>
      </c>
      <c r="HN149" s="133"/>
      <c r="HO149" s="145">
        <f t="shared" ref="HO149:HO153" si="3550">+HL149-HN149</f>
        <v>0</v>
      </c>
      <c r="HP149" s="144"/>
      <c r="HQ149" s="147"/>
      <c r="HR149" s="133">
        <f t="shared" ref="HR149:HR153" si="3551">+HP149-HQ149</f>
        <v>0</v>
      </c>
      <c r="HS149" s="134" t="e">
        <f t="shared" ref="HS149:HS153" si="3552">HQ149/HP149*100</f>
        <v>#DIV/0!</v>
      </c>
      <c r="HT149" s="133"/>
      <c r="HU149" s="145">
        <f t="shared" ref="HU149:HU153" si="3553">+HR149-HT149</f>
        <v>0</v>
      </c>
      <c r="HV149" s="144"/>
      <c r="HW149" s="147"/>
      <c r="HX149" s="133">
        <f t="shared" ref="HX149:HX153" si="3554">+HV149-HW149</f>
        <v>0</v>
      </c>
      <c r="HY149" s="134" t="e">
        <f t="shared" ref="HY149:HY153" si="3555">HW149/HV149*100</f>
        <v>#DIV/0!</v>
      </c>
      <c r="HZ149" s="133"/>
      <c r="IA149" s="145">
        <f t="shared" ref="IA149:IA153" si="3556">+HX149-HZ149</f>
        <v>0</v>
      </c>
      <c r="IB149" s="144">
        <f t="shared" si="3228"/>
        <v>0</v>
      </c>
      <c r="IC149" s="147">
        <f t="shared" si="3228"/>
        <v>0</v>
      </c>
      <c r="ID149" s="133">
        <f t="shared" si="3228"/>
        <v>0</v>
      </c>
      <c r="IE149" s="134" t="e">
        <f t="shared" si="3229"/>
        <v>#DIV/0!</v>
      </c>
      <c r="IF149" s="133">
        <f t="shared" si="3230"/>
        <v>0</v>
      </c>
      <c r="IG149" s="145">
        <f t="shared" si="3230"/>
        <v>0</v>
      </c>
      <c r="IH149" s="144"/>
      <c r="II149" s="147"/>
      <c r="IJ149" s="133">
        <f t="shared" ref="IJ149:IJ153" si="3557">+IH149-II149</f>
        <v>0</v>
      </c>
      <c r="IK149" s="134" t="e">
        <f t="shared" ref="IK149:IK153" si="3558">II149/IH149*100</f>
        <v>#DIV/0!</v>
      </c>
      <c r="IL149" s="133"/>
      <c r="IM149" s="145">
        <f t="shared" ref="IM149:IM153" si="3559">+IJ149-IL149</f>
        <v>0</v>
      </c>
      <c r="IN149" s="144"/>
      <c r="IO149" s="147"/>
      <c r="IP149" s="133">
        <f t="shared" ref="IP149:IP153" si="3560">+IN149-IO149</f>
        <v>0</v>
      </c>
      <c r="IQ149" s="134" t="e">
        <f t="shared" ref="IQ149:IQ153" si="3561">IO149/IN149*100</f>
        <v>#DIV/0!</v>
      </c>
      <c r="IR149" s="133"/>
      <c r="IS149" s="145">
        <f t="shared" ref="IS149:IS153" si="3562">+IP149-IR149</f>
        <v>0</v>
      </c>
      <c r="IT149" s="144"/>
      <c r="IU149" s="147"/>
      <c r="IV149" s="133">
        <f t="shared" ref="IV149:IV153" si="3563">+IT149-IU149</f>
        <v>0</v>
      </c>
      <c r="IW149" s="134" t="e">
        <f t="shared" ref="IW149:IW153" si="3564">IU149/IT149*100</f>
        <v>#DIV/0!</v>
      </c>
      <c r="IX149" s="133"/>
      <c r="IY149" s="145">
        <f t="shared" ref="IY149:IY153" si="3565">+IV149-IX149</f>
        <v>0</v>
      </c>
      <c r="IZ149" s="144">
        <f t="shared" si="3240"/>
        <v>0</v>
      </c>
      <c r="JA149" s="147">
        <f t="shared" si="3240"/>
        <v>0</v>
      </c>
      <c r="JB149" s="133">
        <f t="shared" si="3240"/>
        <v>0</v>
      </c>
      <c r="JC149" s="134" t="e">
        <f t="shared" si="3241"/>
        <v>#DIV/0!</v>
      </c>
      <c r="JD149" s="133">
        <f t="shared" si="3242"/>
        <v>0</v>
      </c>
      <c r="JE149" s="145">
        <f t="shared" si="3242"/>
        <v>0</v>
      </c>
      <c r="JF149" s="144"/>
      <c r="JG149" s="147"/>
      <c r="JH149" s="133">
        <f t="shared" ref="JH149:JH153" si="3566">+JF149-JG149</f>
        <v>0</v>
      </c>
      <c r="JI149" s="134" t="e">
        <f t="shared" ref="JI149:JI153" si="3567">JG149/JF149*100</f>
        <v>#DIV/0!</v>
      </c>
      <c r="JJ149" s="133"/>
      <c r="JK149" s="145">
        <f t="shared" ref="JK149:JK153" si="3568">+JH149-JJ149</f>
        <v>0</v>
      </c>
      <c r="JL149" s="144"/>
      <c r="JM149" s="147"/>
      <c r="JN149" s="133">
        <f t="shared" ref="JN149:JN153" si="3569">+JL149-JM149</f>
        <v>0</v>
      </c>
      <c r="JO149" s="134" t="e">
        <f t="shared" ref="JO149:JO153" si="3570">JM149/JL149*100</f>
        <v>#DIV/0!</v>
      </c>
      <c r="JP149" s="133"/>
      <c r="JQ149" s="145">
        <f t="shared" ref="JQ149:JQ153" si="3571">+JN149-JP149</f>
        <v>0</v>
      </c>
      <c r="JR149" s="144"/>
      <c r="JS149" s="147"/>
      <c r="JT149" s="133">
        <f t="shared" ref="JT149:JT153" si="3572">+JR149-JS149</f>
        <v>0</v>
      </c>
      <c r="JU149" s="134" t="e">
        <f t="shared" ref="JU149:JU153" si="3573">JS149/JR149*100</f>
        <v>#DIV/0!</v>
      </c>
      <c r="JV149" s="133"/>
      <c r="JW149" s="145">
        <f t="shared" ref="JW149:JW153" si="3574">+JT149-JV149</f>
        <v>0</v>
      </c>
      <c r="JX149" s="144"/>
      <c r="JY149" s="147"/>
      <c r="JZ149" s="133">
        <f t="shared" ref="JZ149:JZ153" si="3575">+JX149-JY149</f>
        <v>0</v>
      </c>
      <c r="KA149" s="134" t="e">
        <f t="shared" ref="KA149:KA153" si="3576">JY149/JX149*100</f>
        <v>#DIV/0!</v>
      </c>
      <c r="KB149" s="133"/>
      <c r="KC149" s="145">
        <f t="shared" ref="KC149:KC153" si="3577">+JZ149-KB149</f>
        <v>0</v>
      </c>
      <c r="KD149" s="144">
        <f t="shared" si="3255"/>
        <v>0</v>
      </c>
      <c r="KE149" s="147">
        <f t="shared" si="3255"/>
        <v>0</v>
      </c>
      <c r="KF149" s="133">
        <f t="shared" si="3255"/>
        <v>0</v>
      </c>
      <c r="KG149" s="134" t="e">
        <f t="shared" si="3256"/>
        <v>#DIV/0!</v>
      </c>
      <c r="KH149" s="133">
        <f t="shared" si="3257"/>
        <v>0</v>
      </c>
      <c r="KI149" s="145">
        <f t="shared" si="3257"/>
        <v>0</v>
      </c>
      <c r="KJ149" s="144"/>
      <c r="KK149" s="147"/>
      <c r="KL149" s="133">
        <f t="shared" ref="KL149:KL153" si="3578">+KJ149-KK149</f>
        <v>0</v>
      </c>
      <c r="KM149" s="134" t="e">
        <f t="shared" ref="KM149:KM153" si="3579">KK149/KJ149*100</f>
        <v>#DIV/0!</v>
      </c>
      <c r="KN149" s="133"/>
      <c r="KO149" s="145">
        <f t="shared" ref="KO149:KO153" si="3580">+KL149-KN149</f>
        <v>0</v>
      </c>
      <c r="KP149" s="144"/>
      <c r="KQ149" s="147"/>
      <c r="KR149" s="133">
        <f t="shared" ref="KR149:KR153" si="3581">+KP149-KQ149</f>
        <v>0</v>
      </c>
      <c r="KS149" s="134" t="e">
        <f t="shared" ref="KS149:KS153" si="3582">KQ149/KP149*100</f>
        <v>#DIV/0!</v>
      </c>
      <c r="KT149" s="133"/>
      <c r="KU149" s="145">
        <f t="shared" ref="KU149:KU153" si="3583">+KR149-KT149</f>
        <v>0</v>
      </c>
      <c r="KV149" s="144">
        <f t="shared" si="3264"/>
        <v>0</v>
      </c>
      <c r="KW149" s="147">
        <f t="shared" si="3264"/>
        <v>0</v>
      </c>
      <c r="KX149" s="133">
        <f t="shared" si="3264"/>
        <v>0</v>
      </c>
      <c r="KY149" s="134" t="e">
        <f t="shared" si="3265"/>
        <v>#DIV/0!</v>
      </c>
      <c r="KZ149" s="133">
        <f t="shared" si="3266"/>
        <v>0</v>
      </c>
      <c r="LA149" s="145">
        <f t="shared" si="3266"/>
        <v>0</v>
      </c>
      <c r="LB149" s="144"/>
      <c r="LC149" s="147"/>
      <c r="LD149" s="133">
        <f t="shared" ref="LD149:LD153" si="3584">+LB149-LC149</f>
        <v>0</v>
      </c>
      <c r="LE149" s="134" t="e">
        <f t="shared" ref="LE149:LE153" si="3585">LC149/LB149*100</f>
        <v>#DIV/0!</v>
      </c>
      <c r="LF149" s="133"/>
      <c r="LG149" s="145">
        <f t="shared" ref="LG149:LG153" si="3586">+LD149-LF149</f>
        <v>0</v>
      </c>
      <c r="LH149" s="144"/>
      <c r="LI149" s="147"/>
      <c r="LJ149" s="133">
        <f t="shared" ref="LJ149:LJ153" si="3587">+LH149-LI149</f>
        <v>0</v>
      </c>
      <c r="LK149" s="134" t="e">
        <f t="shared" ref="LK149:LK153" si="3588">LI149/LH149*100</f>
        <v>#DIV/0!</v>
      </c>
      <c r="LL149" s="133"/>
      <c r="LM149" s="145">
        <f t="shared" ref="LM149:LM153" si="3589">+LJ149-LL149</f>
        <v>0</v>
      </c>
      <c r="LN149" s="144">
        <f t="shared" si="3273"/>
        <v>0</v>
      </c>
      <c r="LO149" s="147">
        <f t="shared" si="3273"/>
        <v>0</v>
      </c>
      <c r="LP149" s="133">
        <f t="shared" si="3273"/>
        <v>0</v>
      </c>
      <c r="LQ149" s="134" t="e">
        <f t="shared" si="3274"/>
        <v>#DIV/0!</v>
      </c>
      <c r="LR149" s="133">
        <f t="shared" si="3275"/>
        <v>0</v>
      </c>
      <c r="LS149" s="145">
        <f t="shared" si="3275"/>
        <v>0</v>
      </c>
      <c r="LT149" s="144"/>
      <c r="LU149" s="147"/>
      <c r="LV149" s="133">
        <f t="shared" ref="LV149:LV153" si="3590">+LT149-LU149</f>
        <v>0</v>
      </c>
      <c r="LW149" s="134" t="e">
        <f t="shared" ref="LW149:LW153" si="3591">LU149/LT149*100</f>
        <v>#DIV/0!</v>
      </c>
      <c r="LX149" s="133"/>
      <c r="LY149" s="145">
        <f t="shared" ref="LY149:LY153" si="3592">+LV149-LX149</f>
        <v>0</v>
      </c>
      <c r="LZ149" s="144"/>
      <c r="MA149" s="147"/>
      <c r="MB149" s="133">
        <f t="shared" ref="MB149:MB153" si="3593">+LZ149-MA149</f>
        <v>0</v>
      </c>
      <c r="MC149" s="134" t="e">
        <f t="shared" ref="MC149:MC153" si="3594">MA149/LZ149*100</f>
        <v>#DIV/0!</v>
      </c>
      <c r="MD149" s="133"/>
      <c r="ME149" s="145">
        <f t="shared" ref="ME149:ME153" si="3595">+MB149-MD149</f>
        <v>0</v>
      </c>
      <c r="MF149" s="144">
        <f t="shared" si="3282"/>
        <v>0</v>
      </c>
      <c r="MG149" s="147">
        <f t="shared" si="3282"/>
        <v>0</v>
      </c>
      <c r="MH149" s="133">
        <f t="shared" si="3282"/>
        <v>0</v>
      </c>
      <c r="MI149" s="134" t="e">
        <f t="shared" si="3283"/>
        <v>#DIV/0!</v>
      </c>
      <c r="MJ149" s="133">
        <f t="shared" si="3284"/>
        <v>0</v>
      </c>
      <c r="MK149" s="145">
        <f t="shared" si="3284"/>
        <v>0</v>
      </c>
      <c r="ML149" s="144"/>
      <c r="MM149" s="147"/>
      <c r="MN149" s="133">
        <f t="shared" ref="MN149:MN153" si="3596">+ML149-MM149</f>
        <v>0</v>
      </c>
      <c r="MO149" s="134" t="e">
        <f t="shared" ref="MO149:MO153" si="3597">MM149/ML149*100</f>
        <v>#DIV/0!</v>
      </c>
      <c r="MP149" s="133"/>
      <c r="MQ149" s="145">
        <f t="shared" ref="MQ149:MQ153" si="3598">+MN149-MP149</f>
        <v>0</v>
      </c>
      <c r="MR149" s="144"/>
      <c r="MS149" s="147"/>
      <c r="MT149" s="133">
        <f t="shared" ref="MT149:MT153" si="3599">+MR149-MS149</f>
        <v>0</v>
      </c>
      <c r="MU149" s="134" t="e">
        <f t="shared" ref="MU149:MU153" si="3600">MS149/MR149*100</f>
        <v>#DIV/0!</v>
      </c>
      <c r="MV149" s="133"/>
      <c r="MW149" s="145">
        <f t="shared" ref="MW149:MW153" si="3601">+MT149-MV149</f>
        <v>0</v>
      </c>
      <c r="MX149" s="144">
        <f t="shared" si="3291"/>
        <v>0</v>
      </c>
      <c r="MY149" s="147">
        <f t="shared" si="3291"/>
        <v>0</v>
      </c>
      <c r="MZ149" s="133">
        <f t="shared" si="3291"/>
        <v>0</v>
      </c>
      <c r="NA149" s="134" t="e">
        <f t="shared" si="3292"/>
        <v>#DIV/0!</v>
      </c>
      <c r="NB149" s="133">
        <f t="shared" si="3293"/>
        <v>0</v>
      </c>
      <c r="NC149" s="145">
        <f t="shared" si="3293"/>
        <v>0</v>
      </c>
      <c r="ND149" s="144"/>
      <c r="NE149" s="147"/>
      <c r="NF149" s="133">
        <f t="shared" ref="NF149:NF153" si="3602">+ND149-NE149</f>
        <v>0</v>
      </c>
      <c r="NG149" s="134" t="e">
        <f t="shared" ref="NG149:NG153" si="3603">NE149/ND149*100</f>
        <v>#DIV/0!</v>
      </c>
      <c r="NH149" s="133"/>
      <c r="NI149" s="145">
        <f t="shared" ref="NI149:NI153" si="3604">+NF149-NH149</f>
        <v>0</v>
      </c>
      <c r="NJ149" s="144"/>
      <c r="NK149" s="147"/>
      <c r="NL149" s="133">
        <f t="shared" ref="NL149:NL153" si="3605">+NJ149-NK149</f>
        <v>0</v>
      </c>
      <c r="NM149" s="134" t="e">
        <f t="shared" ref="NM149:NM153" si="3606">NK149/NJ149*100</f>
        <v>#DIV/0!</v>
      </c>
      <c r="NN149" s="133"/>
      <c r="NO149" s="145">
        <f t="shared" ref="NO149:NO153" si="3607">+NL149-NN149</f>
        <v>0</v>
      </c>
      <c r="NP149" s="144">
        <f t="shared" si="3300"/>
        <v>0</v>
      </c>
      <c r="NQ149" s="147">
        <f t="shared" si="3300"/>
        <v>0</v>
      </c>
      <c r="NR149" s="133">
        <f t="shared" si="3300"/>
        <v>0</v>
      </c>
      <c r="NS149" s="134" t="e">
        <f t="shared" si="3301"/>
        <v>#DIV/0!</v>
      </c>
      <c r="NT149" s="133">
        <f t="shared" si="3302"/>
        <v>0</v>
      </c>
      <c r="NU149" s="145">
        <f t="shared" si="3302"/>
        <v>0</v>
      </c>
      <c r="NV149" s="144"/>
      <c r="NW149" s="147"/>
      <c r="NX149" s="133">
        <f t="shared" ref="NX149:NX153" si="3608">+NV149-NW149</f>
        <v>0</v>
      </c>
      <c r="NY149" s="134" t="e">
        <f t="shared" ref="NY149:NY153" si="3609">NW149/NV149*100</f>
        <v>#DIV/0!</v>
      </c>
      <c r="NZ149" s="133"/>
      <c r="OA149" s="145">
        <f t="shared" ref="OA149:OA153" si="3610">+NX149-NZ149</f>
        <v>0</v>
      </c>
      <c r="OB149" s="144"/>
      <c r="OC149" s="147"/>
      <c r="OD149" s="133">
        <f t="shared" ref="OD149:OD153" si="3611">+OB149-OC149</f>
        <v>0</v>
      </c>
      <c r="OE149" s="134" t="e">
        <f t="shared" ref="OE149:OE153" si="3612">OC149/OB149*100</f>
        <v>#DIV/0!</v>
      </c>
      <c r="OF149" s="133"/>
      <c r="OG149" s="145">
        <f t="shared" ref="OG149:OG153" si="3613">+OD149-OF149</f>
        <v>0</v>
      </c>
      <c r="OH149" s="144"/>
      <c r="OI149" s="147"/>
      <c r="OJ149" s="133">
        <f t="shared" ref="OJ149:OJ153" si="3614">+OH149-OI149</f>
        <v>0</v>
      </c>
      <c r="OK149" s="134" t="e">
        <f t="shared" ref="OK149:OK153" si="3615">OI149/OH149*100</f>
        <v>#DIV/0!</v>
      </c>
      <c r="OL149" s="133"/>
      <c r="OM149" s="145">
        <f t="shared" ref="OM149:OM153" si="3616">+OJ149-OL149</f>
        <v>0</v>
      </c>
      <c r="ON149" s="144">
        <f t="shared" si="3312"/>
        <v>0</v>
      </c>
      <c r="OO149" s="147">
        <f t="shared" si="3312"/>
        <v>0</v>
      </c>
      <c r="OP149" s="133">
        <f t="shared" si="3312"/>
        <v>0</v>
      </c>
      <c r="OQ149" s="134" t="e">
        <f t="shared" si="3313"/>
        <v>#DIV/0!</v>
      </c>
      <c r="OR149" s="133">
        <f t="shared" si="3314"/>
        <v>0</v>
      </c>
      <c r="OS149" s="145">
        <f t="shared" si="3314"/>
        <v>0</v>
      </c>
      <c r="OT149" s="144"/>
      <c r="OU149" s="147"/>
      <c r="OV149" s="133">
        <f t="shared" ref="OV149:OV153" si="3617">+OT149-OU149</f>
        <v>0</v>
      </c>
      <c r="OW149" s="134" t="e">
        <f t="shared" ref="OW149:OW153" si="3618">OU149/OT149*100</f>
        <v>#DIV/0!</v>
      </c>
      <c r="OX149" s="133"/>
      <c r="OY149" s="145">
        <f t="shared" ref="OY149:OY153" si="3619">+OV149-OX149</f>
        <v>0</v>
      </c>
      <c r="OZ149" s="144"/>
      <c r="PA149" s="147"/>
      <c r="PB149" s="133">
        <f t="shared" ref="PB149:PB153" si="3620">+OZ149-PA149</f>
        <v>0</v>
      </c>
      <c r="PC149" s="134" t="e">
        <f t="shared" ref="PC149:PC153" si="3621">PA149/OZ149*100</f>
        <v>#DIV/0!</v>
      </c>
      <c r="PD149" s="133"/>
      <c r="PE149" s="145">
        <f t="shared" ref="PE149:PE153" si="3622">+PB149-PD149</f>
        <v>0</v>
      </c>
      <c r="PF149" s="144">
        <f t="shared" si="3321"/>
        <v>0</v>
      </c>
      <c r="PG149" s="147">
        <f t="shared" si="3321"/>
        <v>0</v>
      </c>
      <c r="PH149" s="133">
        <f t="shared" si="3321"/>
        <v>0</v>
      </c>
      <c r="PI149" s="134" t="e">
        <f t="shared" si="3322"/>
        <v>#DIV/0!</v>
      </c>
      <c r="PJ149" s="133">
        <f t="shared" si="3323"/>
        <v>0</v>
      </c>
      <c r="PK149" s="145">
        <f t="shared" si="3323"/>
        <v>0</v>
      </c>
      <c r="PL149" s="144"/>
      <c r="PM149" s="147"/>
      <c r="PN149" s="133">
        <f t="shared" ref="PN149:PN153" si="3623">+PL149-PM149</f>
        <v>0</v>
      </c>
      <c r="PO149" s="134" t="e">
        <f t="shared" ref="PO149:PO153" si="3624">PM149/PL149*100</f>
        <v>#DIV/0!</v>
      </c>
      <c r="PP149" s="133"/>
      <c r="PQ149" s="145">
        <f t="shared" ref="PQ149:PQ153" si="3625">+PN149-PP149</f>
        <v>0</v>
      </c>
      <c r="PR149" s="144"/>
      <c r="PS149" s="147"/>
      <c r="PT149" s="133">
        <f t="shared" ref="PT149:PT153" si="3626">+PR149-PS149</f>
        <v>0</v>
      </c>
      <c r="PU149" s="134" t="e">
        <f t="shared" ref="PU149:PU153" si="3627">PS149/PR149*100</f>
        <v>#DIV/0!</v>
      </c>
      <c r="PV149" s="133"/>
      <c r="PW149" s="145">
        <f t="shared" ref="PW149:PW153" si="3628">+PT149-PV149</f>
        <v>0</v>
      </c>
    </row>
    <row r="150" spans="1:439" s="98" customFormat="1">
      <c r="A150" s="150"/>
      <c r="B150" s="184" t="s">
        <v>881</v>
      </c>
      <c r="C150" s="184" t="s">
        <v>882</v>
      </c>
      <c r="D150" s="133">
        <f>+'[10]ค่าใช้+ประสาน งบโครงการ (P)'!D60</f>
        <v>0</v>
      </c>
      <c r="E150" s="133">
        <f>+'[10]ค่าใช้+ประสาน งบโครงการ (P)'!E60</f>
        <v>0</v>
      </c>
      <c r="F150" s="133">
        <f t="shared" si="3500"/>
        <v>0</v>
      </c>
      <c r="G150" s="147">
        <f>+'[10]ค่าใช้+ประสาน งบโครงการ (P)'!F60</f>
        <v>0</v>
      </c>
      <c r="H150" s="133">
        <f t="shared" si="3501"/>
        <v>0</v>
      </c>
      <c r="I150" s="147">
        <f>+'[10]ค่าใช้+ประสาน งบโครงการ (P)'!H60</f>
        <v>0</v>
      </c>
      <c r="J150" s="133">
        <f t="shared" si="3502"/>
        <v>0</v>
      </c>
      <c r="K150" s="134" t="e">
        <f t="shared" si="3092"/>
        <v>#DIV/0!</v>
      </c>
      <c r="L150" s="133">
        <f>+'[10]ค่าใช้+ประสาน งบโครงการ (P)'!K60</f>
        <v>0</v>
      </c>
      <c r="M150" s="135">
        <f t="shared" si="3503"/>
        <v>0</v>
      </c>
      <c r="N150" s="136">
        <f t="shared" si="3115"/>
        <v>0</v>
      </c>
      <c r="O150" s="148">
        <f t="shared" si="3115"/>
        <v>0</v>
      </c>
      <c r="P150" s="137">
        <f t="shared" si="3115"/>
        <v>0</v>
      </c>
      <c r="Q150" s="138" t="e">
        <f t="shared" si="3116"/>
        <v>#DIV/0!</v>
      </c>
      <c r="R150" s="137">
        <f t="shared" si="3117"/>
        <v>0</v>
      </c>
      <c r="S150" s="139">
        <f t="shared" si="3117"/>
        <v>0</v>
      </c>
      <c r="T150" s="140">
        <f t="shared" si="3352"/>
        <v>0</v>
      </c>
      <c r="U150" s="149">
        <f t="shared" si="3352"/>
        <v>0</v>
      </c>
      <c r="V150" s="141">
        <f t="shared" si="3504"/>
        <v>0</v>
      </c>
      <c r="W150" s="142" t="e">
        <f t="shared" si="3120"/>
        <v>#DIV/0!</v>
      </c>
      <c r="X150" s="141">
        <f t="shared" si="3354"/>
        <v>0</v>
      </c>
      <c r="Y150" s="143">
        <f t="shared" si="3505"/>
        <v>0</v>
      </c>
      <c r="Z150" s="144">
        <v>0</v>
      </c>
      <c r="AA150" s="147">
        <v>0</v>
      </c>
      <c r="AB150" s="133">
        <f t="shared" si="3506"/>
        <v>0</v>
      </c>
      <c r="AC150" s="134" t="e">
        <f t="shared" si="3507"/>
        <v>#DIV/0!</v>
      </c>
      <c r="AD150" s="133">
        <v>0</v>
      </c>
      <c r="AE150" s="145">
        <f t="shared" si="3508"/>
        <v>0</v>
      </c>
      <c r="AF150" s="144">
        <v>0</v>
      </c>
      <c r="AG150" s="147">
        <v>0</v>
      </c>
      <c r="AH150" s="133">
        <f t="shared" si="3509"/>
        <v>0</v>
      </c>
      <c r="AI150" s="134" t="e">
        <f t="shared" si="3510"/>
        <v>#DIV/0!</v>
      </c>
      <c r="AJ150" s="133">
        <v>0</v>
      </c>
      <c r="AK150" s="145">
        <f t="shared" si="3511"/>
        <v>0</v>
      </c>
      <c r="AL150" s="144">
        <f t="shared" si="3129"/>
        <v>0</v>
      </c>
      <c r="AM150" s="147">
        <f t="shared" si="3129"/>
        <v>0</v>
      </c>
      <c r="AN150" s="133">
        <f t="shared" si="3129"/>
        <v>0</v>
      </c>
      <c r="AO150" s="134" t="e">
        <f t="shared" si="3130"/>
        <v>#DIV/0!</v>
      </c>
      <c r="AP150" s="133">
        <f t="shared" si="3131"/>
        <v>0</v>
      </c>
      <c r="AQ150" s="145">
        <f t="shared" si="3131"/>
        <v>0</v>
      </c>
      <c r="AR150" s="144">
        <v>0</v>
      </c>
      <c r="AS150" s="147">
        <v>0</v>
      </c>
      <c r="AT150" s="133">
        <f t="shared" si="3132"/>
        <v>0</v>
      </c>
      <c r="AU150" s="134" t="e">
        <f t="shared" si="3133"/>
        <v>#DIV/0!</v>
      </c>
      <c r="AV150" s="133">
        <v>0</v>
      </c>
      <c r="AW150" s="145">
        <f t="shared" si="3134"/>
        <v>0</v>
      </c>
      <c r="AX150" s="144">
        <v>0</v>
      </c>
      <c r="AY150" s="147">
        <v>0</v>
      </c>
      <c r="AZ150" s="133">
        <f t="shared" si="3135"/>
        <v>0</v>
      </c>
      <c r="BA150" s="134" t="e">
        <f t="shared" si="3136"/>
        <v>#DIV/0!</v>
      </c>
      <c r="BB150" s="133">
        <v>0</v>
      </c>
      <c r="BC150" s="145">
        <f t="shared" si="3137"/>
        <v>0</v>
      </c>
      <c r="BD150" s="144">
        <f>+'[10]P-PDR07.0-E-COORD.ZZZZ'!C5</f>
        <v>0</v>
      </c>
      <c r="BE150" s="147">
        <f>+'[10]P-PDR07.0-E-COORD.ZZZZ'!D5</f>
        <v>0</v>
      </c>
      <c r="BF150" s="133">
        <f t="shared" si="3138"/>
        <v>0</v>
      </c>
      <c r="BG150" s="134" t="e">
        <f t="shared" si="3139"/>
        <v>#DIV/0!</v>
      </c>
      <c r="BH150" s="133">
        <f>+'[10]P-PDR07.0-E-COORD.ZZZZ'!E5</f>
        <v>0</v>
      </c>
      <c r="BI150" s="145">
        <f t="shared" si="3140"/>
        <v>0</v>
      </c>
      <c r="BJ150" s="144">
        <f t="shared" si="3141"/>
        <v>0</v>
      </c>
      <c r="BK150" s="147">
        <f t="shared" si="3141"/>
        <v>0</v>
      </c>
      <c r="BL150" s="133">
        <f t="shared" si="3141"/>
        <v>0</v>
      </c>
      <c r="BM150" s="134" t="e">
        <f t="shared" si="3142"/>
        <v>#DIV/0!</v>
      </c>
      <c r="BN150" s="133">
        <f t="shared" si="3143"/>
        <v>0</v>
      </c>
      <c r="BO150" s="145">
        <f t="shared" si="3143"/>
        <v>0</v>
      </c>
      <c r="BP150" s="144">
        <v>0</v>
      </c>
      <c r="BQ150" s="147">
        <v>0</v>
      </c>
      <c r="BR150" s="133">
        <f t="shared" si="3144"/>
        <v>0</v>
      </c>
      <c r="BS150" s="134" t="e">
        <f t="shared" si="3145"/>
        <v>#DIV/0!</v>
      </c>
      <c r="BT150" s="133">
        <v>0</v>
      </c>
      <c r="BU150" s="145">
        <f t="shared" si="3146"/>
        <v>0</v>
      </c>
      <c r="BV150" s="144">
        <v>0</v>
      </c>
      <c r="BW150" s="147">
        <v>0</v>
      </c>
      <c r="BX150" s="133">
        <f t="shared" si="3147"/>
        <v>0</v>
      </c>
      <c r="BY150" s="134" t="e">
        <f t="shared" si="3148"/>
        <v>#DIV/0!</v>
      </c>
      <c r="BZ150" s="133">
        <v>0</v>
      </c>
      <c r="CA150" s="145">
        <f t="shared" si="3149"/>
        <v>0</v>
      </c>
      <c r="CB150" s="144">
        <v>0</v>
      </c>
      <c r="CC150" s="147">
        <v>0</v>
      </c>
      <c r="CD150" s="133">
        <f t="shared" si="3150"/>
        <v>0</v>
      </c>
      <c r="CE150" s="134" t="e">
        <f t="shared" si="3151"/>
        <v>#DIV/0!</v>
      </c>
      <c r="CF150" s="133">
        <v>0</v>
      </c>
      <c r="CG150" s="145">
        <f t="shared" si="3152"/>
        <v>0</v>
      </c>
      <c r="CH150" s="144">
        <f t="shared" si="3153"/>
        <v>0</v>
      </c>
      <c r="CI150" s="147">
        <f t="shared" si="3153"/>
        <v>0</v>
      </c>
      <c r="CJ150" s="133">
        <f t="shared" si="3153"/>
        <v>0</v>
      </c>
      <c r="CK150" s="134" t="e">
        <f t="shared" si="3154"/>
        <v>#DIV/0!</v>
      </c>
      <c r="CL150" s="133">
        <f t="shared" si="3155"/>
        <v>0</v>
      </c>
      <c r="CM150" s="145">
        <f t="shared" si="3155"/>
        <v>0</v>
      </c>
      <c r="CN150" s="144">
        <v>0</v>
      </c>
      <c r="CO150" s="147">
        <v>0</v>
      </c>
      <c r="CP150" s="133">
        <f t="shared" si="3156"/>
        <v>0</v>
      </c>
      <c r="CQ150" s="134" t="e">
        <f t="shared" si="3157"/>
        <v>#DIV/0!</v>
      </c>
      <c r="CR150" s="133">
        <v>0</v>
      </c>
      <c r="CS150" s="145">
        <f t="shared" si="3158"/>
        <v>0</v>
      </c>
      <c r="CT150" s="144">
        <v>0</v>
      </c>
      <c r="CU150" s="147">
        <v>0</v>
      </c>
      <c r="CV150" s="133">
        <f t="shared" si="3159"/>
        <v>0</v>
      </c>
      <c r="CW150" s="134" t="e">
        <f t="shared" si="3160"/>
        <v>#DIV/0!</v>
      </c>
      <c r="CX150" s="133">
        <v>0</v>
      </c>
      <c r="CY150" s="145">
        <f t="shared" si="3161"/>
        <v>0</v>
      </c>
      <c r="CZ150" s="144">
        <v>0</v>
      </c>
      <c r="DA150" s="147">
        <v>0</v>
      </c>
      <c r="DB150" s="133">
        <f t="shared" si="3162"/>
        <v>0</v>
      </c>
      <c r="DC150" s="134" t="e">
        <f t="shared" si="3163"/>
        <v>#DIV/0!</v>
      </c>
      <c r="DD150" s="133">
        <v>0</v>
      </c>
      <c r="DE150" s="145">
        <f t="shared" si="3164"/>
        <v>0</v>
      </c>
      <c r="DF150" s="144">
        <f t="shared" si="3165"/>
        <v>0</v>
      </c>
      <c r="DG150" s="147">
        <f t="shared" si="3165"/>
        <v>0</v>
      </c>
      <c r="DH150" s="133">
        <f t="shared" si="3165"/>
        <v>0</v>
      </c>
      <c r="DI150" s="134" t="e">
        <f t="shared" si="3166"/>
        <v>#DIV/0!</v>
      </c>
      <c r="DJ150" s="133">
        <f t="shared" si="3167"/>
        <v>0</v>
      </c>
      <c r="DK150" s="145">
        <f t="shared" si="3167"/>
        <v>0</v>
      </c>
      <c r="DL150" s="144"/>
      <c r="DM150" s="147"/>
      <c r="DN150" s="133">
        <f t="shared" si="3168"/>
        <v>0</v>
      </c>
      <c r="DO150" s="134" t="e">
        <f t="shared" si="3169"/>
        <v>#DIV/0!</v>
      </c>
      <c r="DP150" s="133"/>
      <c r="DQ150" s="145">
        <f t="shared" si="3170"/>
        <v>0</v>
      </c>
      <c r="DR150" s="144"/>
      <c r="DS150" s="147"/>
      <c r="DT150" s="133">
        <f t="shared" si="3171"/>
        <v>0</v>
      </c>
      <c r="DU150" s="134" t="e">
        <f t="shared" si="3172"/>
        <v>#DIV/0!</v>
      </c>
      <c r="DV150" s="133"/>
      <c r="DW150" s="145">
        <f t="shared" si="3173"/>
        <v>0</v>
      </c>
      <c r="DX150" s="144"/>
      <c r="DY150" s="147"/>
      <c r="DZ150" s="133">
        <f t="shared" si="3512"/>
        <v>0</v>
      </c>
      <c r="EA150" s="134" t="e">
        <f t="shared" si="3513"/>
        <v>#DIV/0!</v>
      </c>
      <c r="EB150" s="133"/>
      <c r="EC150" s="145">
        <f t="shared" si="3514"/>
        <v>0</v>
      </c>
      <c r="ED150" s="144">
        <f t="shared" si="3177"/>
        <v>0</v>
      </c>
      <c r="EE150" s="147">
        <f t="shared" si="3177"/>
        <v>0</v>
      </c>
      <c r="EF150" s="133">
        <f t="shared" si="3177"/>
        <v>0</v>
      </c>
      <c r="EG150" s="134" t="e">
        <f t="shared" si="3178"/>
        <v>#DIV/0!</v>
      </c>
      <c r="EH150" s="133">
        <f t="shared" si="3179"/>
        <v>0</v>
      </c>
      <c r="EI150" s="145">
        <f t="shared" si="3179"/>
        <v>0</v>
      </c>
      <c r="EJ150" s="144"/>
      <c r="EK150" s="147"/>
      <c r="EL150" s="133">
        <f t="shared" si="3515"/>
        <v>0</v>
      </c>
      <c r="EM150" s="134" t="e">
        <f t="shared" si="3516"/>
        <v>#DIV/0!</v>
      </c>
      <c r="EN150" s="133"/>
      <c r="EO150" s="145">
        <f t="shared" si="3517"/>
        <v>0</v>
      </c>
      <c r="EP150" s="144"/>
      <c r="EQ150" s="147"/>
      <c r="ER150" s="133">
        <f t="shared" si="3518"/>
        <v>0</v>
      </c>
      <c r="ES150" s="134" t="e">
        <f t="shared" si="3519"/>
        <v>#DIV/0!</v>
      </c>
      <c r="ET150" s="133"/>
      <c r="EU150" s="145">
        <f t="shared" si="3520"/>
        <v>0</v>
      </c>
      <c r="EV150" s="144"/>
      <c r="EW150" s="147"/>
      <c r="EX150" s="133">
        <f t="shared" si="3521"/>
        <v>0</v>
      </c>
      <c r="EY150" s="134" t="e">
        <f t="shared" si="3522"/>
        <v>#DIV/0!</v>
      </c>
      <c r="EZ150" s="133"/>
      <c r="FA150" s="145">
        <f t="shared" si="3523"/>
        <v>0</v>
      </c>
      <c r="FB150" s="144"/>
      <c r="FC150" s="147"/>
      <c r="FD150" s="133">
        <f t="shared" si="3524"/>
        <v>0</v>
      </c>
      <c r="FE150" s="134" t="e">
        <f t="shared" si="3525"/>
        <v>#DIV/0!</v>
      </c>
      <c r="FF150" s="133"/>
      <c r="FG150" s="145">
        <f t="shared" si="3526"/>
        <v>0</v>
      </c>
      <c r="FH150" s="144"/>
      <c r="FI150" s="147"/>
      <c r="FJ150" s="133">
        <f t="shared" si="3527"/>
        <v>0</v>
      </c>
      <c r="FK150" s="134" t="e">
        <f t="shared" si="3528"/>
        <v>#DIV/0!</v>
      </c>
      <c r="FL150" s="133"/>
      <c r="FM150" s="145">
        <f t="shared" si="3529"/>
        <v>0</v>
      </c>
      <c r="FN150" s="144">
        <f t="shared" si="3195"/>
        <v>0</v>
      </c>
      <c r="FO150" s="147">
        <f t="shared" si="3195"/>
        <v>0</v>
      </c>
      <c r="FP150" s="133">
        <f t="shared" si="3195"/>
        <v>0</v>
      </c>
      <c r="FQ150" s="134" t="e">
        <f t="shared" si="3196"/>
        <v>#DIV/0!</v>
      </c>
      <c r="FR150" s="133">
        <f t="shared" si="3197"/>
        <v>0</v>
      </c>
      <c r="FS150" s="145">
        <f t="shared" si="3197"/>
        <v>0</v>
      </c>
      <c r="FT150" s="144"/>
      <c r="FU150" s="147"/>
      <c r="FV150" s="133">
        <f t="shared" si="3530"/>
        <v>0</v>
      </c>
      <c r="FW150" s="134" t="e">
        <f t="shared" si="3531"/>
        <v>#DIV/0!</v>
      </c>
      <c r="FX150" s="133"/>
      <c r="FY150" s="145">
        <f t="shared" si="3532"/>
        <v>0</v>
      </c>
      <c r="FZ150" s="144"/>
      <c r="GA150" s="147"/>
      <c r="GB150" s="133">
        <f t="shared" si="3533"/>
        <v>0</v>
      </c>
      <c r="GC150" s="134" t="e">
        <f t="shared" si="3534"/>
        <v>#DIV/0!</v>
      </c>
      <c r="GD150" s="133"/>
      <c r="GE150" s="145">
        <f t="shared" si="3535"/>
        <v>0</v>
      </c>
      <c r="GF150" s="144"/>
      <c r="GG150" s="147"/>
      <c r="GH150" s="133">
        <f t="shared" si="3536"/>
        <v>0</v>
      </c>
      <c r="GI150" s="134" t="e">
        <f t="shared" si="3537"/>
        <v>#DIV/0!</v>
      </c>
      <c r="GJ150" s="133"/>
      <c r="GK150" s="145">
        <f t="shared" si="3538"/>
        <v>0</v>
      </c>
      <c r="GL150" s="144">
        <f t="shared" si="3207"/>
        <v>0</v>
      </c>
      <c r="GM150" s="147">
        <f t="shared" si="3207"/>
        <v>0</v>
      </c>
      <c r="GN150" s="133">
        <f t="shared" si="3207"/>
        <v>0</v>
      </c>
      <c r="GO150" s="134" t="e">
        <f t="shared" si="3208"/>
        <v>#DIV/0!</v>
      </c>
      <c r="GP150" s="133">
        <f t="shared" si="3209"/>
        <v>0</v>
      </c>
      <c r="GQ150" s="145">
        <f t="shared" si="3209"/>
        <v>0</v>
      </c>
      <c r="GR150" s="144"/>
      <c r="GS150" s="147"/>
      <c r="GT150" s="133">
        <f t="shared" si="3539"/>
        <v>0</v>
      </c>
      <c r="GU150" s="134" t="e">
        <f t="shared" si="3540"/>
        <v>#DIV/0!</v>
      </c>
      <c r="GV150" s="133"/>
      <c r="GW150" s="145">
        <f t="shared" si="3541"/>
        <v>0</v>
      </c>
      <c r="GX150" s="144"/>
      <c r="GY150" s="147"/>
      <c r="GZ150" s="133">
        <f t="shared" si="3542"/>
        <v>0</v>
      </c>
      <c r="HA150" s="134" t="e">
        <f t="shared" si="3543"/>
        <v>#DIV/0!</v>
      </c>
      <c r="HB150" s="133"/>
      <c r="HC150" s="145">
        <f t="shared" si="3544"/>
        <v>0</v>
      </c>
      <c r="HD150" s="144"/>
      <c r="HE150" s="147"/>
      <c r="HF150" s="133">
        <f t="shared" si="3545"/>
        <v>0</v>
      </c>
      <c r="HG150" s="134" t="e">
        <f t="shared" si="3546"/>
        <v>#DIV/0!</v>
      </c>
      <c r="HH150" s="133"/>
      <c r="HI150" s="145">
        <f t="shared" si="3547"/>
        <v>0</v>
      </c>
      <c r="HJ150" s="144"/>
      <c r="HK150" s="147"/>
      <c r="HL150" s="133">
        <f t="shared" si="3548"/>
        <v>0</v>
      </c>
      <c r="HM150" s="134" t="e">
        <f t="shared" si="3549"/>
        <v>#DIV/0!</v>
      </c>
      <c r="HN150" s="133"/>
      <c r="HO150" s="145">
        <f t="shared" si="3550"/>
        <v>0</v>
      </c>
      <c r="HP150" s="144"/>
      <c r="HQ150" s="147"/>
      <c r="HR150" s="133">
        <f t="shared" si="3551"/>
        <v>0</v>
      </c>
      <c r="HS150" s="134" t="e">
        <f t="shared" si="3552"/>
        <v>#DIV/0!</v>
      </c>
      <c r="HT150" s="133"/>
      <c r="HU150" s="145">
        <f t="shared" si="3553"/>
        <v>0</v>
      </c>
      <c r="HV150" s="144"/>
      <c r="HW150" s="147"/>
      <c r="HX150" s="133">
        <f t="shared" si="3554"/>
        <v>0</v>
      </c>
      <c r="HY150" s="134" t="e">
        <f t="shared" si="3555"/>
        <v>#DIV/0!</v>
      </c>
      <c r="HZ150" s="133"/>
      <c r="IA150" s="145">
        <f t="shared" si="3556"/>
        <v>0</v>
      </c>
      <c r="IB150" s="144">
        <f t="shared" si="3228"/>
        <v>0</v>
      </c>
      <c r="IC150" s="147">
        <f t="shared" si="3228"/>
        <v>0</v>
      </c>
      <c r="ID150" s="133">
        <f t="shared" si="3228"/>
        <v>0</v>
      </c>
      <c r="IE150" s="134" t="e">
        <f t="shared" si="3229"/>
        <v>#DIV/0!</v>
      </c>
      <c r="IF150" s="133">
        <f t="shared" si="3230"/>
        <v>0</v>
      </c>
      <c r="IG150" s="145">
        <f t="shared" si="3230"/>
        <v>0</v>
      </c>
      <c r="IH150" s="144"/>
      <c r="II150" s="147"/>
      <c r="IJ150" s="133">
        <f t="shared" si="3557"/>
        <v>0</v>
      </c>
      <c r="IK150" s="134" t="e">
        <f t="shared" si="3558"/>
        <v>#DIV/0!</v>
      </c>
      <c r="IL150" s="133"/>
      <c r="IM150" s="145">
        <f t="shared" si="3559"/>
        <v>0</v>
      </c>
      <c r="IN150" s="144"/>
      <c r="IO150" s="147"/>
      <c r="IP150" s="133">
        <f t="shared" si="3560"/>
        <v>0</v>
      </c>
      <c r="IQ150" s="134" t="e">
        <f t="shared" si="3561"/>
        <v>#DIV/0!</v>
      </c>
      <c r="IR150" s="133"/>
      <c r="IS150" s="145">
        <f t="shared" si="3562"/>
        <v>0</v>
      </c>
      <c r="IT150" s="144"/>
      <c r="IU150" s="147"/>
      <c r="IV150" s="133">
        <f t="shared" si="3563"/>
        <v>0</v>
      </c>
      <c r="IW150" s="134" t="e">
        <f t="shared" si="3564"/>
        <v>#DIV/0!</v>
      </c>
      <c r="IX150" s="133"/>
      <c r="IY150" s="145">
        <f t="shared" si="3565"/>
        <v>0</v>
      </c>
      <c r="IZ150" s="144">
        <f t="shared" si="3240"/>
        <v>0</v>
      </c>
      <c r="JA150" s="147">
        <f t="shared" si="3240"/>
        <v>0</v>
      </c>
      <c r="JB150" s="133">
        <f t="shared" si="3240"/>
        <v>0</v>
      </c>
      <c r="JC150" s="134" t="e">
        <f t="shared" si="3241"/>
        <v>#DIV/0!</v>
      </c>
      <c r="JD150" s="133">
        <f t="shared" si="3242"/>
        <v>0</v>
      </c>
      <c r="JE150" s="145">
        <f t="shared" si="3242"/>
        <v>0</v>
      </c>
      <c r="JF150" s="144"/>
      <c r="JG150" s="147"/>
      <c r="JH150" s="133">
        <f t="shared" si="3566"/>
        <v>0</v>
      </c>
      <c r="JI150" s="134" t="e">
        <f t="shared" si="3567"/>
        <v>#DIV/0!</v>
      </c>
      <c r="JJ150" s="133"/>
      <c r="JK150" s="145">
        <f t="shared" si="3568"/>
        <v>0</v>
      </c>
      <c r="JL150" s="144"/>
      <c r="JM150" s="147"/>
      <c r="JN150" s="133">
        <f t="shared" si="3569"/>
        <v>0</v>
      </c>
      <c r="JO150" s="134" t="e">
        <f t="shared" si="3570"/>
        <v>#DIV/0!</v>
      </c>
      <c r="JP150" s="133"/>
      <c r="JQ150" s="145">
        <f t="shared" si="3571"/>
        <v>0</v>
      </c>
      <c r="JR150" s="144"/>
      <c r="JS150" s="147"/>
      <c r="JT150" s="133">
        <f t="shared" si="3572"/>
        <v>0</v>
      </c>
      <c r="JU150" s="134" t="e">
        <f t="shared" si="3573"/>
        <v>#DIV/0!</v>
      </c>
      <c r="JV150" s="133"/>
      <c r="JW150" s="145">
        <f t="shared" si="3574"/>
        <v>0</v>
      </c>
      <c r="JX150" s="144"/>
      <c r="JY150" s="147"/>
      <c r="JZ150" s="133">
        <f t="shared" si="3575"/>
        <v>0</v>
      </c>
      <c r="KA150" s="134" t="e">
        <f t="shared" si="3576"/>
        <v>#DIV/0!</v>
      </c>
      <c r="KB150" s="133"/>
      <c r="KC150" s="145">
        <f t="shared" si="3577"/>
        <v>0</v>
      </c>
      <c r="KD150" s="144">
        <f t="shared" si="3255"/>
        <v>0</v>
      </c>
      <c r="KE150" s="147">
        <f t="shared" si="3255"/>
        <v>0</v>
      </c>
      <c r="KF150" s="133">
        <f t="shared" si="3255"/>
        <v>0</v>
      </c>
      <c r="KG150" s="134" t="e">
        <f t="shared" si="3256"/>
        <v>#DIV/0!</v>
      </c>
      <c r="KH150" s="133">
        <f t="shared" si="3257"/>
        <v>0</v>
      </c>
      <c r="KI150" s="145">
        <f t="shared" si="3257"/>
        <v>0</v>
      </c>
      <c r="KJ150" s="144"/>
      <c r="KK150" s="147"/>
      <c r="KL150" s="133">
        <f t="shared" si="3578"/>
        <v>0</v>
      </c>
      <c r="KM150" s="134" t="e">
        <f t="shared" si="3579"/>
        <v>#DIV/0!</v>
      </c>
      <c r="KN150" s="133"/>
      <c r="KO150" s="145">
        <f t="shared" si="3580"/>
        <v>0</v>
      </c>
      <c r="KP150" s="144"/>
      <c r="KQ150" s="147"/>
      <c r="KR150" s="133">
        <f t="shared" si="3581"/>
        <v>0</v>
      </c>
      <c r="KS150" s="134" t="e">
        <f t="shared" si="3582"/>
        <v>#DIV/0!</v>
      </c>
      <c r="KT150" s="133"/>
      <c r="KU150" s="145">
        <f t="shared" si="3583"/>
        <v>0</v>
      </c>
      <c r="KV150" s="144">
        <f t="shared" si="3264"/>
        <v>0</v>
      </c>
      <c r="KW150" s="147">
        <f t="shared" si="3264"/>
        <v>0</v>
      </c>
      <c r="KX150" s="133">
        <f t="shared" si="3264"/>
        <v>0</v>
      </c>
      <c r="KY150" s="134" t="e">
        <f t="shared" si="3265"/>
        <v>#DIV/0!</v>
      </c>
      <c r="KZ150" s="133">
        <f t="shared" si="3266"/>
        <v>0</v>
      </c>
      <c r="LA150" s="145">
        <f t="shared" si="3266"/>
        <v>0</v>
      </c>
      <c r="LB150" s="144"/>
      <c r="LC150" s="147"/>
      <c r="LD150" s="133">
        <f t="shared" si="3584"/>
        <v>0</v>
      </c>
      <c r="LE150" s="134" t="e">
        <f t="shared" si="3585"/>
        <v>#DIV/0!</v>
      </c>
      <c r="LF150" s="133"/>
      <c r="LG150" s="145">
        <f t="shared" si="3586"/>
        <v>0</v>
      </c>
      <c r="LH150" s="144"/>
      <c r="LI150" s="147"/>
      <c r="LJ150" s="133">
        <f t="shared" si="3587"/>
        <v>0</v>
      </c>
      <c r="LK150" s="134" t="e">
        <f t="shared" si="3588"/>
        <v>#DIV/0!</v>
      </c>
      <c r="LL150" s="133"/>
      <c r="LM150" s="145">
        <f t="shared" si="3589"/>
        <v>0</v>
      </c>
      <c r="LN150" s="144">
        <f t="shared" si="3273"/>
        <v>0</v>
      </c>
      <c r="LO150" s="147">
        <f t="shared" si="3273"/>
        <v>0</v>
      </c>
      <c r="LP150" s="133">
        <f t="shared" si="3273"/>
        <v>0</v>
      </c>
      <c r="LQ150" s="134" t="e">
        <f t="shared" si="3274"/>
        <v>#DIV/0!</v>
      </c>
      <c r="LR150" s="133">
        <f t="shared" si="3275"/>
        <v>0</v>
      </c>
      <c r="LS150" s="145">
        <f t="shared" si="3275"/>
        <v>0</v>
      </c>
      <c r="LT150" s="144"/>
      <c r="LU150" s="147"/>
      <c r="LV150" s="133">
        <f t="shared" si="3590"/>
        <v>0</v>
      </c>
      <c r="LW150" s="134" t="e">
        <f t="shared" si="3591"/>
        <v>#DIV/0!</v>
      </c>
      <c r="LX150" s="133"/>
      <c r="LY150" s="145">
        <f t="shared" si="3592"/>
        <v>0</v>
      </c>
      <c r="LZ150" s="144"/>
      <c r="MA150" s="147"/>
      <c r="MB150" s="133">
        <f t="shared" si="3593"/>
        <v>0</v>
      </c>
      <c r="MC150" s="134" t="e">
        <f t="shared" si="3594"/>
        <v>#DIV/0!</v>
      </c>
      <c r="MD150" s="133"/>
      <c r="ME150" s="145">
        <f t="shared" si="3595"/>
        <v>0</v>
      </c>
      <c r="MF150" s="144">
        <f t="shared" si="3282"/>
        <v>0</v>
      </c>
      <c r="MG150" s="147">
        <f t="shared" si="3282"/>
        <v>0</v>
      </c>
      <c r="MH150" s="133">
        <f t="shared" si="3282"/>
        <v>0</v>
      </c>
      <c r="MI150" s="134" t="e">
        <f t="shared" si="3283"/>
        <v>#DIV/0!</v>
      </c>
      <c r="MJ150" s="133">
        <f t="shared" si="3284"/>
        <v>0</v>
      </c>
      <c r="MK150" s="145">
        <f t="shared" si="3284"/>
        <v>0</v>
      </c>
      <c r="ML150" s="144"/>
      <c r="MM150" s="147"/>
      <c r="MN150" s="133">
        <f t="shared" si="3596"/>
        <v>0</v>
      </c>
      <c r="MO150" s="134" t="e">
        <f t="shared" si="3597"/>
        <v>#DIV/0!</v>
      </c>
      <c r="MP150" s="133"/>
      <c r="MQ150" s="145">
        <f t="shared" si="3598"/>
        <v>0</v>
      </c>
      <c r="MR150" s="144"/>
      <c r="MS150" s="147"/>
      <c r="MT150" s="133">
        <f t="shared" si="3599"/>
        <v>0</v>
      </c>
      <c r="MU150" s="134" t="e">
        <f t="shared" si="3600"/>
        <v>#DIV/0!</v>
      </c>
      <c r="MV150" s="133"/>
      <c r="MW150" s="145">
        <f t="shared" si="3601"/>
        <v>0</v>
      </c>
      <c r="MX150" s="144">
        <f t="shared" si="3291"/>
        <v>0</v>
      </c>
      <c r="MY150" s="147">
        <f t="shared" si="3291"/>
        <v>0</v>
      </c>
      <c r="MZ150" s="133">
        <f t="shared" si="3291"/>
        <v>0</v>
      </c>
      <c r="NA150" s="134" t="e">
        <f t="shared" si="3292"/>
        <v>#DIV/0!</v>
      </c>
      <c r="NB150" s="133">
        <f t="shared" si="3293"/>
        <v>0</v>
      </c>
      <c r="NC150" s="145">
        <f t="shared" si="3293"/>
        <v>0</v>
      </c>
      <c r="ND150" s="144"/>
      <c r="NE150" s="147"/>
      <c r="NF150" s="133">
        <f t="shared" si="3602"/>
        <v>0</v>
      </c>
      <c r="NG150" s="134" t="e">
        <f t="shared" si="3603"/>
        <v>#DIV/0!</v>
      </c>
      <c r="NH150" s="133"/>
      <c r="NI150" s="145">
        <f t="shared" si="3604"/>
        <v>0</v>
      </c>
      <c r="NJ150" s="144"/>
      <c r="NK150" s="147"/>
      <c r="NL150" s="133">
        <f t="shared" si="3605"/>
        <v>0</v>
      </c>
      <c r="NM150" s="134" t="e">
        <f t="shared" si="3606"/>
        <v>#DIV/0!</v>
      </c>
      <c r="NN150" s="133"/>
      <c r="NO150" s="145">
        <f t="shared" si="3607"/>
        <v>0</v>
      </c>
      <c r="NP150" s="144">
        <f t="shared" si="3300"/>
        <v>0</v>
      </c>
      <c r="NQ150" s="147">
        <f t="shared" si="3300"/>
        <v>0</v>
      </c>
      <c r="NR150" s="133">
        <f t="shared" si="3300"/>
        <v>0</v>
      </c>
      <c r="NS150" s="134" t="e">
        <f t="shared" si="3301"/>
        <v>#DIV/0!</v>
      </c>
      <c r="NT150" s="133">
        <f t="shared" si="3302"/>
        <v>0</v>
      </c>
      <c r="NU150" s="145">
        <f t="shared" si="3302"/>
        <v>0</v>
      </c>
      <c r="NV150" s="144"/>
      <c r="NW150" s="147"/>
      <c r="NX150" s="133">
        <f t="shared" si="3608"/>
        <v>0</v>
      </c>
      <c r="NY150" s="134" t="e">
        <f t="shared" si="3609"/>
        <v>#DIV/0!</v>
      </c>
      <c r="NZ150" s="133"/>
      <c r="OA150" s="145">
        <f t="shared" si="3610"/>
        <v>0</v>
      </c>
      <c r="OB150" s="144"/>
      <c r="OC150" s="147"/>
      <c r="OD150" s="133">
        <f t="shared" si="3611"/>
        <v>0</v>
      </c>
      <c r="OE150" s="134" t="e">
        <f t="shared" si="3612"/>
        <v>#DIV/0!</v>
      </c>
      <c r="OF150" s="133"/>
      <c r="OG150" s="145">
        <f t="shared" si="3613"/>
        <v>0</v>
      </c>
      <c r="OH150" s="144"/>
      <c r="OI150" s="147"/>
      <c r="OJ150" s="133">
        <f t="shared" si="3614"/>
        <v>0</v>
      </c>
      <c r="OK150" s="134" t="e">
        <f t="shared" si="3615"/>
        <v>#DIV/0!</v>
      </c>
      <c r="OL150" s="133"/>
      <c r="OM150" s="145">
        <f t="shared" si="3616"/>
        <v>0</v>
      </c>
      <c r="ON150" s="144">
        <f t="shared" si="3312"/>
        <v>0</v>
      </c>
      <c r="OO150" s="147">
        <f t="shared" si="3312"/>
        <v>0</v>
      </c>
      <c r="OP150" s="133">
        <f t="shared" si="3312"/>
        <v>0</v>
      </c>
      <c r="OQ150" s="134" t="e">
        <f t="shared" si="3313"/>
        <v>#DIV/0!</v>
      </c>
      <c r="OR150" s="133">
        <f t="shared" si="3314"/>
        <v>0</v>
      </c>
      <c r="OS150" s="145">
        <f t="shared" si="3314"/>
        <v>0</v>
      </c>
      <c r="OT150" s="144"/>
      <c r="OU150" s="147"/>
      <c r="OV150" s="133">
        <f t="shared" si="3617"/>
        <v>0</v>
      </c>
      <c r="OW150" s="134" t="e">
        <f t="shared" si="3618"/>
        <v>#DIV/0!</v>
      </c>
      <c r="OX150" s="133"/>
      <c r="OY150" s="145">
        <f t="shared" si="3619"/>
        <v>0</v>
      </c>
      <c r="OZ150" s="144"/>
      <c r="PA150" s="147"/>
      <c r="PB150" s="133">
        <f t="shared" si="3620"/>
        <v>0</v>
      </c>
      <c r="PC150" s="134" t="e">
        <f t="shared" si="3621"/>
        <v>#DIV/0!</v>
      </c>
      <c r="PD150" s="133"/>
      <c r="PE150" s="145">
        <f t="shared" si="3622"/>
        <v>0</v>
      </c>
      <c r="PF150" s="144">
        <f t="shared" si="3321"/>
        <v>0</v>
      </c>
      <c r="PG150" s="147">
        <f t="shared" si="3321"/>
        <v>0</v>
      </c>
      <c r="PH150" s="133">
        <f t="shared" si="3321"/>
        <v>0</v>
      </c>
      <c r="PI150" s="134" t="e">
        <f t="shared" si="3322"/>
        <v>#DIV/0!</v>
      </c>
      <c r="PJ150" s="133">
        <f t="shared" si="3323"/>
        <v>0</v>
      </c>
      <c r="PK150" s="145">
        <f t="shared" si="3323"/>
        <v>0</v>
      </c>
      <c r="PL150" s="144"/>
      <c r="PM150" s="147"/>
      <c r="PN150" s="133">
        <f t="shared" si="3623"/>
        <v>0</v>
      </c>
      <c r="PO150" s="134" t="e">
        <f t="shared" si="3624"/>
        <v>#DIV/0!</v>
      </c>
      <c r="PP150" s="133"/>
      <c r="PQ150" s="145">
        <f t="shared" si="3625"/>
        <v>0</v>
      </c>
      <c r="PR150" s="144"/>
      <c r="PS150" s="147"/>
      <c r="PT150" s="133">
        <f t="shared" si="3626"/>
        <v>0</v>
      </c>
      <c r="PU150" s="134" t="e">
        <f t="shared" si="3627"/>
        <v>#DIV/0!</v>
      </c>
      <c r="PV150" s="133"/>
      <c r="PW150" s="145">
        <f t="shared" si="3628"/>
        <v>0</v>
      </c>
    </row>
    <row r="151" spans="1:439" ht="18.75" customHeight="1">
      <c r="A151" s="233"/>
      <c r="B151" s="184" t="s">
        <v>883</v>
      </c>
      <c r="C151" s="184" t="s">
        <v>884</v>
      </c>
      <c r="D151" s="133">
        <f>+'[10]รายงานจัดซื้องบ P '!D46</f>
        <v>3419308.6399999997</v>
      </c>
      <c r="E151" s="133">
        <f>+'[10]รายงานจัดซื้องบ P '!E46</f>
        <v>0</v>
      </c>
      <c r="F151" s="133">
        <f t="shared" si="3500"/>
        <v>3419308.6399999997</v>
      </c>
      <c r="G151" s="147">
        <f>+'[10]รายงานจัดซื้องบ P '!F46</f>
        <v>0</v>
      </c>
      <c r="H151" s="133">
        <f t="shared" si="3501"/>
        <v>3419308.6399999997</v>
      </c>
      <c r="I151" s="147">
        <f>+'[10]รายงานจัดซื้องบ P '!H46+'[10]รายงานจัดซื้องบ P '!K46+'[10]รายงานจัดซื้องบ P '!L46</f>
        <v>988588</v>
      </c>
      <c r="J151" s="133">
        <f t="shared" si="3502"/>
        <v>2430720.6399999997</v>
      </c>
      <c r="K151" s="134">
        <f t="shared" si="3092"/>
        <v>28.911926476458703</v>
      </c>
      <c r="L151" s="133">
        <f>+'[10]รายงานจัดซื้องบ P '!N46</f>
        <v>2236485</v>
      </c>
      <c r="M151" s="135">
        <f t="shared" si="3503"/>
        <v>194235.63999999966</v>
      </c>
      <c r="N151" s="136">
        <f t="shared" si="3115"/>
        <v>0</v>
      </c>
      <c r="O151" s="148">
        <f t="shared" si="3115"/>
        <v>0</v>
      </c>
      <c r="P151" s="137">
        <f t="shared" si="3115"/>
        <v>0</v>
      </c>
      <c r="Q151" s="138" t="e">
        <f t="shared" si="3116"/>
        <v>#DIV/0!</v>
      </c>
      <c r="R151" s="137">
        <f t="shared" si="3117"/>
        <v>0</v>
      </c>
      <c r="S151" s="139">
        <f t="shared" si="3117"/>
        <v>0</v>
      </c>
      <c r="T151" s="140">
        <f t="shared" si="3352"/>
        <v>3419308.6399999997</v>
      </c>
      <c r="U151" s="149">
        <f t="shared" si="3352"/>
        <v>988588</v>
      </c>
      <c r="V151" s="141">
        <f t="shared" si="3504"/>
        <v>2430720.6399999997</v>
      </c>
      <c r="W151" s="142">
        <f t="shared" si="3120"/>
        <v>28.911926476458703</v>
      </c>
      <c r="X151" s="141">
        <f t="shared" si="3354"/>
        <v>2236485</v>
      </c>
      <c r="Y151" s="143">
        <f t="shared" si="3505"/>
        <v>194235.63999999966</v>
      </c>
      <c r="Z151" s="144">
        <v>0</v>
      </c>
      <c r="AA151" s="147">
        <v>0</v>
      </c>
      <c r="AB151" s="133">
        <f t="shared" si="3506"/>
        <v>0</v>
      </c>
      <c r="AC151" s="134" t="e">
        <f t="shared" si="3507"/>
        <v>#DIV/0!</v>
      </c>
      <c r="AD151" s="133">
        <v>0</v>
      </c>
      <c r="AE151" s="145">
        <f t="shared" si="3508"/>
        <v>0</v>
      </c>
      <c r="AF151" s="144">
        <v>0</v>
      </c>
      <c r="AG151" s="147">
        <v>0</v>
      </c>
      <c r="AH151" s="133">
        <f t="shared" si="3509"/>
        <v>0</v>
      </c>
      <c r="AI151" s="134" t="e">
        <f t="shared" si="3510"/>
        <v>#DIV/0!</v>
      </c>
      <c r="AJ151" s="133">
        <v>0</v>
      </c>
      <c r="AK151" s="145">
        <f t="shared" si="3511"/>
        <v>0</v>
      </c>
      <c r="AL151" s="144">
        <f t="shared" si="3129"/>
        <v>0</v>
      </c>
      <c r="AM151" s="147">
        <f t="shared" si="3129"/>
        <v>0</v>
      </c>
      <c r="AN151" s="133">
        <f t="shared" si="3129"/>
        <v>0</v>
      </c>
      <c r="AO151" s="134" t="e">
        <f t="shared" si="3130"/>
        <v>#DIV/0!</v>
      </c>
      <c r="AP151" s="133">
        <f t="shared" si="3131"/>
        <v>0</v>
      </c>
      <c r="AQ151" s="145">
        <f t="shared" si="3131"/>
        <v>0</v>
      </c>
      <c r="AR151" s="144"/>
      <c r="AS151" s="147"/>
      <c r="AT151" s="133">
        <f t="shared" si="3132"/>
        <v>0</v>
      </c>
      <c r="AU151" s="134" t="e">
        <f t="shared" si="3133"/>
        <v>#DIV/0!</v>
      </c>
      <c r="AV151" s="133"/>
      <c r="AW151" s="145">
        <f t="shared" si="3134"/>
        <v>0</v>
      </c>
      <c r="AX151" s="144"/>
      <c r="AY151" s="147"/>
      <c r="AZ151" s="133">
        <f t="shared" si="3135"/>
        <v>0</v>
      </c>
      <c r="BA151" s="134" t="e">
        <f t="shared" si="3136"/>
        <v>#DIV/0!</v>
      </c>
      <c r="BB151" s="133"/>
      <c r="BC151" s="145">
        <f t="shared" si="3137"/>
        <v>0</v>
      </c>
      <c r="BD151" s="144"/>
      <c r="BE151" s="147"/>
      <c r="BF151" s="133">
        <f t="shared" si="3138"/>
        <v>0</v>
      </c>
      <c r="BG151" s="134" t="e">
        <f t="shared" si="3139"/>
        <v>#DIV/0!</v>
      </c>
      <c r="BH151" s="133"/>
      <c r="BI151" s="145">
        <f t="shared" si="3140"/>
        <v>0</v>
      </c>
      <c r="BJ151" s="144">
        <f t="shared" si="3141"/>
        <v>0</v>
      </c>
      <c r="BK151" s="147">
        <f t="shared" si="3141"/>
        <v>0</v>
      </c>
      <c r="BL151" s="133">
        <f t="shared" si="3141"/>
        <v>0</v>
      </c>
      <c r="BM151" s="134" t="e">
        <f t="shared" si="3142"/>
        <v>#DIV/0!</v>
      </c>
      <c r="BN151" s="133">
        <f t="shared" si="3143"/>
        <v>0</v>
      </c>
      <c r="BO151" s="145">
        <f t="shared" si="3143"/>
        <v>0</v>
      </c>
      <c r="BP151" s="144">
        <f>+[10]รายละเอียดซื้อP!F165</f>
        <v>0</v>
      </c>
      <c r="BQ151" s="147">
        <f>+[10]รายละเอียดซื้อP!G165+[10]รายละเอียดซื้อP!J165+[10]รายละเอียดซื้อP!K165</f>
        <v>0</v>
      </c>
      <c r="BR151" s="133">
        <f t="shared" si="3144"/>
        <v>0</v>
      </c>
      <c r="BS151" s="134" t="e">
        <f t="shared" si="3145"/>
        <v>#DIV/0!</v>
      </c>
      <c r="BT151" s="133">
        <f>+[10]รายละเอียดซื้อP!N165</f>
        <v>0</v>
      </c>
      <c r="BU151" s="145">
        <f t="shared" si="3146"/>
        <v>0</v>
      </c>
      <c r="BV151" s="144"/>
      <c r="BW151" s="147"/>
      <c r="BX151" s="133">
        <f t="shared" si="3147"/>
        <v>0</v>
      </c>
      <c r="BY151" s="134" t="e">
        <f t="shared" si="3148"/>
        <v>#DIV/0!</v>
      </c>
      <c r="BZ151" s="133"/>
      <c r="CA151" s="145">
        <f t="shared" si="3149"/>
        <v>0</v>
      </c>
      <c r="CB151" s="144"/>
      <c r="CC151" s="147"/>
      <c r="CD151" s="133">
        <f t="shared" si="3150"/>
        <v>0</v>
      </c>
      <c r="CE151" s="134" t="e">
        <f t="shared" si="3151"/>
        <v>#DIV/0!</v>
      </c>
      <c r="CF151" s="133"/>
      <c r="CG151" s="145">
        <f t="shared" si="3152"/>
        <v>0</v>
      </c>
      <c r="CH151" s="144">
        <f t="shared" si="3153"/>
        <v>0</v>
      </c>
      <c r="CI151" s="147">
        <f t="shared" si="3153"/>
        <v>0</v>
      </c>
      <c r="CJ151" s="133">
        <f t="shared" si="3153"/>
        <v>0</v>
      </c>
      <c r="CK151" s="134" t="e">
        <f t="shared" si="3154"/>
        <v>#DIV/0!</v>
      </c>
      <c r="CL151" s="133">
        <f t="shared" si="3155"/>
        <v>0</v>
      </c>
      <c r="CM151" s="145">
        <f t="shared" si="3155"/>
        <v>0</v>
      </c>
      <c r="CN151" s="144"/>
      <c r="CO151" s="147"/>
      <c r="CP151" s="133">
        <f t="shared" si="3156"/>
        <v>0</v>
      </c>
      <c r="CQ151" s="134" t="e">
        <f t="shared" si="3157"/>
        <v>#DIV/0!</v>
      </c>
      <c r="CR151" s="133"/>
      <c r="CS151" s="145">
        <f t="shared" si="3158"/>
        <v>0</v>
      </c>
      <c r="CT151" s="144"/>
      <c r="CU151" s="147"/>
      <c r="CV151" s="133">
        <f t="shared" si="3159"/>
        <v>0</v>
      </c>
      <c r="CW151" s="134" t="e">
        <f t="shared" si="3160"/>
        <v>#DIV/0!</v>
      </c>
      <c r="CX151" s="133"/>
      <c r="CY151" s="145">
        <f t="shared" si="3161"/>
        <v>0</v>
      </c>
      <c r="CZ151" s="144"/>
      <c r="DA151" s="147"/>
      <c r="DB151" s="133">
        <f t="shared" si="3162"/>
        <v>0</v>
      </c>
      <c r="DC151" s="134" t="e">
        <f t="shared" si="3163"/>
        <v>#DIV/0!</v>
      </c>
      <c r="DD151" s="133"/>
      <c r="DE151" s="145">
        <f t="shared" si="3164"/>
        <v>0</v>
      </c>
      <c r="DF151" s="144">
        <f t="shared" si="3165"/>
        <v>0</v>
      </c>
      <c r="DG151" s="147">
        <f t="shared" si="3165"/>
        <v>0</v>
      </c>
      <c r="DH151" s="133">
        <f t="shared" si="3165"/>
        <v>0</v>
      </c>
      <c r="DI151" s="134" t="e">
        <f t="shared" si="3166"/>
        <v>#DIV/0!</v>
      </c>
      <c r="DJ151" s="133">
        <f t="shared" si="3167"/>
        <v>0</v>
      </c>
      <c r="DK151" s="145">
        <f t="shared" si="3167"/>
        <v>0</v>
      </c>
      <c r="DL151" s="144">
        <f>+[10]รายละเอียดซื้อP!F166</f>
        <v>0</v>
      </c>
      <c r="DM151" s="147">
        <f>+[10]รายละเอียดซื้อP!G166+[10]รายละเอียดซื้อP!J166+[10]รายละเอียดซื้อP!K166</f>
        <v>0</v>
      </c>
      <c r="DN151" s="133">
        <f t="shared" si="3168"/>
        <v>0</v>
      </c>
      <c r="DO151" s="134" t="e">
        <f t="shared" si="3169"/>
        <v>#DIV/0!</v>
      </c>
      <c r="DP151" s="133">
        <f>+[10]รายละเอียดซื้อP!N166</f>
        <v>0</v>
      </c>
      <c r="DQ151" s="145">
        <f t="shared" si="3170"/>
        <v>0</v>
      </c>
      <c r="DR151" s="144"/>
      <c r="DS151" s="147"/>
      <c r="DT151" s="133">
        <f t="shared" si="3171"/>
        <v>0</v>
      </c>
      <c r="DU151" s="134" t="e">
        <f t="shared" si="3172"/>
        <v>#DIV/0!</v>
      </c>
      <c r="DV151" s="133"/>
      <c r="DW151" s="145">
        <f t="shared" si="3173"/>
        <v>0</v>
      </c>
      <c r="DX151" s="144"/>
      <c r="DY151" s="147"/>
      <c r="DZ151" s="133">
        <f t="shared" si="3512"/>
        <v>0</v>
      </c>
      <c r="EA151" s="134" t="e">
        <f t="shared" si="3513"/>
        <v>#DIV/0!</v>
      </c>
      <c r="EB151" s="133"/>
      <c r="EC151" s="145">
        <f t="shared" si="3514"/>
        <v>0</v>
      </c>
      <c r="ED151" s="144">
        <f t="shared" si="3177"/>
        <v>408500</v>
      </c>
      <c r="EE151" s="147">
        <f t="shared" si="3177"/>
        <v>408500</v>
      </c>
      <c r="EF151" s="133">
        <f t="shared" si="3177"/>
        <v>0</v>
      </c>
      <c r="EG151" s="134">
        <f t="shared" si="3178"/>
        <v>100</v>
      </c>
      <c r="EH151" s="133">
        <f t="shared" si="3179"/>
        <v>0</v>
      </c>
      <c r="EI151" s="145">
        <f t="shared" si="3179"/>
        <v>0</v>
      </c>
      <c r="EJ151" s="144">
        <f>+[10]รายละเอียดซื้อP!F167</f>
        <v>408500</v>
      </c>
      <c r="EK151" s="147">
        <f>+[10]รายละเอียดซื้อP!G167+[10]รายละเอียดซื้อP!J167+[10]รายละเอียดซื้อP!K167</f>
        <v>408500</v>
      </c>
      <c r="EL151" s="133">
        <f t="shared" si="3515"/>
        <v>0</v>
      </c>
      <c r="EM151" s="134">
        <f t="shared" si="3516"/>
        <v>100</v>
      </c>
      <c r="EN151" s="133">
        <f>+[10]รายละเอียดซื้อP!N167</f>
        <v>0</v>
      </c>
      <c r="EO151" s="145">
        <f t="shared" si="3517"/>
        <v>0</v>
      </c>
      <c r="EP151" s="144"/>
      <c r="EQ151" s="147"/>
      <c r="ER151" s="133">
        <f t="shared" si="3518"/>
        <v>0</v>
      </c>
      <c r="ES151" s="134" t="e">
        <f t="shared" si="3519"/>
        <v>#DIV/0!</v>
      </c>
      <c r="ET151" s="133"/>
      <c r="EU151" s="145">
        <f t="shared" si="3520"/>
        <v>0</v>
      </c>
      <c r="EV151" s="144"/>
      <c r="EW151" s="147"/>
      <c r="EX151" s="133">
        <f t="shared" si="3521"/>
        <v>0</v>
      </c>
      <c r="EY151" s="134" t="e">
        <f t="shared" si="3522"/>
        <v>#DIV/0!</v>
      </c>
      <c r="EZ151" s="133"/>
      <c r="FA151" s="145">
        <f t="shared" si="3523"/>
        <v>0</v>
      </c>
      <c r="FB151" s="144"/>
      <c r="FC151" s="147"/>
      <c r="FD151" s="133">
        <f t="shared" si="3524"/>
        <v>0</v>
      </c>
      <c r="FE151" s="134" t="e">
        <f t="shared" si="3525"/>
        <v>#DIV/0!</v>
      </c>
      <c r="FF151" s="133"/>
      <c r="FG151" s="145">
        <f t="shared" si="3526"/>
        <v>0</v>
      </c>
      <c r="FH151" s="144"/>
      <c r="FI151" s="147"/>
      <c r="FJ151" s="133">
        <f t="shared" si="3527"/>
        <v>0</v>
      </c>
      <c r="FK151" s="134" t="e">
        <f t="shared" si="3528"/>
        <v>#DIV/0!</v>
      </c>
      <c r="FL151" s="133"/>
      <c r="FM151" s="145">
        <f t="shared" si="3529"/>
        <v>0</v>
      </c>
      <c r="FN151" s="144">
        <f t="shared" si="3195"/>
        <v>1123829.6399999999</v>
      </c>
      <c r="FO151" s="147">
        <f t="shared" si="3195"/>
        <v>80408</v>
      </c>
      <c r="FP151" s="133">
        <f t="shared" si="3195"/>
        <v>1043421.6399999999</v>
      </c>
      <c r="FQ151" s="134">
        <f t="shared" si="3196"/>
        <v>7.1548210812450188</v>
      </c>
      <c r="FR151" s="133">
        <f t="shared" si="3197"/>
        <v>974505</v>
      </c>
      <c r="FS151" s="145">
        <f t="shared" si="3197"/>
        <v>68916.639999999898</v>
      </c>
      <c r="FT151" s="144">
        <f>+[10]รายละเอียดซื้อP!F168</f>
        <v>1123829.6399999999</v>
      </c>
      <c r="FU151" s="147">
        <f>+[10]รายละเอียดซื้อP!G168+[10]รายละเอียดซื้อP!J168+[10]รายละเอียดซื้อP!K168</f>
        <v>80408</v>
      </c>
      <c r="FV151" s="133">
        <f t="shared" si="3530"/>
        <v>1043421.6399999999</v>
      </c>
      <c r="FW151" s="134">
        <f t="shared" si="3531"/>
        <v>7.1548210812450188</v>
      </c>
      <c r="FX151" s="133">
        <f>+[10]รายละเอียดซื้อP!N168</f>
        <v>974505</v>
      </c>
      <c r="FY151" s="145">
        <f t="shared" si="3532"/>
        <v>68916.639999999898</v>
      </c>
      <c r="FZ151" s="144"/>
      <c r="GA151" s="147"/>
      <c r="GB151" s="133">
        <f t="shared" si="3533"/>
        <v>0</v>
      </c>
      <c r="GC151" s="134" t="e">
        <f t="shared" si="3534"/>
        <v>#DIV/0!</v>
      </c>
      <c r="GD151" s="133"/>
      <c r="GE151" s="145">
        <f t="shared" si="3535"/>
        <v>0</v>
      </c>
      <c r="GF151" s="144"/>
      <c r="GG151" s="147"/>
      <c r="GH151" s="133">
        <f t="shared" si="3536"/>
        <v>0</v>
      </c>
      <c r="GI151" s="134" t="e">
        <f t="shared" si="3537"/>
        <v>#DIV/0!</v>
      </c>
      <c r="GJ151" s="133"/>
      <c r="GK151" s="145">
        <f t="shared" si="3538"/>
        <v>0</v>
      </c>
      <c r="GL151" s="144">
        <f t="shared" si="3207"/>
        <v>798799</v>
      </c>
      <c r="GM151" s="147">
        <f t="shared" si="3207"/>
        <v>0</v>
      </c>
      <c r="GN151" s="133">
        <f t="shared" si="3207"/>
        <v>798799</v>
      </c>
      <c r="GO151" s="134">
        <f t="shared" si="3208"/>
        <v>0</v>
      </c>
      <c r="GP151" s="133">
        <f t="shared" si="3209"/>
        <v>714980</v>
      </c>
      <c r="GQ151" s="145">
        <f t="shared" si="3209"/>
        <v>83819</v>
      </c>
      <c r="GR151" s="144">
        <f>+[10]รายละเอียดซื้อP!F169</f>
        <v>798799</v>
      </c>
      <c r="GS151" s="147">
        <f>+[10]รายละเอียดซื้อP!G169+[10]รายละเอียดซื้อP!J169+[10]รายละเอียดซื้อP!K169</f>
        <v>0</v>
      </c>
      <c r="GT151" s="133">
        <f t="shared" si="3539"/>
        <v>798799</v>
      </c>
      <c r="GU151" s="134">
        <f t="shared" si="3540"/>
        <v>0</v>
      </c>
      <c r="GV151" s="133">
        <f>+[10]รายละเอียดซื้อP!N169</f>
        <v>714980</v>
      </c>
      <c r="GW151" s="145">
        <f t="shared" si="3541"/>
        <v>83819</v>
      </c>
      <c r="GX151" s="144"/>
      <c r="GY151" s="147"/>
      <c r="GZ151" s="133">
        <f t="shared" si="3542"/>
        <v>0</v>
      </c>
      <c r="HA151" s="134" t="e">
        <f t="shared" si="3543"/>
        <v>#DIV/0!</v>
      </c>
      <c r="HB151" s="133"/>
      <c r="HC151" s="145">
        <f t="shared" si="3544"/>
        <v>0</v>
      </c>
      <c r="HD151" s="144"/>
      <c r="HE151" s="147"/>
      <c r="HF151" s="133">
        <f t="shared" si="3545"/>
        <v>0</v>
      </c>
      <c r="HG151" s="134" t="e">
        <f t="shared" si="3546"/>
        <v>#DIV/0!</v>
      </c>
      <c r="HH151" s="133"/>
      <c r="HI151" s="145">
        <f t="shared" si="3547"/>
        <v>0</v>
      </c>
      <c r="HJ151" s="144"/>
      <c r="HK151" s="147"/>
      <c r="HL151" s="133">
        <f t="shared" si="3548"/>
        <v>0</v>
      </c>
      <c r="HM151" s="134" t="e">
        <f t="shared" si="3549"/>
        <v>#DIV/0!</v>
      </c>
      <c r="HN151" s="133"/>
      <c r="HO151" s="145">
        <f t="shared" si="3550"/>
        <v>0</v>
      </c>
      <c r="HP151" s="144"/>
      <c r="HQ151" s="147"/>
      <c r="HR151" s="133">
        <f t="shared" si="3551"/>
        <v>0</v>
      </c>
      <c r="HS151" s="134" t="e">
        <f t="shared" si="3552"/>
        <v>#DIV/0!</v>
      </c>
      <c r="HT151" s="133"/>
      <c r="HU151" s="145">
        <f t="shared" si="3553"/>
        <v>0</v>
      </c>
      <c r="HV151" s="144"/>
      <c r="HW151" s="147"/>
      <c r="HX151" s="133">
        <f t="shared" si="3554"/>
        <v>0</v>
      </c>
      <c r="HY151" s="134" t="e">
        <f t="shared" si="3555"/>
        <v>#DIV/0!</v>
      </c>
      <c r="HZ151" s="133"/>
      <c r="IA151" s="145">
        <f t="shared" si="3556"/>
        <v>0</v>
      </c>
      <c r="IB151" s="144">
        <f t="shared" si="3228"/>
        <v>588500</v>
      </c>
      <c r="IC151" s="147">
        <f t="shared" si="3228"/>
        <v>0</v>
      </c>
      <c r="ID151" s="133">
        <f t="shared" si="3228"/>
        <v>588500</v>
      </c>
      <c r="IE151" s="134">
        <f t="shared" si="3229"/>
        <v>0</v>
      </c>
      <c r="IF151" s="133">
        <f t="shared" si="3230"/>
        <v>547000</v>
      </c>
      <c r="IG151" s="145">
        <f t="shared" si="3230"/>
        <v>41500</v>
      </c>
      <c r="IH151" s="144">
        <f>+[10]รายละเอียดซื้อP!F170</f>
        <v>588500</v>
      </c>
      <c r="II151" s="147">
        <f>+[10]รายละเอียดซื้อP!G170+[10]รายละเอียดซื้อP!J170+[10]รายละเอียดซื้อP!K170</f>
        <v>0</v>
      </c>
      <c r="IJ151" s="133">
        <f t="shared" si="3557"/>
        <v>588500</v>
      </c>
      <c r="IK151" s="134">
        <f t="shared" si="3558"/>
        <v>0</v>
      </c>
      <c r="IL151" s="133">
        <f>+[10]รายละเอียดซื้อP!N170</f>
        <v>547000</v>
      </c>
      <c r="IM151" s="145">
        <f t="shared" si="3559"/>
        <v>41500</v>
      </c>
      <c r="IN151" s="144"/>
      <c r="IO151" s="147"/>
      <c r="IP151" s="133">
        <f t="shared" si="3560"/>
        <v>0</v>
      </c>
      <c r="IQ151" s="134" t="e">
        <f t="shared" si="3561"/>
        <v>#DIV/0!</v>
      </c>
      <c r="IR151" s="133"/>
      <c r="IS151" s="145">
        <f t="shared" si="3562"/>
        <v>0</v>
      </c>
      <c r="IT151" s="144"/>
      <c r="IU151" s="147"/>
      <c r="IV151" s="133">
        <f t="shared" si="3563"/>
        <v>0</v>
      </c>
      <c r="IW151" s="134" t="e">
        <f t="shared" si="3564"/>
        <v>#DIV/0!</v>
      </c>
      <c r="IX151" s="133"/>
      <c r="IY151" s="145">
        <f t="shared" si="3565"/>
        <v>0</v>
      </c>
      <c r="IZ151" s="144">
        <f t="shared" si="3240"/>
        <v>463680</v>
      </c>
      <c r="JA151" s="147">
        <f t="shared" si="3240"/>
        <v>463680</v>
      </c>
      <c r="JB151" s="133">
        <f t="shared" si="3240"/>
        <v>0</v>
      </c>
      <c r="JC151" s="134">
        <f t="shared" si="3241"/>
        <v>100</v>
      </c>
      <c r="JD151" s="133">
        <f t="shared" si="3242"/>
        <v>0</v>
      </c>
      <c r="JE151" s="145">
        <f t="shared" si="3242"/>
        <v>0</v>
      </c>
      <c r="JF151" s="144">
        <f>+[10]รายละเอียดซื้อP!F171</f>
        <v>463680</v>
      </c>
      <c r="JG151" s="147">
        <f>+[10]รายละเอียดซื้อP!G171+[10]รายละเอียดซื้อP!J171+[10]รายละเอียดซื้อP!K171</f>
        <v>463680</v>
      </c>
      <c r="JH151" s="133">
        <f t="shared" si="3566"/>
        <v>0</v>
      </c>
      <c r="JI151" s="134">
        <f t="shared" si="3567"/>
        <v>100</v>
      </c>
      <c r="JJ151" s="133">
        <f>+[10]รายละเอียดซื้อP!N171</f>
        <v>0</v>
      </c>
      <c r="JK151" s="145">
        <f t="shared" si="3568"/>
        <v>0</v>
      </c>
      <c r="JL151" s="144"/>
      <c r="JM151" s="147"/>
      <c r="JN151" s="133">
        <f t="shared" si="3569"/>
        <v>0</v>
      </c>
      <c r="JO151" s="134" t="e">
        <f t="shared" si="3570"/>
        <v>#DIV/0!</v>
      </c>
      <c r="JP151" s="133"/>
      <c r="JQ151" s="145">
        <f t="shared" si="3571"/>
        <v>0</v>
      </c>
      <c r="JR151" s="144"/>
      <c r="JS151" s="147"/>
      <c r="JT151" s="133">
        <f t="shared" si="3572"/>
        <v>0</v>
      </c>
      <c r="JU151" s="134" t="e">
        <f t="shared" si="3573"/>
        <v>#DIV/0!</v>
      </c>
      <c r="JV151" s="133"/>
      <c r="JW151" s="145">
        <f t="shared" si="3574"/>
        <v>0</v>
      </c>
      <c r="JX151" s="144"/>
      <c r="JY151" s="147"/>
      <c r="JZ151" s="133">
        <f t="shared" si="3575"/>
        <v>0</v>
      </c>
      <c r="KA151" s="134" t="e">
        <f t="shared" si="3576"/>
        <v>#DIV/0!</v>
      </c>
      <c r="KB151" s="133"/>
      <c r="KC151" s="145">
        <f t="shared" si="3577"/>
        <v>0</v>
      </c>
      <c r="KD151" s="144">
        <f t="shared" si="3255"/>
        <v>0</v>
      </c>
      <c r="KE151" s="147">
        <f t="shared" si="3255"/>
        <v>0</v>
      </c>
      <c r="KF151" s="133">
        <f t="shared" si="3255"/>
        <v>0</v>
      </c>
      <c r="KG151" s="134" t="e">
        <f t="shared" si="3256"/>
        <v>#DIV/0!</v>
      </c>
      <c r="KH151" s="133">
        <f t="shared" si="3257"/>
        <v>0</v>
      </c>
      <c r="KI151" s="145">
        <f t="shared" si="3257"/>
        <v>0</v>
      </c>
      <c r="KJ151" s="144"/>
      <c r="KK151" s="147"/>
      <c r="KL151" s="133">
        <f t="shared" si="3578"/>
        <v>0</v>
      </c>
      <c r="KM151" s="134" t="e">
        <f t="shared" si="3579"/>
        <v>#DIV/0!</v>
      </c>
      <c r="KN151" s="133"/>
      <c r="KO151" s="145">
        <f t="shared" si="3580"/>
        <v>0</v>
      </c>
      <c r="KP151" s="144"/>
      <c r="KQ151" s="147"/>
      <c r="KR151" s="133">
        <f t="shared" si="3581"/>
        <v>0</v>
      </c>
      <c r="KS151" s="134" t="e">
        <f t="shared" si="3582"/>
        <v>#DIV/0!</v>
      </c>
      <c r="KT151" s="133"/>
      <c r="KU151" s="145">
        <f t="shared" si="3583"/>
        <v>0</v>
      </c>
      <c r="KV151" s="144">
        <f t="shared" si="3264"/>
        <v>0</v>
      </c>
      <c r="KW151" s="147">
        <f t="shared" si="3264"/>
        <v>0</v>
      </c>
      <c r="KX151" s="133">
        <f t="shared" si="3264"/>
        <v>0</v>
      </c>
      <c r="KY151" s="134" t="e">
        <f t="shared" si="3265"/>
        <v>#DIV/0!</v>
      </c>
      <c r="KZ151" s="133">
        <f t="shared" si="3266"/>
        <v>0</v>
      </c>
      <c r="LA151" s="145">
        <f t="shared" si="3266"/>
        <v>0</v>
      </c>
      <c r="LB151" s="144">
        <f>+[10]รายละเอียดซื้อP!F172</f>
        <v>0</v>
      </c>
      <c r="LC151" s="147">
        <f>+[10]รายละเอียดซื้อP!G172+[10]รายละเอียดซื้อP!J172+[10]รายละเอียดซื้อP!K172</f>
        <v>0</v>
      </c>
      <c r="LD151" s="133">
        <f t="shared" si="3584"/>
        <v>0</v>
      </c>
      <c r="LE151" s="134" t="e">
        <f t="shared" si="3585"/>
        <v>#DIV/0!</v>
      </c>
      <c r="LF151" s="133">
        <f>+[10]รายละเอียดซื้อP!N172</f>
        <v>0</v>
      </c>
      <c r="LG151" s="145">
        <f t="shared" si="3586"/>
        <v>0</v>
      </c>
      <c r="LH151" s="144"/>
      <c r="LI151" s="147"/>
      <c r="LJ151" s="133">
        <f t="shared" si="3587"/>
        <v>0</v>
      </c>
      <c r="LK151" s="134" t="e">
        <f t="shared" si="3588"/>
        <v>#DIV/0!</v>
      </c>
      <c r="LL151" s="133"/>
      <c r="LM151" s="145">
        <f t="shared" si="3589"/>
        <v>0</v>
      </c>
      <c r="LN151" s="144">
        <f t="shared" si="3273"/>
        <v>0</v>
      </c>
      <c r="LO151" s="147">
        <f t="shared" si="3273"/>
        <v>0</v>
      </c>
      <c r="LP151" s="133">
        <f t="shared" si="3273"/>
        <v>0</v>
      </c>
      <c r="LQ151" s="134" t="e">
        <f t="shared" si="3274"/>
        <v>#DIV/0!</v>
      </c>
      <c r="LR151" s="133">
        <f t="shared" si="3275"/>
        <v>0</v>
      </c>
      <c r="LS151" s="145">
        <f t="shared" si="3275"/>
        <v>0</v>
      </c>
      <c r="LT151" s="144">
        <f>+[10]รายละเอียดซื้อP!F173</f>
        <v>0</v>
      </c>
      <c r="LU151" s="147">
        <f>+[10]รายละเอียดซื้อP!G173+[10]รายละเอียดซื้อP!J173+[10]รายละเอียดซื้อP!K173</f>
        <v>0</v>
      </c>
      <c r="LV151" s="133">
        <f t="shared" si="3590"/>
        <v>0</v>
      </c>
      <c r="LW151" s="134" t="e">
        <f t="shared" si="3591"/>
        <v>#DIV/0!</v>
      </c>
      <c r="LX151" s="133">
        <f>+[10]รายละเอียดซื้อP!N173</f>
        <v>0</v>
      </c>
      <c r="LY151" s="145">
        <f t="shared" si="3592"/>
        <v>0</v>
      </c>
      <c r="LZ151" s="144"/>
      <c r="MA151" s="147"/>
      <c r="MB151" s="133">
        <f t="shared" si="3593"/>
        <v>0</v>
      </c>
      <c r="MC151" s="134" t="e">
        <f t="shared" si="3594"/>
        <v>#DIV/0!</v>
      </c>
      <c r="MD151" s="133"/>
      <c r="ME151" s="145">
        <f t="shared" si="3595"/>
        <v>0</v>
      </c>
      <c r="MF151" s="144">
        <f t="shared" si="3282"/>
        <v>0</v>
      </c>
      <c r="MG151" s="147">
        <f t="shared" si="3282"/>
        <v>0</v>
      </c>
      <c r="MH151" s="133">
        <f t="shared" si="3282"/>
        <v>0</v>
      </c>
      <c r="MI151" s="134" t="e">
        <f t="shared" si="3283"/>
        <v>#DIV/0!</v>
      </c>
      <c r="MJ151" s="133">
        <f t="shared" si="3284"/>
        <v>0</v>
      </c>
      <c r="MK151" s="145">
        <f t="shared" si="3284"/>
        <v>0</v>
      </c>
      <c r="ML151" s="144"/>
      <c r="MM151" s="147"/>
      <c r="MN151" s="133">
        <f t="shared" si="3596"/>
        <v>0</v>
      </c>
      <c r="MO151" s="134" t="e">
        <f t="shared" si="3597"/>
        <v>#DIV/0!</v>
      </c>
      <c r="MP151" s="133"/>
      <c r="MQ151" s="145">
        <f t="shared" si="3598"/>
        <v>0</v>
      </c>
      <c r="MR151" s="144"/>
      <c r="MS151" s="147"/>
      <c r="MT151" s="133">
        <f t="shared" si="3599"/>
        <v>0</v>
      </c>
      <c r="MU151" s="134" t="e">
        <f t="shared" si="3600"/>
        <v>#DIV/0!</v>
      </c>
      <c r="MV151" s="133"/>
      <c r="MW151" s="145">
        <f t="shared" si="3601"/>
        <v>0</v>
      </c>
      <c r="MX151" s="144">
        <f t="shared" si="3291"/>
        <v>0</v>
      </c>
      <c r="MY151" s="147">
        <f t="shared" si="3291"/>
        <v>0</v>
      </c>
      <c r="MZ151" s="133">
        <f t="shared" si="3291"/>
        <v>0</v>
      </c>
      <c r="NA151" s="134" t="e">
        <f t="shared" si="3292"/>
        <v>#DIV/0!</v>
      </c>
      <c r="NB151" s="133">
        <f t="shared" si="3293"/>
        <v>0</v>
      </c>
      <c r="NC151" s="145">
        <f t="shared" si="3293"/>
        <v>0</v>
      </c>
      <c r="ND151" s="144"/>
      <c r="NE151" s="147"/>
      <c r="NF151" s="133">
        <f t="shared" si="3602"/>
        <v>0</v>
      </c>
      <c r="NG151" s="134" t="e">
        <f t="shared" si="3603"/>
        <v>#DIV/0!</v>
      </c>
      <c r="NH151" s="133"/>
      <c r="NI151" s="145">
        <f t="shared" si="3604"/>
        <v>0</v>
      </c>
      <c r="NJ151" s="144"/>
      <c r="NK151" s="147"/>
      <c r="NL151" s="133">
        <f t="shared" si="3605"/>
        <v>0</v>
      </c>
      <c r="NM151" s="134" t="e">
        <f t="shared" si="3606"/>
        <v>#DIV/0!</v>
      </c>
      <c r="NN151" s="133"/>
      <c r="NO151" s="145">
        <f t="shared" si="3607"/>
        <v>0</v>
      </c>
      <c r="NP151" s="144">
        <f t="shared" si="3300"/>
        <v>36000</v>
      </c>
      <c r="NQ151" s="147">
        <f t="shared" si="3300"/>
        <v>36000</v>
      </c>
      <c r="NR151" s="133">
        <f t="shared" si="3300"/>
        <v>0</v>
      </c>
      <c r="NS151" s="134">
        <f t="shared" si="3301"/>
        <v>100</v>
      </c>
      <c r="NT151" s="133">
        <f t="shared" si="3302"/>
        <v>0</v>
      </c>
      <c r="NU151" s="145">
        <f t="shared" si="3302"/>
        <v>0</v>
      </c>
      <c r="NV151" s="144">
        <f>+[10]รายละเอียดซื้อP!F174</f>
        <v>36000</v>
      </c>
      <c r="NW151" s="147">
        <f>+[10]รายละเอียดซื้อP!G174+[10]รายละเอียดซื้อP!J174+[10]รายละเอียดซื้อP!K174</f>
        <v>36000</v>
      </c>
      <c r="NX151" s="133">
        <f t="shared" si="3608"/>
        <v>0</v>
      </c>
      <c r="NY151" s="134">
        <f t="shared" si="3609"/>
        <v>100</v>
      </c>
      <c r="NZ151" s="133">
        <f>+[10]รายละเอียดซื้อP!N174</f>
        <v>0</v>
      </c>
      <c r="OA151" s="145">
        <f t="shared" si="3610"/>
        <v>0</v>
      </c>
      <c r="OB151" s="144"/>
      <c r="OC151" s="147"/>
      <c r="OD151" s="133">
        <f t="shared" si="3611"/>
        <v>0</v>
      </c>
      <c r="OE151" s="134" t="e">
        <f t="shared" si="3612"/>
        <v>#DIV/0!</v>
      </c>
      <c r="OF151" s="133"/>
      <c r="OG151" s="145">
        <f t="shared" si="3613"/>
        <v>0</v>
      </c>
      <c r="OH151" s="144"/>
      <c r="OI151" s="147"/>
      <c r="OJ151" s="133">
        <f t="shared" si="3614"/>
        <v>0</v>
      </c>
      <c r="OK151" s="134" t="e">
        <f t="shared" si="3615"/>
        <v>#DIV/0!</v>
      </c>
      <c r="OL151" s="133"/>
      <c r="OM151" s="145">
        <f t="shared" si="3616"/>
        <v>0</v>
      </c>
      <c r="ON151" s="144">
        <f t="shared" si="3312"/>
        <v>0</v>
      </c>
      <c r="OO151" s="147">
        <f t="shared" si="3312"/>
        <v>0</v>
      </c>
      <c r="OP151" s="133">
        <f t="shared" si="3312"/>
        <v>0</v>
      </c>
      <c r="OQ151" s="134" t="e">
        <f t="shared" si="3313"/>
        <v>#DIV/0!</v>
      </c>
      <c r="OR151" s="133">
        <f t="shared" si="3314"/>
        <v>0</v>
      </c>
      <c r="OS151" s="145">
        <f t="shared" si="3314"/>
        <v>0</v>
      </c>
      <c r="OT151" s="144"/>
      <c r="OU151" s="147"/>
      <c r="OV151" s="133">
        <f t="shared" si="3617"/>
        <v>0</v>
      </c>
      <c r="OW151" s="134" t="e">
        <f t="shared" si="3618"/>
        <v>#DIV/0!</v>
      </c>
      <c r="OX151" s="133"/>
      <c r="OY151" s="145">
        <f t="shared" si="3619"/>
        <v>0</v>
      </c>
      <c r="OZ151" s="144"/>
      <c r="PA151" s="147"/>
      <c r="PB151" s="133">
        <f t="shared" si="3620"/>
        <v>0</v>
      </c>
      <c r="PC151" s="134" t="e">
        <f t="shared" si="3621"/>
        <v>#DIV/0!</v>
      </c>
      <c r="PD151" s="133"/>
      <c r="PE151" s="145">
        <f t="shared" si="3622"/>
        <v>0</v>
      </c>
      <c r="PF151" s="144">
        <f t="shared" si="3321"/>
        <v>0</v>
      </c>
      <c r="PG151" s="147">
        <f t="shared" si="3321"/>
        <v>0</v>
      </c>
      <c r="PH151" s="133">
        <f t="shared" si="3321"/>
        <v>0</v>
      </c>
      <c r="PI151" s="134" t="e">
        <f t="shared" si="3322"/>
        <v>#DIV/0!</v>
      </c>
      <c r="PJ151" s="133">
        <f t="shared" si="3323"/>
        <v>0</v>
      </c>
      <c r="PK151" s="145">
        <f t="shared" si="3323"/>
        <v>0</v>
      </c>
      <c r="PL151" s="144"/>
      <c r="PM151" s="147"/>
      <c r="PN151" s="133">
        <f t="shared" si="3623"/>
        <v>0</v>
      </c>
      <c r="PO151" s="134" t="e">
        <f t="shared" si="3624"/>
        <v>#DIV/0!</v>
      </c>
      <c r="PP151" s="133"/>
      <c r="PQ151" s="145">
        <f t="shared" si="3625"/>
        <v>0</v>
      </c>
      <c r="PR151" s="144"/>
      <c r="PS151" s="147"/>
      <c r="PT151" s="133">
        <f t="shared" si="3626"/>
        <v>0</v>
      </c>
      <c r="PU151" s="134" t="e">
        <f t="shared" si="3627"/>
        <v>#DIV/0!</v>
      </c>
      <c r="PV151" s="133"/>
      <c r="PW151" s="145">
        <f t="shared" si="3628"/>
        <v>0</v>
      </c>
    </row>
    <row r="152" spans="1:439" s="98" customFormat="1">
      <c r="A152" s="150"/>
      <c r="B152" s="184" t="s">
        <v>885</v>
      </c>
      <c r="C152" s="184" t="s">
        <v>886</v>
      </c>
      <c r="D152" s="133">
        <f>+'[10]รายงานจัดซื้องบ P '!D47</f>
        <v>0</v>
      </c>
      <c r="E152" s="133">
        <f>+'[10]รายงานจัดซื้องบ P '!E47</f>
        <v>0</v>
      </c>
      <c r="F152" s="133">
        <f t="shared" si="3500"/>
        <v>0</v>
      </c>
      <c r="G152" s="147">
        <f>+'[10]รายงานจัดซื้องบ P '!F47</f>
        <v>0</v>
      </c>
      <c r="H152" s="133">
        <f t="shared" si="3501"/>
        <v>0</v>
      </c>
      <c r="I152" s="147">
        <f>+'[10]รายงานจัดซื้องบ P '!H47+'[10]รายงานจัดซื้องบ P '!K47+'[10]รายงานจัดซื้องบ P '!L47</f>
        <v>0</v>
      </c>
      <c r="J152" s="133">
        <f t="shared" si="3502"/>
        <v>0</v>
      </c>
      <c r="K152" s="134" t="e">
        <f t="shared" si="3092"/>
        <v>#DIV/0!</v>
      </c>
      <c r="L152" s="133">
        <f>+'[10]รายงานจัดซื้องบ P '!N47</f>
        <v>0</v>
      </c>
      <c r="M152" s="135">
        <f t="shared" si="3503"/>
        <v>0</v>
      </c>
      <c r="N152" s="136">
        <f t="shared" si="3115"/>
        <v>0</v>
      </c>
      <c r="O152" s="148">
        <f t="shared" si="3115"/>
        <v>0</v>
      </c>
      <c r="P152" s="137">
        <f t="shared" si="3115"/>
        <v>0</v>
      </c>
      <c r="Q152" s="138" t="e">
        <f t="shared" si="3116"/>
        <v>#DIV/0!</v>
      </c>
      <c r="R152" s="137">
        <f t="shared" si="3117"/>
        <v>0</v>
      </c>
      <c r="S152" s="139">
        <f t="shared" si="3117"/>
        <v>0</v>
      </c>
      <c r="T152" s="140">
        <f t="shared" si="3352"/>
        <v>0</v>
      </c>
      <c r="U152" s="149">
        <f t="shared" si="3352"/>
        <v>0</v>
      </c>
      <c r="V152" s="141">
        <f t="shared" si="3504"/>
        <v>0</v>
      </c>
      <c r="W152" s="142" t="e">
        <f t="shared" si="3120"/>
        <v>#DIV/0!</v>
      </c>
      <c r="X152" s="141">
        <f t="shared" si="3354"/>
        <v>0</v>
      </c>
      <c r="Y152" s="143">
        <f t="shared" si="3505"/>
        <v>0</v>
      </c>
      <c r="Z152" s="144">
        <v>0</v>
      </c>
      <c r="AA152" s="147">
        <v>0</v>
      </c>
      <c r="AB152" s="133">
        <f t="shared" si="3506"/>
        <v>0</v>
      </c>
      <c r="AC152" s="134" t="e">
        <f t="shared" si="3507"/>
        <v>#DIV/0!</v>
      </c>
      <c r="AD152" s="133">
        <v>0</v>
      </c>
      <c r="AE152" s="145">
        <f t="shared" si="3508"/>
        <v>0</v>
      </c>
      <c r="AF152" s="144">
        <v>0</v>
      </c>
      <c r="AG152" s="147">
        <v>0</v>
      </c>
      <c r="AH152" s="133">
        <f t="shared" si="3509"/>
        <v>0</v>
      </c>
      <c r="AI152" s="134" t="e">
        <f t="shared" si="3510"/>
        <v>#DIV/0!</v>
      </c>
      <c r="AJ152" s="133">
        <v>0</v>
      </c>
      <c r="AK152" s="145">
        <f t="shared" si="3511"/>
        <v>0</v>
      </c>
      <c r="AL152" s="144">
        <f t="shared" si="3129"/>
        <v>0</v>
      </c>
      <c r="AM152" s="147">
        <f t="shared" si="3129"/>
        <v>0</v>
      </c>
      <c r="AN152" s="133">
        <f t="shared" si="3129"/>
        <v>0</v>
      </c>
      <c r="AO152" s="134" t="e">
        <f t="shared" si="3130"/>
        <v>#DIV/0!</v>
      </c>
      <c r="AP152" s="133">
        <f t="shared" si="3131"/>
        <v>0</v>
      </c>
      <c r="AQ152" s="145">
        <f t="shared" si="3131"/>
        <v>0</v>
      </c>
      <c r="AR152" s="144"/>
      <c r="AS152" s="147"/>
      <c r="AT152" s="133">
        <f t="shared" si="3132"/>
        <v>0</v>
      </c>
      <c r="AU152" s="134" t="e">
        <f t="shared" si="3133"/>
        <v>#DIV/0!</v>
      </c>
      <c r="AV152" s="133"/>
      <c r="AW152" s="145">
        <f t="shared" si="3134"/>
        <v>0</v>
      </c>
      <c r="AX152" s="144"/>
      <c r="AY152" s="147"/>
      <c r="AZ152" s="133">
        <f t="shared" si="3135"/>
        <v>0</v>
      </c>
      <c r="BA152" s="134" t="e">
        <f t="shared" si="3136"/>
        <v>#DIV/0!</v>
      </c>
      <c r="BB152" s="133"/>
      <c r="BC152" s="145">
        <f t="shared" si="3137"/>
        <v>0</v>
      </c>
      <c r="BD152" s="144"/>
      <c r="BE152" s="147"/>
      <c r="BF152" s="133">
        <f t="shared" si="3138"/>
        <v>0</v>
      </c>
      <c r="BG152" s="134" t="e">
        <f t="shared" si="3139"/>
        <v>#DIV/0!</v>
      </c>
      <c r="BH152" s="133"/>
      <c r="BI152" s="145">
        <f t="shared" si="3140"/>
        <v>0</v>
      </c>
      <c r="BJ152" s="144">
        <f t="shared" si="3141"/>
        <v>0</v>
      </c>
      <c r="BK152" s="147">
        <f t="shared" si="3141"/>
        <v>0</v>
      </c>
      <c r="BL152" s="133">
        <f t="shared" si="3141"/>
        <v>0</v>
      </c>
      <c r="BM152" s="134" t="e">
        <f t="shared" si="3142"/>
        <v>#DIV/0!</v>
      </c>
      <c r="BN152" s="133">
        <f t="shared" si="3143"/>
        <v>0</v>
      </c>
      <c r="BO152" s="145">
        <f t="shared" si="3143"/>
        <v>0</v>
      </c>
      <c r="BP152" s="144"/>
      <c r="BQ152" s="147"/>
      <c r="BR152" s="133">
        <f t="shared" si="3144"/>
        <v>0</v>
      </c>
      <c r="BS152" s="134" t="e">
        <f t="shared" si="3145"/>
        <v>#DIV/0!</v>
      </c>
      <c r="BT152" s="133"/>
      <c r="BU152" s="145">
        <f t="shared" si="3146"/>
        <v>0</v>
      </c>
      <c r="BV152" s="144"/>
      <c r="BW152" s="147"/>
      <c r="BX152" s="133">
        <f t="shared" si="3147"/>
        <v>0</v>
      </c>
      <c r="BY152" s="134" t="e">
        <f t="shared" si="3148"/>
        <v>#DIV/0!</v>
      </c>
      <c r="BZ152" s="133"/>
      <c r="CA152" s="145">
        <f t="shared" si="3149"/>
        <v>0</v>
      </c>
      <c r="CB152" s="144"/>
      <c r="CC152" s="147"/>
      <c r="CD152" s="133">
        <f t="shared" si="3150"/>
        <v>0</v>
      </c>
      <c r="CE152" s="134" t="e">
        <f t="shared" si="3151"/>
        <v>#DIV/0!</v>
      </c>
      <c r="CF152" s="133"/>
      <c r="CG152" s="145">
        <f t="shared" si="3152"/>
        <v>0</v>
      </c>
      <c r="CH152" s="144">
        <f t="shared" si="3153"/>
        <v>0</v>
      </c>
      <c r="CI152" s="147">
        <f t="shared" si="3153"/>
        <v>0</v>
      </c>
      <c r="CJ152" s="133">
        <f t="shared" si="3153"/>
        <v>0</v>
      </c>
      <c r="CK152" s="134" t="e">
        <f t="shared" si="3154"/>
        <v>#DIV/0!</v>
      </c>
      <c r="CL152" s="133">
        <f t="shared" si="3155"/>
        <v>0</v>
      </c>
      <c r="CM152" s="145">
        <f t="shared" si="3155"/>
        <v>0</v>
      </c>
      <c r="CN152" s="144"/>
      <c r="CO152" s="147"/>
      <c r="CP152" s="133">
        <f t="shared" si="3156"/>
        <v>0</v>
      </c>
      <c r="CQ152" s="134" t="e">
        <f t="shared" si="3157"/>
        <v>#DIV/0!</v>
      </c>
      <c r="CR152" s="133"/>
      <c r="CS152" s="145">
        <f t="shared" si="3158"/>
        <v>0</v>
      </c>
      <c r="CT152" s="144"/>
      <c r="CU152" s="147"/>
      <c r="CV152" s="133">
        <f t="shared" si="3159"/>
        <v>0</v>
      </c>
      <c r="CW152" s="134" t="e">
        <f t="shared" si="3160"/>
        <v>#DIV/0!</v>
      </c>
      <c r="CX152" s="133"/>
      <c r="CY152" s="145">
        <f t="shared" si="3161"/>
        <v>0</v>
      </c>
      <c r="CZ152" s="144"/>
      <c r="DA152" s="147"/>
      <c r="DB152" s="133">
        <f t="shared" si="3162"/>
        <v>0</v>
      </c>
      <c r="DC152" s="134" t="e">
        <f t="shared" si="3163"/>
        <v>#DIV/0!</v>
      </c>
      <c r="DD152" s="133"/>
      <c r="DE152" s="145">
        <f t="shared" si="3164"/>
        <v>0</v>
      </c>
      <c r="DF152" s="144">
        <f t="shared" si="3165"/>
        <v>0</v>
      </c>
      <c r="DG152" s="147">
        <f t="shared" si="3165"/>
        <v>0</v>
      </c>
      <c r="DH152" s="133">
        <f t="shared" si="3165"/>
        <v>0</v>
      </c>
      <c r="DI152" s="134" t="e">
        <f t="shared" si="3166"/>
        <v>#DIV/0!</v>
      </c>
      <c r="DJ152" s="133">
        <f t="shared" si="3167"/>
        <v>0</v>
      </c>
      <c r="DK152" s="145">
        <f t="shared" si="3167"/>
        <v>0</v>
      </c>
      <c r="DL152" s="144"/>
      <c r="DM152" s="147"/>
      <c r="DN152" s="133">
        <f t="shared" si="3168"/>
        <v>0</v>
      </c>
      <c r="DO152" s="134" t="e">
        <f t="shared" si="3169"/>
        <v>#DIV/0!</v>
      </c>
      <c r="DP152" s="133"/>
      <c r="DQ152" s="145">
        <f t="shared" si="3170"/>
        <v>0</v>
      </c>
      <c r="DR152" s="144"/>
      <c r="DS152" s="147"/>
      <c r="DT152" s="133">
        <f t="shared" si="3171"/>
        <v>0</v>
      </c>
      <c r="DU152" s="134" t="e">
        <f t="shared" si="3172"/>
        <v>#DIV/0!</v>
      </c>
      <c r="DV152" s="133"/>
      <c r="DW152" s="145">
        <f t="shared" si="3173"/>
        <v>0</v>
      </c>
      <c r="DX152" s="144"/>
      <c r="DY152" s="147"/>
      <c r="DZ152" s="133">
        <f t="shared" si="3512"/>
        <v>0</v>
      </c>
      <c r="EA152" s="134" t="e">
        <f t="shared" si="3513"/>
        <v>#DIV/0!</v>
      </c>
      <c r="EB152" s="133"/>
      <c r="EC152" s="145">
        <f t="shared" si="3514"/>
        <v>0</v>
      </c>
      <c r="ED152" s="144">
        <f t="shared" si="3177"/>
        <v>0</v>
      </c>
      <c r="EE152" s="147">
        <f t="shared" si="3177"/>
        <v>0</v>
      </c>
      <c r="EF152" s="133">
        <f t="shared" si="3177"/>
        <v>0</v>
      </c>
      <c r="EG152" s="134" t="e">
        <f t="shared" si="3178"/>
        <v>#DIV/0!</v>
      </c>
      <c r="EH152" s="133">
        <f t="shared" si="3179"/>
        <v>0</v>
      </c>
      <c r="EI152" s="145">
        <f t="shared" si="3179"/>
        <v>0</v>
      </c>
      <c r="EJ152" s="144"/>
      <c r="EK152" s="147"/>
      <c r="EL152" s="133">
        <f t="shared" si="3515"/>
        <v>0</v>
      </c>
      <c r="EM152" s="134" t="e">
        <f t="shared" si="3516"/>
        <v>#DIV/0!</v>
      </c>
      <c r="EN152" s="133"/>
      <c r="EO152" s="145">
        <f t="shared" si="3517"/>
        <v>0</v>
      </c>
      <c r="EP152" s="144"/>
      <c r="EQ152" s="147"/>
      <c r="ER152" s="133">
        <f t="shared" si="3518"/>
        <v>0</v>
      </c>
      <c r="ES152" s="134" t="e">
        <f t="shared" si="3519"/>
        <v>#DIV/0!</v>
      </c>
      <c r="ET152" s="133"/>
      <c r="EU152" s="145">
        <f t="shared" si="3520"/>
        <v>0</v>
      </c>
      <c r="EV152" s="144"/>
      <c r="EW152" s="147"/>
      <c r="EX152" s="133">
        <f t="shared" si="3521"/>
        <v>0</v>
      </c>
      <c r="EY152" s="134" t="e">
        <f t="shared" si="3522"/>
        <v>#DIV/0!</v>
      </c>
      <c r="EZ152" s="133"/>
      <c r="FA152" s="145">
        <f t="shared" si="3523"/>
        <v>0</v>
      </c>
      <c r="FB152" s="144"/>
      <c r="FC152" s="147"/>
      <c r="FD152" s="133">
        <f t="shared" si="3524"/>
        <v>0</v>
      </c>
      <c r="FE152" s="134" t="e">
        <f t="shared" si="3525"/>
        <v>#DIV/0!</v>
      </c>
      <c r="FF152" s="133"/>
      <c r="FG152" s="145">
        <f t="shared" si="3526"/>
        <v>0</v>
      </c>
      <c r="FH152" s="144"/>
      <c r="FI152" s="147"/>
      <c r="FJ152" s="133">
        <f t="shared" si="3527"/>
        <v>0</v>
      </c>
      <c r="FK152" s="134" t="e">
        <f t="shared" si="3528"/>
        <v>#DIV/0!</v>
      </c>
      <c r="FL152" s="133"/>
      <c r="FM152" s="145">
        <f t="shared" si="3529"/>
        <v>0</v>
      </c>
      <c r="FN152" s="144">
        <f t="shared" si="3195"/>
        <v>0</v>
      </c>
      <c r="FO152" s="147">
        <f t="shared" si="3195"/>
        <v>0</v>
      </c>
      <c r="FP152" s="133">
        <f t="shared" si="3195"/>
        <v>0</v>
      </c>
      <c r="FQ152" s="134" t="e">
        <f t="shared" si="3196"/>
        <v>#DIV/0!</v>
      </c>
      <c r="FR152" s="133">
        <f t="shared" si="3197"/>
        <v>0</v>
      </c>
      <c r="FS152" s="145">
        <f t="shared" si="3197"/>
        <v>0</v>
      </c>
      <c r="FT152" s="144"/>
      <c r="FU152" s="147"/>
      <c r="FV152" s="133">
        <f t="shared" si="3530"/>
        <v>0</v>
      </c>
      <c r="FW152" s="134" t="e">
        <f t="shared" si="3531"/>
        <v>#DIV/0!</v>
      </c>
      <c r="FX152" s="133"/>
      <c r="FY152" s="145">
        <f t="shared" si="3532"/>
        <v>0</v>
      </c>
      <c r="FZ152" s="144"/>
      <c r="GA152" s="147"/>
      <c r="GB152" s="133">
        <f t="shared" si="3533"/>
        <v>0</v>
      </c>
      <c r="GC152" s="134" t="e">
        <f t="shared" si="3534"/>
        <v>#DIV/0!</v>
      </c>
      <c r="GD152" s="133"/>
      <c r="GE152" s="145">
        <f t="shared" si="3535"/>
        <v>0</v>
      </c>
      <c r="GF152" s="144"/>
      <c r="GG152" s="147"/>
      <c r="GH152" s="133">
        <f t="shared" si="3536"/>
        <v>0</v>
      </c>
      <c r="GI152" s="134" t="e">
        <f t="shared" si="3537"/>
        <v>#DIV/0!</v>
      </c>
      <c r="GJ152" s="133"/>
      <c r="GK152" s="145">
        <f t="shared" si="3538"/>
        <v>0</v>
      </c>
      <c r="GL152" s="144">
        <f t="shared" si="3207"/>
        <v>0</v>
      </c>
      <c r="GM152" s="147">
        <f t="shared" si="3207"/>
        <v>0</v>
      </c>
      <c r="GN152" s="133">
        <f t="shared" si="3207"/>
        <v>0</v>
      </c>
      <c r="GO152" s="134" t="e">
        <f t="shared" si="3208"/>
        <v>#DIV/0!</v>
      </c>
      <c r="GP152" s="133">
        <f t="shared" si="3209"/>
        <v>0</v>
      </c>
      <c r="GQ152" s="145">
        <f t="shared" si="3209"/>
        <v>0</v>
      </c>
      <c r="GR152" s="144"/>
      <c r="GS152" s="147"/>
      <c r="GT152" s="133">
        <f t="shared" si="3539"/>
        <v>0</v>
      </c>
      <c r="GU152" s="134" t="e">
        <f t="shared" si="3540"/>
        <v>#DIV/0!</v>
      </c>
      <c r="GV152" s="133"/>
      <c r="GW152" s="145">
        <f t="shared" si="3541"/>
        <v>0</v>
      </c>
      <c r="GX152" s="144"/>
      <c r="GY152" s="147"/>
      <c r="GZ152" s="133">
        <f t="shared" si="3542"/>
        <v>0</v>
      </c>
      <c r="HA152" s="134" t="e">
        <f t="shared" si="3543"/>
        <v>#DIV/0!</v>
      </c>
      <c r="HB152" s="133"/>
      <c r="HC152" s="145">
        <f t="shared" si="3544"/>
        <v>0</v>
      </c>
      <c r="HD152" s="144"/>
      <c r="HE152" s="147"/>
      <c r="HF152" s="133">
        <f t="shared" si="3545"/>
        <v>0</v>
      </c>
      <c r="HG152" s="134" t="e">
        <f t="shared" si="3546"/>
        <v>#DIV/0!</v>
      </c>
      <c r="HH152" s="133"/>
      <c r="HI152" s="145">
        <f t="shared" si="3547"/>
        <v>0</v>
      </c>
      <c r="HJ152" s="144"/>
      <c r="HK152" s="147"/>
      <c r="HL152" s="133">
        <f t="shared" si="3548"/>
        <v>0</v>
      </c>
      <c r="HM152" s="134" t="e">
        <f t="shared" si="3549"/>
        <v>#DIV/0!</v>
      </c>
      <c r="HN152" s="133"/>
      <c r="HO152" s="145">
        <f t="shared" si="3550"/>
        <v>0</v>
      </c>
      <c r="HP152" s="144"/>
      <c r="HQ152" s="147"/>
      <c r="HR152" s="133">
        <f t="shared" si="3551"/>
        <v>0</v>
      </c>
      <c r="HS152" s="134" t="e">
        <f t="shared" si="3552"/>
        <v>#DIV/0!</v>
      </c>
      <c r="HT152" s="133"/>
      <c r="HU152" s="145">
        <f t="shared" si="3553"/>
        <v>0</v>
      </c>
      <c r="HV152" s="144"/>
      <c r="HW152" s="147"/>
      <c r="HX152" s="133">
        <f t="shared" si="3554"/>
        <v>0</v>
      </c>
      <c r="HY152" s="134" t="e">
        <f t="shared" si="3555"/>
        <v>#DIV/0!</v>
      </c>
      <c r="HZ152" s="133"/>
      <c r="IA152" s="145">
        <f t="shared" si="3556"/>
        <v>0</v>
      </c>
      <c r="IB152" s="144">
        <f t="shared" si="3228"/>
        <v>0</v>
      </c>
      <c r="IC152" s="147">
        <f t="shared" si="3228"/>
        <v>0</v>
      </c>
      <c r="ID152" s="133">
        <f t="shared" si="3228"/>
        <v>0</v>
      </c>
      <c r="IE152" s="134" t="e">
        <f t="shared" si="3229"/>
        <v>#DIV/0!</v>
      </c>
      <c r="IF152" s="133">
        <f t="shared" si="3230"/>
        <v>0</v>
      </c>
      <c r="IG152" s="145">
        <f t="shared" si="3230"/>
        <v>0</v>
      </c>
      <c r="IH152" s="144"/>
      <c r="II152" s="147"/>
      <c r="IJ152" s="133">
        <f t="shared" si="3557"/>
        <v>0</v>
      </c>
      <c r="IK152" s="134" t="e">
        <f t="shared" si="3558"/>
        <v>#DIV/0!</v>
      </c>
      <c r="IL152" s="133"/>
      <c r="IM152" s="145">
        <f t="shared" si="3559"/>
        <v>0</v>
      </c>
      <c r="IN152" s="144"/>
      <c r="IO152" s="147"/>
      <c r="IP152" s="133">
        <f t="shared" si="3560"/>
        <v>0</v>
      </c>
      <c r="IQ152" s="134" t="e">
        <f t="shared" si="3561"/>
        <v>#DIV/0!</v>
      </c>
      <c r="IR152" s="133"/>
      <c r="IS152" s="145">
        <f t="shared" si="3562"/>
        <v>0</v>
      </c>
      <c r="IT152" s="144"/>
      <c r="IU152" s="147"/>
      <c r="IV152" s="133">
        <f t="shared" si="3563"/>
        <v>0</v>
      </c>
      <c r="IW152" s="134" t="e">
        <f t="shared" si="3564"/>
        <v>#DIV/0!</v>
      </c>
      <c r="IX152" s="133"/>
      <c r="IY152" s="145">
        <f t="shared" si="3565"/>
        <v>0</v>
      </c>
      <c r="IZ152" s="144">
        <f t="shared" si="3240"/>
        <v>0</v>
      </c>
      <c r="JA152" s="147">
        <f t="shared" si="3240"/>
        <v>0</v>
      </c>
      <c r="JB152" s="133">
        <f t="shared" si="3240"/>
        <v>0</v>
      </c>
      <c r="JC152" s="134" t="e">
        <f t="shared" si="3241"/>
        <v>#DIV/0!</v>
      </c>
      <c r="JD152" s="133">
        <f t="shared" si="3242"/>
        <v>0</v>
      </c>
      <c r="JE152" s="145">
        <f t="shared" si="3242"/>
        <v>0</v>
      </c>
      <c r="JF152" s="144"/>
      <c r="JG152" s="147"/>
      <c r="JH152" s="133">
        <f t="shared" si="3566"/>
        <v>0</v>
      </c>
      <c r="JI152" s="134" t="e">
        <f t="shared" si="3567"/>
        <v>#DIV/0!</v>
      </c>
      <c r="JJ152" s="133"/>
      <c r="JK152" s="145">
        <f t="shared" si="3568"/>
        <v>0</v>
      </c>
      <c r="JL152" s="144"/>
      <c r="JM152" s="147"/>
      <c r="JN152" s="133">
        <f t="shared" si="3569"/>
        <v>0</v>
      </c>
      <c r="JO152" s="134" t="e">
        <f t="shared" si="3570"/>
        <v>#DIV/0!</v>
      </c>
      <c r="JP152" s="133"/>
      <c r="JQ152" s="145">
        <f t="shared" si="3571"/>
        <v>0</v>
      </c>
      <c r="JR152" s="144"/>
      <c r="JS152" s="147"/>
      <c r="JT152" s="133">
        <f t="shared" si="3572"/>
        <v>0</v>
      </c>
      <c r="JU152" s="134" t="e">
        <f t="shared" si="3573"/>
        <v>#DIV/0!</v>
      </c>
      <c r="JV152" s="133"/>
      <c r="JW152" s="145">
        <f t="shared" si="3574"/>
        <v>0</v>
      </c>
      <c r="JX152" s="144"/>
      <c r="JY152" s="147"/>
      <c r="JZ152" s="133">
        <f t="shared" si="3575"/>
        <v>0</v>
      </c>
      <c r="KA152" s="134" t="e">
        <f t="shared" si="3576"/>
        <v>#DIV/0!</v>
      </c>
      <c r="KB152" s="133"/>
      <c r="KC152" s="145">
        <f t="shared" si="3577"/>
        <v>0</v>
      </c>
      <c r="KD152" s="144">
        <f t="shared" si="3255"/>
        <v>0</v>
      </c>
      <c r="KE152" s="147">
        <f t="shared" si="3255"/>
        <v>0</v>
      </c>
      <c r="KF152" s="133">
        <f t="shared" si="3255"/>
        <v>0</v>
      </c>
      <c r="KG152" s="134" t="e">
        <f t="shared" si="3256"/>
        <v>#DIV/0!</v>
      </c>
      <c r="KH152" s="133">
        <f t="shared" si="3257"/>
        <v>0</v>
      </c>
      <c r="KI152" s="145">
        <f t="shared" si="3257"/>
        <v>0</v>
      </c>
      <c r="KJ152" s="144"/>
      <c r="KK152" s="147"/>
      <c r="KL152" s="133">
        <f t="shared" si="3578"/>
        <v>0</v>
      </c>
      <c r="KM152" s="134" t="e">
        <f t="shared" si="3579"/>
        <v>#DIV/0!</v>
      </c>
      <c r="KN152" s="133"/>
      <c r="KO152" s="145">
        <f t="shared" si="3580"/>
        <v>0</v>
      </c>
      <c r="KP152" s="144"/>
      <c r="KQ152" s="147"/>
      <c r="KR152" s="133">
        <f t="shared" si="3581"/>
        <v>0</v>
      </c>
      <c r="KS152" s="134" t="e">
        <f t="shared" si="3582"/>
        <v>#DIV/0!</v>
      </c>
      <c r="KT152" s="133"/>
      <c r="KU152" s="145">
        <f t="shared" si="3583"/>
        <v>0</v>
      </c>
      <c r="KV152" s="144">
        <f t="shared" si="3264"/>
        <v>0</v>
      </c>
      <c r="KW152" s="147">
        <f t="shared" si="3264"/>
        <v>0</v>
      </c>
      <c r="KX152" s="133">
        <f t="shared" si="3264"/>
        <v>0</v>
      </c>
      <c r="KY152" s="134" t="e">
        <f t="shared" si="3265"/>
        <v>#DIV/0!</v>
      </c>
      <c r="KZ152" s="133">
        <f t="shared" si="3266"/>
        <v>0</v>
      </c>
      <c r="LA152" s="145">
        <f t="shared" si="3266"/>
        <v>0</v>
      </c>
      <c r="LB152" s="144"/>
      <c r="LC152" s="147"/>
      <c r="LD152" s="133">
        <f t="shared" si="3584"/>
        <v>0</v>
      </c>
      <c r="LE152" s="134" t="e">
        <f t="shared" si="3585"/>
        <v>#DIV/0!</v>
      </c>
      <c r="LF152" s="133"/>
      <c r="LG152" s="145">
        <f t="shared" si="3586"/>
        <v>0</v>
      </c>
      <c r="LH152" s="144"/>
      <c r="LI152" s="147"/>
      <c r="LJ152" s="133">
        <f t="shared" si="3587"/>
        <v>0</v>
      </c>
      <c r="LK152" s="134" t="e">
        <f t="shared" si="3588"/>
        <v>#DIV/0!</v>
      </c>
      <c r="LL152" s="133"/>
      <c r="LM152" s="145">
        <f t="shared" si="3589"/>
        <v>0</v>
      </c>
      <c r="LN152" s="144">
        <f t="shared" si="3273"/>
        <v>0</v>
      </c>
      <c r="LO152" s="147">
        <f t="shared" si="3273"/>
        <v>0</v>
      </c>
      <c r="LP152" s="133">
        <f t="shared" si="3273"/>
        <v>0</v>
      </c>
      <c r="LQ152" s="134" t="e">
        <f t="shared" si="3274"/>
        <v>#DIV/0!</v>
      </c>
      <c r="LR152" s="133">
        <f t="shared" si="3275"/>
        <v>0</v>
      </c>
      <c r="LS152" s="145">
        <f t="shared" si="3275"/>
        <v>0</v>
      </c>
      <c r="LT152" s="144"/>
      <c r="LU152" s="147"/>
      <c r="LV152" s="133">
        <f t="shared" si="3590"/>
        <v>0</v>
      </c>
      <c r="LW152" s="134" t="e">
        <f t="shared" si="3591"/>
        <v>#DIV/0!</v>
      </c>
      <c r="LX152" s="133"/>
      <c r="LY152" s="145">
        <f t="shared" si="3592"/>
        <v>0</v>
      </c>
      <c r="LZ152" s="144"/>
      <c r="MA152" s="147"/>
      <c r="MB152" s="133">
        <f t="shared" si="3593"/>
        <v>0</v>
      </c>
      <c r="MC152" s="134" t="e">
        <f t="shared" si="3594"/>
        <v>#DIV/0!</v>
      </c>
      <c r="MD152" s="133"/>
      <c r="ME152" s="145">
        <f t="shared" si="3595"/>
        <v>0</v>
      </c>
      <c r="MF152" s="144">
        <f t="shared" si="3282"/>
        <v>0</v>
      </c>
      <c r="MG152" s="147">
        <f t="shared" si="3282"/>
        <v>0</v>
      </c>
      <c r="MH152" s="133">
        <f t="shared" si="3282"/>
        <v>0</v>
      </c>
      <c r="MI152" s="134" t="e">
        <f t="shared" si="3283"/>
        <v>#DIV/0!</v>
      </c>
      <c r="MJ152" s="133">
        <f t="shared" si="3284"/>
        <v>0</v>
      </c>
      <c r="MK152" s="145">
        <f t="shared" si="3284"/>
        <v>0</v>
      </c>
      <c r="ML152" s="144"/>
      <c r="MM152" s="147"/>
      <c r="MN152" s="133">
        <f t="shared" si="3596"/>
        <v>0</v>
      </c>
      <c r="MO152" s="134" t="e">
        <f t="shared" si="3597"/>
        <v>#DIV/0!</v>
      </c>
      <c r="MP152" s="133"/>
      <c r="MQ152" s="145">
        <f t="shared" si="3598"/>
        <v>0</v>
      </c>
      <c r="MR152" s="144"/>
      <c r="MS152" s="147"/>
      <c r="MT152" s="133">
        <f t="shared" si="3599"/>
        <v>0</v>
      </c>
      <c r="MU152" s="134" t="e">
        <f t="shared" si="3600"/>
        <v>#DIV/0!</v>
      </c>
      <c r="MV152" s="133"/>
      <c r="MW152" s="145">
        <f t="shared" si="3601"/>
        <v>0</v>
      </c>
      <c r="MX152" s="144">
        <f t="shared" si="3291"/>
        <v>0</v>
      </c>
      <c r="MY152" s="147">
        <f t="shared" si="3291"/>
        <v>0</v>
      </c>
      <c r="MZ152" s="133">
        <f t="shared" si="3291"/>
        <v>0</v>
      </c>
      <c r="NA152" s="134" t="e">
        <f t="shared" si="3292"/>
        <v>#DIV/0!</v>
      </c>
      <c r="NB152" s="133">
        <f t="shared" si="3293"/>
        <v>0</v>
      </c>
      <c r="NC152" s="145">
        <f t="shared" si="3293"/>
        <v>0</v>
      </c>
      <c r="ND152" s="144"/>
      <c r="NE152" s="147"/>
      <c r="NF152" s="133">
        <f t="shared" si="3602"/>
        <v>0</v>
      </c>
      <c r="NG152" s="134" t="e">
        <f t="shared" si="3603"/>
        <v>#DIV/0!</v>
      </c>
      <c r="NH152" s="133"/>
      <c r="NI152" s="145">
        <f t="shared" si="3604"/>
        <v>0</v>
      </c>
      <c r="NJ152" s="144"/>
      <c r="NK152" s="147"/>
      <c r="NL152" s="133">
        <f t="shared" si="3605"/>
        <v>0</v>
      </c>
      <c r="NM152" s="134" t="e">
        <f t="shared" si="3606"/>
        <v>#DIV/0!</v>
      </c>
      <c r="NN152" s="133"/>
      <c r="NO152" s="145">
        <f t="shared" si="3607"/>
        <v>0</v>
      </c>
      <c r="NP152" s="144">
        <f t="shared" si="3300"/>
        <v>0</v>
      </c>
      <c r="NQ152" s="147">
        <f t="shared" si="3300"/>
        <v>0</v>
      </c>
      <c r="NR152" s="133">
        <f t="shared" si="3300"/>
        <v>0</v>
      </c>
      <c r="NS152" s="134" t="e">
        <f t="shared" si="3301"/>
        <v>#DIV/0!</v>
      </c>
      <c r="NT152" s="133">
        <f t="shared" si="3302"/>
        <v>0</v>
      </c>
      <c r="NU152" s="145">
        <f t="shared" si="3302"/>
        <v>0</v>
      </c>
      <c r="NV152" s="144"/>
      <c r="NW152" s="147"/>
      <c r="NX152" s="133">
        <f t="shared" si="3608"/>
        <v>0</v>
      </c>
      <c r="NY152" s="134" t="e">
        <f t="shared" si="3609"/>
        <v>#DIV/0!</v>
      </c>
      <c r="NZ152" s="133"/>
      <c r="OA152" s="145">
        <f t="shared" si="3610"/>
        <v>0</v>
      </c>
      <c r="OB152" s="144"/>
      <c r="OC152" s="147"/>
      <c r="OD152" s="133">
        <f t="shared" si="3611"/>
        <v>0</v>
      </c>
      <c r="OE152" s="134" t="e">
        <f t="shared" si="3612"/>
        <v>#DIV/0!</v>
      </c>
      <c r="OF152" s="133"/>
      <c r="OG152" s="145">
        <f t="shared" si="3613"/>
        <v>0</v>
      </c>
      <c r="OH152" s="144"/>
      <c r="OI152" s="147"/>
      <c r="OJ152" s="133">
        <f t="shared" si="3614"/>
        <v>0</v>
      </c>
      <c r="OK152" s="134" t="e">
        <f t="shared" si="3615"/>
        <v>#DIV/0!</v>
      </c>
      <c r="OL152" s="133"/>
      <c r="OM152" s="145">
        <f t="shared" si="3616"/>
        <v>0</v>
      </c>
      <c r="ON152" s="144">
        <f t="shared" si="3312"/>
        <v>0</v>
      </c>
      <c r="OO152" s="147">
        <f t="shared" si="3312"/>
        <v>0</v>
      </c>
      <c r="OP152" s="133">
        <f t="shared" si="3312"/>
        <v>0</v>
      </c>
      <c r="OQ152" s="134" t="e">
        <f t="shared" si="3313"/>
        <v>#DIV/0!</v>
      </c>
      <c r="OR152" s="133">
        <f t="shared" si="3314"/>
        <v>0</v>
      </c>
      <c r="OS152" s="145">
        <f t="shared" si="3314"/>
        <v>0</v>
      </c>
      <c r="OT152" s="144"/>
      <c r="OU152" s="147"/>
      <c r="OV152" s="133">
        <f t="shared" si="3617"/>
        <v>0</v>
      </c>
      <c r="OW152" s="134" t="e">
        <f t="shared" si="3618"/>
        <v>#DIV/0!</v>
      </c>
      <c r="OX152" s="133"/>
      <c r="OY152" s="145">
        <f t="shared" si="3619"/>
        <v>0</v>
      </c>
      <c r="OZ152" s="144"/>
      <c r="PA152" s="147"/>
      <c r="PB152" s="133">
        <f t="shared" si="3620"/>
        <v>0</v>
      </c>
      <c r="PC152" s="134" t="e">
        <f t="shared" si="3621"/>
        <v>#DIV/0!</v>
      </c>
      <c r="PD152" s="133"/>
      <c r="PE152" s="145">
        <f t="shared" si="3622"/>
        <v>0</v>
      </c>
      <c r="PF152" s="144">
        <f t="shared" si="3321"/>
        <v>0</v>
      </c>
      <c r="PG152" s="147">
        <f t="shared" si="3321"/>
        <v>0</v>
      </c>
      <c r="PH152" s="133">
        <f t="shared" si="3321"/>
        <v>0</v>
      </c>
      <c r="PI152" s="134" t="e">
        <f t="shared" si="3322"/>
        <v>#DIV/0!</v>
      </c>
      <c r="PJ152" s="133">
        <f t="shared" si="3323"/>
        <v>0</v>
      </c>
      <c r="PK152" s="145">
        <f t="shared" si="3323"/>
        <v>0</v>
      </c>
      <c r="PL152" s="144"/>
      <c r="PM152" s="147"/>
      <c r="PN152" s="133">
        <f t="shared" si="3623"/>
        <v>0</v>
      </c>
      <c r="PO152" s="134" t="e">
        <f t="shared" si="3624"/>
        <v>#DIV/0!</v>
      </c>
      <c r="PP152" s="133"/>
      <c r="PQ152" s="145">
        <f t="shared" si="3625"/>
        <v>0</v>
      </c>
      <c r="PR152" s="144"/>
      <c r="PS152" s="147"/>
      <c r="PT152" s="133">
        <f t="shared" si="3626"/>
        <v>0</v>
      </c>
      <c r="PU152" s="134" t="e">
        <f t="shared" si="3627"/>
        <v>#DIV/0!</v>
      </c>
      <c r="PV152" s="133"/>
      <c r="PW152" s="145">
        <f t="shared" si="3628"/>
        <v>0</v>
      </c>
    </row>
    <row r="153" spans="1:439" s="98" customFormat="1">
      <c r="A153" s="150"/>
      <c r="B153" s="184" t="s">
        <v>887</v>
      </c>
      <c r="C153" s="184" t="s">
        <v>888</v>
      </c>
      <c r="D153" s="133">
        <f>+'[10]รายงานจัดซื้องบ P '!D48</f>
        <v>19186451.240000002</v>
      </c>
      <c r="E153" s="133">
        <f>+'[10]รายงานจัดซื้องบ P '!E48</f>
        <v>0</v>
      </c>
      <c r="F153" s="133">
        <f t="shared" si="3500"/>
        <v>19186451.240000002</v>
      </c>
      <c r="G153" s="147">
        <f>+'[10]รายงานจัดซื้องบ P '!F48</f>
        <v>0</v>
      </c>
      <c r="H153" s="133">
        <f t="shared" si="3501"/>
        <v>19186451.240000002</v>
      </c>
      <c r="I153" s="147">
        <f>+'[10]รายงานจัดซื้องบ P '!H48+'[10]รายงานจัดซื้องบ P '!K48+'[10]รายงานจัดซื้องบ P '!L48</f>
        <v>174018</v>
      </c>
      <c r="J153" s="241">
        <f t="shared" si="3502"/>
        <v>19012433.240000002</v>
      </c>
      <c r="K153" s="134">
        <f t="shared" si="3092"/>
        <v>0.90698377632861293</v>
      </c>
      <c r="L153" s="133">
        <f>+'[10]รายงานจัดซื้องบ P '!N48</f>
        <v>690690</v>
      </c>
      <c r="M153" s="243">
        <f t="shared" si="3503"/>
        <v>18321743.240000002</v>
      </c>
      <c r="N153" s="136">
        <f t="shared" si="3115"/>
        <v>0</v>
      </c>
      <c r="O153" s="148">
        <f t="shared" si="3115"/>
        <v>0</v>
      </c>
      <c r="P153" s="239">
        <f t="shared" si="3115"/>
        <v>0</v>
      </c>
      <c r="Q153" s="138" t="e">
        <f t="shared" si="3116"/>
        <v>#DIV/0!</v>
      </c>
      <c r="R153" s="137">
        <f t="shared" si="3117"/>
        <v>0</v>
      </c>
      <c r="S153" s="139">
        <f t="shared" si="3117"/>
        <v>0</v>
      </c>
      <c r="T153" s="140">
        <f t="shared" si="3352"/>
        <v>19186451.240000002</v>
      </c>
      <c r="U153" s="149">
        <f t="shared" si="3352"/>
        <v>174018</v>
      </c>
      <c r="V153" s="240">
        <f t="shared" si="3504"/>
        <v>19012433.240000002</v>
      </c>
      <c r="W153" s="142">
        <f t="shared" si="3120"/>
        <v>0.90698377632861293</v>
      </c>
      <c r="X153" s="141">
        <f t="shared" si="3354"/>
        <v>690690</v>
      </c>
      <c r="Y153" s="143">
        <f t="shared" si="3505"/>
        <v>18321743.240000002</v>
      </c>
      <c r="Z153" s="144">
        <v>0</v>
      </c>
      <c r="AA153" s="147">
        <v>0</v>
      </c>
      <c r="AB153" s="241">
        <f t="shared" si="3506"/>
        <v>0</v>
      </c>
      <c r="AC153" s="134" t="e">
        <f t="shared" si="3507"/>
        <v>#DIV/0!</v>
      </c>
      <c r="AD153" s="133">
        <v>0</v>
      </c>
      <c r="AE153" s="145">
        <f t="shared" si="3508"/>
        <v>0</v>
      </c>
      <c r="AF153" s="144">
        <v>0</v>
      </c>
      <c r="AG153" s="147">
        <v>0</v>
      </c>
      <c r="AH153" s="241">
        <f t="shared" si="3509"/>
        <v>0</v>
      </c>
      <c r="AI153" s="134" t="e">
        <f t="shared" si="3510"/>
        <v>#DIV/0!</v>
      </c>
      <c r="AJ153" s="133">
        <v>0</v>
      </c>
      <c r="AK153" s="145">
        <f t="shared" si="3511"/>
        <v>0</v>
      </c>
      <c r="AL153" s="144">
        <f t="shared" si="3129"/>
        <v>0</v>
      </c>
      <c r="AM153" s="147">
        <f t="shared" si="3129"/>
        <v>0</v>
      </c>
      <c r="AN153" s="241">
        <f t="shared" si="3129"/>
        <v>0</v>
      </c>
      <c r="AO153" s="134" t="e">
        <f t="shared" si="3130"/>
        <v>#DIV/0!</v>
      </c>
      <c r="AP153" s="133">
        <f t="shared" si="3131"/>
        <v>0</v>
      </c>
      <c r="AQ153" s="145">
        <f t="shared" si="3131"/>
        <v>0</v>
      </c>
      <c r="AR153" s="144"/>
      <c r="AS153" s="147"/>
      <c r="AT153" s="241">
        <f t="shared" si="3132"/>
        <v>0</v>
      </c>
      <c r="AU153" s="134" t="e">
        <f t="shared" si="3133"/>
        <v>#DIV/0!</v>
      </c>
      <c r="AV153" s="133"/>
      <c r="AW153" s="145">
        <f t="shared" si="3134"/>
        <v>0</v>
      </c>
      <c r="AX153" s="144"/>
      <c r="AY153" s="147"/>
      <c r="AZ153" s="241">
        <f t="shared" si="3135"/>
        <v>0</v>
      </c>
      <c r="BA153" s="134" t="e">
        <f t="shared" si="3136"/>
        <v>#DIV/0!</v>
      </c>
      <c r="BB153" s="133"/>
      <c r="BC153" s="145">
        <f t="shared" si="3137"/>
        <v>0</v>
      </c>
      <c r="BD153" s="144"/>
      <c r="BE153" s="147"/>
      <c r="BF153" s="241">
        <f t="shared" si="3138"/>
        <v>0</v>
      </c>
      <c r="BG153" s="134" t="e">
        <f t="shared" si="3139"/>
        <v>#DIV/0!</v>
      </c>
      <c r="BH153" s="133"/>
      <c r="BI153" s="145">
        <f t="shared" si="3140"/>
        <v>0</v>
      </c>
      <c r="BJ153" s="144">
        <f t="shared" si="3141"/>
        <v>6836451.2400000002</v>
      </c>
      <c r="BK153" s="147">
        <f t="shared" si="3141"/>
        <v>0</v>
      </c>
      <c r="BL153" s="241">
        <f t="shared" si="3141"/>
        <v>6836451.2400000002</v>
      </c>
      <c r="BM153" s="134">
        <f t="shared" si="3142"/>
        <v>0</v>
      </c>
      <c r="BN153" s="133">
        <f t="shared" si="3143"/>
        <v>0</v>
      </c>
      <c r="BO153" s="145">
        <f t="shared" si="3143"/>
        <v>6836451.2400000002</v>
      </c>
      <c r="BP153" s="144">
        <f>+[10]รายละเอียดซื้อP!F179</f>
        <v>6836451.2400000002</v>
      </c>
      <c r="BQ153" s="147">
        <f>+[10]รายละเอียดซื้อP!G179+[10]รายละเอียดซื้อP!J179+[10]รายละเอียดซื้อP!K179</f>
        <v>0</v>
      </c>
      <c r="BR153" s="241">
        <f t="shared" si="3144"/>
        <v>6836451.2400000002</v>
      </c>
      <c r="BS153" s="134">
        <f t="shared" si="3145"/>
        <v>0</v>
      </c>
      <c r="BT153" s="133">
        <f>+[10]รายละเอียดซื้อP!N179</f>
        <v>0</v>
      </c>
      <c r="BU153" s="145">
        <f t="shared" si="3146"/>
        <v>6836451.2400000002</v>
      </c>
      <c r="BV153" s="144"/>
      <c r="BW153" s="147"/>
      <c r="BX153" s="241">
        <f t="shared" si="3147"/>
        <v>0</v>
      </c>
      <c r="BY153" s="134" t="e">
        <f t="shared" si="3148"/>
        <v>#DIV/0!</v>
      </c>
      <c r="BZ153" s="133"/>
      <c r="CA153" s="145">
        <f t="shared" si="3149"/>
        <v>0</v>
      </c>
      <c r="CB153" s="144"/>
      <c r="CC153" s="147"/>
      <c r="CD153" s="241">
        <f t="shared" si="3150"/>
        <v>0</v>
      </c>
      <c r="CE153" s="134" t="e">
        <f t="shared" si="3151"/>
        <v>#DIV/0!</v>
      </c>
      <c r="CF153" s="133"/>
      <c r="CG153" s="145">
        <f t="shared" si="3152"/>
        <v>0</v>
      </c>
      <c r="CH153" s="144">
        <f t="shared" si="3153"/>
        <v>0</v>
      </c>
      <c r="CI153" s="147">
        <f t="shared" si="3153"/>
        <v>0</v>
      </c>
      <c r="CJ153" s="241">
        <f t="shared" si="3153"/>
        <v>0</v>
      </c>
      <c r="CK153" s="134" t="e">
        <f t="shared" si="3154"/>
        <v>#DIV/0!</v>
      </c>
      <c r="CL153" s="133">
        <f t="shared" si="3155"/>
        <v>0</v>
      </c>
      <c r="CM153" s="145">
        <f t="shared" si="3155"/>
        <v>0</v>
      </c>
      <c r="CN153" s="144"/>
      <c r="CO153" s="147"/>
      <c r="CP153" s="241">
        <f t="shared" si="3156"/>
        <v>0</v>
      </c>
      <c r="CQ153" s="134" t="e">
        <f t="shared" si="3157"/>
        <v>#DIV/0!</v>
      </c>
      <c r="CR153" s="133"/>
      <c r="CS153" s="145">
        <f t="shared" si="3158"/>
        <v>0</v>
      </c>
      <c r="CT153" s="144"/>
      <c r="CU153" s="147"/>
      <c r="CV153" s="241">
        <f t="shared" si="3159"/>
        <v>0</v>
      </c>
      <c r="CW153" s="134" t="e">
        <f t="shared" si="3160"/>
        <v>#DIV/0!</v>
      </c>
      <c r="CX153" s="133"/>
      <c r="CY153" s="145">
        <f t="shared" si="3161"/>
        <v>0</v>
      </c>
      <c r="CZ153" s="144"/>
      <c r="DA153" s="147"/>
      <c r="DB153" s="241">
        <f t="shared" si="3162"/>
        <v>0</v>
      </c>
      <c r="DC153" s="134" t="e">
        <f t="shared" si="3163"/>
        <v>#DIV/0!</v>
      </c>
      <c r="DD153" s="133"/>
      <c r="DE153" s="145">
        <f t="shared" si="3164"/>
        <v>0</v>
      </c>
      <c r="DF153" s="144">
        <f t="shared" si="3165"/>
        <v>2300000</v>
      </c>
      <c r="DG153" s="147">
        <f t="shared" si="3165"/>
        <v>0</v>
      </c>
      <c r="DH153" s="241">
        <f t="shared" si="3165"/>
        <v>2300000</v>
      </c>
      <c r="DI153" s="134">
        <f t="shared" si="3166"/>
        <v>0</v>
      </c>
      <c r="DJ153" s="133">
        <f t="shared" si="3167"/>
        <v>0</v>
      </c>
      <c r="DK153" s="145">
        <f t="shared" si="3167"/>
        <v>2300000</v>
      </c>
      <c r="DL153" s="144">
        <f>+[10]รายละเอียดซื้อP!F180</f>
        <v>2300000</v>
      </c>
      <c r="DM153" s="147">
        <f>+[10]รายละเอียดซื้อP!G180+[10]รายละเอียดซื้อP!J180+[10]รายละเอียดซื้อP!K180</f>
        <v>0</v>
      </c>
      <c r="DN153" s="241">
        <f t="shared" si="3168"/>
        <v>2300000</v>
      </c>
      <c r="DO153" s="134">
        <f t="shared" si="3169"/>
        <v>0</v>
      </c>
      <c r="DP153" s="133">
        <f>+[10]รายละเอียดซื้อP!N180</f>
        <v>0</v>
      </c>
      <c r="DQ153" s="145">
        <f t="shared" si="3170"/>
        <v>2300000</v>
      </c>
      <c r="DR153" s="144"/>
      <c r="DS153" s="147"/>
      <c r="DT153" s="241">
        <f t="shared" si="3171"/>
        <v>0</v>
      </c>
      <c r="DU153" s="134" t="e">
        <f t="shared" si="3172"/>
        <v>#DIV/0!</v>
      </c>
      <c r="DV153" s="133"/>
      <c r="DW153" s="145">
        <f t="shared" si="3173"/>
        <v>0</v>
      </c>
      <c r="DX153" s="144"/>
      <c r="DY153" s="147"/>
      <c r="DZ153" s="241">
        <f t="shared" si="3512"/>
        <v>0</v>
      </c>
      <c r="EA153" s="134" t="e">
        <f t="shared" si="3513"/>
        <v>#DIV/0!</v>
      </c>
      <c r="EB153" s="133"/>
      <c r="EC153" s="145">
        <f t="shared" si="3514"/>
        <v>0</v>
      </c>
      <c r="ED153" s="144">
        <f t="shared" si="3177"/>
        <v>150000</v>
      </c>
      <c r="EE153" s="147">
        <f t="shared" si="3177"/>
        <v>0</v>
      </c>
      <c r="EF153" s="241">
        <f t="shared" si="3177"/>
        <v>150000</v>
      </c>
      <c r="EG153" s="134">
        <f t="shared" si="3178"/>
        <v>0</v>
      </c>
      <c r="EH153" s="133">
        <f t="shared" si="3179"/>
        <v>0</v>
      </c>
      <c r="EI153" s="145">
        <f t="shared" si="3179"/>
        <v>150000</v>
      </c>
      <c r="EJ153" s="144">
        <f>+[10]รายละเอียดซื้อP!F181</f>
        <v>150000</v>
      </c>
      <c r="EK153" s="147">
        <f>+[10]รายละเอียดซื้อP!G181+[10]รายละเอียดซื้อP!J181+[10]รายละเอียดซื้อP!K181</f>
        <v>0</v>
      </c>
      <c r="EL153" s="241">
        <f t="shared" si="3515"/>
        <v>150000</v>
      </c>
      <c r="EM153" s="134">
        <f t="shared" si="3516"/>
        <v>0</v>
      </c>
      <c r="EN153" s="133">
        <f>+[10]รายละเอียดซื้อP!N181</f>
        <v>0</v>
      </c>
      <c r="EO153" s="145">
        <f t="shared" si="3517"/>
        <v>150000</v>
      </c>
      <c r="EP153" s="144"/>
      <c r="EQ153" s="147"/>
      <c r="ER153" s="241">
        <f t="shared" si="3518"/>
        <v>0</v>
      </c>
      <c r="ES153" s="134" t="e">
        <f t="shared" si="3519"/>
        <v>#DIV/0!</v>
      </c>
      <c r="ET153" s="133"/>
      <c r="EU153" s="145">
        <f t="shared" si="3520"/>
        <v>0</v>
      </c>
      <c r="EV153" s="144"/>
      <c r="EW153" s="147"/>
      <c r="EX153" s="241">
        <f t="shared" si="3521"/>
        <v>0</v>
      </c>
      <c r="EY153" s="134" t="e">
        <f t="shared" si="3522"/>
        <v>#DIV/0!</v>
      </c>
      <c r="EZ153" s="133"/>
      <c r="FA153" s="145">
        <f t="shared" si="3523"/>
        <v>0</v>
      </c>
      <c r="FB153" s="144"/>
      <c r="FC153" s="147"/>
      <c r="FD153" s="241">
        <f t="shared" si="3524"/>
        <v>0</v>
      </c>
      <c r="FE153" s="134" t="e">
        <f t="shared" si="3525"/>
        <v>#DIV/0!</v>
      </c>
      <c r="FF153" s="133"/>
      <c r="FG153" s="145">
        <f t="shared" si="3526"/>
        <v>0</v>
      </c>
      <c r="FH153" s="144"/>
      <c r="FI153" s="147"/>
      <c r="FJ153" s="241">
        <f t="shared" si="3527"/>
        <v>0</v>
      </c>
      <c r="FK153" s="134" t="e">
        <f t="shared" si="3528"/>
        <v>#DIV/0!</v>
      </c>
      <c r="FL153" s="133"/>
      <c r="FM153" s="145">
        <f t="shared" si="3529"/>
        <v>0</v>
      </c>
      <c r="FN153" s="144">
        <f t="shared" si="3195"/>
        <v>300000</v>
      </c>
      <c r="FO153" s="147">
        <f t="shared" si="3195"/>
        <v>0</v>
      </c>
      <c r="FP153" s="241">
        <f t="shared" si="3195"/>
        <v>300000</v>
      </c>
      <c r="FQ153" s="134">
        <f t="shared" si="3196"/>
        <v>0</v>
      </c>
      <c r="FR153" s="133">
        <f t="shared" si="3197"/>
        <v>0</v>
      </c>
      <c r="FS153" s="145">
        <f t="shared" si="3197"/>
        <v>300000</v>
      </c>
      <c r="FT153" s="144">
        <f>+[10]รายละเอียดซื้อP!F182</f>
        <v>300000</v>
      </c>
      <c r="FU153" s="147">
        <f>+[10]รายละเอียดซื้อP!G182+[10]รายละเอียดซื้อP!J182+[10]รายละเอียดซื้อP!K182</f>
        <v>0</v>
      </c>
      <c r="FV153" s="241">
        <f t="shared" si="3530"/>
        <v>300000</v>
      </c>
      <c r="FW153" s="134">
        <f t="shared" si="3531"/>
        <v>0</v>
      </c>
      <c r="FX153" s="133">
        <f>+[10]รายละเอียดซื้อP!N182</f>
        <v>0</v>
      </c>
      <c r="FY153" s="145">
        <f t="shared" si="3532"/>
        <v>300000</v>
      </c>
      <c r="FZ153" s="144"/>
      <c r="GA153" s="147"/>
      <c r="GB153" s="241">
        <f t="shared" si="3533"/>
        <v>0</v>
      </c>
      <c r="GC153" s="134" t="e">
        <f t="shared" si="3534"/>
        <v>#DIV/0!</v>
      </c>
      <c r="GD153" s="133"/>
      <c r="GE153" s="145">
        <f t="shared" si="3535"/>
        <v>0</v>
      </c>
      <c r="GF153" s="144"/>
      <c r="GG153" s="147"/>
      <c r="GH153" s="241">
        <f t="shared" si="3536"/>
        <v>0</v>
      </c>
      <c r="GI153" s="134" t="e">
        <f t="shared" si="3537"/>
        <v>#DIV/0!</v>
      </c>
      <c r="GJ153" s="133"/>
      <c r="GK153" s="145">
        <f t="shared" si="3538"/>
        <v>0</v>
      </c>
      <c r="GL153" s="144">
        <f t="shared" si="3207"/>
        <v>500000</v>
      </c>
      <c r="GM153" s="147">
        <f t="shared" si="3207"/>
        <v>0</v>
      </c>
      <c r="GN153" s="241">
        <f t="shared" si="3207"/>
        <v>500000</v>
      </c>
      <c r="GO153" s="134">
        <f t="shared" si="3208"/>
        <v>0</v>
      </c>
      <c r="GP153" s="133">
        <f t="shared" si="3209"/>
        <v>0</v>
      </c>
      <c r="GQ153" s="145">
        <f t="shared" si="3209"/>
        <v>500000</v>
      </c>
      <c r="GR153" s="144">
        <f>+[10]รายละเอียดซื้อP!F183</f>
        <v>500000</v>
      </c>
      <c r="GS153" s="147">
        <f>+[10]รายละเอียดซื้อP!G183+[10]รายละเอียดซื้อP!J183+[10]รายละเอียดซื้อP!K183</f>
        <v>0</v>
      </c>
      <c r="GT153" s="241">
        <f t="shared" si="3539"/>
        <v>500000</v>
      </c>
      <c r="GU153" s="134">
        <f t="shared" si="3540"/>
        <v>0</v>
      </c>
      <c r="GV153" s="133">
        <f>+[10]รายละเอียดซื้อP!N183</f>
        <v>0</v>
      </c>
      <c r="GW153" s="145">
        <f t="shared" si="3541"/>
        <v>500000</v>
      </c>
      <c r="GX153" s="144"/>
      <c r="GY153" s="147"/>
      <c r="GZ153" s="241">
        <f t="shared" si="3542"/>
        <v>0</v>
      </c>
      <c r="HA153" s="134" t="e">
        <f t="shared" si="3543"/>
        <v>#DIV/0!</v>
      </c>
      <c r="HB153" s="133"/>
      <c r="HC153" s="145">
        <f t="shared" si="3544"/>
        <v>0</v>
      </c>
      <c r="HD153" s="144"/>
      <c r="HE153" s="147"/>
      <c r="HF153" s="241">
        <f t="shared" si="3545"/>
        <v>0</v>
      </c>
      <c r="HG153" s="134" t="e">
        <f t="shared" si="3546"/>
        <v>#DIV/0!</v>
      </c>
      <c r="HH153" s="133"/>
      <c r="HI153" s="145">
        <f t="shared" si="3547"/>
        <v>0</v>
      </c>
      <c r="HJ153" s="144"/>
      <c r="HK153" s="147"/>
      <c r="HL153" s="241">
        <f t="shared" si="3548"/>
        <v>0</v>
      </c>
      <c r="HM153" s="134" t="e">
        <f t="shared" si="3549"/>
        <v>#DIV/0!</v>
      </c>
      <c r="HN153" s="133"/>
      <c r="HO153" s="145">
        <f t="shared" si="3550"/>
        <v>0</v>
      </c>
      <c r="HP153" s="144"/>
      <c r="HQ153" s="147"/>
      <c r="HR153" s="241">
        <f t="shared" si="3551"/>
        <v>0</v>
      </c>
      <c r="HS153" s="134" t="e">
        <f t="shared" si="3552"/>
        <v>#DIV/0!</v>
      </c>
      <c r="HT153" s="133"/>
      <c r="HU153" s="145">
        <f t="shared" si="3553"/>
        <v>0</v>
      </c>
      <c r="HV153" s="144"/>
      <c r="HW153" s="147"/>
      <c r="HX153" s="241">
        <f t="shared" si="3554"/>
        <v>0</v>
      </c>
      <c r="HY153" s="134" t="e">
        <f t="shared" si="3555"/>
        <v>#DIV/0!</v>
      </c>
      <c r="HZ153" s="133"/>
      <c r="IA153" s="145">
        <f t="shared" si="3556"/>
        <v>0</v>
      </c>
      <c r="IB153" s="144">
        <f t="shared" si="3228"/>
        <v>2300000</v>
      </c>
      <c r="IC153" s="147">
        <f t="shared" si="3228"/>
        <v>0</v>
      </c>
      <c r="ID153" s="241">
        <f t="shared" si="3228"/>
        <v>2300000</v>
      </c>
      <c r="IE153" s="134">
        <f t="shared" si="3229"/>
        <v>0</v>
      </c>
      <c r="IF153" s="133">
        <f t="shared" si="3230"/>
        <v>0</v>
      </c>
      <c r="IG153" s="145">
        <f t="shared" si="3230"/>
        <v>2300000</v>
      </c>
      <c r="IH153" s="144">
        <f>+[10]รายละเอียดซื้อP!F184</f>
        <v>2300000</v>
      </c>
      <c r="II153" s="147">
        <f>+[10]รายละเอียดซื้อP!G184+[10]รายละเอียดซื้อP!J184+[10]รายละเอียดซื้อP!K184</f>
        <v>0</v>
      </c>
      <c r="IJ153" s="241">
        <f t="shared" si="3557"/>
        <v>2300000</v>
      </c>
      <c r="IK153" s="134">
        <f t="shared" si="3558"/>
        <v>0</v>
      </c>
      <c r="IL153" s="133">
        <f>+[10]รายละเอียดซื้อP!N184</f>
        <v>0</v>
      </c>
      <c r="IM153" s="145">
        <f t="shared" si="3559"/>
        <v>2300000</v>
      </c>
      <c r="IN153" s="144"/>
      <c r="IO153" s="147"/>
      <c r="IP153" s="241">
        <f t="shared" si="3560"/>
        <v>0</v>
      </c>
      <c r="IQ153" s="134" t="e">
        <f t="shared" si="3561"/>
        <v>#DIV/0!</v>
      </c>
      <c r="IR153" s="133"/>
      <c r="IS153" s="145">
        <f t="shared" si="3562"/>
        <v>0</v>
      </c>
      <c r="IT153" s="144"/>
      <c r="IU153" s="147"/>
      <c r="IV153" s="241">
        <f t="shared" si="3563"/>
        <v>0</v>
      </c>
      <c r="IW153" s="134" t="e">
        <f t="shared" si="3564"/>
        <v>#DIV/0!</v>
      </c>
      <c r="IX153" s="133"/>
      <c r="IY153" s="145">
        <f t="shared" si="3565"/>
        <v>0</v>
      </c>
      <c r="IZ153" s="144">
        <f t="shared" si="3240"/>
        <v>0</v>
      </c>
      <c r="JA153" s="147">
        <f t="shared" si="3240"/>
        <v>0</v>
      </c>
      <c r="JB153" s="241">
        <f t="shared" si="3240"/>
        <v>0</v>
      </c>
      <c r="JC153" s="134" t="e">
        <f t="shared" si="3241"/>
        <v>#DIV/0!</v>
      </c>
      <c r="JD153" s="133">
        <f t="shared" si="3242"/>
        <v>0</v>
      </c>
      <c r="JE153" s="145">
        <f t="shared" si="3242"/>
        <v>0</v>
      </c>
      <c r="JF153" s="144"/>
      <c r="JG153" s="147"/>
      <c r="JH153" s="241">
        <f t="shared" si="3566"/>
        <v>0</v>
      </c>
      <c r="JI153" s="134" t="e">
        <f t="shared" si="3567"/>
        <v>#DIV/0!</v>
      </c>
      <c r="JJ153" s="133"/>
      <c r="JK153" s="145">
        <f t="shared" si="3568"/>
        <v>0</v>
      </c>
      <c r="JL153" s="144"/>
      <c r="JM153" s="147"/>
      <c r="JN153" s="241">
        <f t="shared" si="3569"/>
        <v>0</v>
      </c>
      <c r="JO153" s="134" t="e">
        <f t="shared" si="3570"/>
        <v>#DIV/0!</v>
      </c>
      <c r="JP153" s="133"/>
      <c r="JQ153" s="145">
        <f t="shared" si="3571"/>
        <v>0</v>
      </c>
      <c r="JR153" s="144"/>
      <c r="JS153" s="147"/>
      <c r="JT153" s="241">
        <f t="shared" si="3572"/>
        <v>0</v>
      </c>
      <c r="JU153" s="134" t="e">
        <f t="shared" si="3573"/>
        <v>#DIV/0!</v>
      </c>
      <c r="JV153" s="133"/>
      <c r="JW153" s="145">
        <f t="shared" si="3574"/>
        <v>0</v>
      </c>
      <c r="JX153" s="144"/>
      <c r="JY153" s="147"/>
      <c r="JZ153" s="241">
        <f t="shared" si="3575"/>
        <v>0</v>
      </c>
      <c r="KA153" s="134" t="e">
        <f t="shared" si="3576"/>
        <v>#DIV/0!</v>
      </c>
      <c r="KB153" s="133"/>
      <c r="KC153" s="145">
        <f t="shared" si="3577"/>
        <v>0</v>
      </c>
      <c r="KD153" s="144">
        <f t="shared" si="3255"/>
        <v>500000</v>
      </c>
      <c r="KE153" s="147">
        <f t="shared" si="3255"/>
        <v>0</v>
      </c>
      <c r="KF153" s="241">
        <f t="shared" si="3255"/>
        <v>500000</v>
      </c>
      <c r="KG153" s="134">
        <f t="shared" si="3256"/>
        <v>0</v>
      </c>
      <c r="KH153" s="133">
        <f t="shared" si="3257"/>
        <v>0</v>
      </c>
      <c r="KI153" s="145">
        <f t="shared" si="3257"/>
        <v>500000</v>
      </c>
      <c r="KJ153" s="144">
        <f>+[10]รายละเอียดซื้อP!F185</f>
        <v>500000</v>
      </c>
      <c r="KK153" s="147">
        <f>+[10]รายละเอียดซื้อP!G185+[10]รายละเอียดซื้อP!J185+[10]รายละเอียดซื้อP!K185</f>
        <v>0</v>
      </c>
      <c r="KL153" s="241">
        <f t="shared" si="3578"/>
        <v>500000</v>
      </c>
      <c r="KM153" s="134">
        <f t="shared" si="3579"/>
        <v>0</v>
      </c>
      <c r="KN153" s="133">
        <f>+[10]รายละเอียดซื้อP!N185</f>
        <v>0</v>
      </c>
      <c r="KO153" s="145">
        <f t="shared" si="3580"/>
        <v>500000</v>
      </c>
      <c r="KP153" s="144"/>
      <c r="KQ153" s="147"/>
      <c r="KR153" s="241">
        <f t="shared" si="3581"/>
        <v>0</v>
      </c>
      <c r="KS153" s="134" t="e">
        <f t="shared" si="3582"/>
        <v>#DIV/0!</v>
      </c>
      <c r="KT153" s="133"/>
      <c r="KU153" s="145">
        <f t="shared" si="3583"/>
        <v>0</v>
      </c>
      <c r="KV153" s="144">
        <f t="shared" si="3264"/>
        <v>300000</v>
      </c>
      <c r="KW153" s="147">
        <f t="shared" si="3264"/>
        <v>0</v>
      </c>
      <c r="KX153" s="241">
        <f t="shared" si="3264"/>
        <v>300000</v>
      </c>
      <c r="KY153" s="134">
        <f t="shared" si="3265"/>
        <v>0</v>
      </c>
      <c r="KZ153" s="133">
        <f t="shared" si="3266"/>
        <v>0</v>
      </c>
      <c r="LA153" s="145">
        <f t="shared" si="3266"/>
        <v>300000</v>
      </c>
      <c r="LB153" s="144">
        <f>+[10]รายละเอียดซื้อP!F186</f>
        <v>300000</v>
      </c>
      <c r="LC153" s="147">
        <f>+[10]รายละเอียดซื้อP!G186+[10]รายละเอียดซื้อP!J186+[10]รายละเอียดซื้อP!K186</f>
        <v>0</v>
      </c>
      <c r="LD153" s="241">
        <f t="shared" si="3584"/>
        <v>300000</v>
      </c>
      <c r="LE153" s="134">
        <f t="shared" si="3585"/>
        <v>0</v>
      </c>
      <c r="LF153" s="133">
        <f>+[10]รายละเอียดซื้อP!N186</f>
        <v>0</v>
      </c>
      <c r="LG153" s="145">
        <f t="shared" si="3586"/>
        <v>300000</v>
      </c>
      <c r="LH153" s="144"/>
      <c r="LI153" s="147"/>
      <c r="LJ153" s="241">
        <f t="shared" si="3587"/>
        <v>0</v>
      </c>
      <c r="LK153" s="134" t="e">
        <f t="shared" si="3588"/>
        <v>#DIV/0!</v>
      </c>
      <c r="LL153" s="133"/>
      <c r="LM153" s="145">
        <f t="shared" si="3589"/>
        <v>0</v>
      </c>
      <c r="LN153" s="144">
        <f t="shared" si="3273"/>
        <v>0</v>
      </c>
      <c r="LO153" s="147">
        <f t="shared" si="3273"/>
        <v>0</v>
      </c>
      <c r="LP153" s="241">
        <f t="shared" si="3273"/>
        <v>0</v>
      </c>
      <c r="LQ153" s="134" t="e">
        <f t="shared" si="3274"/>
        <v>#DIV/0!</v>
      </c>
      <c r="LR153" s="133">
        <f t="shared" si="3275"/>
        <v>0</v>
      </c>
      <c r="LS153" s="145">
        <f t="shared" si="3275"/>
        <v>0</v>
      </c>
      <c r="LT153" s="144"/>
      <c r="LU153" s="147"/>
      <c r="LV153" s="241">
        <f t="shared" si="3590"/>
        <v>0</v>
      </c>
      <c r="LW153" s="134" t="e">
        <f t="shared" si="3591"/>
        <v>#DIV/0!</v>
      </c>
      <c r="LX153" s="133"/>
      <c r="LY153" s="145">
        <f t="shared" si="3592"/>
        <v>0</v>
      </c>
      <c r="LZ153" s="144"/>
      <c r="MA153" s="147"/>
      <c r="MB153" s="241">
        <f t="shared" si="3593"/>
        <v>0</v>
      </c>
      <c r="MC153" s="134" t="e">
        <f t="shared" si="3594"/>
        <v>#DIV/0!</v>
      </c>
      <c r="MD153" s="133"/>
      <c r="ME153" s="145">
        <f t="shared" si="3595"/>
        <v>0</v>
      </c>
      <c r="MF153" s="144">
        <f t="shared" si="3282"/>
        <v>3500000</v>
      </c>
      <c r="MG153" s="147">
        <f t="shared" si="3282"/>
        <v>0</v>
      </c>
      <c r="MH153" s="241">
        <f t="shared" si="3282"/>
        <v>3500000</v>
      </c>
      <c r="MI153" s="134">
        <f t="shared" si="3283"/>
        <v>0</v>
      </c>
      <c r="MJ153" s="133">
        <f t="shared" si="3284"/>
        <v>647220</v>
      </c>
      <c r="MK153" s="145">
        <f t="shared" si="3284"/>
        <v>2852780</v>
      </c>
      <c r="ML153" s="144">
        <f>+[10]รายละเอียดซื้อP!F187</f>
        <v>3500000</v>
      </c>
      <c r="MM153" s="147">
        <f>+[10]รายละเอียดซื้อP!G187+[10]รายละเอียดซื้อP!J187+[10]รายละเอียดซื้อP!K187</f>
        <v>0</v>
      </c>
      <c r="MN153" s="241">
        <f t="shared" si="3596"/>
        <v>3500000</v>
      </c>
      <c r="MO153" s="134">
        <f t="shared" si="3597"/>
        <v>0</v>
      </c>
      <c r="MP153" s="133">
        <f>+[10]รายละเอียดซื้อP!N187</f>
        <v>647220</v>
      </c>
      <c r="MQ153" s="145">
        <f t="shared" si="3598"/>
        <v>2852780</v>
      </c>
      <c r="MR153" s="144"/>
      <c r="MS153" s="147"/>
      <c r="MT153" s="241">
        <f t="shared" si="3599"/>
        <v>0</v>
      </c>
      <c r="MU153" s="134" t="e">
        <f t="shared" si="3600"/>
        <v>#DIV/0!</v>
      </c>
      <c r="MV153" s="133"/>
      <c r="MW153" s="145">
        <f t="shared" si="3601"/>
        <v>0</v>
      </c>
      <c r="MX153" s="144">
        <f t="shared" si="3291"/>
        <v>300000</v>
      </c>
      <c r="MY153" s="147">
        <f t="shared" si="3291"/>
        <v>174018</v>
      </c>
      <c r="MZ153" s="241">
        <f t="shared" si="3291"/>
        <v>125982</v>
      </c>
      <c r="NA153" s="134">
        <f t="shared" si="3292"/>
        <v>58.006</v>
      </c>
      <c r="NB153" s="133">
        <f t="shared" si="3293"/>
        <v>43470</v>
      </c>
      <c r="NC153" s="145">
        <f t="shared" si="3293"/>
        <v>82512</v>
      </c>
      <c r="ND153" s="144">
        <f>+[10]รายละเอียดซื้อP!F188</f>
        <v>300000</v>
      </c>
      <c r="NE153" s="147">
        <f>+[10]รายละเอียดซื้อP!G188+[10]รายละเอียดซื้อP!J188+[10]รายละเอียดซื้อP!K188</f>
        <v>174018</v>
      </c>
      <c r="NF153" s="241">
        <f t="shared" si="3602"/>
        <v>125982</v>
      </c>
      <c r="NG153" s="134">
        <f t="shared" si="3603"/>
        <v>58.006</v>
      </c>
      <c r="NH153" s="133">
        <f>+[10]รายละเอียดซื้อP!N188</f>
        <v>43470</v>
      </c>
      <c r="NI153" s="145">
        <f t="shared" si="3604"/>
        <v>82512</v>
      </c>
      <c r="NJ153" s="144"/>
      <c r="NK153" s="147"/>
      <c r="NL153" s="241">
        <f t="shared" si="3605"/>
        <v>0</v>
      </c>
      <c r="NM153" s="134" t="e">
        <f t="shared" si="3606"/>
        <v>#DIV/0!</v>
      </c>
      <c r="NN153" s="133"/>
      <c r="NO153" s="145">
        <f t="shared" si="3607"/>
        <v>0</v>
      </c>
      <c r="NP153" s="144">
        <f t="shared" si="3300"/>
        <v>2200000</v>
      </c>
      <c r="NQ153" s="147">
        <f t="shared" si="3300"/>
        <v>0</v>
      </c>
      <c r="NR153" s="241">
        <f t="shared" si="3300"/>
        <v>2200000</v>
      </c>
      <c r="NS153" s="134">
        <f t="shared" si="3301"/>
        <v>0</v>
      </c>
      <c r="NT153" s="133">
        <f t="shared" si="3302"/>
        <v>0</v>
      </c>
      <c r="NU153" s="145">
        <f t="shared" si="3302"/>
        <v>2200000</v>
      </c>
      <c r="NV153" s="144">
        <f>+[10]รายละเอียดซื้อP!F189</f>
        <v>2200000</v>
      </c>
      <c r="NW153" s="147">
        <f>+[10]รายละเอียดซื้อP!G189+[10]รายละเอียดซื้อP!J189+[10]รายละเอียดซื้อP!K189</f>
        <v>0</v>
      </c>
      <c r="NX153" s="241">
        <f t="shared" si="3608"/>
        <v>2200000</v>
      </c>
      <c r="NY153" s="134">
        <f t="shared" si="3609"/>
        <v>0</v>
      </c>
      <c r="NZ153" s="133">
        <f>+[10]รายละเอียดซื้อP!N189</f>
        <v>0</v>
      </c>
      <c r="OA153" s="145">
        <f t="shared" si="3610"/>
        <v>2200000</v>
      </c>
      <c r="OB153" s="144"/>
      <c r="OC153" s="147"/>
      <c r="OD153" s="241">
        <f t="shared" si="3611"/>
        <v>0</v>
      </c>
      <c r="OE153" s="134" t="e">
        <f t="shared" si="3612"/>
        <v>#DIV/0!</v>
      </c>
      <c r="OF153" s="133"/>
      <c r="OG153" s="145">
        <f t="shared" si="3613"/>
        <v>0</v>
      </c>
      <c r="OH153" s="144"/>
      <c r="OI153" s="147"/>
      <c r="OJ153" s="241">
        <f t="shared" si="3614"/>
        <v>0</v>
      </c>
      <c r="OK153" s="134" t="e">
        <f t="shared" si="3615"/>
        <v>#DIV/0!</v>
      </c>
      <c r="OL153" s="133"/>
      <c r="OM153" s="145">
        <f t="shared" si="3616"/>
        <v>0</v>
      </c>
      <c r="ON153" s="144">
        <f t="shared" si="3312"/>
        <v>0</v>
      </c>
      <c r="OO153" s="147">
        <f t="shared" si="3312"/>
        <v>0</v>
      </c>
      <c r="OP153" s="241">
        <f t="shared" si="3312"/>
        <v>0</v>
      </c>
      <c r="OQ153" s="134" t="e">
        <f t="shared" si="3313"/>
        <v>#DIV/0!</v>
      </c>
      <c r="OR153" s="133">
        <f t="shared" si="3314"/>
        <v>0</v>
      </c>
      <c r="OS153" s="145">
        <f t="shared" si="3314"/>
        <v>0</v>
      </c>
      <c r="OT153" s="144"/>
      <c r="OU153" s="147"/>
      <c r="OV153" s="241">
        <f t="shared" si="3617"/>
        <v>0</v>
      </c>
      <c r="OW153" s="134" t="e">
        <f t="shared" si="3618"/>
        <v>#DIV/0!</v>
      </c>
      <c r="OX153" s="133"/>
      <c r="OY153" s="145">
        <f t="shared" si="3619"/>
        <v>0</v>
      </c>
      <c r="OZ153" s="144"/>
      <c r="PA153" s="147"/>
      <c r="PB153" s="241">
        <f t="shared" si="3620"/>
        <v>0</v>
      </c>
      <c r="PC153" s="134" t="e">
        <f t="shared" si="3621"/>
        <v>#DIV/0!</v>
      </c>
      <c r="PD153" s="133"/>
      <c r="PE153" s="145">
        <f t="shared" si="3622"/>
        <v>0</v>
      </c>
      <c r="PF153" s="144">
        <f t="shared" si="3321"/>
        <v>0</v>
      </c>
      <c r="PG153" s="147">
        <f t="shared" si="3321"/>
        <v>0</v>
      </c>
      <c r="PH153" s="241">
        <f t="shared" si="3321"/>
        <v>0</v>
      </c>
      <c r="PI153" s="134" t="e">
        <f t="shared" si="3322"/>
        <v>#DIV/0!</v>
      </c>
      <c r="PJ153" s="133">
        <f t="shared" si="3323"/>
        <v>0</v>
      </c>
      <c r="PK153" s="145">
        <f t="shared" si="3323"/>
        <v>0</v>
      </c>
      <c r="PL153" s="144"/>
      <c r="PM153" s="147"/>
      <c r="PN153" s="241">
        <f t="shared" si="3623"/>
        <v>0</v>
      </c>
      <c r="PO153" s="134" t="e">
        <f t="shared" si="3624"/>
        <v>#DIV/0!</v>
      </c>
      <c r="PP153" s="133"/>
      <c r="PQ153" s="145">
        <f t="shared" si="3625"/>
        <v>0</v>
      </c>
      <c r="PR153" s="144"/>
      <c r="PS153" s="147"/>
      <c r="PT153" s="241">
        <f t="shared" si="3626"/>
        <v>0</v>
      </c>
      <c r="PU153" s="134" t="e">
        <f t="shared" si="3627"/>
        <v>#DIV/0!</v>
      </c>
      <c r="PV153" s="133"/>
      <c r="PW153" s="145">
        <f t="shared" si="3628"/>
        <v>0</v>
      </c>
    </row>
    <row r="154" spans="1:439" s="98" customFormat="1">
      <c r="A154" s="150"/>
      <c r="B154" s="217" t="s">
        <v>889</v>
      </c>
      <c r="C154" s="217"/>
      <c r="D154" s="164">
        <f>SUM(D149:D153)</f>
        <v>22605759.880000003</v>
      </c>
      <c r="E154" s="164">
        <f t="shared" ref="E154:J154" si="3629">SUM(E149:E153)</f>
        <v>0</v>
      </c>
      <c r="F154" s="164">
        <f t="shared" si="3629"/>
        <v>22605759.880000003</v>
      </c>
      <c r="G154" s="164">
        <f t="shared" si="3629"/>
        <v>0</v>
      </c>
      <c r="H154" s="164">
        <f t="shared" si="3629"/>
        <v>22605759.880000003</v>
      </c>
      <c r="I154" s="164">
        <f t="shared" si="3629"/>
        <v>2960949.56</v>
      </c>
      <c r="J154" s="164">
        <f t="shared" si="3629"/>
        <v>19644810.32</v>
      </c>
      <c r="K154" s="165">
        <f t="shared" si="3092"/>
        <v>13.098208490746826</v>
      </c>
      <c r="L154" s="164">
        <f t="shared" ref="L154:M154" si="3630">SUM(L149:L153)</f>
        <v>2982503</v>
      </c>
      <c r="M154" s="166">
        <f t="shared" si="3630"/>
        <v>16662307.320000002</v>
      </c>
      <c r="N154" s="167">
        <f t="shared" si="3115"/>
        <v>0</v>
      </c>
      <c r="O154" s="168">
        <f t="shared" si="3115"/>
        <v>0</v>
      </c>
      <c r="P154" s="168">
        <f t="shared" si="3115"/>
        <v>0</v>
      </c>
      <c r="Q154" s="169" t="e">
        <f t="shared" si="3116"/>
        <v>#DIV/0!</v>
      </c>
      <c r="R154" s="168">
        <f t="shared" si="3117"/>
        <v>0</v>
      </c>
      <c r="S154" s="170">
        <f t="shared" si="3117"/>
        <v>0</v>
      </c>
      <c r="T154" s="171">
        <f>SUM(T149:T153)</f>
        <v>22605759.880000003</v>
      </c>
      <c r="U154" s="172">
        <f t="shared" ref="U154:V154" si="3631">SUM(U149:U153)</f>
        <v>2960949.56</v>
      </c>
      <c r="V154" s="172">
        <f t="shared" si="3631"/>
        <v>19644810.32</v>
      </c>
      <c r="W154" s="173">
        <f t="shared" si="3120"/>
        <v>13.098208490746826</v>
      </c>
      <c r="X154" s="172">
        <f t="shared" ref="X154:Y154" si="3632">SUM(X149:X153)</f>
        <v>2982503</v>
      </c>
      <c r="Y154" s="174">
        <f t="shared" si="3632"/>
        <v>16662307.320000002</v>
      </c>
      <c r="Z154" s="175">
        <f>SUM(Z148:Z153)</f>
        <v>0</v>
      </c>
      <c r="AA154" s="164">
        <f t="shared" ref="AA154:CX154" si="3633">SUM(AA148:AA153)</f>
        <v>0</v>
      </c>
      <c r="AB154" s="164">
        <f t="shared" si="3633"/>
        <v>0</v>
      </c>
      <c r="AC154" s="165" t="e">
        <f t="shared" si="3633"/>
        <v>#DIV/0!</v>
      </c>
      <c r="AD154" s="164">
        <f t="shared" si="3633"/>
        <v>0</v>
      </c>
      <c r="AE154" s="176">
        <f t="shared" si="3633"/>
        <v>0</v>
      </c>
      <c r="AF154" s="175">
        <f t="shared" si="3633"/>
        <v>0</v>
      </c>
      <c r="AG154" s="164">
        <f t="shared" si="3633"/>
        <v>0</v>
      </c>
      <c r="AH154" s="164">
        <f t="shared" si="3633"/>
        <v>0</v>
      </c>
      <c r="AI154" s="165" t="e">
        <f t="shared" si="3633"/>
        <v>#DIV/0!</v>
      </c>
      <c r="AJ154" s="164">
        <f t="shared" si="3633"/>
        <v>0</v>
      </c>
      <c r="AK154" s="176">
        <f t="shared" si="3633"/>
        <v>0</v>
      </c>
      <c r="AL154" s="175">
        <f t="shared" si="3129"/>
        <v>0</v>
      </c>
      <c r="AM154" s="164">
        <f t="shared" si="3129"/>
        <v>1798343.56</v>
      </c>
      <c r="AN154" s="164">
        <f t="shared" si="3129"/>
        <v>-1798343.56</v>
      </c>
      <c r="AO154" s="165" t="e">
        <f t="shared" si="3130"/>
        <v>#DIV/0!</v>
      </c>
      <c r="AP154" s="164">
        <f t="shared" si="3131"/>
        <v>55328</v>
      </c>
      <c r="AQ154" s="176">
        <f t="shared" si="3131"/>
        <v>-1853671.56</v>
      </c>
      <c r="AR154" s="175">
        <f t="shared" si="3633"/>
        <v>0</v>
      </c>
      <c r="AS154" s="164">
        <f t="shared" si="3633"/>
        <v>0</v>
      </c>
      <c r="AT154" s="164">
        <f t="shared" si="3633"/>
        <v>0</v>
      </c>
      <c r="AU154" s="165" t="e">
        <f t="shared" si="3633"/>
        <v>#DIV/0!</v>
      </c>
      <c r="AV154" s="164">
        <f t="shared" si="3633"/>
        <v>0</v>
      </c>
      <c r="AW154" s="176">
        <f t="shared" si="3633"/>
        <v>0</v>
      </c>
      <c r="AX154" s="175">
        <f t="shared" si="3633"/>
        <v>0</v>
      </c>
      <c r="AY154" s="164">
        <f t="shared" si="3633"/>
        <v>0</v>
      </c>
      <c r="AZ154" s="164">
        <f t="shared" si="3633"/>
        <v>0</v>
      </c>
      <c r="BA154" s="165" t="e">
        <f t="shared" si="3633"/>
        <v>#DIV/0!</v>
      </c>
      <c r="BB154" s="164">
        <f t="shared" si="3633"/>
        <v>0</v>
      </c>
      <c r="BC154" s="176">
        <f t="shared" si="3633"/>
        <v>0</v>
      </c>
      <c r="BD154" s="175">
        <f t="shared" si="3633"/>
        <v>0</v>
      </c>
      <c r="BE154" s="164">
        <f t="shared" si="3633"/>
        <v>1798343.56</v>
      </c>
      <c r="BF154" s="164">
        <f t="shared" si="3633"/>
        <v>-1798343.56</v>
      </c>
      <c r="BG154" s="165" t="e">
        <f t="shared" si="3633"/>
        <v>#DIV/0!</v>
      </c>
      <c r="BH154" s="164">
        <f t="shared" si="3633"/>
        <v>55328</v>
      </c>
      <c r="BI154" s="176">
        <f t="shared" si="3633"/>
        <v>-1853671.56</v>
      </c>
      <c r="BJ154" s="175">
        <f t="shared" si="3141"/>
        <v>6836451.2400000002</v>
      </c>
      <c r="BK154" s="164">
        <f t="shared" si="3141"/>
        <v>0</v>
      </c>
      <c r="BL154" s="164">
        <f t="shared" si="3141"/>
        <v>6836451.2400000002</v>
      </c>
      <c r="BM154" s="165">
        <f t="shared" si="3142"/>
        <v>0</v>
      </c>
      <c r="BN154" s="164">
        <f t="shared" si="3143"/>
        <v>0</v>
      </c>
      <c r="BO154" s="176">
        <f t="shared" si="3143"/>
        <v>6836451.2400000002</v>
      </c>
      <c r="BP154" s="175">
        <f t="shared" si="3633"/>
        <v>6836451.2400000002</v>
      </c>
      <c r="BQ154" s="164">
        <f t="shared" si="3633"/>
        <v>0</v>
      </c>
      <c r="BR154" s="164">
        <f t="shared" si="3633"/>
        <v>6836451.2400000002</v>
      </c>
      <c r="BS154" s="165" t="e">
        <f t="shared" si="3633"/>
        <v>#DIV/0!</v>
      </c>
      <c r="BT154" s="164">
        <f t="shared" si="3633"/>
        <v>0</v>
      </c>
      <c r="BU154" s="176">
        <f t="shared" si="3633"/>
        <v>6836451.2400000002</v>
      </c>
      <c r="BV154" s="175">
        <f t="shared" si="3633"/>
        <v>0</v>
      </c>
      <c r="BW154" s="164">
        <f t="shared" si="3633"/>
        <v>0</v>
      </c>
      <c r="BX154" s="164">
        <f t="shared" si="3633"/>
        <v>0</v>
      </c>
      <c r="BY154" s="165" t="e">
        <f t="shared" si="3633"/>
        <v>#DIV/0!</v>
      </c>
      <c r="BZ154" s="164">
        <f t="shared" si="3633"/>
        <v>0</v>
      </c>
      <c r="CA154" s="176">
        <f t="shared" si="3633"/>
        <v>0</v>
      </c>
      <c r="CB154" s="175">
        <f t="shared" si="3633"/>
        <v>0</v>
      </c>
      <c r="CC154" s="164">
        <f t="shared" si="3633"/>
        <v>0</v>
      </c>
      <c r="CD154" s="164">
        <f t="shared" si="3633"/>
        <v>0</v>
      </c>
      <c r="CE154" s="165" t="e">
        <f t="shared" si="3633"/>
        <v>#DIV/0!</v>
      </c>
      <c r="CF154" s="164">
        <f t="shared" si="3633"/>
        <v>0</v>
      </c>
      <c r="CG154" s="176">
        <f t="shared" si="3633"/>
        <v>0</v>
      </c>
      <c r="CH154" s="175">
        <f t="shared" si="3153"/>
        <v>0</v>
      </c>
      <c r="CI154" s="164">
        <f t="shared" si="3153"/>
        <v>0</v>
      </c>
      <c r="CJ154" s="164">
        <f t="shared" si="3153"/>
        <v>0</v>
      </c>
      <c r="CK154" s="165" t="e">
        <f t="shared" si="3154"/>
        <v>#DIV/0!</v>
      </c>
      <c r="CL154" s="164">
        <f t="shared" si="3155"/>
        <v>0</v>
      </c>
      <c r="CM154" s="176">
        <f t="shared" si="3155"/>
        <v>0</v>
      </c>
      <c r="CN154" s="175">
        <f t="shared" si="3633"/>
        <v>0</v>
      </c>
      <c r="CO154" s="164">
        <f t="shared" si="3633"/>
        <v>0</v>
      </c>
      <c r="CP154" s="164">
        <f t="shared" si="3633"/>
        <v>0</v>
      </c>
      <c r="CQ154" s="165" t="e">
        <f t="shared" si="3633"/>
        <v>#DIV/0!</v>
      </c>
      <c r="CR154" s="164">
        <f t="shared" si="3633"/>
        <v>0</v>
      </c>
      <c r="CS154" s="176">
        <f t="shared" si="3633"/>
        <v>0</v>
      </c>
      <c r="CT154" s="175">
        <f t="shared" si="3633"/>
        <v>0</v>
      </c>
      <c r="CU154" s="164">
        <f t="shared" si="3633"/>
        <v>0</v>
      </c>
      <c r="CV154" s="164">
        <f t="shared" si="3633"/>
        <v>0</v>
      </c>
      <c r="CW154" s="165" t="e">
        <f t="shared" si="3633"/>
        <v>#DIV/0!</v>
      </c>
      <c r="CX154" s="164">
        <f t="shared" si="3633"/>
        <v>0</v>
      </c>
      <c r="CY154" s="176">
        <f t="shared" ref="CY154:DW154" si="3634">SUM(CY148:CY153)</f>
        <v>0</v>
      </c>
      <c r="CZ154" s="175">
        <f t="shared" si="3634"/>
        <v>0</v>
      </c>
      <c r="DA154" s="164">
        <f t="shared" si="3634"/>
        <v>0</v>
      </c>
      <c r="DB154" s="164">
        <f t="shared" si="3634"/>
        <v>0</v>
      </c>
      <c r="DC154" s="165" t="e">
        <f t="shared" si="3634"/>
        <v>#DIV/0!</v>
      </c>
      <c r="DD154" s="164">
        <f t="shared" si="3634"/>
        <v>0</v>
      </c>
      <c r="DE154" s="176">
        <f t="shared" si="3634"/>
        <v>0</v>
      </c>
      <c r="DF154" s="175">
        <f t="shared" si="3165"/>
        <v>2300000</v>
      </c>
      <c r="DG154" s="164">
        <f t="shared" si="3165"/>
        <v>0</v>
      </c>
      <c r="DH154" s="164">
        <f t="shared" si="3165"/>
        <v>2300000</v>
      </c>
      <c r="DI154" s="165">
        <f t="shared" si="3166"/>
        <v>0</v>
      </c>
      <c r="DJ154" s="164">
        <f t="shared" si="3167"/>
        <v>0</v>
      </c>
      <c r="DK154" s="176">
        <f t="shared" si="3167"/>
        <v>2300000</v>
      </c>
      <c r="DL154" s="175">
        <f t="shared" si="3634"/>
        <v>2300000</v>
      </c>
      <c r="DM154" s="164">
        <f t="shared" si="3634"/>
        <v>0</v>
      </c>
      <c r="DN154" s="164">
        <f t="shared" si="3634"/>
        <v>2300000</v>
      </c>
      <c r="DO154" s="165" t="e">
        <f t="shared" si="3634"/>
        <v>#DIV/0!</v>
      </c>
      <c r="DP154" s="164">
        <f t="shared" si="3634"/>
        <v>0</v>
      </c>
      <c r="DQ154" s="176">
        <f t="shared" si="3634"/>
        <v>2300000</v>
      </c>
      <c r="DR154" s="175">
        <f t="shared" si="3634"/>
        <v>0</v>
      </c>
      <c r="DS154" s="164">
        <f t="shared" si="3634"/>
        <v>0</v>
      </c>
      <c r="DT154" s="164">
        <f t="shared" si="3634"/>
        <v>0</v>
      </c>
      <c r="DU154" s="165" t="e">
        <f t="shared" si="3634"/>
        <v>#DIV/0!</v>
      </c>
      <c r="DV154" s="164">
        <f t="shared" si="3634"/>
        <v>0</v>
      </c>
      <c r="DW154" s="176">
        <f t="shared" si="3634"/>
        <v>0</v>
      </c>
      <c r="DX154" s="175">
        <f>SUM(DX148:DX153)</f>
        <v>0</v>
      </c>
      <c r="DY154" s="164">
        <f t="shared" ref="DY154:EC154" si="3635">SUM(DY148:DY153)</f>
        <v>0</v>
      </c>
      <c r="DZ154" s="164">
        <f t="shared" si="3635"/>
        <v>0</v>
      </c>
      <c r="EA154" s="165" t="e">
        <f t="shared" si="3635"/>
        <v>#DIV/0!</v>
      </c>
      <c r="EB154" s="164">
        <f t="shared" si="3635"/>
        <v>0</v>
      </c>
      <c r="EC154" s="176">
        <f t="shared" si="3635"/>
        <v>0</v>
      </c>
      <c r="ED154" s="175">
        <f t="shared" si="3177"/>
        <v>558500</v>
      </c>
      <c r="EE154" s="164">
        <f t="shared" si="3177"/>
        <v>408500</v>
      </c>
      <c r="EF154" s="164">
        <f t="shared" si="3177"/>
        <v>150000</v>
      </c>
      <c r="EG154" s="165">
        <f t="shared" si="3178"/>
        <v>73.142345568487016</v>
      </c>
      <c r="EH154" s="164">
        <f t="shared" si="3179"/>
        <v>0</v>
      </c>
      <c r="EI154" s="176">
        <f t="shared" si="3179"/>
        <v>150000</v>
      </c>
      <c r="EJ154" s="175">
        <f t="shared" ref="EJ154:FM154" si="3636">SUM(EJ148:EJ153)</f>
        <v>558500</v>
      </c>
      <c r="EK154" s="164">
        <f t="shared" si="3636"/>
        <v>408500</v>
      </c>
      <c r="EL154" s="164">
        <f t="shared" si="3636"/>
        <v>150000</v>
      </c>
      <c r="EM154" s="165" t="e">
        <f t="shared" si="3636"/>
        <v>#DIV/0!</v>
      </c>
      <c r="EN154" s="164">
        <f t="shared" si="3636"/>
        <v>0</v>
      </c>
      <c r="EO154" s="176">
        <f t="shared" si="3636"/>
        <v>150000</v>
      </c>
      <c r="EP154" s="175">
        <f t="shared" si="3636"/>
        <v>0</v>
      </c>
      <c r="EQ154" s="164">
        <f t="shared" si="3636"/>
        <v>0</v>
      </c>
      <c r="ER154" s="164">
        <f t="shared" si="3636"/>
        <v>0</v>
      </c>
      <c r="ES154" s="165" t="e">
        <f t="shared" si="3636"/>
        <v>#DIV/0!</v>
      </c>
      <c r="ET154" s="164">
        <f t="shared" si="3636"/>
        <v>0</v>
      </c>
      <c r="EU154" s="176">
        <f t="shared" si="3636"/>
        <v>0</v>
      </c>
      <c r="EV154" s="175">
        <f t="shared" si="3636"/>
        <v>0</v>
      </c>
      <c r="EW154" s="164">
        <f t="shared" si="3636"/>
        <v>0</v>
      </c>
      <c r="EX154" s="164">
        <f t="shared" si="3636"/>
        <v>0</v>
      </c>
      <c r="EY154" s="165" t="e">
        <f t="shared" si="3636"/>
        <v>#DIV/0!</v>
      </c>
      <c r="EZ154" s="164">
        <f t="shared" si="3636"/>
        <v>0</v>
      </c>
      <c r="FA154" s="176">
        <f t="shared" si="3636"/>
        <v>0</v>
      </c>
      <c r="FB154" s="175">
        <f t="shared" si="3636"/>
        <v>0</v>
      </c>
      <c r="FC154" s="164">
        <f t="shared" si="3636"/>
        <v>0</v>
      </c>
      <c r="FD154" s="164">
        <f t="shared" si="3636"/>
        <v>0</v>
      </c>
      <c r="FE154" s="165" t="e">
        <f t="shared" si="3636"/>
        <v>#DIV/0!</v>
      </c>
      <c r="FF154" s="164">
        <f t="shared" si="3636"/>
        <v>0</v>
      </c>
      <c r="FG154" s="176">
        <f t="shared" si="3636"/>
        <v>0</v>
      </c>
      <c r="FH154" s="175">
        <f t="shared" si="3636"/>
        <v>0</v>
      </c>
      <c r="FI154" s="164">
        <f t="shared" si="3636"/>
        <v>0</v>
      </c>
      <c r="FJ154" s="164">
        <f t="shared" si="3636"/>
        <v>0</v>
      </c>
      <c r="FK154" s="165" t="e">
        <f t="shared" si="3636"/>
        <v>#DIV/0!</v>
      </c>
      <c r="FL154" s="164">
        <f t="shared" si="3636"/>
        <v>0</v>
      </c>
      <c r="FM154" s="176">
        <f t="shared" si="3636"/>
        <v>0</v>
      </c>
      <c r="FN154" s="175">
        <f t="shared" si="3195"/>
        <v>1423829.64</v>
      </c>
      <c r="FO154" s="164">
        <f t="shared" si="3195"/>
        <v>80408</v>
      </c>
      <c r="FP154" s="164">
        <f t="shared" si="3195"/>
        <v>1343421.64</v>
      </c>
      <c r="FQ154" s="165">
        <f t="shared" si="3196"/>
        <v>5.6473048278444331</v>
      </c>
      <c r="FR154" s="164">
        <f t="shared" si="3197"/>
        <v>974505</v>
      </c>
      <c r="FS154" s="176">
        <f t="shared" si="3197"/>
        <v>368916.6399999999</v>
      </c>
      <c r="FT154" s="175">
        <f t="shared" ref="FT154:GK154" si="3637">SUM(FT148:FT153)</f>
        <v>1423829.64</v>
      </c>
      <c r="FU154" s="164">
        <f t="shared" si="3637"/>
        <v>80408</v>
      </c>
      <c r="FV154" s="164">
        <f t="shared" si="3637"/>
        <v>1343421.64</v>
      </c>
      <c r="FW154" s="165" t="e">
        <f t="shared" si="3637"/>
        <v>#DIV/0!</v>
      </c>
      <c r="FX154" s="164">
        <f t="shared" si="3637"/>
        <v>974505</v>
      </c>
      <c r="FY154" s="176">
        <f t="shared" si="3637"/>
        <v>368916.6399999999</v>
      </c>
      <c r="FZ154" s="175">
        <f t="shared" si="3637"/>
        <v>0</v>
      </c>
      <c r="GA154" s="164">
        <f t="shared" si="3637"/>
        <v>0</v>
      </c>
      <c r="GB154" s="164">
        <f t="shared" si="3637"/>
        <v>0</v>
      </c>
      <c r="GC154" s="165" t="e">
        <f t="shared" si="3637"/>
        <v>#DIV/0!</v>
      </c>
      <c r="GD154" s="164">
        <f t="shared" si="3637"/>
        <v>0</v>
      </c>
      <c r="GE154" s="176">
        <f t="shared" si="3637"/>
        <v>0</v>
      </c>
      <c r="GF154" s="175">
        <f t="shared" si="3637"/>
        <v>0</v>
      </c>
      <c r="GG154" s="164">
        <f t="shared" si="3637"/>
        <v>0</v>
      </c>
      <c r="GH154" s="164">
        <f t="shared" si="3637"/>
        <v>0</v>
      </c>
      <c r="GI154" s="165" t="e">
        <f t="shared" si="3637"/>
        <v>#DIV/0!</v>
      </c>
      <c r="GJ154" s="164">
        <f t="shared" si="3637"/>
        <v>0</v>
      </c>
      <c r="GK154" s="176">
        <f t="shared" si="3637"/>
        <v>0</v>
      </c>
      <c r="GL154" s="175">
        <f t="shared" si="3207"/>
        <v>1298799</v>
      </c>
      <c r="GM154" s="164">
        <f t="shared" si="3207"/>
        <v>0</v>
      </c>
      <c r="GN154" s="164">
        <f t="shared" si="3207"/>
        <v>1298799</v>
      </c>
      <c r="GO154" s="165">
        <f t="shared" si="3208"/>
        <v>0</v>
      </c>
      <c r="GP154" s="164">
        <f t="shared" si="3209"/>
        <v>714980</v>
      </c>
      <c r="GQ154" s="176">
        <f t="shared" si="3209"/>
        <v>583819</v>
      </c>
      <c r="GR154" s="175">
        <f t="shared" ref="GR154:HU154" si="3638">SUM(GR148:GR153)</f>
        <v>1298799</v>
      </c>
      <c r="GS154" s="164">
        <f t="shared" si="3638"/>
        <v>0</v>
      </c>
      <c r="GT154" s="164">
        <f t="shared" si="3638"/>
        <v>1298799</v>
      </c>
      <c r="GU154" s="165" t="e">
        <f t="shared" si="3638"/>
        <v>#DIV/0!</v>
      </c>
      <c r="GV154" s="164">
        <f t="shared" si="3638"/>
        <v>714980</v>
      </c>
      <c r="GW154" s="176">
        <f t="shared" si="3638"/>
        <v>583819</v>
      </c>
      <c r="GX154" s="175">
        <f t="shared" si="3638"/>
        <v>0</v>
      </c>
      <c r="GY154" s="164">
        <f t="shared" si="3638"/>
        <v>0</v>
      </c>
      <c r="GZ154" s="164">
        <f t="shared" si="3638"/>
        <v>0</v>
      </c>
      <c r="HA154" s="165" t="e">
        <f t="shared" si="3638"/>
        <v>#DIV/0!</v>
      </c>
      <c r="HB154" s="164">
        <f t="shared" si="3638"/>
        <v>0</v>
      </c>
      <c r="HC154" s="176">
        <f t="shared" si="3638"/>
        <v>0</v>
      </c>
      <c r="HD154" s="175">
        <f t="shared" si="3638"/>
        <v>0</v>
      </c>
      <c r="HE154" s="164">
        <f t="shared" si="3638"/>
        <v>0</v>
      </c>
      <c r="HF154" s="164">
        <f t="shared" si="3638"/>
        <v>0</v>
      </c>
      <c r="HG154" s="165" t="e">
        <f t="shared" si="3638"/>
        <v>#DIV/0!</v>
      </c>
      <c r="HH154" s="164">
        <f t="shared" si="3638"/>
        <v>0</v>
      </c>
      <c r="HI154" s="176">
        <f t="shared" si="3638"/>
        <v>0</v>
      </c>
      <c r="HJ154" s="175">
        <f t="shared" si="3638"/>
        <v>0</v>
      </c>
      <c r="HK154" s="164">
        <f t="shared" si="3638"/>
        <v>0</v>
      </c>
      <c r="HL154" s="164">
        <f t="shared" si="3638"/>
        <v>0</v>
      </c>
      <c r="HM154" s="165" t="e">
        <f t="shared" si="3638"/>
        <v>#DIV/0!</v>
      </c>
      <c r="HN154" s="164">
        <f t="shared" si="3638"/>
        <v>0</v>
      </c>
      <c r="HO154" s="176">
        <f t="shared" si="3638"/>
        <v>0</v>
      </c>
      <c r="HP154" s="175">
        <f t="shared" si="3638"/>
        <v>0</v>
      </c>
      <c r="HQ154" s="164">
        <f t="shared" si="3638"/>
        <v>0</v>
      </c>
      <c r="HR154" s="164">
        <f t="shared" si="3638"/>
        <v>0</v>
      </c>
      <c r="HS154" s="165" t="e">
        <f t="shared" si="3638"/>
        <v>#DIV/0!</v>
      </c>
      <c r="HT154" s="164">
        <f t="shared" si="3638"/>
        <v>0</v>
      </c>
      <c r="HU154" s="176">
        <f t="shared" si="3638"/>
        <v>0</v>
      </c>
      <c r="HV154" s="175">
        <f>SUM(HV148:HV153)</f>
        <v>0</v>
      </c>
      <c r="HW154" s="164">
        <f t="shared" ref="HW154:IA154" si="3639">SUM(HW148:HW153)</f>
        <v>0</v>
      </c>
      <c r="HX154" s="164">
        <f t="shared" si="3639"/>
        <v>0</v>
      </c>
      <c r="HY154" s="165" t="e">
        <f t="shared" si="3639"/>
        <v>#DIV/0!</v>
      </c>
      <c r="HZ154" s="164">
        <f t="shared" si="3639"/>
        <v>0</v>
      </c>
      <c r="IA154" s="176">
        <f t="shared" si="3639"/>
        <v>0</v>
      </c>
      <c r="IB154" s="175">
        <f t="shared" si="3228"/>
        <v>2888500</v>
      </c>
      <c r="IC154" s="164">
        <f t="shared" si="3228"/>
        <v>0</v>
      </c>
      <c r="ID154" s="164">
        <f t="shared" si="3228"/>
        <v>2888500</v>
      </c>
      <c r="IE154" s="165">
        <f t="shared" si="3229"/>
        <v>0</v>
      </c>
      <c r="IF154" s="164">
        <f t="shared" si="3230"/>
        <v>547000</v>
      </c>
      <c r="IG154" s="176">
        <f t="shared" si="3230"/>
        <v>2341500</v>
      </c>
      <c r="IH154" s="175">
        <f t="shared" ref="IH154:IY154" si="3640">SUM(IH148:IH153)</f>
        <v>2888500</v>
      </c>
      <c r="II154" s="164">
        <f t="shared" si="3640"/>
        <v>0</v>
      </c>
      <c r="IJ154" s="164">
        <f t="shared" si="3640"/>
        <v>2888500</v>
      </c>
      <c r="IK154" s="165" t="e">
        <f t="shared" si="3640"/>
        <v>#DIV/0!</v>
      </c>
      <c r="IL154" s="164">
        <f t="shared" si="3640"/>
        <v>547000</v>
      </c>
      <c r="IM154" s="176">
        <f t="shared" si="3640"/>
        <v>2341500</v>
      </c>
      <c r="IN154" s="175">
        <f t="shared" si="3640"/>
        <v>0</v>
      </c>
      <c r="IO154" s="164">
        <f t="shared" si="3640"/>
        <v>0</v>
      </c>
      <c r="IP154" s="164">
        <f t="shared" si="3640"/>
        <v>0</v>
      </c>
      <c r="IQ154" s="165" t="e">
        <f t="shared" si="3640"/>
        <v>#DIV/0!</v>
      </c>
      <c r="IR154" s="164">
        <f t="shared" si="3640"/>
        <v>0</v>
      </c>
      <c r="IS154" s="176">
        <f t="shared" si="3640"/>
        <v>0</v>
      </c>
      <c r="IT154" s="175">
        <f t="shared" si="3640"/>
        <v>0</v>
      </c>
      <c r="IU154" s="164">
        <f t="shared" si="3640"/>
        <v>0</v>
      </c>
      <c r="IV154" s="164">
        <f t="shared" si="3640"/>
        <v>0</v>
      </c>
      <c r="IW154" s="165" t="e">
        <f t="shared" si="3640"/>
        <v>#DIV/0!</v>
      </c>
      <c r="IX154" s="164">
        <f t="shared" si="3640"/>
        <v>0</v>
      </c>
      <c r="IY154" s="176">
        <f t="shared" si="3640"/>
        <v>0</v>
      </c>
      <c r="IZ154" s="175">
        <f t="shared" si="3240"/>
        <v>463680</v>
      </c>
      <c r="JA154" s="164">
        <f t="shared" si="3240"/>
        <v>463680</v>
      </c>
      <c r="JB154" s="164">
        <f t="shared" si="3240"/>
        <v>0</v>
      </c>
      <c r="JC154" s="165">
        <f t="shared" si="3241"/>
        <v>100</v>
      </c>
      <c r="JD154" s="164">
        <f t="shared" si="3242"/>
        <v>0</v>
      </c>
      <c r="JE154" s="176">
        <f t="shared" si="3242"/>
        <v>0</v>
      </c>
      <c r="JF154" s="175">
        <f t="shared" ref="JF154:KC154" si="3641">SUM(JF148:JF153)</f>
        <v>463680</v>
      </c>
      <c r="JG154" s="164">
        <f t="shared" si="3641"/>
        <v>463680</v>
      </c>
      <c r="JH154" s="164">
        <f t="shared" si="3641"/>
        <v>0</v>
      </c>
      <c r="JI154" s="165" t="e">
        <f t="shared" si="3641"/>
        <v>#DIV/0!</v>
      </c>
      <c r="JJ154" s="164">
        <f t="shared" si="3641"/>
        <v>0</v>
      </c>
      <c r="JK154" s="176">
        <f t="shared" si="3641"/>
        <v>0</v>
      </c>
      <c r="JL154" s="175">
        <f t="shared" si="3641"/>
        <v>0</v>
      </c>
      <c r="JM154" s="164">
        <f t="shared" si="3641"/>
        <v>0</v>
      </c>
      <c r="JN154" s="164">
        <f t="shared" si="3641"/>
        <v>0</v>
      </c>
      <c r="JO154" s="165" t="e">
        <f t="shared" si="3641"/>
        <v>#DIV/0!</v>
      </c>
      <c r="JP154" s="164">
        <f t="shared" si="3641"/>
        <v>0</v>
      </c>
      <c r="JQ154" s="176">
        <f t="shared" si="3641"/>
        <v>0</v>
      </c>
      <c r="JR154" s="175">
        <f t="shared" si="3641"/>
        <v>0</v>
      </c>
      <c r="JS154" s="164">
        <f t="shared" si="3641"/>
        <v>0</v>
      </c>
      <c r="JT154" s="164">
        <f t="shared" si="3641"/>
        <v>0</v>
      </c>
      <c r="JU154" s="165" t="e">
        <f t="shared" si="3641"/>
        <v>#DIV/0!</v>
      </c>
      <c r="JV154" s="164">
        <f t="shared" si="3641"/>
        <v>0</v>
      </c>
      <c r="JW154" s="176">
        <f t="shared" si="3641"/>
        <v>0</v>
      </c>
      <c r="JX154" s="175">
        <f t="shared" si="3641"/>
        <v>0</v>
      </c>
      <c r="JY154" s="164">
        <f t="shared" si="3641"/>
        <v>0</v>
      </c>
      <c r="JZ154" s="164">
        <f t="shared" si="3641"/>
        <v>0</v>
      </c>
      <c r="KA154" s="165" t="e">
        <f t="shared" si="3641"/>
        <v>#DIV/0!</v>
      </c>
      <c r="KB154" s="164">
        <f t="shared" si="3641"/>
        <v>0</v>
      </c>
      <c r="KC154" s="176">
        <f t="shared" si="3641"/>
        <v>0</v>
      </c>
      <c r="KD154" s="175">
        <f t="shared" si="3255"/>
        <v>500000</v>
      </c>
      <c r="KE154" s="164">
        <f t="shared" si="3255"/>
        <v>0</v>
      </c>
      <c r="KF154" s="164">
        <f t="shared" si="3255"/>
        <v>500000</v>
      </c>
      <c r="KG154" s="165">
        <f t="shared" si="3256"/>
        <v>0</v>
      </c>
      <c r="KH154" s="164">
        <f t="shared" si="3257"/>
        <v>0</v>
      </c>
      <c r="KI154" s="176">
        <f t="shared" si="3257"/>
        <v>500000</v>
      </c>
      <c r="KJ154" s="175">
        <f t="shared" ref="KJ154:KU154" si="3642">SUM(KJ148:KJ153)</f>
        <v>500000</v>
      </c>
      <c r="KK154" s="164">
        <f t="shared" si="3642"/>
        <v>0</v>
      </c>
      <c r="KL154" s="164">
        <f t="shared" si="3642"/>
        <v>500000</v>
      </c>
      <c r="KM154" s="165" t="e">
        <f t="shared" si="3642"/>
        <v>#DIV/0!</v>
      </c>
      <c r="KN154" s="164">
        <f t="shared" si="3642"/>
        <v>0</v>
      </c>
      <c r="KO154" s="176">
        <f t="shared" si="3642"/>
        <v>500000</v>
      </c>
      <c r="KP154" s="175">
        <f t="shared" si="3642"/>
        <v>0</v>
      </c>
      <c r="KQ154" s="164">
        <f t="shared" si="3642"/>
        <v>0</v>
      </c>
      <c r="KR154" s="164">
        <f t="shared" si="3642"/>
        <v>0</v>
      </c>
      <c r="KS154" s="165" t="e">
        <f t="shared" si="3642"/>
        <v>#DIV/0!</v>
      </c>
      <c r="KT154" s="164">
        <f t="shared" si="3642"/>
        <v>0</v>
      </c>
      <c r="KU154" s="176">
        <f t="shared" si="3642"/>
        <v>0</v>
      </c>
      <c r="KV154" s="175">
        <f t="shared" si="3264"/>
        <v>300000</v>
      </c>
      <c r="KW154" s="164">
        <f t="shared" si="3264"/>
        <v>0</v>
      </c>
      <c r="KX154" s="164">
        <f t="shared" si="3264"/>
        <v>300000</v>
      </c>
      <c r="KY154" s="165">
        <f t="shared" si="3265"/>
        <v>0</v>
      </c>
      <c r="KZ154" s="164">
        <f t="shared" si="3266"/>
        <v>0</v>
      </c>
      <c r="LA154" s="176">
        <f t="shared" si="3266"/>
        <v>300000</v>
      </c>
      <c r="LB154" s="175">
        <f t="shared" ref="LB154:LM154" si="3643">SUM(LB148:LB153)</f>
        <v>300000</v>
      </c>
      <c r="LC154" s="164">
        <f t="shared" si="3643"/>
        <v>0</v>
      </c>
      <c r="LD154" s="164">
        <f t="shared" si="3643"/>
        <v>300000</v>
      </c>
      <c r="LE154" s="165" t="e">
        <f t="shared" si="3643"/>
        <v>#DIV/0!</v>
      </c>
      <c r="LF154" s="164">
        <f t="shared" si="3643"/>
        <v>0</v>
      </c>
      <c r="LG154" s="176">
        <f t="shared" si="3643"/>
        <v>300000</v>
      </c>
      <c r="LH154" s="175">
        <f t="shared" si="3643"/>
        <v>0</v>
      </c>
      <c r="LI154" s="164">
        <f t="shared" si="3643"/>
        <v>0</v>
      </c>
      <c r="LJ154" s="164">
        <f t="shared" si="3643"/>
        <v>0</v>
      </c>
      <c r="LK154" s="165" t="e">
        <f t="shared" si="3643"/>
        <v>#DIV/0!</v>
      </c>
      <c r="LL154" s="164">
        <f t="shared" si="3643"/>
        <v>0</v>
      </c>
      <c r="LM154" s="176">
        <f t="shared" si="3643"/>
        <v>0</v>
      </c>
      <c r="LN154" s="175">
        <f t="shared" si="3273"/>
        <v>0</v>
      </c>
      <c r="LO154" s="164">
        <f t="shared" si="3273"/>
        <v>0</v>
      </c>
      <c r="LP154" s="164">
        <f t="shared" si="3273"/>
        <v>0</v>
      </c>
      <c r="LQ154" s="165" t="e">
        <f t="shared" si="3274"/>
        <v>#DIV/0!</v>
      </c>
      <c r="LR154" s="164">
        <f t="shared" si="3275"/>
        <v>0</v>
      </c>
      <c r="LS154" s="176">
        <f t="shared" si="3275"/>
        <v>0</v>
      </c>
      <c r="LT154" s="175">
        <f t="shared" ref="LT154:ME154" si="3644">SUM(LT148:LT153)</f>
        <v>0</v>
      </c>
      <c r="LU154" s="164">
        <f t="shared" si="3644"/>
        <v>0</v>
      </c>
      <c r="LV154" s="164">
        <f t="shared" si="3644"/>
        <v>0</v>
      </c>
      <c r="LW154" s="165" t="e">
        <f t="shared" si="3644"/>
        <v>#DIV/0!</v>
      </c>
      <c r="LX154" s="164">
        <f t="shared" si="3644"/>
        <v>0</v>
      </c>
      <c r="LY154" s="176">
        <f t="shared" si="3644"/>
        <v>0</v>
      </c>
      <c r="LZ154" s="175">
        <f t="shared" si="3644"/>
        <v>0</v>
      </c>
      <c r="MA154" s="164">
        <f t="shared" si="3644"/>
        <v>0</v>
      </c>
      <c r="MB154" s="164">
        <f t="shared" si="3644"/>
        <v>0</v>
      </c>
      <c r="MC154" s="165" t="e">
        <f t="shared" si="3644"/>
        <v>#DIV/0!</v>
      </c>
      <c r="MD154" s="164">
        <f t="shared" si="3644"/>
        <v>0</v>
      </c>
      <c r="ME154" s="176">
        <f t="shared" si="3644"/>
        <v>0</v>
      </c>
      <c r="MF154" s="175">
        <f t="shared" si="3282"/>
        <v>3500000</v>
      </c>
      <c r="MG154" s="164">
        <f t="shared" si="3282"/>
        <v>0</v>
      </c>
      <c r="MH154" s="164">
        <f t="shared" si="3282"/>
        <v>3500000</v>
      </c>
      <c r="MI154" s="165">
        <f t="shared" si="3283"/>
        <v>0</v>
      </c>
      <c r="MJ154" s="164">
        <f t="shared" si="3284"/>
        <v>647220</v>
      </c>
      <c r="MK154" s="176">
        <f t="shared" si="3284"/>
        <v>2852780</v>
      </c>
      <c r="ML154" s="175">
        <f>SUM(ML148:ML153)</f>
        <v>3500000</v>
      </c>
      <c r="MM154" s="164">
        <f t="shared" ref="MM154:MW154" si="3645">SUM(MM148:MM153)</f>
        <v>0</v>
      </c>
      <c r="MN154" s="164">
        <f t="shared" si="3645"/>
        <v>3500000</v>
      </c>
      <c r="MO154" s="165" t="e">
        <f t="shared" si="3645"/>
        <v>#DIV/0!</v>
      </c>
      <c r="MP154" s="164">
        <f t="shared" si="3645"/>
        <v>647220</v>
      </c>
      <c r="MQ154" s="176">
        <f t="shared" si="3645"/>
        <v>2852780</v>
      </c>
      <c r="MR154" s="175">
        <f t="shared" si="3645"/>
        <v>0</v>
      </c>
      <c r="MS154" s="164">
        <f t="shared" si="3645"/>
        <v>0</v>
      </c>
      <c r="MT154" s="164">
        <f t="shared" si="3645"/>
        <v>0</v>
      </c>
      <c r="MU154" s="165" t="e">
        <f t="shared" si="3645"/>
        <v>#DIV/0!</v>
      </c>
      <c r="MV154" s="164">
        <f t="shared" si="3645"/>
        <v>0</v>
      </c>
      <c r="MW154" s="176">
        <f t="shared" si="3645"/>
        <v>0</v>
      </c>
      <c r="MX154" s="175">
        <f t="shared" si="3291"/>
        <v>300000</v>
      </c>
      <c r="MY154" s="164">
        <f t="shared" si="3291"/>
        <v>174018</v>
      </c>
      <c r="MZ154" s="164">
        <f t="shared" si="3291"/>
        <v>125982</v>
      </c>
      <c r="NA154" s="165">
        <f t="shared" si="3292"/>
        <v>58.006</v>
      </c>
      <c r="NB154" s="164">
        <f t="shared" si="3293"/>
        <v>43470</v>
      </c>
      <c r="NC154" s="176">
        <f t="shared" si="3293"/>
        <v>82512</v>
      </c>
      <c r="ND154" s="175">
        <f t="shared" ref="ND154:NO154" si="3646">SUM(ND148:ND153)</f>
        <v>300000</v>
      </c>
      <c r="NE154" s="164">
        <f t="shared" si="3646"/>
        <v>174018</v>
      </c>
      <c r="NF154" s="164">
        <f t="shared" si="3646"/>
        <v>125982</v>
      </c>
      <c r="NG154" s="165" t="e">
        <f t="shared" si="3646"/>
        <v>#DIV/0!</v>
      </c>
      <c r="NH154" s="164">
        <f t="shared" si="3646"/>
        <v>43470</v>
      </c>
      <c r="NI154" s="176">
        <f t="shared" si="3646"/>
        <v>82512</v>
      </c>
      <c r="NJ154" s="175">
        <f t="shared" si="3646"/>
        <v>0</v>
      </c>
      <c r="NK154" s="164">
        <f t="shared" si="3646"/>
        <v>0</v>
      </c>
      <c r="NL154" s="164">
        <f t="shared" si="3646"/>
        <v>0</v>
      </c>
      <c r="NM154" s="165" t="e">
        <f t="shared" si="3646"/>
        <v>#DIV/0!</v>
      </c>
      <c r="NN154" s="164">
        <f t="shared" si="3646"/>
        <v>0</v>
      </c>
      <c r="NO154" s="176">
        <f t="shared" si="3646"/>
        <v>0</v>
      </c>
      <c r="NP154" s="175">
        <f t="shared" si="3300"/>
        <v>2236000</v>
      </c>
      <c r="NQ154" s="164">
        <f t="shared" si="3300"/>
        <v>36000</v>
      </c>
      <c r="NR154" s="164">
        <f t="shared" si="3300"/>
        <v>2200000</v>
      </c>
      <c r="NS154" s="165">
        <f t="shared" si="3301"/>
        <v>1.6100178890876566</v>
      </c>
      <c r="NT154" s="164">
        <f t="shared" si="3302"/>
        <v>0</v>
      </c>
      <c r="NU154" s="176">
        <f t="shared" si="3302"/>
        <v>2200000</v>
      </c>
      <c r="NV154" s="175">
        <f t="shared" ref="NV154:OM154" si="3647">SUM(NV148:NV153)</f>
        <v>2236000</v>
      </c>
      <c r="NW154" s="164">
        <f t="shared" si="3647"/>
        <v>36000</v>
      </c>
      <c r="NX154" s="164">
        <f t="shared" si="3647"/>
        <v>2200000</v>
      </c>
      <c r="NY154" s="165" t="e">
        <f t="shared" si="3647"/>
        <v>#DIV/0!</v>
      </c>
      <c r="NZ154" s="164">
        <f t="shared" si="3647"/>
        <v>0</v>
      </c>
      <c r="OA154" s="176">
        <f t="shared" si="3647"/>
        <v>2200000</v>
      </c>
      <c r="OB154" s="175">
        <f t="shared" si="3647"/>
        <v>0</v>
      </c>
      <c r="OC154" s="164">
        <f t="shared" si="3647"/>
        <v>0</v>
      </c>
      <c r="OD154" s="164">
        <f t="shared" si="3647"/>
        <v>0</v>
      </c>
      <c r="OE154" s="165" t="e">
        <f t="shared" si="3647"/>
        <v>#DIV/0!</v>
      </c>
      <c r="OF154" s="164">
        <f t="shared" si="3647"/>
        <v>0</v>
      </c>
      <c r="OG154" s="176">
        <f t="shared" si="3647"/>
        <v>0</v>
      </c>
      <c r="OH154" s="175">
        <f t="shared" si="3647"/>
        <v>0</v>
      </c>
      <c r="OI154" s="164">
        <f t="shared" si="3647"/>
        <v>0</v>
      </c>
      <c r="OJ154" s="164">
        <f t="shared" si="3647"/>
        <v>0</v>
      </c>
      <c r="OK154" s="165" t="e">
        <f t="shared" si="3647"/>
        <v>#DIV/0!</v>
      </c>
      <c r="OL154" s="164">
        <f t="shared" si="3647"/>
        <v>0</v>
      </c>
      <c r="OM154" s="176">
        <f t="shared" si="3647"/>
        <v>0</v>
      </c>
      <c r="ON154" s="175">
        <f t="shared" si="3312"/>
        <v>0</v>
      </c>
      <c r="OO154" s="164">
        <f t="shared" si="3312"/>
        <v>0</v>
      </c>
      <c r="OP154" s="164">
        <f t="shared" si="3312"/>
        <v>0</v>
      </c>
      <c r="OQ154" s="165" t="e">
        <f t="shared" si="3313"/>
        <v>#DIV/0!</v>
      </c>
      <c r="OR154" s="164">
        <f t="shared" si="3314"/>
        <v>0</v>
      </c>
      <c r="OS154" s="176">
        <f t="shared" si="3314"/>
        <v>0</v>
      </c>
      <c r="OT154" s="175">
        <f t="shared" ref="OT154:PE154" si="3648">SUM(OT148:OT153)</f>
        <v>0</v>
      </c>
      <c r="OU154" s="164">
        <f t="shared" si="3648"/>
        <v>0</v>
      </c>
      <c r="OV154" s="164">
        <f t="shared" si="3648"/>
        <v>0</v>
      </c>
      <c r="OW154" s="165" t="e">
        <f t="shared" si="3648"/>
        <v>#DIV/0!</v>
      </c>
      <c r="OX154" s="164">
        <f t="shared" si="3648"/>
        <v>0</v>
      </c>
      <c r="OY154" s="176">
        <f t="shared" si="3648"/>
        <v>0</v>
      </c>
      <c r="OZ154" s="175">
        <f t="shared" si="3648"/>
        <v>0</v>
      </c>
      <c r="PA154" s="164">
        <f t="shared" si="3648"/>
        <v>0</v>
      </c>
      <c r="PB154" s="164">
        <f t="shared" si="3648"/>
        <v>0</v>
      </c>
      <c r="PC154" s="165" t="e">
        <f t="shared" si="3648"/>
        <v>#DIV/0!</v>
      </c>
      <c r="PD154" s="164">
        <f t="shared" si="3648"/>
        <v>0</v>
      </c>
      <c r="PE154" s="176">
        <f t="shared" si="3648"/>
        <v>0</v>
      </c>
      <c r="PF154" s="175">
        <f t="shared" si="3321"/>
        <v>0</v>
      </c>
      <c r="PG154" s="164">
        <f t="shared" si="3321"/>
        <v>0</v>
      </c>
      <c r="PH154" s="164">
        <f t="shared" si="3321"/>
        <v>0</v>
      </c>
      <c r="PI154" s="165" t="e">
        <f t="shared" si="3322"/>
        <v>#DIV/0!</v>
      </c>
      <c r="PJ154" s="164">
        <f t="shared" si="3323"/>
        <v>0</v>
      </c>
      <c r="PK154" s="176">
        <f t="shared" si="3323"/>
        <v>0</v>
      </c>
      <c r="PL154" s="175">
        <f t="shared" ref="PL154:PW154" si="3649">SUM(PL148:PL153)</f>
        <v>0</v>
      </c>
      <c r="PM154" s="164">
        <f t="shared" si="3649"/>
        <v>0</v>
      </c>
      <c r="PN154" s="164">
        <f t="shared" si="3649"/>
        <v>0</v>
      </c>
      <c r="PO154" s="165" t="e">
        <f t="shared" si="3649"/>
        <v>#DIV/0!</v>
      </c>
      <c r="PP154" s="164">
        <f t="shared" si="3649"/>
        <v>0</v>
      </c>
      <c r="PQ154" s="176">
        <f t="shared" si="3649"/>
        <v>0</v>
      </c>
      <c r="PR154" s="175">
        <f t="shared" si="3649"/>
        <v>0</v>
      </c>
      <c r="PS154" s="164">
        <f t="shared" si="3649"/>
        <v>0</v>
      </c>
      <c r="PT154" s="164">
        <f t="shared" si="3649"/>
        <v>0</v>
      </c>
      <c r="PU154" s="165" t="e">
        <f t="shared" si="3649"/>
        <v>#DIV/0!</v>
      </c>
      <c r="PV154" s="164">
        <f t="shared" si="3649"/>
        <v>0</v>
      </c>
      <c r="PW154" s="176">
        <f t="shared" si="3649"/>
        <v>0</v>
      </c>
    </row>
    <row r="155" spans="1:439" ht="18.75" customHeight="1">
      <c r="A155" s="108">
        <v>25</v>
      </c>
      <c r="B155" s="196" t="s">
        <v>890</v>
      </c>
      <c r="C155" s="196"/>
      <c r="D155" s="133"/>
      <c r="E155" s="133"/>
      <c r="F155" s="133"/>
      <c r="G155" s="133"/>
      <c r="H155" s="133"/>
      <c r="I155" s="147"/>
      <c r="J155" s="133"/>
      <c r="K155" s="134" t="e">
        <f t="shared" si="3092"/>
        <v>#DIV/0!</v>
      </c>
      <c r="L155" s="133"/>
      <c r="M155" s="135"/>
      <c r="N155" s="136"/>
      <c r="O155" s="148"/>
      <c r="P155" s="137"/>
      <c r="Q155" s="138"/>
      <c r="R155" s="137"/>
      <c r="S155" s="139"/>
      <c r="T155" s="140"/>
      <c r="U155" s="149"/>
      <c r="V155" s="141"/>
      <c r="W155" s="142"/>
      <c r="X155" s="141"/>
      <c r="Y155" s="143"/>
      <c r="Z155" s="144"/>
      <c r="AA155" s="147"/>
      <c r="AB155" s="133"/>
      <c r="AC155" s="134"/>
      <c r="AD155" s="133"/>
      <c r="AE155" s="145"/>
      <c r="AF155" s="144"/>
      <c r="AG155" s="147"/>
      <c r="AH155" s="133"/>
      <c r="AI155" s="134"/>
      <c r="AJ155" s="133"/>
      <c r="AK155" s="145"/>
      <c r="AL155" s="144"/>
      <c r="AM155" s="147"/>
      <c r="AN155" s="133"/>
      <c r="AO155" s="134"/>
      <c r="AP155" s="133"/>
      <c r="AQ155" s="145"/>
      <c r="AR155" s="144"/>
      <c r="AS155" s="147"/>
      <c r="AT155" s="133"/>
      <c r="AU155" s="134"/>
      <c r="AV155" s="133"/>
      <c r="AW155" s="145"/>
      <c r="AX155" s="144"/>
      <c r="AY155" s="147"/>
      <c r="AZ155" s="133"/>
      <c r="BA155" s="134"/>
      <c r="BB155" s="133"/>
      <c r="BC155" s="145"/>
      <c r="BD155" s="144"/>
      <c r="BE155" s="147"/>
      <c r="BF155" s="133"/>
      <c r="BG155" s="134"/>
      <c r="BH155" s="133"/>
      <c r="BI155" s="145"/>
      <c r="BJ155" s="144"/>
      <c r="BK155" s="147"/>
      <c r="BL155" s="133"/>
      <c r="BM155" s="134"/>
      <c r="BN155" s="133"/>
      <c r="BO155" s="145"/>
      <c r="BP155" s="144"/>
      <c r="BQ155" s="147"/>
      <c r="BR155" s="133"/>
      <c r="BS155" s="134"/>
      <c r="BT155" s="133"/>
      <c r="BU155" s="145"/>
      <c r="BV155" s="144"/>
      <c r="BW155" s="147"/>
      <c r="BX155" s="133"/>
      <c r="BY155" s="134"/>
      <c r="BZ155" s="133"/>
      <c r="CA155" s="145"/>
      <c r="CB155" s="144"/>
      <c r="CC155" s="147"/>
      <c r="CD155" s="133"/>
      <c r="CE155" s="134"/>
      <c r="CF155" s="133"/>
      <c r="CG155" s="145"/>
      <c r="CH155" s="144"/>
      <c r="CI155" s="147"/>
      <c r="CJ155" s="133"/>
      <c r="CK155" s="134"/>
      <c r="CL155" s="133"/>
      <c r="CM155" s="145"/>
      <c r="CN155" s="144"/>
      <c r="CO155" s="147"/>
      <c r="CP155" s="133"/>
      <c r="CQ155" s="134"/>
      <c r="CR155" s="133"/>
      <c r="CS155" s="145"/>
      <c r="CT155" s="144"/>
      <c r="CU155" s="147"/>
      <c r="CV155" s="133"/>
      <c r="CW155" s="134"/>
      <c r="CX155" s="133"/>
      <c r="CY155" s="145"/>
      <c r="CZ155" s="144"/>
      <c r="DA155" s="147"/>
      <c r="DB155" s="133"/>
      <c r="DC155" s="134"/>
      <c r="DD155" s="133"/>
      <c r="DE155" s="145"/>
      <c r="DF155" s="144"/>
      <c r="DG155" s="147"/>
      <c r="DH155" s="133"/>
      <c r="DI155" s="134"/>
      <c r="DJ155" s="133"/>
      <c r="DK155" s="145"/>
      <c r="DL155" s="144"/>
      <c r="DM155" s="147"/>
      <c r="DN155" s="133"/>
      <c r="DO155" s="134"/>
      <c r="DP155" s="133"/>
      <c r="DQ155" s="145"/>
      <c r="DR155" s="144"/>
      <c r="DS155" s="147"/>
      <c r="DT155" s="133"/>
      <c r="DU155" s="134"/>
      <c r="DV155" s="133"/>
      <c r="DW155" s="145"/>
      <c r="DX155" s="144"/>
      <c r="DY155" s="147"/>
      <c r="DZ155" s="133"/>
      <c r="EA155" s="134"/>
      <c r="EB155" s="133"/>
      <c r="EC155" s="145"/>
      <c r="ED155" s="144"/>
      <c r="EE155" s="147"/>
      <c r="EF155" s="133"/>
      <c r="EG155" s="134"/>
      <c r="EH155" s="133"/>
      <c r="EI155" s="145"/>
      <c r="EJ155" s="144"/>
      <c r="EK155" s="147"/>
      <c r="EL155" s="133"/>
      <c r="EM155" s="134"/>
      <c r="EN155" s="133"/>
      <c r="EO155" s="145"/>
      <c r="EP155" s="144"/>
      <c r="EQ155" s="147"/>
      <c r="ER155" s="133"/>
      <c r="ES155" s="134"/>
      <c r="ET155" s="133"/>
      <c r="EU155" s="145"/>
      <c r="EV155" s="144"/>
      <c r="EW155" s="147"/>
      <c r="EX155" s="133"/>
      <c r="EY155" s="134"/>
      <c r="EZ155" s="133"/>
      <c r="FA155" s="145"/>
      <c r="FB155" s="144"/>
      <c r="FC155" s="147"/>
      <c r="FD155" s="133"/>
      <c r="FE155" s="134"/>
      <c r="FF155" s="133"/>
      <c r="FG155" s="145"/>
      <c r="FH155" s="144"/>
      <c r="FI155" s="147"/>
      <c r="FJ155" s="133"/>
      <c r="FK155" s="134"/>
      <c r="FL155" s="133"/>
      <c r="FM155" s="145"/>
      <c r="FN155" s="144"/>
      <c r="FO155" s="147"/>
      <c r="FP155" s="133"/>
      <c r="FQ155" s="134"/>
      <c r="FR155" s="133"/>
      <c r="FS155" s="145"/>
      <c r="FT155" s="144"/>
      <c r="FU155" s="147"/>
      <c r="FV155" s="133"/>
      <c r="FW155" s="134"/>
      <c r="FX155" s="133"/>
      <c r="FY155" s="145"/>
      <c r="FZ155" s="144"/>
      <c r="GA155" s="147"/>
      <c r="GB155" s="133"/>
      <c r="GC155" s="134"/>
      <c r="GD155" s="133"/>
      <c r="GE155" s="145"/>
      <c r="GF155" s="144"/>
      <c r="GG155" s="147"/>
      <c r="GH155" s="133"/>
      <c r="GI155" s="134"/>
      <c r="GJ155" s="133"/>
      <c r="GK155" s="145"/>
      <c r="GL155" s="144"/>
      <c r="GM155" s="147"/>
      <c r="GN155" s="133"/>
      <c r="GO155" s="134"/>
      <c r="GP155" s="133"/>
      <c r="GQ155" s="145"/>
      <c r="GR155" s="144"/>
      <c r="GS155" s="147"/>
      <c r="GT155" s="133"/>
      <c r="GU155" s="134"/>
      <c r="GV155" s="133"/>
      <c r="GW155" s="145"/>
      <c r="GX155" s="144"/>
      <c r="GY155" s="147"/>
      <c r="GZ155" s="133"/>
      <c r="HA155" s="134"/>
      <c r="HB155" s="133"/>
      <c r="HC155" s="145"/>
      <c r="HD155" s="144"/>
      <c r="HE155" s="147"/>
      <c r="HF155" s="133"/>
      <c r="HG155" s="134"/>
      <c r="HH155" s="133"/>
      <c r="HI155" s="145"/>
      <c r="HJ155" s="144"/>
      <c r="HK155" s="147"/>
      <c r="HL155" s="133"/>
      <c r="HM155" s="134"/>
      <c r="HN155" s="133"/>
      <c r="HO155" s="145"/>
      <c r="HP155" s="144"/>
      <c r="HQ155" s="147"/>
      <c r="HR155" s="133"/>
      <c r="HS155" s="134"/>
      <c r="HT155" s="133"/>
      <c r="HU155" s="145"/>
      <c r="HV155" s="144"/>
      <c r="HW155" s="147"/>
      <c r="HX155" s="133"/>
      <c r="HY155" s="134"/>
      <c r="HZ155" s="133"/>
      <c r="IA155" s="145"/>
      <c r="IB155" s="144"/>
      <c r="IC155" s="147"/>
      <c r="ID155" s="133"/>
      <c r="IE155" s="134"/>
      <c r="IF155" s="133"/>
      <c r="IG155" s="145"/>
      <c r="IH155" s="144"/>
      <c r="II155" s="147"/>
      <c r="IJ155" s="133"/>
      <c r="IK155" s="134"/>
      <c r="IL155" s="133"/>
      <c r="IM155" s="145"/>
      <c r="IN155" s="144"/>
      <c r="IO155" s="147"/>
      <c r="IP155" s="133"/>
      <c r="IQ155" s="134"/>
      <c r="IR155" s="133"/>
      <c r="IS155" s="145"/>
      <c r="IT155" s="144"/>
      <c r="IU155" s="147"/>
      <c r="IV155" s="133"/>
      <c r="IW155" s="134"/>
      <c r="IX155" s="133"/>
      <c r="IY155" s="145"/>
      <c r="IZ155" s="144"/>
      <c r="JA155" s="147"/>
      <c r="JB155" s="133"/>
      <c r="JC155" s="134"/>
      <c r="JD155" s="133"/>
      <c r="JE155" s="145"/>
      <c r="JF155" s="144"/>
      <c r="JG155" s="147"/>
      <c r="JH155" s="133"/>
      <c r="JI155" s="134"/>
      <c r="JJ155" s="133"/>
      <c r="JK155" s="145"/>
      <c r="JL155" s="144"/>
      <c r="JM155" s="147"/>
      <c r="JN155" s="133"/>
      <c r="JO155" s="134"/>
      <c r="JP155" s="133"/>
      <c r="JQ155" s="145"/>
      <c r="JR155" s="144"/>
      <c r="JS155" s="147"/>
      <c r="JT155" s="133"/>
      <c r="JU155" s="134"/>
      <c r="JV155" s="133"/>
      <c r="JW155" s="145"/>
      <c r="JX155" s="144"/>
      <c r="JY155" s="147"/>
      <c r="JZ155" s="133"/>
      <c r="KA155" s="134"/>
      <c r="KB155" s="133"/>
      <c r="KC155" s="145"/>
      <c r="KD155" s="144"/>
      <c r="KE155" s="147"/>
      <c r="KF155" s="133"/>
      <c r="KG155" s="134"/>
      <c r="KH155" s="133"/>
      <c r="KI155" s="145"/>
      <c r="KJ155" s="144"/>
      <c r="KK155" s="147"/>
      <c r="KL155" s="133"/>
      <c r="KM155" s="134"/>
      <c r="KN155" s="133"/>
      <c r="KO155" s="145"/>
      <c r="KP155" s="144"/>
      <c r="KQ155" s="147"/>
      <c r="KR155" s="133"/>
      <c r="KS155" s="134"/>
      <c r="KT155" s="133"/>
      <c r="KU155" s="145"/>
      <c r="KV155" s="144"/>
      <c r="KW155" s="147"/>
      <c r="KX155" s="133"/>
      <c r="KY155" s="134"/>
      <c r="KZ155" s="133"/>
      <c r="LA155" s="145"/>
      <c r="LB155" s="144"/>
      <c r="LC155" s="147"/>
      <c r="LD155" s="133"/>
      <c r="LE155" s="134"/>
      <c r="LF155" s="133"/>
      <c r="LG155" s="145"/>
      <c r="LH155" s="144"/>
      <c r="LI155" s="147"/>
      <c r="LJ155" s="133"/>
      <c r="LK155" s="134"/>
      <c r="LL155" s="133"/>
      <c r="LM155" s="145"/>
      <c r="LN155" s="144"/>
      <c r="LO155" s="147"/>
      <c r="LP155" s="133"/>
      <c r="LQ155" s="134"/>
      <c r="LR155" s="133"/>
      <c r="LS155" s="145"/>
      <c r="LT155" s="144"/>
      <c r="LU155" s="147"/>
      <c r="LV155" s="133"/>
      <c r="LW155" s="134"/>
      <c r="LX155" s="133"/>
      <c r="LY155" s="145"/>
      <c r="LZ155" s="144"/>
      <c r="MA155" s="147"/>
      <c r="MB155" s="133"/>
      <c r="MC155" s="134"/>
      <c r="MD155" s="133"/>
      <c r="ME155" s="145"/>
      <c r="MF155" s="144"/>
      <c r="MG155" s="147"/>
      <c r="MH155" s="133"/>
      <c r="MI155" s="134"/>
      <c r="MJ155" s="133"/>
      <c r="MK155" s="145"/>
      <c r="ML155" s="144"/>
      <c r="MM155" s="147"/>
      <c r="MN155" s="133"/>
      <c r="MO155" s="134"/>
      <c r="MP155" s="133"/>
      <c r="MQ155" s="145"/>
      <c r="MR155" s="144"/>
      <c r="MS155" s="147"/>
      <c r="MT155" s="133"/>
      <c r="MU155" s="134"/>
      <c r="MV155" s="133"/>
      <c r="MW155" s="145"/>
      <c r="MX155" s="144"/>
      <c r="MY155" s="147"/>
      <c r="MZ155" s="133"/>
      <c r="NA155" s="134"/>
      <c r="NB155" s="133"/>
      <c r="NC155" s="145"/>
      <c r="ND155" s="144"/>
      <c r="NE155" s="147"/>
      <c r="NF155" s="133"/>
      <c r="NG155" s="134"/>
      <c r="NH155" s="133"/>
      <c r="NI155" s="145"/>
      <c r="NJ155" s="144"/>
      <c r="NK155" s="147"/>
      <c r="NL155" s="133"/>
      <c r="NM155" s="134"/>
      <c r="NN155" s="133"/>
      <c r="NO155" s="145"/>
      <c r="NP155" s="144"/>
      <c r="NQ155" s="147"/>
      <c r="NR155" s="133"/>
      <c r="NS155" s="134"/>
      <c r="NT155" s="133"/>
      <c r="NU155" s="145"/>
      <c r="NV155" s="144"/>
      <c r="NW155" s="147"/>
      <c r="NX155" s="133"/>
      <c r="NY155" s="134"/>
      <c r="NZ155" s="133"/>
      <c r="OA155" s="145"/>
      <c r="OB155" s="144"/>
      <c r="OC155" s="147"/>
      <c r="OD155" s="133"/>
      <c r="OE155" s="134"/>
      <c r="OF155" s="133"/>
      <c r="OG155" s="145"/>
      <c r="OH155" s="144"/>
      <c r="OI155" s="147"/>
      <c r="OJ155" s="133"/>
      <c r="OK155" s="134"/>
      <c r="OL155" s="133"/>
      <c r="OM155" s="145"/>
      <c r="ON155" s="144"/>
      <c r="OO155" s="147"/>
      <c r="OP155" s="133"/>
      <c r="OQ155" s="134"/>
      <c r="OR155" s="133"/>
      <c r="OS155" s="145"/>
      <c r="OT155" s="144"/>
      <c r="OU155" s="147"/>
      <c r="OV155" s="133"/>
      <c r="OW155" s="134"/>
      <c r="OX155" s="133"/>
      <c r="OY155" s="145"/>
      <c r="OZ155" s="144"/>
      <c r="PA155" s="147"/>
      <c r="PB155" s="133"/>
      <c r="PC155" s="134"/>
      <c r="PD155" s="133"/>
      <c r="PE155" s="145"/>
      <c r="PF155" s="144"/>
      <c r="PG155" s="147"/>
      <c r="PH155" s="133"/>
      <c r="PI155" s="134"/>
      <c r="PJ155" s="133"/>
      <c r="PK155" s="145"/>
      <c r="PL155" s="144"/>
      <c r="PM155" s="147"/>
      <c r="PN155" s="133"/>
      <c r="PO155" s="134"/>
      <c r="PP155" s="133"/>
      <c r="PQ155" s="145"/>
      <c r="PR155" s="144"/>
      <c r="PS155" s="147"/>
      <c r="PT155" s="133"/>
      <c r="PU155" s="134"/>
      <c r="PV155" s="133"/>
      <c r="PW155" s="145"/>
    </row>
    <row r="156" spans="1:439" s="98" customFormat="1">
      <c r="A156" s="150"/>
      <c r="B156" s="186" t="s">
        <v>891</v>
      </c>
      <c r="C156" s="186" t="s">
        <v>892</v>
      </c>
      <c r="D156" s="152">
        <f>+'[10]ค่าใช้+ประสาน งบโครงการ (P)'!D63</f>
        <v>279080000</v>
      </c>
      <c r="E156" s="152">
        <f>+'[10]ค่าใช้+ประสาน งบโครงการ (P)'!E63</f>
        <v>0</v>
      </c>
      <c r="F156" s="152">
        <f t="shared" ref="F156:F160" si="3650">+D156+E156</f>
        <v>279080000</v>
      </c>
      <c r="G156" s="152">
        <f>+'[10]ค่าใช้+ประสาน งบโครงการ (P)'!F63</f>
        <v>0</v>
      </c>
      <c r="H156" s="152">
        <f t="shared" ref="H156:H160" si="3651">+F156-G156</f>
        <v>279080000</v>
      </c>
      <c r="I156" s="153">
        <f>+'[10]ค่าใช้+ประสาน งบโครงการ (P)'!H63</f>
        <v>0</v>
      </c>
      <c r="J156" s="152">
        <f t="shared" ref="J156:J160" si="3652">+H156-I156</f>
        <v>279080000</v>
      </c>
      <c r="K156" s="154">
        <f t="shared" si="3092"/>
        <v>0</v>
      </c>
      <c r="L156" s="152">
        <f>+'[10]ค่าใช้+ประสาน งบโครงการ (P)'!K63</f>
        <v>0</v>
      </c>
      <c r="M156" s="155">
        <f t="shared" ref="M156:M160" si="3653">+J156-L156</f>
        <v>279080000</v>
      </c>
      <c r="N156" s="136">
        <f t="shared" si="3115"/>
        <v>0</v>
      </c>
      <c r="O156" s="148">
        <f t="shared" si="3115"/>
        <v>0</v>
      </c>
      <c r="P156" s="137">
        <f t="shared" si="3115"/>
        <v>0</v>
      </c>
      <c r="Q156" s="138" t="e">
        <f t="shared" si="3116"/>
        <v>#DIV/0!</v>
      </c>
      <c r="R156" s="137">
        <f t="shared" si="3117"/>
        <v>0</v>
      </c>
      <c r="S156" s="139">
        <f t="shared" si="3117"/>
        <v>0</v>
      </c>
      <c r="T156" s="140">
        <f t="shared" si="3352"/>
        <v>279080000</v>
      </c>
      <c r="U156" s="149">
        <f t="shared" si="3352"/>
        <v>0</v>
      </c>
      <c r="V156" s="141">
        <f t="shared" ref="V156:V160" si="3654">+T156-U156</f>
        <v>279080000</v>
      </c>
      <c r="W156" s="142">
        <f t="shared" si="3120"/>
        <v>0</v>
      </c>
      <c r="X156" s="141">
        <f t="shared" si="3354"/>
        <v>0</v>
      </c>
      <c r="Y156" s="143">
        <f t="shared" ref="Y156:Y160" si="3655">+V156-X156</f>
        <v>279080000</v>
      </c>
      <c r="Z156" s="144">
        <v>0</v>
      </c>
      <c r="AA156" s="147">
        <v>0</v>
      </c>
      <c r="AB156" s="133">
        <f t="shared" ref="AB156:AB160" si="3656">+Z156-AA156</f>
        <v>0</v>
      </c>
      <c r="AC156" s="134" t="e">
        <f t="shared" ref="AC156:AC160" si="3657">AA156/Z156*100</f>
        <v>#DIV/0!</v>
      </c>
      <c r="AD156" s="133">
        <v>0</v>
      </c>
      <c r="AE156" s="145">
        <f t="shared" ref="AE156:AE158" si="3658">+AB156-AD156</f>
        <v>0</v>
      </c>
      <c r="AF156" s="144">
        <v>0</v>
      </c>
      <c r="AG156" s="147">
        <v>0</v>
      </c>
      <c r="AH156" s="133">
        <f t="shared" ref="AH156:AH160" si="3659">+AF156-AG156</f>
        <v>0</v>
      </c>
      <c r="AI156" s="134" t="e">
        <f t="shared" ref="AI156:AI160" si="3660">AG156/AF156*100</f>
        <v>#DIV/0!</v>
      </c>
      <c r="AJ156" s="133">
        <v>0</v>
      </c>
      <c r="AK156" s="145">
        <f t="shared" ref="AK156:AK160" si="3661">+AH156-AJ156</f>
        <v>0</v>
      </c>
      <c r="AL156" s="144">
        <f t="shared" si="3129"/>
        <v>0</v>
      </c>
      <c r="AM156" s="147">
        <f t="shared" si="3129"/>
        <v>0</v>
      </c>
      <c r="AN156" s="133">
        <f t="shared" si="3129"/>
        <v>0</v>
      </c>
      <c r="AO156" s="134" t="e">
        <f t="shared" si="3130"/>
        <v>#DIV/0!</v>
      </c>
      <c r="AP156" s="133">
        <f t="shared" si="3131"/>
        <v>0</v>
      </c>
      <c r="AQ156" s="145">
        <f t="shared" si="3131"/>
        <v>0</v>
      </c>
      <c r="AR156" s="144"/>
      <c r="AS156" s="147"/>
      <c r="AT156" s="133">
        <f t="shared" si="3132"/>
        <v>0</v>
      </c>
      <c r="AU156" s="134" t="e">
        <f t="shared" si="3133"/>
        <v>#DIV/0!</v>
      </c>
      <c r="AV156" s="133"/>
      <c r="AW156" s="145">
        <f t="shared" si="3134"/>
        <v>0</v>
      </c>
      <c r="AX156" s="144"/>
      <c r="AY156" s="147"/>
      <c r="AZ156" s="133">
        <f t="shared" si="3135"/>
        <v>0</v>
      </c>
      <c r="BA156" s="134" t="e">
        <f t="shared" si="3136"/>
        <v>#DIV/0!</v>
      </c>
      <c r="BB156" s="133"/>
      <c r="BC156" s="145">
        <f t="shared" si="3137"/>
        <v>0</v>
      </c>
      <c r="BD156" s="144"/>
      <c r="BE156" s="147"/>
      <c r="BF156" s="133">
        <f t="shared" si="3138"/>
        <v>0</v>
      </c>
      <c r="BG156" s="134" t="e">
        <f t="shared" si="3139"/>
        <v>#DIV/0!</v>
      </c>
      <c r="BH156" s="133"/>
      <c r="BI156" s="145">
        <f t="shared" si="3140"/>
        <v>0</v>
      </c>
      <c r="BJ156" s="144">
        <f t="shared" si="3141"/>
        <v>0</v>
      </c>
      <c r="BK156" s="147">
        <f t="shared" si="3141"/>
        <v>0</v>
      </c>
      <c r="BL156" s="133">
        <f t="shared" si="3141"/>
        <v>0</v>
      </c>
      <c r="BM156" s="134" t="e">
        <f t="shared" si="3142"/>
        <v>#DIV/0!</v>
      </c>
      <c r="BN156" s="133">
        <f t="shared" si="3143"/>
        <v>0</v>
      </c>
      <c r="BO156" s="145">
        <f t="shared" si="3143"/>
        <v>0</v>
      </c>
      <c r="BP156" s="144"/>
      <c r="BQ156" s="147"/>
      <c r="BR156" s="133">
        <f t="shared" si="3144"/>
        <v>0</v>
      </c>
      <c r="BS156" s="134" t="e">
        <f t="shared" si="3145"/>
        <v>#DIV/0!</v>
      </c>
      <c r="BT156" s="133"/>
      <c r="BU156" s="145">
        <f t="shared" si="3146"/>
        <v>0</v>
      </c>
      <c r="BV156" s="144"/>
      <c r="BW156" s="147"/>
      <c r="BX156" s="133">
        <f t="shared" si="3147"/>
        <v>0</v>
      </c>
      <c r="BY156" s="134" t="e">
        <f t="shared" si="3148"/>
        <v>#DIV/0!</v>
      </c>
      <c r="BZ156" s="133"/>
      <c r="CA156" s="145">
        <f t="shared" si="3149"/>
        <v>0</v>
      </c>
      <c r="CB156" s="144"/>
      <c r="CC156" s="147"/>
      <c r="CD156" s="133">
        <f t="shared" si="3150"/>
        <v>0</v>
      </c>
      <c r="CE156" s="134" t="e">
        <f t="shared" si="3151"/>
        <v>#DIV/0!</v>
      </c>
      <c r="CF156" s="133"/>
      <c r="CG156" s="145">
        <f t="shared" si="3152"/>
        <v>0</v>
      </c>
      <c r="CH156" s="144">
        <f t="shared" si="3153"/>
        <v>0</v>
      </c>
      <c r="CI156" s="147">
        <f t="shared" si="3153"/>
        <v>0</v>
      </c>
      <c r="CJ156" s="133">
        <f t="shared" si="3153"/>
        <v>0</v>
      </c>
      <c r="CK156" s="134" t="e">
        <f t="shared" si="3154"/>
        <v>#DIV/0!</v>
      </c>
      <c r="CL156" s="133">
        <f t="shared" si="3155"/>
        <v>0</v>
      </c>
      <c r="CM156" s="145">
        <f t="shared" si="3155"/>
        <v>0</v>
      </c>
      <c r="CN156" s="144"/>
      <c r="CO156" s="147"/>
      <c r="CP156" s="133">
        <f t="shared" si="3156"/>
        <v>0</v>
      </c>
      <c r="CQ156" s="134" t="e">
        <f t="shared" si="3157"/>
        <v>#DIV/0!</v>
      </c>
      <c r="CR156" s="133"/>
      <c r="CS156" s="145">
        <f t="shared" si="3158"/>
        <v>0</v>
      </c>
      <c r="CT156" s="144"/>
      <c r="CU156" s="147"/>
      <c r="CV156" s="133">
        <f t="shared" si="3159"/>
        <v>0</v>
      </c>
      <c r="CW156" s="134" t="e">
        <f t="shared" si="3160"/>
        <v>#DIV/0!</v>
      </c>
      <c r="CX156" s="133"/>
      <c r="CY156" s="145">
        <f t="shared" si="3161"/>
        <v>0</v>
      </c>
      <c r="CZ156" s="144"/>
      <c r="DA156" s="147"/>
      <c r="DB156" s="133">
        <f t="shared" si="3162"/>
        <v>0</v>
      </c>
      <c r="DC156" s="134" t="e">
        <f t="shared" si="3163"/>
        <v>#DIV/0!</v>
      </c>
      <c r="DD156" s="133"/>
      <c r="DE156" s="145">
        <f t="shared" si="3164"/>
        <v>0</v>
      </c>
      <c r="DF156" s="144">
        <f t="shared" si="3165"/>
        <v>0</v>
      </c>
      <c r="DG156" s="147">
        <f t="shared" si="3165"/>
        <v>0</v>
      </c>
      <c r="DH156" s="133">
        <f t="shared" si="3165"/>
        <v>0</v>
      </c>
      <c r="DI156" s="134" t="e">
        <f t="shared" si="3166"/>
        <v>#DIV/0!</v>
      </c>
      <c r="DJ156" s="133">
        <f t="shared" si="3167"/>
        <v>0</v>
      </c>
      <c r="DK156" s="145">
        <f t="shared" si="3167"/>
        <v>0</v>
      </c>
      <c r="DL156" s="144"/>
      <c r="DM156" s="147"/>
      <c r="DN156" s="133">
        <f t="shared" si="3168"/>
        <v>0</v>
      </c>
      <c r="DO156" s="134" t="e">
        <f t="shared" si="3169"/>
        <v>#DIV/0!</v>
      </c>
      <c r="DP156" s="133"/>
      <c r="DQ156" s="145">
        <f t="shared" si="3170"/>
        <v>0</v>
      </c>
      <c r="DR156" s="144"/>
      <c r="DS156" s="147"/>
      <c r="DT156" s="133">
        <f t="shared" si="3171"/>
        <v>0</v>
      </c>
      <c r="DU156" s="134" t="e">
        <f t="shared" si="3172"/>
        <v>#DIV/0!</v>
      </c>
      <c r="DV156" s="133"/>
      <c r="DW156" s="145">
        <f t="shared" si="3173"/>
        <v>0</v>
      </c>
      <c r="DX156" s="144"/>
      <c r="DY156" s="147"/>
      <c r="DZ156" s="133">
        <f t="shared" ref="DZ156:DZ160" si="3662">+DX156-DY156</f>
        <v>0</v>
      </c>
      <c r="EA156" s="134" t="e">
        <f t="shared" ref="EA156:EA160" si="3663">DY156/DX156*100</f>
        <v>#DIV/0!</v>
      </c>
      <c r="EB156" s="133"/>
      <c r="EC156" s="145">
        <f t="shared" ref="EC156:EC160" si="3664">+DZ156-EB156</f>
        <v>0</v>
      </c>
      <c r="ED156" s="144">
        <f t="shared" si="3177"/>
        <v>0</v>
      </c>
      <c r="EE156" s="147">
        <f t="shared" si="3177"/>
        <v>0</v>
      </c>
      <c r="EF156" s="133">
        <f t="shared" si="3177"/>
        <v>0</v>
      </c>
      <c r="EG156" s="134" t="e">
        <f t="shared" si="3178"/>
        <v>#DIV/0!</v>
      </c>
      <c r="EH156" s="133">
        <f t="shared" si="3179"/>
        <v>0</v>
      </c>
      <c r="EI156" s="145">
        <f t="shared" si="3179"/>
        <v>0</v>
      </c>
      <c r="EJ156" s="144"/>
      <c r="EK156" s="147"/>
      <c r="EL156" s="133">
        <f t="shared" ref="EL156:EL160" si="3665">+EJ156-EK156</f>
        <v>0</v>
      </c>
      <c r="EM156" s="134" t="e">
        <f t="shared" ref="EM156:EM160" si="3666">EK156/EJ156*100</f>
        <v>#DIV/0!</v>
      </c>
      <c r="EN156" s="133"/>
      <c r="EO156" s="145">
        <f t="shared" ref="EO156:EO160" si="3667">+EL156-EN156</f>
        <v>0</v>
      </c>
      <c r="EP156" s="144"/>
      <c r="EQ156" s="147"/>
      <c r="ER156" s="133">
        <f t="shared" ref="ER156:ER160" si="3668">+EP156-EQ156</f>
        <v>0</v>
      </c>
      <c r="ES156" s="134" t="e">
        <f t="shared" ref="ES156:ES160" si="3669">EQ156/EP156*100</f>
        <v>#DIV/0!</v>
      </c>
      <c r="ET156" s="133"/>
      <c r="EU156" s="145">
        <f t="shared" ref="EU156:EU160" si="3670">+ER156-ET156</f>
        <v>0</v>
      </c>
      <c r="EV156" s="144"/>
      <c r="EW156" s="147"/>
      <c r="EX156" s="133">
        <f t="shared" ref="EX156:EX160" si="3671">+EV156-EW156</f>
        <v>0</v>
      </c>
      <c r="EY156" s="134" t="e">
        <f t="shared" ref="EY156:EY160" si="3672">EW156/EV156*100</f>
        <v>#DIV/0!</v>
      </c>
      <c r="EZ156" s="133"/>
      <c r="FA156" s="145">
        <f t="shared" ref="FA156:FA160" si="3673">+EX156-EZ156</f>
        <v>0</v>
      </c>
      <c r="FB156" s="144"/>
      <c r="FC156" s="147"/>
      <c r="FD156" s="133">
        <f t="shared" ref="FD156:FD160" si="3674">+FB156-FC156</f>
        <v>0</v>
      </c>
      <c r="FE156" s="134" t="e">
        <f t="shared" ref="FE156:FE160" si="3675">FC156/FB156*100</f>
        <v>#DIV/0!</v>
      </c>
      <c r="FF156" s="133"/>
      <c r="FG156" s="145">
        <f t="shared" ref="FG156:FG160" si="3676">+FD156-FF156</f>
        <v>0</v>
      </c>
      <c r="FH156" s="144"/>
      <c r="FI156" s="147"/>
      <c r="FJ156" s="133">
        <f t="shared" ref="FJ156:FJ160" si="3677">+FH156-FI156</f>
        <v>0</v>
      </c>
      <c r="FK156" s="134" t="e">
        <f t="shared" ref="FK156:FK160" si="3678">FI156/FH156*100</f>
        <v>#DIV/0!</v>
      </c>
      <c r="FL156" s="133"/>
      <c r="FM156" s="145">
        <f t="shared" ref="FM156:FM160" si="3679">+FJ156-FL156</f>
        <v>0</v>
      </c>
      <c r="FN156" s="144">
        <f t="shared" si="3195"/>
        <v>0</v>
      </c>
      <c r="FO156" s="147">
        <f t="shared" si="3195"/>
        <v>0</v>
      </c>
      <c r="FP156" s="133">
        <f t="shared" si="3195"/>
        <v>0</v>
      </c>
      <c r="FQ156" s="134" t="e">
        <f t="shared" si="3196"/>
        <v>#DIV/0!</v>
      </c>
      <c r="FR156" s="133">
        <f t="shared" si="3197"/>
        <v>0</v>
      </c>
      <c r="FS156" s="145">
        <f t="shared" si="3197"/>
        <v>0</v>
      </c>
      <c r="FT156" s="144"/>
      <c r="FU156" s="147"/>
      <c r="FV156" s="133">
        <f t="shared" ref="FV156:FV160" si="3680">+FT156-FU156</f>
        <v>0</v>
      </c>
      <c r="FW156" s="134" t="e">
        <f t="shared" ref="FW156:FW160" si="3681">FU156/FT156*100</f>
        <v>#DIV/0!</v>
      </c>
      <c r="FX156" s="133"/>
      <c r="FY156" s="145">
        <f t="shared" ref="FY156:FY160" si="3682">+FV156-FX156</f>
        <v>0</v>
      </c>
      <c r="FZ156" s="144"/>
      <c r="GA156" s="147"/>
      <c r="GB156" s="133">
        <f t="shared" ref="GB156:GB160" si="3683">+FZ156-GA156</f>
        <v>0</v>
      </c>
      <c r="GC156" s="134" t="e">
        <f t="shared" ref="GC156:GC160" si="3684">GA156/FZ156*100</f>
        <v>#DIV/0!</v>
      </c>
      <c r="GD156" s="133"/>
      <c r="GE156" s="145">
        <f t="shared" ref="GE156:GE160" si="3685">+GB156-GD156</f>
        <v>0</v>
      </c>
      <c r="GF156" s="144"/>
      <c r="GG156" s="147"/>
      <c r="GH156" s="133">
        <f t="shared" ref="GH156:GH160" si="3686">+GF156-GG156</f>
        <v>0</v>
      </c>
      <c r="GI156" s="134" t="e">
        <f t="shared" ref="GI156:GI160" si="3687">GG156/GF156*100</f>
        <v>#DIV/0!</v>
      </c>
      <c r="GJ156" s="133"/>
      <c r="GK156" s="145">
        <f t="shared" ref="GK156:GK160" si="3688">+GH156-GJ156</f>
        <v>0</v>
      </c>
      <c r="GL156" s="144">
        <f t="shared" si="3207"/>
        <v>0</v>
      </c>
      <c r="GM156" s="147">
        <f t="shared" si="3207"/>
        <v>0</v>
      </c>
      <c r="GN156" s="133">
        <f t="shared" si="3207"/>
        <v>0</v>
      </c>
      <c r="GO156" s="134" t="e">
        <f t="shared" si="3208"/>
        <v>#DIV/0!</v>
      </c>
      <c r="GP156" s="133">
        <f t="shared" si="3209"/>
        <v>0</v>
      </c>
      <c r="GQ156" s="145">
        <f t="shared" si="3209"/>
        <v>0</v>
      </c>
      <c r="GR156" s="144"/>
      <c r="GS156" s="147"/>
      <c r="GT156" s="133">
        <f t="shared" ref="GT156:GT160" si="3689">+GR156-GS156</f>
        <v>0</v>
      </c>
      <c r="GU156" s="134" t="e">
        <f t="shared" ref="GU156:GU160" si="3690">GS156/GR156*100</f>
        <v>#DIV/0!</v>
      </c>
      <c r="GV156" s="133"/>
      <c r="GW156" s="145">
        <f t="shared" ref="GW156:GW160" si="3691">+GT156-GV156</f>
        <v>0</v>
      </c>
      <c r="GX156" s="144"/>
      <c r="GY156" s="147"/>
      <c r="GZ156" s="133">
        <f t="shared" ref="GZ156:GZ160" si="3692">+GX156-GY156</f>
        <v>0</v>
      </c>
      <c r="HA156" s="134" t="e">
        <f t="shared" ref="HA156:HA160" si="3693">GY156/GX156*100</f>
        <v>#DIV/0!</v>
      </c>
      <c r="HB156" s="133"/>
      <c r="HC156" s="145">
        <f t="shared" ref="HC156:HC160" si="3694">+GZ156-HB156</f>
        <v>0</v>
      </c>
      <c r="HD156" s="144"/>
      <c r="HE156" s="147"/>
      <c r="HF156" s="133">
        <f t="shared" ref="HF156:HF160" si="3695">+HD156-HE156</f>
        <v>0</v>
      </c>
      <c r="HG156" s="134" t="e">
        <f t="shared" ref="HG156:HG160" si="3696">HE156/HD156*100</f>
        <v>#DIV/0!</v>
      </c>
      <c r="HH156" s="133"/>
      <c r="HI156" s="145">
        <f t="shared" ref="HI156:HI160" si="3697">+HF156-HH156</f>
        <v>0</v>
      </c>
      <c r="HJ156" s="144"/>
      <c r="HK156" s="147"/>
      <c r="HL156" s="133">
        <f t="shared" ref="HL156:HL160" si="3698">+HJ156-HK156</f>
        <v>0</v>
      </c>
      <c r="HM156" s="134" t="e">
        <f t="shared" ref="HM156:HM160" si="3699">HK156/HJ156*100</f>
        <v>#DIV/0!</v>
      </c>
      <c r="HN156" s="133"/>
      <c r="HO156" s="145">
        <f t="shared" ref="HO156:HO160" si="3700">+HL156-HN156</f>
        <v>0</v>
      </c>
      <c r="HP156" s="144"/>
      <c r="HQ156" s="147"/>
      <c r="HR156" s="133">
        <f t="shared" ref="HR156:HR160" si="3701">+HP156-HQ156</f>
        <v>0</v>
      </c>
      <c r="HS156" s="134" t="e">
        <f t="shared" ref="HS156:HS160" si="3702">HQ156/HP156*100</f>
        <v>#DIV/0!</v>
      </c>
      <c r="HT156" s="133"/>
      <c r="HU156" s="145">
        <f t="shared" ref="HU156:HU160" si="3703">+HR156-HT156</f>
        <v>0</v>
      </c>
      <c r="HV156" s="144"/>
      <c r="HW156" s="147"/>
      <c r="HX156" s="133">
        <f t="shared" ref="HX156:HX160" si="3704">+HV156-HW156</f>
        <v>0</v>
      </c>
      <c r="HY156" s="134" t="e">
        <f t="shared" ref="HY156:HY160" si="3705">HW156/HV156*100</f>
        <v>#DIV/0!</v>
      </c>
      <c r="HZ156" s="133"/>
      <c r="IA156" s="145">
        <f t="shared" ref="IA156:IA160" si="3706">+HX156-HZ156</f>
        <v>0</v>
      </c>
      <c r="IB156" s="144">
        <f t="shared" si="3228"/>
        <v>0</v>
      </c>
      <c r="IC156" s="147">
        <f t="shared" si="3228"/>
        <v>0</v>
      </c>
      <c r="ID156" s="133">
        <f t="shared" si="3228"/>
        <v>0</v>
      </c>
      <c r="IE156" s="134" t="e">
        <f t="shared" si="3229"/>
        <v>#DIV/0!</v>
      </c>
      <c r="IF156" s="133">
        <f t="shared" si="3230"/>
        <v>0</v>
      </c>
      <c r="IG156" s="145">
        <f t="shared" si="3230"/>
        <v>0</v>
      </c>
      <c r="IH156" s="144"/>
      <c r="II156" s="147"/>
      <c r="IJ156" s="133">
        <f t="shared" ref="IJ156:IJ160" si="3707">+IH156-II156</f>
        <v>0</v>
      </c>
      <c r="IK156" s="134" t="e">
        <f t="shared" ref="IK156:IK160" si="3708">II156/IH156*100</f>
        <v>#DIV/0!</v>
      </c>
      <c r="IL156" s="133"/>
      <c r="IM156" s="145">
        <f t="shared" ref="IM156:IM160" si="3709">+IJ156-IL156</f>
        <v>0</v>
      </c>
      <c r="IN156" s="144"/>
      <c r="IO156" s="147"/>
      <c r="IP156" s="133">
        <f t="shared" ref="IP156:IP160" si="3710">+IN156-IO156</f>
        <v>0</v>
      </c>
      <c r="IQ156" s="134" t="e">
        <f t="shared" ref="IQ156:IQ160" si="3711">IO156/IN156*100</f>
        <v>#DIV/0!</v>
      </c>
      <c r="IR156" s="133"/>
      <c r="IS156" s="145">
        <f t="shared" ref="IS156:IS160" si="3712">+IP156-IR156</f>
        <v>0</v>
      </c>
      <c r="IT156" s="144"/>
      <c r="IU156" s="147"/>
      <c r="IV156" s="133">
        <f t="shared" ref="IV156:IV160" si="3713">+IT156-IU156</f>
        <v>0</v>
      </c>
      <c r="IW156" s="134" t="e">
        <f t="shared" ref="IW156:IW160" si="3714">IU156/IT156*100</f>
        <v>#DIV/0!</v>
      </c>
      <c r="IX156" s="133"/>
      <c r="IY156" s="145">
        <f t="shared" ref="IY156:IY160" si="3715">+IV156-IX156</f>
        <v>0</v>
      </c>
      <c r="IZ156" s="144">
        <f t="shared" si="3240"/>
        <v>0</v>
      </c>
      <c r="JA156" s="147">
        <f t="shared" si="3240"/>
        <v>0</v>
      </c>
      <c r="JB156" s="133">
        <f t="shared" si="3240"/>
        <v>0</v>
      </c>
      <c r="JC156" s="134" t="e">
        <f t="shared" si="3241"/>
        <v>#DIV/0!</v>
      </c>
      <c r="JD156" s="133">
        <f t="shared" si="3242"/>
        <v>0</v>
      </c>
      <c r="JE156" s="145">
        <f t="shared" si="3242"/>
        <v>0</v>
      </c>
      <c r="JF156" s="144"/>
      <c r="JG156" s="147"/>
      <c r="JH156" s="133">
        <f t="shared" ref="JH156:JH160" si="3716">+JF156-JG156</f>
        <v>0</v>
      </c>
      <c r="JI156" s="134" t="e">
        <f t="shared" ref="JI156:JI160" si="3717">JG156/JF156*100</f>
        <v>#DIV/0!</v>
      </c>
      <c r="JJ156" s="133"/>
      <c r="JK156" s="145">
        <f t="shared" ref="JK156:JK160" si="3718">+JH156-JJ156</f>
        <v>0</v>
      </c>
      <c r="JL156" s="144"/>
      <c r="JM156" s="147"/>
      <c r="JN156" s="133">
        <f t="shared" ref="JN156:JN160" si="3719">+JL156-JM156</f>
        <v>0</v>
      </c>
      <c r="JO156" s="134" t="e">
        <f t="shared" ref="JO156:JO160" si="3720">JM156/JL156*100</f>
        <v>#DIV/0!</v>
      </c>
      <c r="JP156" s="133"/>
      <c r="JQ156" s="145">
        <f t="shared" ref="JQ156:JQ160" si="3721">+JN156-JP156</f>
        <v>0</v>
      </c>
      <c r="JR156" s="144"/>
      <c r="JS156" s="147"/>
      <c r="JT156" s="133">
        <f t="shared" ref="JT156:JT160" si="3722">+JR156-JS156</f>
        <v>0</v>
      </c>
      <c r="JU156" s="134" t="e">
        <f t="shared" ref="JU156:JU160" si="3723">JS156/JR156*100</f>
        <v>#DIV/0!</v>
      </c>
      <c r="JV156" s="133"/>
      <c r="JW156" s="145">
        <f t="shared" ref="JW156:JW160" si="3724">+JT156-JV156</f>
        <v>0</v>
      </c>
      <c r="JX156" s="144"/>
      <c r="JY156" s="147"/>
      <c r="JZ156" s="133">
        <f t="shared" ref="JZ156:JZ160" si="3725">+JX156-JY156</f>
        <v>0</v>
      </c>
      <c r="KA156" s="134" t="e">
        <f t="shared" ref="KA156:KA160" si="3726">JY156/JX156*100</f>
        <v>#DIV/0!</v>
      </c>
      <c r="KB156" s="133"/>
      <c r="KC156" s="145">
        <f t="shared" ref="KC156:KC160" si="3727">+JZ156-KB156</f>
        <v>0</v>
      </c>
      <c r="KD156" s="144">
        <f t="shared" si="3255"/>
        <v>279080000</v>
      </c>
      <c r="KE156" s="147">
        <f t="shared" si="3255"/>
        <v>0</v>
      </c>
      <c r="KF156" s="133">
        <f t="shared" si="3255"/>
        <v>279080000</v>
      </c>
      <c r="KG156" s="134">
        <f t="shared" si="3256"/>
        <v>0</v>
      </c>
      <c r="KH156" s="133">
        <f t="shared" si="3257"/>
        <v>0</v>
      </c>
      <c r="KI156" s="145">
        <f t="shared" si="3257"/>
        <v>279080000</v>
      </c>
      <c r="KJ156" s="144">
        <f>+'[10]P-SEZ01.0-E-RAL'!V31</f>
        <v>279080000</v>
      </c>
      <c r="KK156" s="147">
        <v>0</v>
      </c>
      <c r="KL156" s="133">
        <f t="shared" ref="KL156:KL160" si="3728">+KJ156-KK156</f>
        <v>279080000</v>
      </c>
      <c r="KM156" s="134">
        <f t="shared" ref="KM156:KM160" si="3729">KK156/KJ156*100</f>
        <v>0</v>
      </c>
      <c r="KN156" s="133">
        <v>0</v>
      </c>
      <c r="KO156" s="145">
        <f t="shared" ref="KO156:KO160" si="3730">+KL156-KN156</f>
        <v>279080000</v>
      </c>
      <c r="KP156" s="144"/>
      <c r="KQ156" s="147"/>
      <c r="KR156" s="133">
        <f t="shared" ref="KR156:KR160" si="3731">+KP156-KQ156</f>
        <v>0</v>
      </c>
      <c r="KS156" s="134" t="e">
        <f t="shared" ref="KS156:KS160" si="3732">KQ156/KP156*100</f>
        <v>#DIV/0!</v>
      </c>
      <c r="KT156" s="133"/>
      <c r="KU156" s="145">
        <f t="shared" ref="KU156:KU160" si="3733">+KR156-KT156</f>
        <v>0</v>
      </c>
      <c r="KV156" s="144">
        <f t="shared" si="3264"/>
        <v>0</v>
      </c>
      <c r="KW156" s="147">
        <f t="shared" si="3264"/>
        <v>0</v>
      </c>
      <c r="KX156" s="133">
        <f t="shared" si="3264"/>
        <v>0</v>
      </c>
      <c r="KY156" s="134" t="e">
        <f t="shared" si="3265"/>
        <v>#DIV/0!</v>
      </c>
      <c r="KZ156" s="133">
        <f t="shared" si="3266"/>
        <v>0</v>
      </c>
      <c r="LA156" s="145">
        <f t="shared" si="3266"/>
        <v>0</v>
      </c>
      <c r="LB156" s="144"/>
      <c r="LC156" s="147"/>
      <c r="LD156" s="133">
        <f t="shared" ref="LD156:LD160" si="3734">+LB156-LC156</f>
        <v>0</v>
      </c>
      <c r="LE156" s="134" t="e">
        <f t="shared" ref="LE156:LE160" si="3735">LC156/LB156*100</f>
        <v>#DIV/0!</v>
      </c>
      <c r="LF156" s="133"/>
      <c r="LG156" s="145">
        <f t="shared" ref="LG156:LG160" si="3736">+LD156-LF156</f>
        <v>0</v>
      </c>
      <c r="LH156" s="144"/>
      <c r="LI156" s="147"/>
      <c r="LJ156" s="133">
        <f t="shared" ref="LJ156:LJ160" si="3737">+LH156-LI156</f>
        <v>0</v>
      </c>
      <c r="LK156" s="134" t="e">
        <f t="shared" ref="LK156:LK160" si="3738">LI156/LH156*100</f>
        <v>#DIV/0!</v>
      </c>
      <c r="LL156" s="133"/>
      <c r="LM156" s="145">
        <f t="shared" ref="LM156:LM160" si="3739">+LJ156-LL156</f>
        <v>0</v>
      </c>
      <c r="LN156" s="144">
        <f t="shared" si="3273"/>
        <v>0</v>
      </c>
      <c r="LO156" s="147">
        <f t="shared" si="3273"/>
        <v>0</v>
      </c>
      <c r="LP156" s="133">
        <f t="shared" si="3273"/>
        <v>0</v>
      </c>
      <c r="LQ156" s="134" t="e">
        <f t="shared" si="3274"/>
        <v>#DIV/0!</v>
      </c>
      <c r="LR156" s="133">
        <f t="shared" si="3275"/>
        <v>0</v>
      </c>
      <c r="LS156" s="145">
        <f t="shared" si="3275"/>
        <v>0</v>
      </c>
      <c r="LT156" s="144"/>
      <c r="LU156" s="147"/>
      <c r="LV156" s="133">
        <f t="shared" ref="LV156:LV160" si="3740">+LT156-LU156</f>
        <v>0</v>
      </c>
      <c r="LW156" s="134" t="e">
        <f t="shared" ref="LW156:LW160" si="3741">LU156/LT156*100</f>
        <v>#DIV/0!</v>
      </c>
      <c r="LX156" s="133"/>
      <c r="LY156" s="145">
        <f t="shared" ref="LY156:LY160" si="3742">+LV156-LX156</f>
        <v>0</v>
      </c>
      <c r="LZ156" s="144"/>
      <c r="MA156" s="147"/>
      <c r="MB156" s="133">
        <f t="shared" ref="MB156:MB160" si="3743">+LZ156-MA156</f>
        <v>0</v>
      </c>
      <c r="MC156" s="134" t="e">
        <f t="shared" ref="MC156:MC160" si="3744">MA156/LZ156*100</f>
        <v>#DIV/0!</v>
      </c>
      <c r="MD156" s="133"/>
      <c r="ME156" s="145">
        <f t="shared" ref="ME156:ME160" si="3745">+MB156-MD156</f>
        <v>0</v>
      </c>
      <c r="MF156" s="144">
        <f t="shared" si="3282"/>
        <v>0</v>
      </c>
      <c r="MG156" s="147">
        <f t="shared" si="3282"/>
        <v>0</v>
      </c>
      <c r="MH156" s="133">
        <f t="shared" si="3282"/>
        <v>0</v>
      </c>
      <c r="MI156" s="134" t="e">
        <f t="shared" si="3283"/>
        <v>#DIV/0!</v>
      </c>
      <c r="MJ156" s="133">
        <f t="shared" si="3284"/>
        <v>0</v>
      </c>
      <c r="MK156" s="145">
        <f t="shared" si="3284"/>
        <v>0</v>
      </c>
      <c r="ML156" s="144"/>
      <c r="MM156" s="147"/>
      <c r="MN156" s="133">
        <f t="shared" ref="MN156:MN160" si="3746">+ML156-MM156</f>
        <v>0</v>
      </c>
      <c r="MO156" s="134" t="e">
        <f t="shared" ref="MO156:MO160" si="3747">MM156/ML156*100</f>
        <v>#DIV/0!</v>
      </c>
      <c r="MP156" s="133"/>
      <c r="MQ156" s="145">
        <f t="shared" ref="MQ156:MQ160" si="3748">+MN156-MP156</f>
        <v>0</v>
      </c>
      <c r="MR156" s="144"/>
      <c r="MS156" s="147"/>
      <c r="MT156" s="133">
        <f t="shared" ref="MT156:MT160" si="3749">+MR156-MS156</f>
        <v>0</v>
      </c>
      <c r="MU156" s="134" t="e">
        <f t="shared" ref="MU156:MU160" si="3750">MS156/MR156*100</f>
        <v>#DIV/0!</v>
      </c>
      <c r="MV156" s="133"/>
      <c r="MW156" s="145">
        <f t="shared" ref="MW156:MW160" si="3751">+MT156-MV156</f>
        <v>0</v>
      </c>
      <c r="MX156" s="144">
        <f t="shared" si="3291"/>
        <v>0</v>
      </c>
      <c r="MY156" s="147">
        <f t="shared" si="3291"/>
        <v>0</v>
      </c>
      <c r="MZ156" s="133">
        <f t="shared" si="3291"/>
        <v>0</v>
      </c>
      <c r="NA156" s="134" t="e">
        <f t="shared" si="3292"/>
        <v>#DIV/0!</v>
      </c>
      <c r="NB156" s="133">
        <f t="shared" si="3293"/>
        <v>0</v>
      </c>
      <c r="NC156" s="145">
        <f t="shared" si="3293"/>
        <v>0</v>
      </c>
      <c r="ND156" s="144"/>
      <c r="NE156" s="147"/>
      <c r="NF156" s="133">
        <f t="shared" ref="NF156:NF160" si="3752">+ND156-NE156</f>
        <v>0</v>
      </c>
      <c r="NG156" s="134" t="e">
        <f t="shared" ref="NG156:NG160" si="3753">NE156/ND156*100</f>
        <v>#DIV/0!</v>
      </c>
      <c r="NH156" s="133"/>
      <c r="NI156" s="145">
        <f t="shared" ref="NI156:NI160" si="3754">+NF156-NH156</f>
        <v>0</v>
      </c>
      <c r="NJ156" s="144"/>
      <c r="NK156" s="147"/>
      <c r="NL156" s="133">
        <f t="shared" ref="NL156:NL160" si="3755">+NJ156-NK156</f>
        <v>0</v>
      </c>
      <c r="NM156" s="134" t="e">
        <f t="shared" ref="NM156:NM160" si="3756">NK156/NJ156*100</f>
        <v>#DIV/0!</v>
      </c>
      <c r="NN156" s="133"/>
      <c r="NO156" s="145">
        <f t="shared" ref="NO156:NO160" si="3757">+NL156-NN156</f>
        <v>0</v>
      </c>
      <c r="NP156" s="144">
        <f t="shared" si="3300"/>
        <v>0</v>
      </c>
      <c r="NQ156" s="147">
        <f t="shared" si="3300"/>
        <v>0</v>
      </c>
      <c r="NR156" s="133">
        <f t="shared" si="3300"/>
        <v>0</v>
      </c>
      <c r="NS156" s="134" t="e">
        <f t="shared" si="3301"/>
        <v>#DIV/0!</v>
      </c>
      <c r="NT156" s="133">
        <f t="shared" si="3302"/>
        <v>0</v>
      </c>
      <c r="NU156" s="145">
        <f t="shared" si="3302"/>
        <v>0</v>
      </c>
      <c r="NV156" s="144"/>
      <c r="NW156" s="147"/>
      <c r="NX156" s="133">
        <f t="shared" ref="NX156:NX160" si="3758">+NV156-NW156</f>
        <v>0</v>
      </c>
      <c r="NY156" s="134" t="e">
        <f t="shared" ref="NY156:NY160" si="3759">NW156/NV156*100</f>
        <v>#DIV/0!</v>
      </c>
      <c r="NZ156" s="133"/>
      <c r="OA156" s="145">
        <f t="shared" ref="OA156:OA160" si="3760">+NX156-NZ156</f>
        <v>0</v>
      </c>
      <c r="OB156" s="144"/>
      <c r="OC156" s="147"/>
      <c r="OD156" s="133">
        <f t="shared" ref="OD156:OD160" si="3761">+OB156-OC156</f>
        <v>0</v>
      </c>
      <c r="OE156" s="134" t="e">
        <f t="shared" ref="OE156:OE160" si="3762">OC156/OB156*100</f>
        <v>#DIV/0!</v>
      </c>
      <c r="OF156" s="133"/>
      <c r="OG156" s="145">
        <f t="shared" ref="OG156:OG160" si="3763">+OD156-OF156</f>
        <v>0</v>
      </c>
      <c r="OH156" s="144"/>
      <c r="OI156" s="147"/>
      <c r="OJ156" s="133">
        <f t="shared" ref="OJ156:OJ160" si="3764">+OH156-OI156</f>
        <v>0</v>
      </c>
      <c r="OK156" s="134" t="e">
        <f t="shared" ref="OK156:OK160" si="3765">OI156/OH156*100</f>
        <v>#DIV/0!</v>
      </c>
      <c r="OL156" s="133"/>
      <c r="OM156" s="145">
        <f t="shared" ref="OM156:OM160" si="3766">+OJ156-OL156</f>
        <v>0</v>
      </c>
      <c r="ON156" s="144">
        <f t="shared" si="3312"/>
        <v>0</v>
      </c>
      <c r="OO156" s="147">
        <f t="shared" si="3312"/>
        <v>0</v>
      </c>
      <c r="OP156" s="133">
        <f t="shared" si="3312"/>
        <v>0</v>
      </c>
      <c r="OQ156" s="134" t="e">
        <f t="shared" si="3313"/>
        <v>#DIV/0!</v>
      </c>
      <c r="OR156" s="133">
        <f t="shared" si="3314"/>
        <v>0</v>
      </c>
      <c r="OS156" s="145">
        <f t="shared" si="3314"/>
        <v>0</v>
      </c>
      <c r="OT156" s="144"/>
      <c r="OU156" s="147"/>
      <c r="OV156" s="133">
        <f t="shared" ref="OV156:OV160" si="3767">+OT156-OU156</f>
        <v>0</v>
      </c>
      <c r="OW156" s="134" t="e">
        <f t="shared" ref="OW156:OW160" si="3768">OU156/OT156*100</f>
        <v>#DIV/0!</v>
      </c>
      <c r="OX156" s="133"/>
      <c r="OY156" s="145">
        <f t="shared" ref="OY156:OY160" si="3769">+OV156-OX156</f>
        <v>0</v>
      </c>
      <c r="OZ156" s="144"/>
      <c r="PA156" s="147"/>
      <c r="PB156" s="133">
        <f t="shared" ref="PB156:PB160" si="3770">+OZ156-PA156</f>
        <v>0</v>
      </c>
      <c r="PC156" s="134" t="e">
        <f t="shared" ref="PC156:PC160" si="3771">PA156/OZ156*100</f>
        <v>#DIV/0!</v>
      </c>
      <c r="PD156" s="133"/>
      <c r="PE156" s="145">
        <f t="shared" ref="PE156:PE160" si="3772">+PB156-PD156</f>
        <v>0</v>
      </c>
      <c r="PF156" s="144">
        <f t="shared" si="3321"/>
        <v>0</v>
      </c>
      <c r="PG156" s="147">
        <f t="shared" si="3321"/>
        <v>0</v>
      </c>
      <c r="PH156" s="133">
        <f t="shared" si="3321"/>
        <v>0</v>
      </c>
      <c r="PI156" s="134" t="e">
        <f t="shared" si="3322"/>
        <v>#DIV/0!</v>
      </c>
      <c r="PJ156" s="133">
        <f t="shared" si="3323"/>
        <v>0</v>
      </c>
      <c r="PK156" s="145">
        <f t="shared" si="3323"/>
        <v>0</v>
      </c>
      <c r="PL156" s="144"/>
      <c r="PM156" s="147"/>
      <c r="PN156" s="133">
        <f t="shared" ref="PN156:PN160" si="3773">+PL156-PM156</f>
        <v>0</v>
      </c>
      <c r="PO156" s="134" t="e">
        <f t="shared" ref="PO156:PO160" si="3774">PM156/PL156*100</f>
        <v>#DIV/0!</v>
      </c>
      <c r="PP156" s="133"/>
      <c r="PQ156" s="145">
        <f t="shared" ref="PQ156:PQ160" si="3775">+PN156-PP156</f>
        <v>0</v>
      </c>
      <c r="PR156" s="144"/>
      <c r="PS156" s="147"/>
      <c r="PT156" s="133">
        <f t="shared" ref="PT156:PT160" si="3776">+PR156-PS156</f>
        <v>0</v>
      </c>
      <c r="PU156" s="134" t="e">
        <f t="shared" ref="PU156:PU160" si="3777">PS156/PR156*100</f>
        <v>#DIV/0!</v>
      </c>
      <c r="PV156" s="133"/>
      <c r="PW156" s="145">
        <f t="shared" ref="PW156:PW160" si="3778">+PT156-PV156</f>
        <v>0</v>
      </c>
    </row>
    <row r="157" spans="1:439" s="98" customFormat="1">
      <c r="A157" s="150"/>
      <c r="B157" s="184" t="s">
        <v>893</v>
      </c>
      <c r="C157" s="184" t="s">
        <v>894</v>
      </c>
      <c r="D157" s="133">
        <f>+'[10]ค่าใช้+ประสาน งบโครงการ (P)'!D65</f>
        <v>1920000</v>
      </c>
      <c r="E157" s="133">
        <f>+'[10]ค่าใช้+ประสาน งบโครงการ (P)'!E65</f>
        <v>0</v>
      </c>
      <c r="F157" s="133">
        <f t="shared" si="3650"/>
        <v>1920000</v>
      </c>
      <c r="G157" s="147">
        <f>+'[10]ค่าใช้+ประสาน งบโครงการ (P)'!F65</f>
        <v>0</v>
      </c>
      <c r="H157" s="133">
        <f t="shared" si="3651"/>
        <v>1920000</v>
      </c>
      <c r="I157" s="147">
        <f>+'[10]ค่าใช้+ประสาน งบโครงการ (P)'!H65</f>
        <v>0</v>
      </c>
      <c r="J157" s="133">
        <f t="shared" si="3652"/>
        <v>1920000</v>
      </c>
      <c r="K157" s="134">
        <f t="shared" si="3092"/>
        <v>0</v>
      </c>
      <c r="L157" s="133">
        <f>+'[10]ค่าใช้+ประสาน งบโครงการ (P)'!L65</f>
        <v>0</v>
      </c>
      <c r="M157" s="135">
        <f t="shared" si="3653"/>
        <v>1920000</v>
      </c>
      <c r="N157" s="136">
        <f t="shared" si="3115"/>
        <v>0</v>
      </c>
      <c r="O157" s="148">
        <f t="shared" si="3115"/>
        <v>0</v>
      </c>
      <c r="P157" s="137">
        <f t="shared" si="3115"/>
        <v>0</v>
      </c>
      <c r="Q157" s="138" t="e">
        <f t="shared" si="3116"/>
        <v>#DIV/0!</v>
      </c>
      <c r="R157" s="137">
        <f t="shared" si="3117"/>
        <v>0</v>
      </c>
      <c r="S157" s="139">
        <f t="shared" si="3117"/>
        <v>0</v>
      </c>
      <c r="T157" s="140">
        <f t="shared" si="3352"/>
        <v>1920000</v>
      </c>
      <c r="U157" s="149">
        <f t="shared" si="3352"/>
        <v>0</v>
      </c>
      <c r="V157" s="141">
        <f t="shared" si="3654"/>
        <v>1920000</v>
      </c>
      <c r="W157" s="142">
        <f t="shared" si="3120"/>
        <v>0</v>
      </c>
      <c r="X157" s="141">
        <f t="shared" si="3354"/>
        <v>0</v>
      </c>
      <c r="Y157" s="143">
        <f t="shared" si="3655"/>
        <v>1920000</v>
      </c>
      <c r="Z157" s="144">
        <v>0</v>
      </c>
      <c r="AA157" s="147">
        <v>0</v>
      </c>
      <c r="AB157" s="133">
        <f t="shared" si="3656"/>
        <v>0</v>
      </c>
      <c r="AC157" s="134" t="e">
        <f t="shared" si="3657"/>
        <v>#DIV/0!</v>
      </c>
      <c r="AD157" s="133">
        <v>0</v>
      </c>
      <c r="AE157" s="145">
        <f t="shared" si="3658"/>
        <v>0</v>
      </c>
      <c r="AF157" s="144">
        <v>0</v>
      </c>
      <c r="AG157" s="147">
        <v>0</v>
      </c>
      <c r="AH157" s="133">
        <f t="shared" si="3659"/>
        <v>0</v>
      </c>
      <c r="AI157" s="134" t="e">
        <f t="shared" si="3660"/>
        <v>#DIV/0!</v>
      </c>
      <c r="AJ157" s="133">
        <v>0</v>
      </c>
      <c r="AK157" s="145">
        <f t="shared" si="3661"/>
        <v>0</v>
      </c>
      <c r="AL157" s="144">
        <f t="shared" si="3129"/>
        <v>0</v>
      </c>
      <c r="AM157" s="147">
        <f t="shared" si="3129"/>
        <v>0</v>
      </c>
      <c r="AN157" s="133">
        <f t="shared" si="3129"/>
        <v>0</v>
      </c>
      <c r="AO157" s="134" t="e">
        <f t="shared" si="3130"/>
        <v>#DIV/0!</v>
      </c>
      <c r="AP157" s="133">
        <f t="shared" si="3131"/>
        <v>0</v>
      </c>
      <c r="AQ157" s="145">
        <f t="shared" si="3131"/>
        <v>0</v>
      </c>
      <c r="AR157" s="144"/>
      <c r="AS157" s="147"/>
      <c r="AT157" s="133">
        <f t="shared" si="3132"/>
        <v>0</v>
      </c>
      <c r="AU157" s="134" t="e">
        <f t="shared" si="3133"/>
        <v>#DIV/0!</v>
      </c>
      <c r="AV157" s="133"/>
      <c r="AW157" s="145">
        <f t="shared" si="3134"/>
        <v>0</v>
      </c>
      <c r="AX157" s="144"/>
      <c r="AY157" s="147"/>
      <c r="AZ157" s="133">
        <f t="shared" si="3135"/>
        <v>0</v>
      </c>
      <c r="BA157" s="134" t="e">
        <f t="shared" si="3136"/>
        <v>#DIV/0!</v>
      </c>
      <c r="BB157" s="133"/>
      <c r="BC157" s="145">
        <f t="shared" si="3137"/>
        <v>0</v>
      </c>
      <c r="BD157" s="144"/>
      <c r="BE157" s="147"/>
      <c r="BF157" s="133">
        <f t="shared" si="3138"/>
        <v>0</v>
      </c>
      <c r="BG157" s="134" t="e">
        <f t="shared" si="3139"/>
        <v>#DIV/0!</v>
      </c>
      <c r="BH157" s="133"/>
      <c r="BI157" s="145">
        <f t="shared" si="3140"/>
        <v>0</v>
      </c>
      <c r="BJ157" s="144">
        <f t="shared" si="3141"/>
        <v>0</v>
      </c>
      <c r="BK157" s="147">
        <f t="shared" si="3141"/>
        <v>0</v>
      </c>
      <c r="BL157" s="133">
        <f t="shared" si="3141"/>
        <v>0</v>
      </c>
      <c r="BM157" s="134" t="e">
        <f t="shared" si="3142"/>
        <v>#DIV/0!</v>
      </c>
      <c r="BN157" s="133">
        <f t="shared" si="3143"/>
        <v>0</v>
      </c>
      <c r="BO157" s="145">
        <f t="shared" si="3143"/>
        <v>0</v>
      </c>
      <c r="BP157" s="144"/>
      <c r="BQ157" s="147"/>
      <c r="BR157" s="133">
        <f t="shared" si="3144"/>
        <v>0</v>
      </c>
      <c r="BS157" s="134" t="e">
        <f t="shared" si="3145"/>
        <v>#DIV/0!</v>
      </c>
      <c r="BT157" s="133"/>
      <c r="BU157" s="145">
        <f t="shared" si="3146"/>
        <v>0</v>
      </c>
      <c r="BV157" s="144"/>
      <c r="BW157" s="147"/>
      <c r="BX157" s="133">
        <f t="shared" si="3147"/>
        <v>0</v>
      </c>
      <c r="BY157" s="134" t="e">
        <f t="shared" si="3148"/>
        <v>#DIV/0!</v>
      </c>
      <c r="BZ157" s="133"/>
      <c r="CA157" s="145">
        <f t="shared" si="3149"/>
        <v>0</v>
      </c>
      <c r="CB157" s="144"/>
      <c r="CC157" s="147"/>
      <c r="CD157" s="133">
        <f t="shared" si="3150"/>
        <v>0</v>
      </c>
      <c r="CE157" s="134" t="e">
        <f t="shared" si="3151"/>
        <v>#DIV/0!</v>
      </c>
      <c r="CF157" s="133"/>
      <c r="CG157" s="145">
        <f t="shared" si="3152"/>
        <v>0</v>
      </c>
      <c r="CH157" s="144">
        <f t="shared" si="3153"/>
        <v>0</v>
      </c>
      <c r="CI157" s="147">
        <f t="shared" si="3153"/>
        <v>0</v>
      </c>
      <c r="CJ157" s="133">
        <f t="shared" si="3153"/>
        <v>0</v>
      </c>
      <c r="CK157" s="134" t="e">
        <f t="shared" si="3154"/>
        <v>#DIV/0!</v>
      </c>
      <c r="CL157" s="133">
        <f t="shared" si="3155"/>
        <v>0</v>
      </c>
      <c r="CM157" s="145">
        <f t="shared" si="3155"/>
        <v>0</v>
      </c>
      <c r="CN157" s="144"/>
      <c r="CO157" s="147"/>
      <c r="CP157" s="133">
        <f t="shared" si="3156"/>
        <v>0</v>
      </c>
      <c r="CQ157" s="134" t="e">
        <f t="shared" si="3157"/>
        <v>#DIV/0!</v>
      </c>
      <c r="CR157" s="133"/>
      <c r="CS157" s="145">
        <f t="shared" si="3158"/>
        <v>0</v>
      </c>
      <c r="CT157" s="144"/>
      <c r="CU157" s="147"/>
      <c r="CV157" s="133">
        <f t="shared" si="3159"/>
        <v>0</v>
      </c>
      <c r="CW157" s="134" t="e">
        <f t="shared" si="3160"/>
        <v>#DIV/0!</v>
      </c>
      <c r="CX157" s="133"/>
      <c r="CY157" s="145">
        <f t="shared" si="3161"/>
        <v>0</v>
      </c>
      <c r="CZ157" s="144"/>
      <c r="DA157" s="147"/>
      <c r="DB157" s="133">
        <f t="shared" si="3162"/>
        <v>0</v>
      </c>
      <c r="DC157" s="134" t="e">
        <f t="shared" si="3163"/>
        <v>#DIV/0!</v>
      </c>
      <c r="DD157" s="133"/>
      <c r="DE157" s="145">
        <f t="shared" si="3164"/>
        <v>0</v>
      </c>
      <c r="DF157" s="144">
        <f t="shared" si="3165"/>
        <v>0</v>
      </c>
      <c r="DG157" s="147">
        <f t="shared" si="3165"/>
        <v>0</v>
      </c>
      <c r="DH157" s="133">
        <f t="shared" si="3165"/>
        <v>0</v>
      </c>
      <c r="DI157" s="134" t="e">
        <f t="shared" si="3166"/>
        <v>#DIV/0!</v>
      </c>
      <c r="DJ157" s="133">
        <f t="shared" si="3167"/>
        <v>0</v>
      </c>
      <c r="DK157" s="145">
        <f t="shared" si="3167"/>
        <v>0</v>
      </c>
      <c r="DL157" s="144"/>
      <c r="DM157" s="147"/>
      <c r="DN157" s="133">
        <f t="shared" si="3168"/>
        <v>0</v>
      </c>
      <c r="DO157" s="134" t="e">
        <f t="shared" si="3169"/>
        <v>#DIV/0!</v>
      </c>
      <c r="DP157" s="133"/>
      <c r="DQ157" s="145">
        <f t="shared" si="3170"/>
        <v>0</v>
      </c>
      <c r="DR157" s="144"/>
      <c r="DS157" s="147"/>
      <c r="DT157" s="133">
        <f t="shared" si="3171"/>
        <v>0</v>
      </c>
      <c r="DU157" s="134" t="e">
        <f t="shared" si="3172"/>
        <v>#DIV/0!</v>
      </c>
      <c r="DV157" s="133"/>
      <c r="DW157" s="145">
        <f t="shared" si="3173"/>
        <v>0</v>
      </c>
      <c r="DX157" s="144"/>
      <c r="DY157" s="147"/>
      <c r="DZ157" s="133">
        <f t="shared" si="3662"/>
        <v>0</v>
      </c>
      <c r="EA157" s="134" t="e">
        <f t="shared" si="3663"/>
        <v>#DIV/0!</v>
      </c>
      <c r="EB157" s="133"/>
      <c r="EC157" s="145">
        <f t="shared" si="3664"/>
        <v>0</v>
      </c>
      <c r="ED157" s="144">
        <f t="shared" si="3177"/>
        <v>0</v>
      </c>
      <c r="EE157" s="147">
        <f t="shared" si="3177"/>
        <v>0</v>
      </c>
      <c r="EF157" s="133">
        <f t="shared" si="3177"/>
        <v>0</v>
      </c>
      <c r="EG157" s="134" t="e">
        <f t="shared" si="3178"/>
        <v>#DIV/0!</v>
      </c>
      <c r="EH157" s="133">
        <f t="shared" si="3179"/>
        <v>0</v>
      </c>
      <c r="EI157" s="145">
        <f t="shared" si="3179"/>
        <v>0</v>
      </c>
      <c r="EJ157" s="144"/>
      <c r="EK157" s="147"/>
      <c r="EL157" s="133">
        <f t="shared" si="3665"/>
        <v>0</v>
      </c>
      <c r="EM157" s="134" t="e">
        <f t="shared" si="3666"/>
        <v>#DIV/0!</v>
      </c>
      <c r="EN157" s="133"/>
      <c r="EO157" s="145">
        <f t="shared" si="3667"/>
        <v>0</v>
      </c>
      <c r="EP157" s="144"/>
      <c r="EQ157" s="147"/>
      <c r="ER157" s="133">
        <f t="shared" si="3668"/>
        <v>0</v>
      </c>
      <c r="ES157" s="134" t="e">
        <f t="shared" si="3669"/>
        <v>#DIV/0!</v>
      </c>
      <c r="ET157" s="133"/>
      <c r="EU157" s="145">
        <f t="shared" si="3670"/>
        <v>0</v>
      </c>
      <c r="EV157" s="144"/>
      <c r="EW157" s="147"/>
      <c r="EX157" s="133">
        <f t="shared" si="3671"/>
        <v>0</v>
      </c>
      <c r="EY157" s="134" t="e">
        <f t="shared" si="3672"/>
        <v>#DIV/0!</v>
      </c>
      <c r="EZ157" s="133"/>
      <c r="FA157" s="145">
        <f t="shared" si="3673"/>
        <v>0</v>
      </c>
      <c r="FB157" s="144"/>
      <c r="FC157" s="147"/>
      <c r="FD157" s="133">
        <f t="shared" si="3674"/>
        <v>0</v>
      </c>
      <c r="FE157" s="134" t="e">
        <f t="shared" si="3675"/>
        <v>#DIV/0!</v>
      </c>
      <c r="FF157" s="133"/>
      <c r="FG157" s="145">
        <f t="shared" si="3676"/>
        <v>0</v>
      </c>
      <c r="FH157" s="144"/>
      <c r="FI157" s="147"/>
      <c r="FJ157" s="133">
        <f t="shared" si="3677"/>
        <v>0</v>
      </c>
      <c r="FK157" s="134" t="e">
        <f t="shared" si="3678"/>
        <v>#DIV/0!</v>
      </c>
      <c r="FL157" s="133"/>
      <c r="FM157" s="145">
        <f t="shared" si="3679"/>
        <v>0</v>
      </c>
      <c r="FN157" s="144">
        <f t="shared" si="3195"/>
        <v>0</v>
      </c>
      <c r="FO157" s="147">
        <f t="shared" si="3195"/>
        <v>0</v>
      </c>
      <c r="FP157" s="133">
        <f t="shared" si="3195"/>
        <v>0</v>
      </c>
      <c r="FQ157" s="134" t="e">
        <f t="shared" si="3196"/>
        <v>#DIV/0!</v>
      </c>
      <c r="FR157" s="133">
        <f t="shared" si="3197"/>
        <v>0</v>
      </c>
      <c r="FS157" s="145">
        <f t="shared" si="3197"/>
        <v>0</v>
      </c>
      <c r="FT157" s="144"/>
      <c r="FU157" s="147"/>
      <c r="FV157" s="133">
        <f t="shared" si="3680"/>
        <v>0</v>
      </c>
      <c r="FW157" s="134" t="e">
        <f t="shared" si="3681"/>
        <v>#DIV/0!</v>
      </c>
      <c r="FX157" s="133"/>
      <c r="FY157" s="145">
        <f t="shared" si="3682"/>
        <v>0</v>
      </c>
      <c r="FZ157" s="144"/>
      <c r="GA157" s="147"/>
      <c r="GB157" s="133">
        <f t="shared" si="3683"/>
        <v>0</v>
      </c>
      <c r="GC157" s="134" t="e">
        <f t="shared" si="3684"/>
        <v>#DIV/0!</v>
      </c>
      <c r="GD157" s="133"/>
      <c r="GE157" s="145">
        <f t="shared" si="3685"/>
        <v>0</v>
      </c>
      <c r="GF157" s="144"/>
      <c r="GG157" s="147"/>
      <c r="GH157" s="133">
        <f t="shared" si="3686"/>
        <v>0</v>
      </c>
      <c r="GI157" s="134" t="e">
        <f t="shared" si="3687"/>
        <v>#DIV/0!</v>
      </c>
      <c r="GJ157" s="133"/>
      <c r="GK157" s="145">
        <f t="shared" si="3688"/>
        <v>0</v>
      </c>
      <c r="GL157" s="144">
        <f t="shared" si="3207"/>
        <v>0</v>
      </c>
      <c r="GM157" s="147">
        <f t="shared" si="3207"/>
        <v>0</v>
      </c>
      <c r="GN157" s="133">
        <f t="shared" si="3207"/>
        <v>0</v>
      </c>
      <c r="GO157" s="134" t="e">
        <f t="shared" si="3208"/>
        <v>#DIV/0!</v>
      </c>
      <c r="GP157" s="133">
        <f t="shared" si="3209"/>
        <v>0</v>
      </c>
      <c r="GQ157" s="145">
        <f t="shared" si="3209"/>
        <v>0</v>
      </c>
      <c r="GR157" s="144"/>
      <c r="GS157" s="147"/>
      <c r="GT157" s="133">
        <f t="shared" si="3689"/>
        <v>0</v>
      </c>
      <c r="GU157" s="134" t="e">
        <f t="shared" si="3690"/>
        <v>#DIV/0!</v>
      </c>
      <c r="GV157" s="133"/>
      <c r="GW157" s="145">
        <f t="shared" si="3691"/>
        <v>0</v>
      </c>
      <c r="GX157" s="144"/>
      <c r="GY157" s="147"/>
      <c r="GZ157" s="133">
        <f t="shared" si="3692"/>
        <v>0</v>
      </c>
      <c r="HA157" s="134" t="e">
        <f t="shared" si="3693"/>
        <v>#DIV/0!</v>
      </c>
      <c r="HB157" s="133"/>
      <c r="HC157" s="145">
        <f t="shared" si="3694"/>
        <v>0</v>
      </c>
      <c r="HD157" s="144"/>
      <c r="HE157" s="147"/>
      <c r="HF157" s="133">
        <f t="shared" si="3695"/>
        <v>0</v>
      </c>
      <c r="HG157" s="134" t="e">
        <f t="shared" si="3696"/>
        <v>#DIV/0!</v>
      </c>
      <c r="HH157" s="133"/>
      <c r="HI157" s="145">
        <f t="shared" si="3697"/>
        <v>0</v>
      </c>
      <c r="HJ157" s="144"/>
      <c r="HK157" s="147"/>
      <c r="HL157" s="133">
        <f t="shared" si="3698"/>
        <v>0</v>
      </c>
      <c r="HM157" s="134" t="e">
        <f t="shared" si="3699"/>
        <v>#DIV/0!</v>
      </c>
      <c r="HN157" s="133"/>
      <c r="HO157" s="145">
        <f t="shared" si="3700"/>
        <v>0</v>
      </c>
      <c r="HP157" s="144"/>
      <c r="HQ157" s="147"/>
      <c r="HR157" s="133">
        <f t="shared" si="3701"/>
        <v>0</v>
      </c>
      <c r="HS157" s="134" t="e">
        <f t="shared" si="3702"/>
        <v>#DIV/0!</v>
      </c>
      <c r="HT157" s="133"/>
      <c r="HU157" s="145">
        <f t="shared" si="3703"/>
        <v>0</v>
      </c>
      <c r="HV157" s="144"/>
      <c r="HW157" s="147"/>
      <c r="HX157" s="133">
        <f t="shared" si="3704"/>
        <v>0</v>
      </c>
      <c r="HY157" s="134" t="e">
        <f t="shared" si="3705"/>
        <v>#DIV/0!</v>
      </c>
      <c r="HZ157" s="133"/>
      <c r="IA157" s="145">
        <f t="shared" si="3706"/>
        <v>0</v>
      </c>
      <c r="IB157" s="144">
        <f t="shared" si="3228"/>
        <v>0</v>
      </c>
      <c r="IC157" s="147">
        <f t="shared" si="3228"/>
        <v>0</v>
      </c>
      <c r="ID157" s="133">
        <f t="shared" si="3228"/>
        <v>0</v>
      </c>
      <c r="IE157" s="134" t="e">
        <f t="shared" si="3229"/>
        <v>#DIV/0!</v>
      </c>
      <c r="IF157" s="133">
        <f t="shared" si="3230"/>
        <v>0</v>
      </c>
      <c r="IG157" s="145">
        <f t="shared" si="3230"/>
        <v>0</v>
      </c>
      <c r="IH157" s="144"/>
      <c r="II157" s="147"/>
      <c r="IJ157" s="133">
        <f t="shared" si="3707"/>
        <v>0</v>
      </c>
      <c r="IK157" s="134" t="e">
        <f t="shared" si="3708"/>
        <v>#DIV/0!</v>
      </c>
      <c r="IL157" s="133"/>
      <c r="IM157" s="145">
        <f t="shared" si="3709"/>
        <v>0</v>
      </c>
      <c r="IN157" s="144"/>
      <c r="IO157" s="147"/>
      <c r="IP157" s="133">
        <f t="shared" si="3710"/>
        <v>0</v>
      </c>
      <c r="IQ157" s="134" t="e">
        <f t="shared" si="3711"/>
        <v>#DIV/0!</v>
      </c>
      <c r="IR157" s="133"/>
      <c r="IS157" s="145">
        <f t="shared" si="3712"/>
        <v>0</v>
      </c>
      <c r="IT157" s="144"/>
      <c r="IU157" s="147"/>
      <c r="IV157" s="133">
        <f t="shared" si="3713"/>
        <v>0</v>
      </c>
      <c r="IW157" s="134" t="e">
        <f t="shared" si="3714"/>
        <v>#DIV/0!</v>
      </c>
      <c r="IX157" s="133"/>
      <c r="IY157" s="145">
        <f t="shared" si="3715"/>
        <v>0</v>
      </c>
      <c r="IZ157" s="144">
        <f t="shared" si="3240"/>
        <v>0</v>
      </c>
      <c r="JA157" s="147">
        <f t="shared" si="3240"/>
        <v>0</v>
      </c>
      <c r="JB157" s="133">
        <f t="shared" si="3240"/>
        <v>0</v>
      </c>
      <c r="JC157" s="134" t="e">
        <f t="shared" si="3241"/>
        <v>#DIV/0!</v>
      </c>
      <c r="JD157" s="133">
        <f t="shared" si="3242"/>
        <v>0</v>
      </c>
      <c r="JE157" s="145">
        <f t="shared" si="3242"/>
        <v>0</v>
      </c>
      <c r="JF157" s="144"/>
      <c r="JG157" s="147"/>
      <c r="JH157" s="133">
        <f t="shared" si="3716"/>
        <v>0</v>
      </c>
      <c r="JI157" s="134" t="e">
        <f t="shared" si="3717"/>
        <v>#DIV/0!</v>
      </c>
      <c r="JJ157" s="133"/>
      <c r="JK157" s="145">
        <f t="shared" si="3718"/>
        <v>0</v>
      </c>
      <c r="JL157" s="144"/>
      <c r="JM157" s="147"/>
      <c r="JN157" s="133">
        <f t="shared" si="3719"/>
        <v>0</v>
      </c>
      <c r="JO157" s="134" t="e">
        <f t="shared" si="3720"/>
        <v>#DIV/0!</v>
      </c>
      <c r="JP157" s="133"/>
      <c r="JQ157" s="145">
        <f t="shared" si="3721"/>
        <v>0</v>
      </c>
      <c r="JR157" s="144"/>
      <c r="JS157" s="147"/>
      <c r="JT157" s="133">
        <f t="shared" si="3722"/>
        <v>0</v>
      </c>
      <c r="JU157" s="134" t="e">
        <f t="shared" si="3723"/>
        <v>#DIV/0!</v>
      </c>
      <c r="JV157" s="133"/>
      <c r="JW157" s="145">
        <f t="shared" si="3724"/>
        <v>0</v>
      </c>
      <c r="JX157" s="144"/>
      <c r="JY157" s="147"/>
      <c r="JZ157" s="133">
        <f t="shared" si="3725"/>
        <v>0</v>
      </c>
      <c r="KA157" s="134" t="e">
        <f t="shared" si="3726"/>
        <v>#DIV/0!</v>
      </c>
      <c r="KB157" s="133"/>
      <c r="KC157" s="145">
        <f t="shared" si="3727"/>
        <v>0</v>
      </c>
      <c r="KD157" s="144">
        <f t="shared" si="3255"/>
        <v>1920000</v>
      </c>
      <c r="KE157" s="147">
        <f t="shared" si="3255"/>
        <v>0</v>
      </c>
      <c r="KF157" s="133">
        <f t="shared" si="3255"/>
        <v>1920000</v>
      </c>
      <c r="KG157" s="134">
        <f t="shared" si="3256"/>
        <v>0</v>
      </c>
      <c r="KH157" s="133">
        <f t="shared" si="3257"/>
        <v>0</v>
      </c>
      <c r="KI157" s="145">
        <f t="shared" si="3257"/>
        <v>1920000</v>
      </c>
      <c r="KJ157" s="144">
        <f>+'[10]P-SEZ01.0-E-COORD.ZZZZ'!C6</f>
        <v>1920000</v>
      </c>
      <c r="KK157" s="147">
        <f>+'[10]P-SEZ01.0-E-COORD.ZZZZ'!D6</f>
        <v>0</v>
      </c>
      <c r="KL157" s="133">
        <f t="shared" si="3728"/>
        <v>1920000</v>
      </c>
      <c r="KM157" s="134">
        <f t="shared" si="3729"/>
        <v>0</v>
      </c>
      <c r="KN157" s="133">
        <f>+'[10]P-SEZ01.0-E-COORD.ZZZZ'!E6</f>
        <v>0</v>
      </c>
      <c r="KO157" s="145">
        <f t="shared" si="3730"/>
        <v>1920000</v>
      </c>
      <c r="KP157" s="144"/>
      <c r="KQ157" s="147"/>
      <c r="KR157" s="133">
        <f t="shared" si="3731"/>
        <v>0</v>
      </c>
      <c r="KS157" s="134" t="e">
        <f t="shared" si="3732"/>
        <v>#DIV/0!</v>
      </c>
      <c r="KT157" s="133"/>
      <c r="KU157" s="145">
        <f t="shared" si="3733"/>
        <v>0</v>
      </c>
      <c r="KV157" s="144">
        <f t="shared" si="3264"/>
        <v>0</v>
      </c>
      <c r="KW157" s="147">
        <f t="shared" si="3264"/>
        <v>0</v>
      </c>
      <c r="KX157" s="133">
        <f t="shared" si="3264"/>
        <v>0</v>
      </c>
      <c r="KY157" s="134" t="e">
        <f t="shared" si="3265"/>
        <v>#DIV/0!</v>
      </c>
      <c r="KZ157" s="133">
        <f t="shared" si="3266"/>
        <v>0</v>
      </c>
      <c r="LA157" s="145">
        <f t="shared" si="3266"/>
        <v>0</v>
      </c>
      <c r="LB157" s="144"/>
      <c r="LC157" s="147"/>
      <c r="LD157" s="133">
        <f t="shared" si="3734"/>
        <v>0</v>
      </c>
      <c r="LE157" s="134" t="e">
        <f t="shared" si="3735"/>
        <v>#DIV/0!</v>
      </c>
      <c r="LF157" s="133"/>
      <c r="LG157" s="145">
        <f t="shared" si="3736"/>
        <v>0</v>
      </c>
      <c r="LH157" s="144"/>
      <c r="LI157" s="147"/>
      <c r="LJ157" s="133">
        <f t="shared" si="3737"/>
        <v>0</v>
      </c>
      <c r="LK157" s="134" t="e">
        <f t="shared" si="3738"/>
        <v>#DIV/0!</v>
      </c>
      <c r="LL157" s="133"/>
      <c r="LM157" s="145">
        <f t="shared" si="3739"/>
        <v>0</v>
      </c>
      <c r="LN157" s="144">
        <f t="shared" si="3273"/>
        <v>0</v>
      </c>
      <c r="LO157" s="147">
        <f t="shared" si="3273"/>
        <v>0</v>
      </c>
      <c r="LP157" s="133">
        <f t="shared" si="3273"/>
        <v>0</v>
      </c>
      <c r="LQ157" s="134" t="e">
        <f t="shared" si="3274"/>
        <v>#DIV/0!</v>
      </c>
      <c r="LR157" s="133">
        <f t="shared" si="3275"/>
        <v>0</v>
      </c>
      <c r="LS157" s="145">
        <f t="shared" si="3275"/>
        <v>0</v>
      </c>
      <c r="LT157" s="144"/>
      <c r="LU157" s="147"/>
      <c r="LV157" s="133">
        <f t="shared" si="3740"/>
        <v>0</v>
      </c>
      <c r="LW157" s="134" t="e">
        <f t="shared" si="3741"/>
        <v>#DIV/0!</v>
      </c>
      <c r="LX157" s="133"/>
      <c r="LY157" s="145">
        <f t="shared" si="3742"/>
        <v>0</v>
      </c>
      <c r="LZ157" s="144"/>
      <c r="MA157" s="147"/>
      <c r="MB157" s="133">
        <f t="shared" si="3743"/>
        <v>0</v>
      </c>
      <c r="MC157" s="134" t="e">
        <f t="shared" si="3744"/>
        <v>#DIV/0!</v>
      </c>
      <c r="MD157" s="133"/>
      <c r="ME157" s="145">
        <f t="shared" si="3745"/>
        <v>0</v>
      </c>
      <c r="MF157" s="144">
        <f t="shared" si="3282"/>
        <v>0</v>
      </c>
      <c r="MG157" s="147">
        <f t="shared" si="3282"/>
        <v>0</v>
      </c>
      <c r="MH157" s="133">
        <f t="shared" si="3282"/>
        <v>0</v>
      </c>
      <c r="MI157" s="134" t="e">
        <f t="shared" si="3283"/>
        <v>#DIV/0!</v>
      </c>
      <c r="MJ157" s="133">
        <f t="shared" si="3284"/>
        <v>0</v>
      </c>
      <c r="MK157" s="145">
        <f t="shared" si="3284"/>
        <v>0</v>
      </c>
      <c r="ML157" s="144"/>
      <c r="MM157" s="147"/>
      <c r="MN157" s="133">
        <f t="shared" si="3746"/>
        <v>0</v>
      </c>
      <c r="MO157" s="134" t="e">
        <f t="shared" si="3747"/>
        <v>#DIV/0!</v>
      </c>
      <c r="MP157" s="133"/>
      <c r="MQ157" s="145">
        <f t="shared" si="3748"/>
        <v>0</v>
      </c>
      <c r="MR157" s="144"/>
      <c r="MS157" s="147"/>
      <c r="MT157" s="133">
        <f t="shared" si="3749"/>
        <v>0</v>
      </c>
      <c r="MU157" s="134" t="e">
        <f t="shared" si="3750"/>
        <v>#DIV/0!</v>
      </c>
      <c r="MV157" s="133"/>
      <c r="MW157" s="145">
        <f t="shared" si="3751"/>
        <v>0</v>
      </c>
      <c r="MX157" s="144">
        <f t="shared" si="3291"/>
        <v>0</v>
      </c>
      <c r="MY157" s="147">
        <f t="shared" si="3291"/>
        <v>0</v>
      </c>
      <c r="MZ157" s="133">
        <f t="shared" si="3291"/>
        <v>0</v>
      </c>
      <c r="NA157" s="134" t="e">
        <f t="shared" si="3292"/>
        <v>#DIV/0!</v>
      </c>
      <c r="NB157" s="133">
        <f t="shared" si="3293"/>
        <v>0</v>
      </c>
      <c r="NC157" s="145">
        <f t="shared" si="3293"/>
        <v>0</v>
      </c>
      <c r="ND157" s="144"/>
      <c r="NE157" s="147"/>
      <c r="NF157" s="133">
        <f t="shared" si="3752"/>
        <v>0</v>
      </c>
      <c r="NG157" s="134" t="e">
        <f t="shared" si="3753"/>
        <v>#DIV/0!</v>
      </c>
      <c r="NH157" s="133"/>
      <c r="NI157" s="145">
        <f t="shared" si="3754"/>
        <v>0</v>
      </c>
      <c r="NJ157" s="144"/>
      <c r="NK157" s="147"/>
      <c r="NL157" s="133">
        <f t="shared" si="3755"/>
        <v>0</v>
      </c>
      <c r="NM157" s="134" t="e">
        <f t="shared" si="3756"/>
        <v>#DIV/0!</v>
      </c>
      <c r="NN157" s="133"/>
      <c r="NO157" s="145">
        <f t="shared" si="3757"/>
        <v>0</v>
      </c>
      <c r="NP157" s="144">
        <f t="shared" si="3300"/>
        <v>0</v>
      </c>
      <c r="NQ157" s="147">
        <f t="shared" si="3300"/>
        <v>0</v>
      </c>
      <c r="NR157" s="133">
        <f t="shared" si="3300"/>
        <v>0</v>
      </c>
      <c r="NS157" s="134" t="e">
        <f t="shared" si="3301"/>
        <v>#DIV/0!</v>
      </c>
      <c r="NT157" s="133">
        <f t="shared" si="3302"/>
        <v>0</v>
      </c>
      <c r="NU157" s="145">
        <f t="shared" si="3302"/>
        <v>0</v>
      </c>
      <c r="NV157" s="144"/>
      <c r="NW157" s="147"/>
      <c r="NX157" s="133">
        <f t="shared" si="3758"/>
        <v>0</v>
      </c>
      <c r="NY157" s="134" t="e">
        <f t="shared" si="3759"/>
        <v>#DIV/0!</v>
      </c>
      <c r="NZ157" s="133"/>
      <c r="OA157" s="145">
        <f t="shared" si="3760"/>
        <v>0</v>
      </c>
      <c r="OB157" s="144"/>
      <c r="OC157" s="147"/>
      <c r="OD157" s="133">
        <f t="shared" si="3761"/>
        <v>0</v>
      </c>
      <c r="OE157" s="134" t="e">
        <f t="shared" si="3762"/>
        <v>#DIV/0!</v>
      </c>
      <c r="OF157" s="133"/>
      <c r="OG157" s="145">
        <f t="shared" si="3763"/>
        <v>0</v>
      </c>
      <c r="OH157" s="144"/>
      <c r="OI157" s="147"/>
      <c r="OJ157" s="133">
        <f t="shared" si="3764"/>
        <v>0</v>
      </c>
      <c r="OK157" s="134" t="e">
        <f t="shared" si="3765"/>
        <v>#DIV/0!</v>
      </c>
      <c r="OL157" s="133"/>
      <c r="OM157" s="145">
        <f t="shared" si="3766"/>
        <v>0</v>
      </c>
      <c r="ON157" s="144">
        <f t="shared" si="3312"/>
        <v>0</v>
      </c>
      <c r="OO157" s="147">
        <f t="shared" si="3312"/>
        <v>0</v>
      </c>
      <c r="OP157" s="133">
        <f t="shared" si="3312"/>
        <v>0</v>
      </c>
      <c r="OQ157" s="134" t="e">
        <f t="shared" si="3313"/>
        <v>#DIV/0!</v>
      </c>
      <c r="OR157" s="133">
        <f t="shared" si="3314"/>
        <v>0</v>
      </c>
      <c r="OS157" s="145">
        <f t="shared" si="3314"/>
        <v>0</v>
      </c>
      <c r="OT157" s="144"/>
      <c r="OU157" s="147"/>
      <c r="OV157" s="133">
        <f t="shared" si="3767"/>
        <v>0</v>
      </c>
      <c r="OW157" s="134" t="e">
        <f t="shared" si="3768"/>
        <v>#DIV/0!</v>
      </c>
      <c r="OX157" s="133"/>
      <c r="OY157" s="145">
        <f t="shared" si="3769"/>
        <v>0</v>
      </c>
      <c r="OZ157" s="144"/>
      <c r="PA157" s="147"/>
      <c r="PB157" s="133">
        <f t="shared" si="3770"/>
        <v>0</v>
      </c>
      <c r="PC157" s="134" t="e">
        <f t="shared" si="3771"/>
        <v>#DIV/0!</v>
      </c>
      <c r="PD157" s="133"/>
      <c r="PE157" s="145">
        <f t="shared" si="3772"/>
        <v>0</v>
      </c>
      <c r="PF157" s="144">
        <f t="shared" si="3321"/>
        <v>0</v>
      </c>
      <c r="PG157" s="147">
        <f t="shared" si="3321"/>
        <v>0</v>
      </c>
      <c r="PH157" s="133">
        <f t="shared" si="3321"/>
        <v>0</v>
      </c>
      <c r="PI157" s="134" t="e">
        <f t="shared" si="3322"/>
        <v>#DIV/0!</v>
      </c>
      <c r="PJ157" s="133">
        <f t="shared" si="3323"/>
        <v>0</v>
      </c>
      <c r="PK157" s="145">
        <f t="shared" si="3323"/>
        <v>0</v>
      </c>
      <c r="PL157" s="144"/>
      <c r="PM157" s="147"/>
      <c r="PN157" s="133">
        <f t="shared" si="3773"/>
        <v>0</v>
      </c>
      <c r="PO157" s="134" t="e">
        <f t="shared" si="3774"/>
        <v>#DIV/0!</v>
      </c>
      <c r="PP157" s="133"/>
      <c r="PQ157" s="145">
        <f t="shared" si="3775"/>
        <v>0</v>
      </c>
      <c r="PR157" s="144"/>
      <c r="PS157" s="147"/>
      <c r="PT157" s="133">
        <f t="shared" si="3776"/>
        <v>0</v>
      </c>
      <c r="PU157" s="134" t="e">
        <f t="shared" si="3777"/>
        <v>#DIV/0!</v>
      </c>
      <c r="PV157" s="133"/>
      <c r="PW157" s="145">
        <f t="shared" si="3778"/>
        <v>0</v>
      </c>
    </row>
    <row r="158" spans="1:439" ht="18.75" customHeight="1">
      <c r="A158" s="233"/>
      <c r="B158" s="186" t="s">
        <v>895</v>
      </c>
      <c r="C158" s="186" t="s">
        <v>896</v>
      </c>
      <c r="D158" s="152">
        <f>+'[10]รายงานจัดซื้องบ P '!D51</f>
        <v>27878000</v>
      </c>
      <c r="E158" s="152">
        <f>+'[10]รายงานจัดซื้องบ P '!E51</f>
        <v>0</v>
      </c>
      <c r="F158" s="152">
        <f t="shared" si="3650"/>
        <v>27878000</v>
      </c>
      <c r="G158" s="153">
        <f>+'[10]รายงานจัดซื้องบ P '!F51</f>
        <v>0</v>
      </c>
      <c r="H158" s="152">
        <f t="shared" si="3651"/>
        <v>27878000</v>
      </c>
      <c r="I158" s="153">
        <f>+'[10]รายงานจัดซื้องบ P '!H51+'[10]รายงานจัดซื้องบ P '!K51+'[10]รายงานจัดซื้องบ P '!L51</f>
        <v>0</v>
      </c>
      <c r="J158" s="152">
        <f t="shared" si="3652"/>
        <v>27878000</v>
      </c>
      <c r="K158" s="154">
        <f t="shared" si="3092"/>
        <v>0</v>
      </c>
      <c r="L158" s="152">
        <f>+'[10]รายงานจัดซื้องบ P '!N51</f>
        <v>0</v>
      </c>
      <c r="M158" s="155">
        <f t="shared" si="3653"/>
        <v>27878000</v>
      </c>
      <c r="N158" s="136">
        <f t="shared" si="3115"/>
        <v>0</v>
      </c>
      <c r="O158" s="148">
        <f t="shared" si="3115"/>
        <v>0</v>
      </c>
      <c r="P158" s="137">
        <f t="shared" si="3115"/>
        <v>0</v>
      </c>
      <c r="Q158" s="138" t="e">
        <f t="shared" si="3116"/>
        <v>#DIV/0!</v>
      </c>
      <c r="R158" s="137">
        <f t="shared" si="3117"/>
        <v>0</v>
      </c>
      <c r="S158" s="139">
        <f t="shared" si="3117"/>
        <v>0</v>
      </c>
      <c r="T158" s="140">
        <f t="shared" si="3352"/>
        <v>27878000</v>
      </c>
      <c r="U158" s="149">
        <f t="shared" si="3352"/>
        <v>0</v>
      </c>
      <c r="V158" s="141">
        <f t="shared" si="3654"/>
        <v>27878000</v>
      </c>
      <c r="W158" s="142">
        <f t="shared" si="3120"/>
        <v>0</v>
      </c>
      <c r="X158" s="141">
        <f t="shared" si="3354"/>
        <v>0</v>
      </c>
      <c r="Y158" s="143">
        <f t="shared" si="3655"/>
        <v>27878000</v>
      </c>
      <c r="Z158" s="144">
        <v>0</v>
      </c>
      <c r="AA158" s="147">
        <v>0</v>
      </c>
      <c r="AB158" s="133">
        <f t="shared" si="3656"/>
        <v>0</v>
      </c>
      <c r="AC158" s="134" t="e">
        <f t="shared" si="3657"/>
        <v>#DIV/0!</v>
      </c>
      <c r="AD158" s="133">
        <v>0</v>
      </c>
      <c r="AE158" s="145">
        <f t="shared" si="3658"/>
        <v>0</v>
      </c>
      <c r="AF158" s="144">
        <v>0</v>
      </c>
      <c r="AG158" s="147">
        <v>0</v>
      </c>
      <c r="AH158" s="133">
        <f t="shared" si="3659"/>
        <v>0</v>
      </c>
      <c r="AI158" s="134" t="e">
        <f t="shared" si="3660"/>
        <v>#DIV/0!</v>
      </c>
      <c r="AJ158" s="133">
        <v>0</v>
      </c>
      <c r="AK158" s="145">
        <f t="shared" si="3661"/>
        <v>0</v>
      </c>
      <c r="AL158" s="144">
        <f t="shared" si="3129"/>
        <v>0</v>
      </c>
      <c r="AM158" s="147">
        <f t="shared" si="3129"/>
        <v>0</v>
      </c>
      <c r="AN158" s="133">
        <f t="shared" si="3129"/>
        <v>0</v>
      </c>
      <c r="AO158" s="134" t="e">
        <f t="shared" si="3130"/>
        <v>#DIV/0!</v>
      </c>
      <c r="AP158" s="133">
        <f t="shared" si="3131"/>
        <v>0</v>
      </c>
      <c r="AQ158" s="145">
        <f t="shared" si="3131"/>
        <v>0</v>
      </c>
      <c r="AR158" s="144"/>
      <c r="AS158" s="147"/>
      <c r="AT158" s="133">
        <f t="shared" si="3132"/>
        <v>0</v>
      </c>
      <c r="AU158" s="134" t="e">
        <f t="shared" si="3133"/>
        <v>#DIV/0!</v>
      </c>
      <c r="AV158" s="133"/>
      <c r="AW158" s="145">
        <f t="shared" si="3134"/>
        <v>0</v>
      </c>
      <c r="AX158" s="144"/>
      <c r="AY158" s="147"/>
      <c r="AZ158" s="133">
        <f t="shared" si="3135"/>
        <v>0</v>
      </c>
      <c r="BA158" s="134" t="e">
        <f t="shared" si="3136"/>
        <v>#DIV/0!</v>
      </c>
      <c r="BB158" s="133"/>
      <c r="BC158" s="145">
        <f t="shared" si="3137"/>
        <v>0</v>
      </c>
      <c r="BD158" s="144"/>
      <c r="BE158" s="147"/>
      <c r="BF158" s="133">
        <f t="shared" si="3138"/>
        <v>0</v>
      </c>
      <c r="BG158" s="134" t="e">
        <f t="shared" si="3139"/>
        <v>#DIV/0!</v>
      </c>
      <c r="BH158" s="133"/>
      <c r="BI158" s="145">
        <f t="shared" si="3140"/>
        <v>0</v>
      </c>
      <c r="BJ158" s="144">
        <f t="shared" si="3141"/>
        <v>17878000</v>
      </c>
      <c r="BK158" s="147">
        <f t="shared" si="3141"/>
        <v>0</v>
      </c>
      <c r="BL158" s="133">
        <f t="shared" si="3141"/>
        <v>17878000</v>
      </c>
      <c r="BM158" s="134">
        <f t="shared" si="3142"/>
        <v>0</v>
      </c>
      <c r="BN158" s="133">
        <f t="shared" si="3143"/>
        <v>0</v>
      </c>
      <c r="BO158" s="145">
        <f t="shared" si="3143"/>
        <v>17878000</v>
      </c>
      <c r="BP158" s="144">
        <f>+[10]รายละเอียดซื้อP!F193</f>
        <v>17878000</v>
      </c>
      <c r="BQ158" s="147">
        <f>+[10]รายละเอียดซื้อP!G193+[10]รายละเอียดซื้อP!J193+[10]รายละเอียดซื้อP!K193</f>
        <v>0</v>
      </c>
      <c r="BR158" s="133">
        <f t="shared" si="3144"/>
        <v>17878000</v>
      </c>
      <c r="BS158" s="134">
        <f t="shared" si="3145"/>
        <v>0</v>
      </c>
      <c r="BT158" s="133">
        <f>+[10]รายละเอียดซื้อP!N193</f>
        <v>0</v>
      </c>
      <c r="BU158" s="145">
        <f t="shared" si="3146"/>
        <v>17878000</v>
      </c>
      <c r="BV158" s="144"/>
      <c r="BW158" s="147"/>
      <c r="BX158" s="133">
        <f t="shared" si="3147"/>
        <v>0</v>
      </c>
      <c r="BY158" s="134" t="e">
        <f t="shared" si="3148"/>
        <v>#DIV/0!</v>
      </c>
      <c r="BZ158" s="133"/>
      <c r="CA158" s="145">
        <f t="shared" si="3149"/>
        <v>0</v>
      </c>
      <c r="CB158" s="144"/>
      <c r="CC158" s="147"/>
      <c r="CD158" s="133">
        <f t="shared" si="3150"/>
        <v>0</v>
      </c>
      <c r="CE158" s="134" t="e">
        <f t="shared" si="3151"/>
        <v>#DIV/0!</v>
      </c>
      <c r="CF158" s="133"/>
      <c r="CG158" s="145">
        <f t="shared" si="3152"/>
        <v>0</v>
      </c>
      <c r="CH158" s="144">
        <f t="shared" si="3153"/>
        <v>0</v>
      </c>
      <c r="CI158" s="147">
        <f t="shared" si="3153"/>
        <v>0</v>
      </c>
      <c r="CJ158" s="133">
        <f t="shared" si="3153"/>
        <v>0</v>
      </c>
      <c r="CK158" s="134" t="e">
        <f t="shared" si="3154"/>
        <v>#DIV/0!</v>
      </c>
      <c r="CL158" s="133">
        <f t="shared" si="3155"/>
        <v>0</v>
      </c>
      <c r="CM158" s="145">
        <f t="shared" si="3155"/>
        <v>0</v>
      </c>
      <c r="CN158" s="144"/>
      <c r="CO158" s="147"/>
      <c r="CP158" s="133">
        <f t="shared" si="3156"/>
        <v>0</v>
      </c>
      <c r="CQ158" s="134" t="e">
        <f t="shared" si="3157"/>
        <v>#DIV/0!</v>
      </c>
      <c r="CR158" s="133"/>
      <c r="CS158" s="145">
        <f t="shared" si="3158"/>
        <v>0</v>
      </c>
      <c r="CT158" s="144"/>
      <c r="CU158" s="147"/>
      <c r="CV158" s="133">
        <f t="shared" si="3159"/>
        <v>0</v>
      </c>
      <c r="CW158" s="134" t="e">
        <f t="shared" si="3160"/>
        <v>#DIV/0!</v>
      </c>
      <c r="CX158" s="133"/>
      <c r="CY158" s="145">
        <f t="shared" si="3161"/>
        <v>0</v>
      </c>
      <c r="CZ158" s="144"/>
      <c r="DA158" s="147"/>
      <c r="DB158" s="133">
        <f t="shared" si="3162"/>
        <v>0</v>
      </c>
      <c r="DC158" s="134" t="e">
        <f t="shared" si="3163"/>
        <v>#DIV/0!</v>
      </c>
      <c r="DD158" s="133"/>
      <c r="DE158" s="145">
        <f t="shared" si="3164"/>
        <v>0</v>
      </c>
      <c r="DF158" s="144">
        <f t="shared" si="3165"/>
        <v>0</v>
      </c>
      <c r="DG158" s="147">
        <f t="shared" si="3165"/>
        <v>0</v>
      </c>
      <c r="DH158" s="133">
        <f t="shared" si="3165"/>
        <v>0</v>
      </c>
      <c r="DI158" s="134" t="e">
        <f t="shared" si="3166"/>
        <v>#DIV/0!</v>
      </c>
      <c r="DJ158" s="133">
        <f t="shared" si="3167"/>
        <v>0</v>
      </c>
      <c r="DK158" s="145">
        <f t="shared" si="3167"/>
        <v>0</v>
      </c>
      <c r="DL158" s="144"/>
      <c r="DM158" s="147"/>
      <c r="DN158" s="133">
        <f t="shared" si="3168"/>
        <v>0</v>
      </c>
      <c r="DO158" s="134" t="e">
        <f t="shared" si="3169"/>
        <v>#DIV/0!</v>
      </c>
      <c r="DP158" s="133"/>
      <c r="DQ158" s="145">
        <f t="shared" si="3170"/>
        <v>0</v>
      </c>
      <c r="DR158" s="144"/>
      <c r="DS158" s="147"/>
      <c r="DT158" s="133">
        <f t="shared" si="3171"/>
        <v>0</v>
      </c>
      <c r="DU158" s="134" t="e">
        <f t="shared" si="3172"/>
        <v>#DIV/0!</v>
      </c>
      <c r="DV158" s="133"/>
      <c r="DW158" s="145">
        <f t="shared" si="3173"/>
        <v>0</v>
      </c>
      <c r="DX158" s="144"/>
      <c r="DY158" s="147"/>
      <c r="DZ158" s="133">
        <f t="shared" si="3662"/>
        <v>0</v>
      </c>
      <c r="EA158" s="134" t="e">
        <f t="shared" si="3663"/>
        <v>#DIV/0!</v>
      </c>
      <c r="EB158" s="133"/>
      <c r="EC158" s="145">
        <f t="shared" si="3664"/>
        <v>0</v>
      </c>
      <c r="ED158" s="144">
        <f t="shared" si="3177"/>
        <v>0</v>
      </c>
      <c r="EE158" s="147">
        <f t="shared" si="3177"/>
        <v>0</v>
      </c>
      <c r="EF158" s="133">
        <f t="shared" si="3177"/>
        <v>0</v>
      </c>
      <c r="EG158" s="134" t="e">
        <f t="shared" si="3178"/>
        <v>#DIV/0!</v>
      </c>
      <c r="EH158" s="133">
        <f t="shared" si="3179"/>
        <v>0</v>
      </c>
      <c r="EI158" s="145">
        <f t="shared" si="3179"/>
        <v>0</v>
      </c>
      <c r="EJ158" s="144"/>
      <c r="EK158" s="147"/>
      <c r="EL158" s="133">
        <f t="shared" si="3665"/>
        <v>0</v>
      </c>
      <c r="EM158" s="134" t="e">
        <f t="shared" si="3666"/>
        <v>#DIV/0!</v>
      </c>
      <c r="EN158" s="133"/>
      <c r="EO158" s="145">
        <f t="shared" si="3667"/>
        <v>0</v>
      </c>
      <c r="EP158" s="144"/>
      <c r="EQ158" s="147"/>
      <c r="ER158" s="133">
        <f t="shared" si="3668"/>
        <v>0</v>
      </c>
      <c r="ES158" s="134" t="e">
        <f t="shared" si="3669"/>
        <v>#DIV/0!</v>
      </c>
      <c r="ET158" s="133"/>
      <c r="EU158" s="145">
        <f t="shared" si="3670"/>
        <v>0</v>
      </c>
      <c r="EV158" s="144"/>
      <c r="EW158" s="147"/>
      <c r="EX158" s="133">
        <f t="shared" si="3671"/>
        <v>0</v>
      </c>
      <c r="EY158" s="134" t="e">
        <f t="shared" si="3672"/>
        <v>#DIV/0!</v>
      </c>
      <c r="EZ158" s="133"/>
      <c r="FA158" s="145">
        <f t="shared" si="3673"/>
        <v>0</v>
      </c>
      <c r="FB158" s="144"/>
      <c r="FC158" s="147"/>
      <c r="FD158" s="133">
        <f t="shared" si="3674"/>
        <v>0</v>
      </c>
      <c r="FE158" s="134" t="e">
        <f t="shared" si="3675"/>
        <v>#DIV/0!</v>
      </c>
      <c r="FF158" s="133"/>
      <c r="FG158" s="145">
        <f t="shared" si="3676"/>
        <v>0</v>
      </c>
      <c r="FH158" s="144"/>
      <c r="FI158" s="147"/>
      <c r="FJ158" s="133">
        <f t="shared" si="3677"/>
        <v>0</v>
      </c>
      <c r="FK158" s="134" t="e">
        <f t="shared" si="3678"/>
        <v>#DIV/0!</v>
      </c>
      <c r="FL158" s="133"/>
      <c r="FM158" s="145">
        <f t="shared" si="3679"/>
        <v>0</v>
      </c>
      <c r="FN158" s="144">
        <f t="shared" si="3195"/>
        <v>0</v>
      </c>
      <c r="FO158" s="147">
        <f t="shared" si="3195"/>
        <v>0</v>
      </c>
      <c r="FP158" s="133">
        <f t="shared" si="3195"/>
        <v>0</v>
      </c>
      <c r="FQ158" s="134" t="e">
        <f t="shared" si="3196"/>
        <v>#DIV/0!</v>
      </c>
      <c r="FR158" s="133">
        <f t="shared" si="3197"/>
        <v>0</v>
      </c>
      <c r="FS158" s="145">
        <f t="shared" si="3197"/>
        <v>0</v>
      </c>
      <c r="FT158" s="144"/>
      <c r="FU158" s="147"/>
      <c r="FV158" s="133">
        <f t="shared" si="3680"/>
        <v>0</v>
      </c>
      <c r="FW158" s="134" t="e">
        <f t="shared" si="3681"/>
        <v>#DIV/0!</v>
      </c>
      <c r="FX158" s="133"/>
      <c r="FY158" s="145">
        <f t="shared" si="3682"/>
        <v>0</v>
      </c>
      <c r="FZ158" s="144"/>
      <c r="GA158" s="147"/>
      <c r="GB158" s="133">
        <f t="shared" si="3683"/>
        <v>0</v>
      </c>
      <c r="GC158" s="134" t="e">
        <f t="shared" si="3684"/>
        <v>#DIV/0!</v>
      </c>
      <c r="GD158" s="133"/>
      <c r="GE158" s="145">
        <f t="shared" si="3685"/>
        <v>0</v>
      </c>
      <c r="GF158" s="144"/>
      <c r="GG158" s="147"/>
      <c r="GH158" s="133">
        <f t="shared" si="3686"/>
        <v>0</v>
      </c>
      <c r="GI158" s="134" t="e">
        <f t="shared" si="3687"/>
        <v>#DIV/0!</v>
      </c>
      <c r="GJ158" s="133"/>
      <c r="GK158" s="145">
        <f t="shared" si="3688"/>
        <v>0</v>
      </c>
      <c r="GL158" s="144">
        <f t="shared" si="3207"/>
        <v>0</v>
      </c>
      <c r="GM158" s="147">
        <f t="shared" si="3207"/>
        <v>0</v>
      </c>
      <c r="GN158" s="133">
        <f t="shared" si="3207"/>
        <v>0</v>
      </c>
      <c r="GO158" s="134" t="e">
        <f t="shared" si="3208"/>
        <v>#DIV/0!</v>
      </c>
      <c r="GP158" s="133">
        <f t="shared" si="3209"/>
        <v>0</v>
      </c>
      <c r="GQ158" s="145">
        <f t="shared" si="3209"/>
        <v>0</v>
      </c>
      <c r="GR158" s="144"/>
      <c r="GS158" s="147"/>
      <c r="GT158" s="133">
        <f t="shared" si="3689"/>
        <v>0</v>
      </c>
      <c r="GU158" s="134" t="e">
        <f t="shared" si="3690"/>
        <v>#DIV/0!</v>
      </c>
      <c r="GV158" s="133"/>
      <c r="GW158" s="145">
        <f t="shared" si="3691"/>
        <v>0</v>
      </c>
      <c r="GX158" s="144"/>
      <c r="GY158" s="147"/>
      <c r="GZ158" s="133">
        <f t="shared" si="3692"/>
        <v>0</v>
      </c>
      <c r="HA158" s="134" t="e">
        <f t="shared" si="3693"/>
        <v>#DIV/0!</v>
      </c>
      <c r="HB158" s="133"/>
      <c r="HC158" s="145">
        <f t="shared" si="3694"/>
        <v>0</v>
      </c>
      <c r="HD158" s="144"/>
      <c r="HE158" s="147"/>
      <c r="HF158" s="133">
        <f t="shared" si="3695"/>
        <v>0</v>
      </c>
      <c r="HG158" s="134" t="e">
        <f t="shared" si="3696"/>
        <v>#DIV/0!</v>
      </c>
      <c r="HH158" s="133"/>
      <c r="HI158" s="145">
        <f t="shared" si="3697"/>
        <v>0</v>
      </c>
      <c r="HJ158" s="144"/>
      <c r="HK158" s="147"/>
      <c r="HL158" s="133">
        <f t="shared" si="3698"/>
        <v>0</v>
      </c>
      <c r="HM158" s="134" t="e">
        <f t="shared" si="3699"/>
        <v>#DIV/0!</v>
      </c>
      <c r="HN158" s="133"/>
      <c r="HO158" s="145">
        <f t="shared" si="3700"/>
        <v>0</v>
      </c>
      <c r="HP158" s="144"/>
      <c r="HQ158" s="147"/>
      <c r="HR158" s="133">
        <f t="shared" si="3701"/>
        <v>0</v>
      </c>
      <c r="HS158" s="134" t="e">
        <f t="shared" si="3702"/>
        <v>#DIV/0!</v>
      </c>
      <c r="HT158" s="133"/>
      <c r="HU158" s="145">
        <f t="shared" si="3703"/>
        <v>0</v>
      </c>
      <c r="HV158" s="144"/>
      <c r="HW158" s="147"/>
      <c r="HX158" s="133">
        <f t="shared" si="3704"/>
        <v>0</v>
      </c>
      <c r="HY158" s="134" t="e">
        <f t="shared" si="3705"/>
        <v>#DIV/0!</v>
      </c>
      <c r="HZ158" s="133"/>
      <c r="IA158" s="145">
        <f t="shared" si="3706"/>
        <v>0</v>
      </c>
      <c r="IB158" s="144">
        <f t="shared" si="3228"/>
        <v>0</v>
      </c>
      <c r="IC158" s="147">
        <f t="shared" si="3228"/>
        <v>0</v>
      </c>
      <c r="ID158" s="133">
        <f t="shared" si="3228"/>
        <v>0</v>
      </c>
      <c r="IE158" s="134" t="e">
        <f t="shared" si="3229"/>
        <v>#DIV/0!</v>
      </c>
      <c r="IF158" s="133">
        <f t="shared" si="3230"/>
        <v>0</v>
      </c>
      <c r="IG158" s="145">
        <f t="shared" si="3230"/>
        <v>0</v>
      </c>
      <c r="IH158" s="144"/>
      <c r="II158" s="147"/>
      <c r="IJ158" s="133">
        <f t="shared" si="3707"/>
        <v>0</v>
      </c>
      <c r="IK158" s="134" t="e">
        <f t="shared" si="3708"/>
        <v>#DIV/0!</v>
      </c>
      <c r="IL158" s="133"/>
      <c r="IM158" s="145">
        <f t="shared" si="3709"/>
        <v>0</v>
      </c>
      <c r="IN158" s="144"/>
      <c r="IO158" s="147"/>
      <c r="IP158" s="133">
        <f t="shared" si="3710"/>
        <v>0</v>
      </c>
      <c r="IQ158" s="134" t="e">
        <f t="shared" si="3711"/>
        <v>#DIV/0!</v>
      </c>
      <c r="IR158" s="133"/>
      <c r="IS158" s="145">
        <f t="shared" si="3712"/>
        <v>0</v>
      </c>
      <c r="IT158" s="144"/>
      <c r="IU158" s="147"/>
      <c r="IV158" s="133">
        <f t="shared" si="3713"/>
        <v>0</v>
      </c>
      <c r="IW158" s="134" t="e">
        <f t="shared" si="3714"/>
        <v>#DIV/0!</v>
      </c>
      <c r="IX158" s="133"/>
      <c r="IY158" s="145">
        <f t="shared" si="3715"/>
        <v>0</v>
      </c>
      <c r="IZ158" s="144">
        <f t="shared" si="3240"/>
        <v>0</v>
      </c>
      <c r="JA158" s="147">
        <f t="shared" si="3240"/>
        <v>0</v>
      </c>
      <c r="JB158" s="133">
        <f t="shared" si="3240"/>
        <v>0</v>
      </c>
      <c r="JC158" s="134" t="e">
        <f t="shared" si="3241"/>
        <v>#DIV/0!</v>
      </c>
      <c r="JD158" s="133">
        <f t="shared" si="3242"/>
        <v>0</v>
      </c>
      <c r="JE158" s="145">
        <f t="shared" si="3242"/>
        <v>0</v>
      </c>
      <c r="JF158" s="144"/>
      <c r="JG158" s="147"/>
      <c r="JH158" s="133">
        <f t="shared" si="3716"/>
        <v>0</v>
      </c>
      <c r="JI158" s="134" t="e">
        <f t="shared" si="3717"/>
        <v>#DIV/0!</v>
      </c>
      <c r="JJ158" s="133"/>
      <c r="JK158" s="145">
        <f t="shared" si="3718"/>
        <v>0</v>
      </c>
      <c r="JL158" s="144"/>
      <c r="JM158" s="147"/>
      <c r="JN158" s="133">
        <f t="shared" si="3719"/>
        <v>0</v>
      </c>
      <c r="JO158" s="134" t="e">
        <f t="shared" si="3720"/>
        <v>#DIV/0!</v>
      </c>
      <c r="JP158" s="133"/>
      <c r="JQ158" s="145">
        <f t="shared" si="3721"/>
        <v>0</v>
      </c>
      <c r="JR158" s="144"/>
      <c r="JS158" s="147"/>
      <c r="JT158" s="133">
        <f t="shared" si="3722"/>
        <v>0</v>
      </c>
      <c r="JU158" s="134" t="e">
        <f t="shared" si="3723"/>
        <v>#DIV/0!</v>
      </c>
      <c r="JV158" s="133"/>
      <c r="JW158" s="145">
        <f t="shared" si="3724"/>
        <v>0</v>
      </c>
      <c r="JX158" s="144"/>
      <c r="JY158" s="147"/>
      <c r="JZ158" s="133">
        <f t="shared" si="3725"/>
        <v>0</v>
      </c>
      <c r="KA158" s="134" t="e">
        <f t="shared" si="3726"/>
        <v>#DIV/0!</v>
      </c>
      <c r="KB158" s="133"/>
      <c r="KC158" s="145">
        <f t="shared" si="3727"/>
        <v>0</v>
      </c>
      <c r="KD158" s="144">
        <f t="shared" si="3255"/>
        <v>10000000</v>
      </c>
      <c r="KE158" s="147">
        <f t="shared" si="3255"/>
        <v>0</v>
      </c>
      <c r="KF158" s="133">
        <f t="shared" si="3255"/>
        <v>10000000</v>
      </c>
      <c r="KG158" s="134">
        <f t="shared" si="3256"/>
        <v>0</v>
      </c>
      <c r="KH158" s="133">
        <f t="shared" si="3257"/>
        <v>0</v>
      </c>
      <c r="KI158" s="145">
        <f t="shared" si="3257"/>
        <v>10000000</v>
      </c>
      <c r="KJ158" s="144">
        <f>+[10]รายละเอียดซื้อP!F194</f>
        <v>10000000</v>
      </c>
      <c r="KK158" s="147">
        <f>+[10]รายละเอียดซื้อP!G194+[10]รายละเอียดซื้อP!J194+[10]รายละเอียดซื้อP!K194</f>
        <v>0</v>
      </c>
      <c r="KL158" s="133">
        <f t="shared" si="3728"/>
        <v>10000000</v>
      </c>
      <c r="KM158" s="134">
        <f t="shared" si="3729"/>
        <v>0</v>
      </c>
      <c r="KN158" s="133">
        <f>+[10]รายละเอียดซื้อP!N194</f>
        <v>0</v>
      </c>
      <c r="KO158" s="145">
        <f t="shared" si="3730"/>
        <v>10000000</v>
      </c>
      <c r="KP158" s="144"/>
      <c r="KQ158" s="147"/>
      <c r="KR158" s="133">
        <f t="shared" si="3731"/>
        <v>0</v>
      </c>
      <c r="KS158" s="134" t="e">
        <f t="shared" si="3732"/>
        <v>#DIV/0!</v>
      </c>
      <c r="KT158" s="133"/>
      <c r="KU158" s="145">
        <f t="shared" si="3733"/>
        <v>0</v>
      </c>
      <c r="KV158" s="144">
        <f t="shared" si="3264"/>
        <v>0</v>
      </c>
      <c r="KW158" s="147">
        <f t="shared" si="3264"/>
        <v>0</v>
      </c>
      <c r="KX158" s="133">
        <f t="shared" si="3264"/>
        <v>0</v>
      </c>
      <c r="KY158" s="134" t="e">
        <f t="shared" si="3265"/>
        <v>#DIV/0!</v>
      </c>
      <c r="KZ158" s="133">
        <f t="shared" si="3266"/>
        <v>0</v>
      </c>
      <c r="LA158" s="145">
        <f t="shared" si="3266"/>
        <v>0</v>
      </c>
      <c r="LB158" s="144"/>
      <c r="LC158" s="147"/>
      <c r="LD158" s="133">
        <f t="shared" si="3734"/>
        <v>0</v>
      </c>
      <c r="LE158" s="134" t="e">
        <f t="shared" si="3735"/>
        <v>#DIV/0!</v>
      </c>
      <c r="LF158" s="133"/>
      <c r="LG158" s="145">
        <f t="shared" si="3736"/>
        <v>0</v>
      </c>
      <c r="LH158" s="144"/>
      <c r="LI158" s="147"/>
      <c r="LJ158" s="133">
        <f t="shared" si="3737"/>
        <v>0</v>
      </c>
      <c r="LK158" s="134" t="e">
        <f t="shared" si="3738"/>
        <v>#DIV/0!</v>
      </c>
      <c r="LL158" s="133"/>
      <c r="LM158" s="145">
        <f t="shared" si="3739"/>
        <v>0</v>
      </c>
      <c r="LN158" s="144">
        <f t="shared" si="3273"/>
        <v>0</v>
      </c>
      <c r="LO158" s="147">
        <f t="shared" si="3273"/>
        <v>0</v>
      </c>
      <c r="LP158" s="133">
        <f t="shared" si="3273"/>
        <v>0</v>
      </c>
      <c r="LQ158" s="134" t="e">
        <f t="shared" si="3274"/>
        <v>#DIV/0!</v>
      </c>
      <c r="LR158" s="133">
        <f t="shared" si="3275"/>
        <v>0</v>
      </c>
      <c r="LS158" s="145">
        <f t="shared" si="3275"/>
        <v>0</v>
      </c>
      <c r="LT158" s="144"/>
      <c r="LU158" s="147"/>
      <c r="LV158" s="133">
        <f t="shared" si="3740"/>
        <v>0</v>
      </c>
      <c r="LW158" s="134" t="e">
        <f t="shared" si="3741"/>
        <v>#DIV/0!</v>
      </c>
      <c r="LX158" s="133"/>
      <c r="LY158" s="145">
        <f t="shared" si="3742"/>
        <v>0</v>
      </c>
      <c r="LZ158" s="144"/>
      <c r="MA158" s="147"/>
      <c r="MB158" s="133">
        <f t="shared" si="3743"/>
        <v>0</v>
      </c>
      <c r="MC158" s="134" t="e">
        <f t="shared" si="3744"/>
        <v>#DIV/0!</v>
      </c>
      <c r="MD158" s="133"/>
      <c r="ME158" s="145">
        <f t="shared" si="3745"/>
        <v>0</v>
      </c>
      <c r="MF158" s="144">
        <f t="shared" si="3282"/>
        <v>0</v>
      </c>
      <c r="MG158" s="147">
        <f t="shared" si="3282"/>
        <v>0</v>
      </c>
      <c r="MH158" s="133">
        <f t="shared" si="3282"/>
        <v>0</v>
      </c>
      <c r="MI158" s="134" t="e">
        <f t="shared" si="3283"/>
        <v>#DIV/0!</v>
      </c>
      <c r="MJ158" s="133">
        <f t="shared" si="3284"/>
        <v>0</v>
      </c>
      <c r="MK158" s="145">
        <f t="shared" si="3284"/>
        <v>0</v>
      </c>
      <c r="ML158" s="144"/>
      <c r="MM158" s="147"/>
      <c r="MN158" s="133">
        <f t="shared" si="3746"/>
        <v>0</v>
      </c>
      <c r="MO158" s="134" t="e">
        <f t="shared" si="3747"/>
        <v>#DIV/0!</v>
      </c>
      <c r="MP158" s="133"/>
      <c r="MQ158" s="145">
        <f t="shared" si="3748"/>
        <v>0</v>
      </c>
      <c r="MR158" s="144"/>
      <c r="MS158" s="147"/>
      <c r="MT158" s="133">
        <f t="shared" si="3749"/>
        <v>0</v>
      </c>
      <c r="MU158" s="134" t="e">
        <f t="shared" si="3750"/>
        <v>#DIV/0!</v>
      </c>
      <c r="MV158" s="133"/>
      <c r="MW158" s="145">
        <f t="shared" si="3751"/>
        <v>0</v>
      </c>
      <c r="MX158" s="144">
        <f t="shared" si="3291"/>
        <v>0</v>
      </c>
      <c r="MY158" s="147">
        <f t="shared" si="3291"/>
        <v>0</v>
      </c>
      <c r="MZ158" s="133">
        <f t="shared" si="3291"/>
        <v>0</v>
      </c>
      <c r="NA158" s="134" t="e">
        <f t="shared" si="3292"/>
        <v>#DIV/0!</v>
      </c>
      <c r="NB158" s="133">
        <f t="shared" si="3293"/>
        <v>0</v>
      </c>
      <c r="NC158" s="145">
        <f t="shared" si="3293"/>
        <v>0</v>
      </c>
      <c r="ND158" s="144"/>
      <c r="NE158" s="147"/>
      <c r="NF158" s="133">
        <f t="shared" si="3752"/>
        <v>0</v>
      </c>
      <c r="NG158" s="134" t="e">
        <f t="shared" si="3753"/>
        <v>#DIV/0!</v>
      </c>
      <c r="NH158" s="133"/>
      <c r="NI158" s="145">
        <f t="shared" si="3754"/>
        <v>0</v>
      </c>
      <c r="NJ158" s="144"/>
      <c r="NK158" s="147"/>
      <c r="NL158" s="133">
        <f t="shared" si="3755"/>
        <v>0</v>
      </c>
      <c r="NM158" s="134" t="e">
        <f t="shared" si="3756"/>
        <v>#DIV/0!</v>
      </c>
      <c r="NN158" s="133"/>
      <c r="NO158" s="145">
        <f t="shared" si="3757"/>
        <v>0</v>
      </c>
      <c r="NP158" s="144">
        <f t="shared" si="3300"/>
        <v>0</v>
      </c>
      <c r="NQ158" s="147">
        <f t="shared" si="3300"/>
        <v>0</v>
      </c>
      <c r="NR158" s="133">
        <f t="shared" si="3300"/>
        <v>0</v>
      </c>
      <c r="NS158" s="134" t="e">
        <f t="shared" si="3301"/>
        <v>#DIV/0!</v>
      </c>
      <c r="NT158" s="133">
        <f t="shared" si="3302"/>
        <v>0</v>
      </c>
      <c r="NU158" s="145">
        <f t="shared" si="3302"/>
        <v>0</v>
      </c>
      <c r="NV158" s="144"/>
      <c r="NW158" s="147"/>
      <c r="NX158" s="133">
        <f t="shared" si="3758"/>
        <v>0</v>
      </c>
      <c r="NY158" s="134" t="e">
        <f t="shared" si="3759"/>
        <v>#DIV/0!</v>
      </c>
      <c r="NZ158" s="133"/>
      <c r="OA158" s="145">
        <f t="shared" si="3760"/>
        <v>0</v>
      </c>
      <c r="OB158" s="144"/>
      <c r="OC158" s="147"/>
      <c r="OD158" s="133">
        <f t="shared" si="3761"/>
        <v>0</v>
      </c>
      <c r="OE158" s="134" t="e">
        <f t="shared" si="3762"/>
        <v>#DIV/0!</v>
      </c>
      <c r="OF158" s="133"/>
      <c r="OG158" s="145">
        <f t="shared" si="3763"/>
        <v>0</v>
      </c>
      <c r="OH158" s="144"/>
      <c r="OI158" s="147"/>
      <c r="OJ158" s="133">
        <f t="shared" si="3764"/>
        <v>0</v>
      </c>
      <c r="OK158" s="134" t="e">
        <f t="shared" si="3765"/>
        <v>#DIV/0!</v>
      </c>
      <c r="OL158" s="133"/>
      <c r="OM158" s="145">
        <f t="shared" si="3766"/>
        <v>0</v>
      </c>
      <c r="ON158" s="144">
        <f t="shared" si="3312"/>
        <v>0</v>
      </c>
      <c r="OO158" s="147">
        <f t="shared" si="3312"/>
        <v>0</v>
      </c>
      <c r="OP158" s="133">
        <f t="shared" si="3312"/>
        <v>0</v>
      </c>
      <c r="OQ158" s="134" t="e">
        <f t="shared" si="3313"/>
        <v>#DIV/0!</v>
      </c>
      <c r="OR158" s="133">
        <f t="shared" si="3314"/>
        <v>0</v>
      </c>
      <c r="OS158" s="145">
        <f t="shared" si="3314"/>
        <v>0</v>
      </c>
      <c r="OT158" s="144"/>
      <c r="OU158" s="147"/>
      <c r="OV158" s="133">
        <f t="shared" si="3767"/>
        <v>0</v>
      </c>
      <c r="OW158" s="134" t="e">
        <f t="shared" si="3768"/>
        <v>#DIV/0!</v>
      </c>
      <c r="OX158" s="133"/>
      <c r="OY158" s="145">
        <f t="shared" si="3769"/>
        <v>0</v>
      </c>
      <c r="OZ158" s="144"/>
      <c r="PA158" s="147"/>
      <c r="PB158" s="133">
        <f t="shared" si="3770"/>
        <v>0</v>
      </c>
      <c r="PC158" s="134" t="e">
        <f t="shared" si="3771"/>
        <v>#DIV/0!</v>
      </c>
      <c r="PD158" s="133"/>
      <c r="PE158" s="145">
        <f t="shared" si="3772"/>
        <v>0</v>
      </c>
      <c r="PF158" s="144">
        <f t="shared" si="3321"/>
        <v>0</v>
      </c>
      <c r="PG158" s="147">
        <f t="shared" si="3321"/>
        <v>0</v>
      </c>
      <c r="PH158" s="133">
        <f t="shared" si="3321"/>
        <v>0</v>
      </c>
      <c r="PI158" s="134" t="e">
        <f t="shared" si="3322"/>
        <v>#DIV/0!</v>
      </c>
      <c r="PJ158" s="133">
        <f t="shared" si="3323"/>
        <v>0</v>
      </c>
      <c r="PK158" s="145">
        <f t="shared" si="3323"/>
        <v>0</v>
      </c>
      <c r="PL158" s="144"/>
      <c r="PM158" s="147"/>
      <c r="PN158" s="133">
        <f t="shared" si="3773"/>
        <v>0</v>
      </c>
      <c r="PO158" s="134" t="e">
        <f t="shared" si="3774"/>
        <v>#DIV/0!</v>
      </c>
      <c r="PP158" s="133"/>
      <c r="PQ158" s="145">
        <f t="shared" si="3775"/>
        <v>0</v>
      </c>
      <c r="PR158" s="144"/>
      <c r="PS158" s="147"/>
      <c r="PT158" s="133">
        <f t="shared" si="3776"/>
        <v>0</v>
      </c>
      <c r="PU158" s="134" t="e">
        <f t="shared" si="3777"/>
        <v>#DIV/0!</v>
      </c>
      <c r="PV158" s="133"/>
      <c r="PW158" s="145">
        <f t="shared" si="3778"/>
        <v>0</v>
      </c>
    </row>
    <row r="159" spans="1:439" s="98" customFormat="1">
      <c r="A159" s="150"/>
      <c r="B159" s="186" t="s">
        <v>897</v>
      </c>
      <c r="C159" s="186" t="s">
        <v>898</v>
      </c>
      <c r="D159" s="152">
        <f>+'[10]รายงานจัดซื้องบ P '!D52</f>
        <v>5830270</v>
      </c>
      <c r="E159" s="152">
        <f>+'[10]รายงานจัดซื้องบ P '!E52</f>
        <v>0</v>
      </c>
      <c r="F159" s="152">
        <f t="shared" si="3650"/>
        <v>5830270</v>
      </c>
      <c r="G159" s="153">
        <f>+'[10]รายงานจัดซื้องบ P '!F52</f>
        <v>0</v>
      </c>
      <c r="H159" s="152">
        <f t="shared" si="3651"/>
        <v>5830270</v>
      </c>
      <c r="I159" s="153">
        <f>+'[10]รายงานจัดซื้องบ P '!H52+'[10]รายงานจัดซื้องบ P '!K52+'[10]รายงานจัดซื้องบ P '!L52</f>
        <v>0</v>
      </c>
      <c r="J159" s="152">
        <f t="shared" si="3652"/>
        <v>5830270</v>
      </c>
      <c r="K159" s="154">
        <f t="shared" si="3092"/>
        <v>0</v>
      </c>
      <c r="L159" s="152">
        <f>+'[10]รายงานจัดซื้องบ P '!N52</f>
        <v>4974118.7</v>
      </c>
      <c r="M159" s="155">
        <f t="shared" si="3653"/>
        <v>856151.29999999981</v>
      </c>
      <c r="N159" s="136">
        <f t="shared" si="3115"/>
        <v>0</v>
      </c>
      <c r="O159" s="148">
        <f t="shared" si="3115"/>
        <v>0</v>
      </c>
      <c r="P159" s="137">
        <f t="shared" si="3115"/>
        <v>0</v>
      </c>
      <c r="Q159" s="138" t="e">
        <f t="shared" si="3116"/>
        <v>#DIV/0!</v>
      </c>
      <c r="R159" s="137">
        <f t="shared" si="3117"/>
        <v>0</v>
      </c>
      <c r="S159" s="139">
        <f t="shared" si="3117"/>
        <v>0</v>
      </c>
      <c r="T159" s="140">
        <f t="shared" si="3352"/>
        <v>5830270</v>
      </c>
      <c r="U159" s="149">
        <f t="shared" si="3352"/>
        <v>0</v>
      </c>
      <c r="V159" s="141">
        <f t="shared" si="3654"/>
        <v>5830270</v>
      </c>
      <c r="W159" s="142">
        <f t="shared" si="3120"/>
        <v>0</v>
      </c>
      <c r="X159" s="141">
        <f t="shared" si="3354"/>
        <v>4974118.7</v>
      </c>
      <c r="Y159" s="143">
        <f t="shared" si="3655"/>
        <v>856151.29999999981</v>
      </c>
      <c r="Z159" s="144">
        <v>0</v>
      </c>
      <c r="AA159" s="147">
        <v>0</v>
      </c>
      <c r="AB159" s="133">
        <f t="shared" si="3656"/>
        <v>0</v>
      </c>
      <c r="AC159" s="134" t="e">
        <f t="shared" si="3657"/>
        <v>#DIV/0!</v>
      </c>
      <c r="AD159" s="133">
        <v>0</v>
      </c>
      <c r="AE159" s="145">
        <v>0</v>
      </c>
      <c r="AF159" s="144">
        <v>0</v>
      </c>
      <c r="AG159" s="147">
        <v>0</v>
      </c>
      <c r="AH159" s="133">
        <f t="shared" si="3659"/>
        <v>0</v>
      </c>
      <c r="AI159" s="134" t="e">
        <f t="shared" si="3660"/>
        <v>#DIV/0!</v>
      </c>
      <c r="AJ159" s="133">
        <v>0</v>
      </c>
      <c r="AK159" s="145">
        <f t="shared" si="3661"/>
        <v>0</v>
      </c>
      <c r="AL159" s="144">
        <f t="shared" si="3129"/>
        <v>0</v>
      </c>
      <c r="AM159" s="147">
        <f t="shared" si="3129"/>
        <v>0</v>
      </c>
      <c r="AN159" s="133">
        <f t="shared" si="3129"/>
        <v>0</v>
      </c>
      <c r="AO159" s="134" t="e">
        <f t="shared" si="3130"/>
        <v>#DIV/0!</v>
      </c>
      <c r="AP159" s="133">
        <f t="shared" si="3131"/>
        <v>0</v>
      </c>
      <c r="AQ159" s="145">
        <f t="shared" si="3131"/>
        <v>0</v>
      </c>
      <c r="AR159" s="144"/>
      <c r="AS159" s="147"/>
      <c r="AT159" s="133">
        <f t="shared" si="3132"/>
        <v>0</v>
      </c>
      <c r="AU159" s="134" t="e">
        <f t="shared" si="3133"/>
        <v>#DIV/0!</v>
      </c>
      <c r="AV159" s="133"/>
      <c r="AW159" s="145">
        <f t="shared" si="3134"/>
        <v>0</v>
      </c>
      <c r="AX159" s="144"/>
      <c r="AY159" s="147"/>
      <c r="AZ159" s="133">
        <f t="shared" si="3135"/>
        <v>0</v>
      </c>
      <c r="BA159" s="134" t="e">
        <f t="shared" si="3136"/>
        <v>#DIV/0!</v>
      </c>
      <c r="BB159" s="133"/>
      <c r="BC159" s="145">
        <f t="shared" si="3137"/>
        <v>0</v>
      </c>
      <c r="BD159" s="144"/>
      <c r="BE159" s="147"/>
      <c r="BF159" s="133">
        <f t="shared" si="3138"/>
        <v>0</v>
      </c>
      <c r="BG159" s="134" t="e">
        <f t="shared" si="3139"/>
        <v>#DIV/0!</v>
      </c>
      <c r="BH159" s="133"/>
      <c r="BI159" s="145">
        <f t="shared" si="3140"/>
        <v>0</v>
      </c>
      <c r="BJ159" s="144">
        <f t="shared" si="3141"/>
        <v>5830270</v>
      </c>
      <c r="BK159" s="147">
        <f t="shared" si="3141"/>
        <v>0</v>
      </c>
      <c r="BL159" s="133">
        <f t="shared" si="3141"/>
        <v>5830270</v>
      </c>
      <c r="BM159" s="134">
        <f t="shared" si="3142"/>
        <v>0</v>
      </c>
      <c r="BN159" s="133">
        <f t="shared" si="3143"/>
        <v>4974118.7</v>
      </c>
      <c r="BO159" s="145">
        <f t="shared" si="3143"/>
        <v>856151.29999999981</v>
      </c>
      <c r="BP159" s="144">
        <f>+[10]รายละเอียดซื้อP!F197</f>
        <v>5830270</v>
      </c>
      <c r="BQ159" s="147">
        <f>+[10]รายละเอียดซื้อP!G197+[10]รายละเอียดซื้อP!J197+[10]รายละเอียดซื้อP!K197</f>
        <v>0</v>
      </c>
      <c r="BR159" s="133">
        <f t="shared" si="3144"/>
        <v>5830270</v>
      </c>
      <c r="BS159" s="134">
        <f t="shared" si="3145"/>
        <v>0</v>
      </c>
      <c r="BT159" s="133">
        <f>+[10]รายละเอียดซื้อP!N197</f>
        <v>4974118.7</v>
      </c>
      <c r="BU159" s="145">
        <f t="shared" si="3146"/>
        <v>856151.29999999981</v>
      </c>
      <c r="BV159" s="144"/>
      <c r="BW159" s="147"/>
      <c r="BX159" s="133">
        <f t="shared" si="3147"/>
        <v>0</v>
      </c>
      <c r="BY159" s="134" t="e">
        <f t="shared" si="3148"/>
        <v>#DIV/0!</v>
      </c>
      <c r="BZ159" s="133"/>
      <c r="CA159" s="145">
        <f t="shared" si="3149"/>
        <v>0</v>
      </c>
      <c r="CB159" s="144"/>
      <c r="CC159" s="147"/>
      <c r="CD159" s="133">
        <f t="shared" si="3150"/>
        <v>0</v>
      </c>
      <c r="CE159" s="134" t="e">
        <f t="shared" si="3151"/>
        <v>#DIV/0!</v>
      </c>
      <c r="CF159" s="133"/>
      <c r="CG159" s="145">
        <f t="shared" si="3152"/>
        <v>0</v>
      </c>
      <c r="CH159" s="144">
        <f t="shared" si="3153"/>
        <v>0</v>
      </c>
      <c r="CI159" s="147">
        <f t="shared" si="3153"/>
        <v>0</v>
      </c>
      <c r="CJ159" s="133">
        <f t="shared" si="3153"/>
        <v>0</v>
      </c>
      <c r="CK159" s="134" t="e">
        <f t="shared" si="3154"/>
        <v>#DIV/0!</v>
      </c>
      <c r="CL159" s="133">
        <f t="shared" si="3155"/>
        <v>0</v>
      </c>
      <c r="CM159" s="145">
        <f t="shared" si="3155"/>
        <v>0</v>
      </c>
      <c r="CN159" s="144"/>
      <c r="CO159" s="147"/>
      <c r="CP159" s="133">
        <f t="shared" si="3156"/>
        <v>0</v>
      </c>
      <c r="CQ159" s="134" t="e">
        <f t="shared" si="3157"/>
        <v>#DIV/0!</v>
      </c>
      <c r="CR159" s="133"/>
      <c r="CS159" s="145">
        <f t="shared" si="3158"/>
        <v>0</v>
      </c>
      <c r="CT159" s="144"/>
      <c r="CU159" s="147"/>
      <c r="CV159" s="133">
        <f t="shared" si="3159"/>
        <v>0</v>
      </c>
      <c r="CW159" s="134" t="e">
        <f t="shared" si="3160"/>
        <v>#DIV/0!</v>
      </c>
      <c r="CX159" s="133"/>
      <c r="CY159" s="145">
        <f t="shared" si="3161"/>
        <v>0</v>
      </c>
      <c r="CZ159" s="144"/>
      <c r="DA159" s="147"/>
      <c r="DB159" s="133">
        <f t="shared" si="3162"/>
        <v>0</v>
      </c>
      <c r="DC159" s="134" t="e">
        <f t="shared" si="3163"/>
        <v>#DIV/0!</v>
      </c>
      <c r="DD159" s="133"/>
      <c r="DE159" s="145">
        <f t="shared" si="3164"/>
        <v>0</v>
      </c>
      <c r="DF159" s="144">
        <f t="shared" si="3165"/>
        <v>0</v>
      </c>
      <c r="DG159" s="147">
        <f t="shared" si="3165"/>
        <v>0</v>
      </c>
      <c r="DH159" s="133">
        <f t="shared" si="3165"/>
        <v>0</v>
      </c>
      <c r="DI159" s="134" t="e">
        <f t="shared" si="3166"/>
        <v>#DIV/0!</v>
      </c>
      <c r="DJ159" s="133">
        <f t="shared" si="3167"/>
        <v>0</v>
      </c>
      <c r="DK159" s="145">
        <f t="shared" si="3167"/>
        <v>0</v>
      </c>
      <c r="DL159" s="144"/>
      <c r="DM159" s="147"/>
      <c r="DN159" s="133">
        <f t="shared" si="3168"/>
        <v>0</v>
      </c>
      <c r="DO159" s="134" t="e">
        <f t="shared" si="3169"/>
        <v>#DIV/0!</v>
      </c>
      <c r="DP159" s="133"/>
      <c r="DQ159" s="145">
        <f t="shared" si="3170"/>
        <v>0</v>
      </c>
      <c r="DR159" s="144"/>
      <c r="DS159" s="147"/>
      <c r="DT159" s="133">
        <f t="shared" si="3171"/>
        <v>0</v>
      </c>
      <c r="DU159" s="134" t="e">
        <f t="shared" si="3172"/>
        <v>#DIV/0!</v>
      </c>
      <c r="DV159" s="133"/>
      <c r="DW159" s="145">
        <f t="shared" si="3173"/>
        <v>0</v>
      </c>
      <c r="DX159" s="144"/>
      <c r="DY159" s="147"/>
      <c r="DZ159" s="133">
        <f t="shared" si="3662"/>
        <v>0</v>
      </c>
      <c r="EA159" s="134" t="e">
        <f t="shared" si="3663"/>
        <v>#DIV/0!</v>
      </c>
      <c r="EB159" s="133"/>
      <c r="EC159" s="145">
        <f t="shared" si="3664"/>
        <v>0</v>
      </c>
      <c r="ED159" s="144">
        <f t="shared" si="3177"/>
        <v>0</v>
      </c>
      <c r="EE159" s="147">
        <f t="shared" si="3177"/>
        <v>0</v>
      </c>
      <c r="EF159" s="133">
        <f t="shared" si="3177"/>
        <v>0</v>
      </c>
      <c r="EG159" s="134" t="e">
        <f t="shared" si="3178"/>
        <v>#DIV/0!</v>
      </c>
      <c r="EH159" s="133">
        <f t="shared" si="3179"/>
        <v>0</v>
      </c>
      <c r="EI159" s="145">
        <f t="shared" si="3179"/>
        <v>0</v>
      </c>
      <c r="EJ159" s="144"/>
      <c r="EK159" s="147"/>
      <c r="EL159" s="133">
        <f t="shared" si="3665"/>
        <v>0</v>
      </c>
      <c r="EM159" s="134" t="e">
        <f t="shared" si="3666"/>
        <v>#DIV/0!</v>
      </c>
      <c r="EN159" s="133"/>
      <c r="EO159" s="145">
        <f t="shared" si="3667"/>
        <v>0</v>
      </c>
      <c r="EP159" s="144"/>
      <c r="EQ159" s="147"/>
      <c r="ER159" s="133">
        <f t="shared" si="3668"/>
        <v>0</v>
      </c>
      <c r="ES159" s="134" t="e">
        <f t="shared" si="3669"/>
        <v>#DIV/0!</v>
      </c>
      <c r="ET159" s="133"/>
      <c r="EU159" s="145">
        <f t="shared" si="3670"/>
        <v>0</v>
      </c>
      <c r="EV159" s="144"/>
      <c r="EW159" s="147"/>
      <c r="EX159" s="133">
        <f t="shared" si="3671"/>
        <v>0</v>
      </c>
      <c r="EY159" s="134" t="e">
        <f t="shared" si="3672"/>
        <v>#DIV/0!</v>
      </c>
      <c r="EZ159" s="133"/>
      <c r="FA159" s="145">
        <f t="shared" si="3673"/>
        <v>0</v>
      </c>
      <c r="FB159" s="144"/>
      <c r="FC159" s="147"/>
      <c r="FD159" s="133">
        <f t="shared" si="3674"/>
        <v>0</v>
      </c>
      <c r="FE159" s="134" t="e">
        <f t="shared" si="3675"/>
        <v>#DIV/0!</v>
      </c>
      <c r="FF159" s="133"/>
      <c r="FG159" s="145">
        <f t="shared" si="3676"/>
        <v>0</v>
      </c>
      <c r="FH159" s="144"/>
      <c r="FI159" s="147"/>
      <c r="FJ159" s="133">
        <f t="shared" si="3677"/>
        <v>0</v>
      </c>
      <c r="FK159" s="134" t="e">
        <f t="shared" si="3678"/>
        <v>#DIV/0!</v>
      </c>
      <c r="FL159" s="133"/>
      <c r="FM159" s="145">
        <f t="shared" si="3679"/>
        <v>0</v>
      </c>
      <c r="FN159" s="144">
        <f t="shared" si="3195"/>
        <v>0</v>
      </c>
      <c r="FO159" s="147">
        <f t="shared" si="3195"/>
        <v>0</v>
      </c>
      <c r="FP159" s="133">
        <f t="shared" si="3195"/>
        <v>0</v>
      </c>
      <c r="FQ159" s="134" t="e">
        <f t="shared" si="3196"/>
        <v>#DIV/0!</v>
      </c>
      <c r="FR159" s="133">
        <f t="shared" si="3197"/>
        <v>0</v>
      </c>
      <c r="FS159" s="145">
        <f t="shared" si="3197"/>
        <v>0</v>
      </c>
      <c r="FT159" s="144"/>
      <c r="FU159" s="147"/>
      <c r="FV159" s="133">
        <f t="shared" si="3680"/>
        <v>0</v>
      </c>
      <c r="FW159" s="134" t="e">
        <f t="shared" si="3681"/>
        <v>#DIV/0!</v>
      </c>
      <c r="FX159" s="133"/>
      <c r="FY159" s="145">
        <f t="shared" si="3682"/>
        <v>0</v>
      </c>
      <c r="FZ159" s="144"/>
      <c r="GA159" s="147"/>
      <c r="GB159" s="133">
        <f t="shared" si="3683"/>
        <v>0</v>
      </c>
      <c r="GC159" s="134" t="e">
        <f t="shared" si="3684"/>
        <v>#DIV/0!</v>
      </c>
      <c r="GD159" s="133"/>
      <c r="GE159" s="145">
        <f t="shared" si="3685"/>
        <v>0</v>
      </c>
      <c r="GF159" s="144"/>
      <c r="GG159" s="147"/>
      <c r="GH159" s="133">
        <f t="shared" si="3686"/>
        <v>0</v>
      </c>
      <c r="GI159" s="134" t="e">
        <f t="shared" si="3687"/>
        <v>#DIV/0!</v>
      </c>
      <c r="GJ159" s="133"/>
      <c r="GK159" s="145">
        <f t="shared" si="3688"/>
        <v>0</v>
      </c>
      <c r="GL159" s="144">
        <f t="shared" si="3207"/>
        <v>0</v>
      </c>
      <c r="GM159" s="147">
        <f t="shared" si="3207"/>
        <v>0</v>
      </c>
      <c r="GN159" s="133">
        <f t="shared" si="3207"/>
        <v>0</v>
      </c>
      <c r="GO159" s="134" t="e">
        <f t="shared" si="3208"/>
        <v>#DIV/0!</v>
      </c>
      <c r="GP159" s="133">
        <f t="shared" si="3209"/>
        <v>0</v>
      </c>
      <c r="GQ159" s="145">
        <f t="shared" si="3209"/>
        <v>0</v>
      </c>
      <c r="GR159" s="144"/>
      <c r="GS159" s="147"/>
      <c r="GT159" s="133">
        <f t="shared" si="3689"/>
        <v>0</v>
      </c>
      <c r="GU159" s="134" t="e">
        <f t="shared" si="3690"/>
        <v>#DIV/0!</v>
      </c>
      <c r="GV159" s="133"/>
      <c r="GW159" s="145">
        <f t="shared" si="3691"/>
        <v>0</v>
      </c>
      <c r="GX159" s="144"/>
      <c r="GY159" s="147"/>
      <c r="GZ159" s="133">
        <f t="shared" si="3692"/>
        <v>0</v>
      </c>
      <c r="HA159" s="134" t="e">
        <f t="shared" si="3693"/>
        <v>#DIV/0!</v>
      </c>
      <c r="HB159" s="133"/>
      <c r="HC159" s="145">
        <f t="shared" si="3694"/>
        <v>0</v>
      </c>
      <c r="HD159" s="144"/>
      <c r="HE159" s="147"/>
      <c r="HF159" s="133">
        <f t="shared" si="3695"/>
        <v>0</v>
      </c>
      <c r="HG159" s="134" t="e">
        <f t="shared" si="3696"/>
        <v>#DIV/0!</v>
      </c>
      <c r="HH159" s="133"/>
      <c r="HI159" s="145">
        <f t="shared" si="3697"/>
        <v>0</v>
      </c>
      <c r="HJ159" s="144"/>
      <c r="HK159" s="147"/>
      <c r="HL159" s="133">
        <f t="shared" si="3698"/>
        <v>0</v>
      </c>
      <c r="HM159" s="134" t="e">
        <f t="shared" si="3699"/>
        <v>#DIV/0!</v>
      </c>
      <c r="HN159" s="133"/>
      <c r="HO159" s="145">
        <f t="shared" si="3700"/>
        <v>0</v>
      </c>
      <c r="HP159" s="144"/>
      <c r="HQ159" s="147"/>
      <c r="HR159" s="133">
        <f t="shared" si="3701"/>
        <v>0</v>
      </c>
      <c r="HS159" s="134" t="e">
        <f t="shared" si="3702"/>
        <v>#DIV/0!</v>
      </c>
      <c r="HT159" s="133"/>
      <c r="HU159" s="145">
        <f t="shared" si="3703"/>
        <v>0</v>
      </c>
      <c r="HV159" s="144"/>
      <c r="HW159" s="147"/>
      <c r="HX159" s="133">
        <f t="shared" si="3704"/>
        <v>0</v>
      </c>
      <c r="HY159" s="134" t="e">
        <f t="shared" si="3705"/>
        <v>#DIV/0!</v>
      </c>
      <c r="HZ159" s="133"/>
      <c r="IA159" s="145">
        <f t="shared" si="3706"/>
        <v>0</v>
      </c>
      <c r="IB159" s="144">
        <f t="shared" si="3228"/>
        <v>0</v>
      </c>
      <c r="IC159" s="147">
        <f t="shared" si="3228"/>
        <v>0</v>
      </c>
      <c r="ID159" s="133">
        <f t="shared" si="3228"/>
        <v>0</v>
      </c>
      <c r="IE159" s="134" t="e">
        <f t="shared" si="3229"/>
        <v>#DIV/0!</v>
      </c>
      <c r="IF159" s="133">
        <f t="shared" si="3230"/>
        <v>0</v>
      </c>
      <c r="IG159" s="145">
        <f t="shared" si="3230"/>
        <v>0</v>
      </c>
      <c r="IH159" s="144"/>
      <c r="II159" s="147"/>
      <c r="IJ159" s="133">
        <f t="shared" si="3707"/>
        <v>0</v>
      </c>
      <c r="IK159" s="134" t="e">
        <f t="shared" si="3708"/>
        <v>#DIV/0!</v>
      </c>
      <c r="IL159" s="133"/>
      <c r="IM159" s="145">
        <f t="shared" si="3709"/>
        <v>0</v>
      </c>
      <c r="IN159" s="144"/>
      <c r="IO159" s="147"/>
      <c r="IP159" s="133">
        <f t="shared" si="3710"/>
        <v>0</v>
      </c>
      <c r="IQ159" s="134" t="e">
        <f t="shared" si="3711"/>
        <v>#DIV/0!</v>
      </c>
      <c r="IR159" s="133"/>
      <c r="IS159" s="145">
        <f t="shared" si="3712"/>
        <v>0</v>
      </c>
      <c r="IT159" s="144"/>
      <c r="IU159" s="147"/>
      <c r="IV159" s="133">
        <f t="shared" si="3713"/>
        <v>0</v>
      </c>
      <c r="IW159" s="134" t="e">
        <f t="shared" si="3714"/>
        <v>#DIV/0!</v>
      </c>
      <c r="IX159" s="133"/>
      <c r="IY159" s="145">
        <f t="shared" si="3715"/>
        <v>0</v>
      </c>
      <c r="IZ159" s="144">
        <f t="shared" si="3240"/>
        <v>0</v>
      </c>
      <c r="JA159" s="147">
        <f t="shared" si="3240"/>
        <v>0</v>
      </c>
      <c r="JB159" s="133">
        <f t="shared" si="3240"/>
        <v>0</v>
      </c>
      <c r="JC159" s="134" t="e">
        <f t="shared" si="3241"/>
        <v>#DIV/0!</v>
      </c>
      <c r="JD159" s="133">
        <f t="shared" si="3242"/>
        <v>0</v>
      </c>
      <c r="JE159" s="145">
        <f t="shared" si="3242"/>
        <v>0</v>
      </c>
      <c r="JF159" s="144"/>
      <c r="JG159" s="147"/>
      <c r="JH159" s="133">
        <f t="shared" si="3716"/>
        <v>0</v>
      </c>
      <c r="JI159" s="134" t="e">
        <f t="shared" si="3717"/>
        <v>#DIV/0!</v>
      </c>
      <c r="JJ159" s="133"/>
      <c r="JK159" s="145">
        <f t="shared" si="3718"/>
        <v>0</v>
      </c>
      <c r="JL159" s="144"/>
      <c r="JM159" s="147"/>
      <c r="JN159" s="133">
        <f t="shared" si="3719"/>
        <v>0</v>
      </c>
      <c r="JO159" s="134" t="e">
        <f t="shared" si="3720"/>
        <v>#DIV/0!</v>
      </c>
      <c r="JP159" s="133"/>
      <c r="JQ159" s="145">
        <f t="shared" si="3721"/>
        <v>0</v>
      </c>
      <c r="JR159" s="144"/>
      <c r="JS159" s="147"/>
      <c r="JT159" s="133">
        <f t="shared" si="3722"/>
        <v>0</v>
      </c>
      <c r="JU159" s="134" t="e">
        <f t="shared" si="3723"/>
        <v>#DIV/0!</v>
      </c>
      <c r="JV159" s="133"/>
      <c r="JW159" s="145">
        <f t="shared" si="3724"/>
        <v>0</v>
      </c>
      <c r="JX159" s="144"/>
      <c r="JY159" s="147"/>
      <c r="JZ159" s="133">
        <f t="shared" si="3725"/>
        <v>0</v>
      </c>
      <c r="KA159" s="134" t="e">
        <f t="shared" si="3726"/>
        <v>#DIV/0!</v>
      </c>
      <c r="KB159" s="133"/>
      <c r="KC159" s="145">
        <f t="shared" si="3727"/>
        <v>0</v>
      </c>
      <c r="KD159" s="144">
        <f t="shared" si="3255"/>
        <v>0</v>
      </c>
      <c r="KE159" s="147">
        <f t="shared" si="3255"/>
        <v>0</v>
      </c>
      <c r="KF159" s="133">
        <f t="shared" si="3255"/>
        <v>0</v>
      </c>
      <c r="KG159" s="134" t="e">
        <f t="shared" si="3256"/>
        <v>#DIV/0!</v>
      </c>
      <c r="KH159" s="133">
        <f t="shared" si="3257"/>
        <v>0</v>
      </c>
      <c r="KI159" s="145">
        <f t="shared" si="3257"/>
        <v>0</v>
      </c>
      <c r="KJ159" s="144"/>
      <c r="KK159" s="147"/>
      <c r="KL159" s="133">
        <f t="shared" si="3728"/>
        <v>0</v>
      </c>
      <c r="KM159" s="134" t="e">
        <f t="shared" si="3729"/>
        <v>#DIV/0!</v>
      </c>
      <c r="KN159" s="133"/>
      <c r="KO159" s="145">
        <f t="shared" si="3730"/>
        <v>0</v>
      </c>
      <c r="KP159" s="144"/>
      <c r="KQ159" s="147"/>
      <c r="KR159" s="133">
        <f t="shared" si="3731"/>
        <v>0</v>
      </c>
      <c r="KS159" s="134" t="e">
        <f t="shared" si="3732"/>
        <v>#DIV/0!</v>
      </c>
      <c r="KT159" s="133"/>
      <c r="KU159" s="145">
        <f t="shared" si="3733"/>
        <v>0</v>
      </c>
      <c r="KV159" s="144">
        <f t="shared" si="3264"/>
        <v>0</v>
      </c>
      <c r="KW159" s="147">
        <f t="shared" si="3264"/>
        <v>0</v>
      </c>
      <c r="KX159" s="133">
        <f t="shared" si="3264"/>
        <v>0</v>
      </c>
      <c r="KY159" s="134" t="e">
        <f t="shared" si="3265"/>
        <v>#DIV/0!</v>
      </c>
      <c r="KZ159" s="133">
        <f t="shared" si="3266"/>
        <v>0</v>
      </c>
      <c r="LA159" s="145">
        <f t="shared" si="3266"/>
        <v>0</v>
      </c>
      <c r="LB159" s="144"/>
      <c r="LC159" s="147"/>
      <c r="LD159" s="133">
        <f t="shared" si="3734"/>
        <v>0</v>
      </c>
      <c r="LE159" s="134" t="e">
        <f t="shared" si="3735"/>
        <v>#DIV/0!</v>
      </c>
      <c r="LF159" s="133"/>
      <c r="LG159" s="145">
        <f t="shared" si="3736"/>
        <v>0</v>
      </c>
      <c r="LH159" s="144"/>
      <c r="LI159" s="147"/>
      <c r="LJ159" s="133">
        <f t="shared" si="3737"/>
        <v>0</v>
      </c>
      <c r="LK159" s="134" t="e">
        <f t="shared" si="3738"/>
        <v>#DIV/0!</v>
      </c>
      <c r="LL159" s="133"/>
      <c r="LM159" s="145">
        <f t="shared" si="3739"/>
        <v>0</v>
      </c>
      <c r="LN159" s="144">
        <f t="shared" si="3273"/>
        <v>0</v>
      </c>
      <c r="LO159" s="147">
        <f t="shared" si="3273"/>
        <v>0</v>
      </c>
      <c r="LP159" s="133">
        <f t="shared" si="3273"/>
        <v>0</v>
      </c>
      <c r="LQ159" s="134" t="e">
        <f t="shared" si="3274"/>
        <v>#DIV/0!</v>
      </c>
      <c r="LR159" s="133">
        <f t="shared" si="3275"/>
        <v>0</v>
      </c>
      <c r="LS159" s="145">
        <f t="shared" si="3275"/>
        <v>0</v>
      </c>
      <c r="LT159" s="144"/>
      <c r="LU159" s="147"/>
      <c r="LV159" s="133">
        <f t="shared" si="3740"/>
        <v>0</v>
      </c>
      <c r="LW159" s="134" t="e">
        <f t="shared" si="3741"/>
        <v>#DIV/0!</v>
      </c>
      <c r="LX159" s="133"/>
      <c r="LY159" s="145">
        <f t="shared" si="3742"/>
        <v>0</v>
      </c>
      <c r="LZ159" s="144"/>
      <c r="MA159" s="147"/>
      <c r="MB159" s="133">
        <f t="shared" si="3743"/>
        <v>0</v>
      </c>
      <c r="MC159" s="134" t="e">
        <f t="shared" si="3744"/>
        <v>#DIV/0!</v>
      </c>
      <c r="MD159" s="133"/>
      <c r="ME159" s="145">
        <f t="shared" si="3745"/>
        <v>0</v>
      </c>
      <c r="MF159" s="144">
        <f t="shared" si="3282"/>
        <v>0</v>
      </c>
      <c r="MG159" s="147">
        <f t="shared" si="3282"/>
        <v>0</v>
      </c>
      <c r="MH159" s="133">
        <f t="shared" si="3282"/>
        <v>0</v>
      </c>
      <c r="MI159" s="134" t="e">
        <f t="shared" si="3283"/>
        <v>#DIV/0!</v>
      </c>
      <c r="MJ159" s="133">
        <f t="shared" si="3284"/>
        <v>0</v>
      </c>
      <c r="MK159" s="145">
        <f t="shared" si="3284"/>
        <v>0</v>
      </c>
      <c r="ML159" s="144"/>
      <c r="MM159" s="147"/>
      <c r="MN159" s="133">
        <f t="shared" si="3746"/>
        <v>0</v>
      </c>
      <c r="MO159" s="134" t="e">
        <f t="shared" si="3747"/>
        <v>#DIV/0!</v>
      </c>
      <c r="MP159" s="133"/>
      <c r="MQ159" s="145">
        <f t="shared" si="3748"/>
        <v>0</v>
      </c>
      <c r="MR159" s="144"/>
      <c r="MS159" s="147"/>
      <c r="MT159" s="133">
        <f t="shared" si="3749"/>
        <v>0</v>
      </c>
      <c r="MU159" s="134" t="e">
        <f t="shared" si="3750"/>
        <v>#DIV/0!</v>
      </c>
      <c r="MV159" s="133"/>
      <c r="MW159" s="145">
        <f t="shared" si="3751"/>
        <v>0</v>
      </c>
      <c r="MX159" s="144">
        <f t="shared" si="3291"/>
        <v>0</v>
      </c>
      <c r="MY159" s="147">
        <f t="shared" si="3291"/>
        <v>0</v>
      </c>
      <c r="MZ159" s="133">
        <f t="shared" si="3291"/>
        <v>0</v>
      </c>
      <c r="NA159" s="134" t="e">
        <f t="shared" si="3292"/>
        <v>#DIV/0!</v>
      </c>
      <c r="NB159" s="133">
        <f t="shared" si="3293"/>
        <v>0</v>
      </c>
      <c r="NC159" s="145">
        <f t="shared" si="3293"/>
        <v>0</v>
      </c>
      <c r="ND159" s="144"/>
      <c r="NE159" s="147"/>
      <c r="NF159" s="133">
        <f t="shared" si="3752"/>
        <v>0</v>
      </c>
      <c r="NG159" s="134" t="e">
        <f t="shared" si="3753"/>
        <v>#DIV/0!</v>
      </c>
      <c r="NH159" s="133"/>
      <c r="NI159" s="145">
        <f t="shared" si="3754"/>
        <v>0</v>
      </c>
      <c r="NJ159" s="144"/>
      <c r="NK159" s="147"/>
      <c r="NL159" s="133">
        <f t="shared" si="3755"/>
        <v>0</v>
      </c>
      <c r="NM159" s="134" t="e">
        <f t="shared" si="3756"/>
        <v>#DIV/0!</v>
      </c>
      <c r="NN159" s="133"/>
      <c r="NO159" s="145">
        <f t="shared" si="3757"/>
        <v>0</v>
      </c>
      <c r="NP159" s="144">
        <f t="shared" si="3300"/>
        <v>0</v>
      </c>
      <c r="NQ159" s="147">
        <f t="shared" si="3300"/>
        <v>0</v>
      </c>
      <c r="NR159" s="133">
        <f t="shared" si="3300"/>
        <v>0</v>
      </c>
      <c r="NS159" s="134" t="e">
        <f t="shared" si="3301"/>
        <v>#DIV/0!</v>
      </c>
      <c r="NT159" s="133">
        <f t="shared" si="3302"/>
        <v>0</v>
      </c>
      <c r="NU159" s="145">
        <f t="shared" si="3302"/>
        <v>0</v>
      </c>
      <c r="NV159" s="144"/>
      <c r="NW159" s="147"/>
      <c r="NX159" s="133">
        <f t="shared" si="3758"/>
        <v>0</v>
      </c>
      <c r="NY159" s="134" t="e">
        <f t="shared" si="3759"/>
        <v>#DIV/0!</v>
      </c>
      <c r="NZ159" s="133"/>
      <c r="OA159" s="145">
        <f t="shared" si="3760"/>
        <v>0</v>
      </c>
      <c r="OB159" s="144"/>
      <c r="OC159" s="147"/>
      <c r="OD159" s="133">
        <f t="shared" si="3761"/>
        <v>0</v>
      </c>
      <c r="OE159" s="134" t="e">
        <f t="shared" si="3762"/>
        <v>#DIV/0!</v>
      </c>
      <c r="OF159" s="133"/>
      <c r="OG159" s="145">
        <f t="shared" si="3763"/>
        <v>0</v>
      </c>
      <c r="OH159" s="144"/>
      <c r="OI159" s="147"/>
      <c r="OJ159" s="133">
        <f t="shared" si="3764"/>
        <v>0</v>
      </c>
      <c r="OK159" s="134" t="e">
        <f t="shared" si="3765"/>
        <v>#DIV/0!</v>
      </c>
      <c r="OL159" s="133"/>
      <c r="OM159" s="145">
        <f t="shared" si="3766"/>
        <v>0</v>
      </c>
      <c r="ON159" s="144">
        <f t="shared" si="3312"/>
        <v>0</v>
      </c>
      <c r="OO159" s="147">
        <f t="shared" si="3312"/>
        <v>0</v>
      </c>
      <c r="OP159" s="133">
        <f t="shared" si="3312"/>
        <v>0</v>
      </c>
      <c r="OQ159" s="134" t="e">
        <f t="shared" si="3313"/>
        <v>#DIV/0!</v>
      </c>
      <c r="OR159" s="133">
        <f t="shared" si="3314"/>
        <v>0</v>
      </c>
      <c r="OS159" s="145">
        <f t="shared" si="3314"/>
        <v>0</v>
      </c>
      <c r="OT159" s="144"/>
      <c r="OU159" s="147"/>
      <c r="OV159" s="133">
        <f t="shared" si="3767"/>
        <v>0</v>
      </c>
      <c r="OW159" s="134" t="e">
        <f t="shared" si="3768"/>
        <v>#DIV/0!</v>
      </c>
      <c r="OX159" s="133"/>
      <c r="OY159" s="145">
        <f t="shared" si="3769"/>
        <v>0</v>
      </c>
      <c r="OZ159" s="144"/>
      <c r="PA159" s="147"/>
      <c r="PB159" s="133">
        <f t="shared" si="3770"/>
        <v>0</v>
      </c>
      <c r="PC159" s="134" t="e">
        <f t="shared" si="3771"/>
        <v>#DIV/0!</v>
      </c>
      <c r="PD159" s="133"/>
      <c r="PE159" s="145">
        <f t="shared" si="3772"/>
        <v>0</v>
      </c>
      <c r="PF159" s="144">
        <f t="shared" si="3321"/>
        <v>0</v>
      </c>
      <c r="PG159" s="147">
        <f t="shared" si="3321"/>
        <v>0</v>
      </c>
      <c r="PH159" s="133">
        <f t="shared" si="3321"/>
        <v>0</v>
      </c>
      <c r="PI159" s="134" t="e">
        <f t="shared" si="3322"/>
        <v>#DIV/0!</v>
      </c>
      <c r="PJ159" s="133">
        <f t="shared" si="3323"/>
        <v>0</v>
      </c>
      <c r="PK159" s="145">
        <f t="shared" si="3323"/>
        <v>0</v>
      </c>
      <c r="PL159" s="144"/>
      <c r="PM159" s="147"/>
      <c r="PN159" s="133">
        <f t="shared" si="3773"/>
        <v>0</v>
      </c>
      <c r="PO159" s="134" t="e">
        <f t="shared" si="3774"/>
        <v>#DIV/0!</v>
      </c>
      <c r="PP159" s="133"/>
      <c r="PQ159" s="145">
        <f t="shared" si="3775"/>
        <v>0</v>
      </c>
      <c r="PR159" s="144"/>
      <c r="PS159" s="147"/>
      <c r="PT159" s="133">
        <f t="shared" si="3776"/>
        <v>0</v>
      </c>
      <c r="PU159" s="134" t="e">
        <f t="shared" si="3777"/>
        <v>#DIV/0!</v>
      </c>
      <c r="PV159" s="133"/>
      <c r="PW159" s="145">
        <f t="shared" si="3778"/>
        <v>0</v>
      </c>
    </row>
    <row r="160" spans="1:439" s="98" customFormat="1">
      <c r="A160" s="150"/>
      <c r="B160" s="186" t="s">
        <v>899</v>
      </c>
      <c r="C160" s="186" t="s">
        <v>900</v>
      </c>
      <c r="D160" s="152">
        <f>+'[10]รายงานจัดซื้องบ P '!D53</f>
        <v>0</v>
      </c>
      <c r="E160" s="152">
        <f>+'[10]รายงานจัดซื้องบ P '!E53</f>
        <v>1077650</v>
      </c>
      <c r="F160" s="152">
        <f t="shared" si="3650"/>
        <v>1077650</v>
      </c>
      <c r="G160" s="153">
        <f>+'[10]รายงานจัดซื้องบ P '!F53</f>
        <v>0</v>
      </c>
      <c r="H160" s="152">
        <f t="shared" si="3651"/>
        <v>1077650</v>
      </c>
      <c r="I160" s="153">
        <f>+'[10]รายงานจัดซื้องบ P '!H53+'[10]รายงานจัดซื้องบ P '!K53+'[10]รายงานจัดซื้องบ P '!L53</f>
        <v>0</v>
      </c>
      <c r="J160" s="237">
        <f t="shared" si="3652"/>
        <v>1077650</v>
      </c>
      <c r="K160" s="154">
        <f t="shared" si="3092"/>
        <v>0</v>
      </c>
      <c r="L160" s="152">
        <f>+'[10]รายงานจัดซื้องบ P '!N53</f>
        <v>903912.1</v>
      </c>
      <c r="M160" s="238">
        <f t="shared" si="3653"/>
        <v>173737.90000000002</v>
      </c>
      <c r="N160" s="136">
        <f t="shared" si="3115"/>
        <v>0</v>
      </c>
      <c r="O160" s="148">
        <f t="shared" si="3115"/>
        <v>0</v>
      </c>
      <c r="P160" s="239">
        <f t="shared" si="3115"/>
        <v>0</v>
      </c>
      <c r="Q160" s="138" t="e">
        <f t="shared" si="3116"/>
        <v>#DIV/0!</v>
      </c>
      <c r="R160" s="137">
        <f t="shared" si="3117"/>
        <v>0</v>
      </c>
      <c r="S160" s="139">
        <f t="shared" si="3117"/>
        <v>0</v>
      </c>
      <c r="T160" s="140">
        <f t="shared" si="3352"/>
        <v>1077650</v>
      </c>
      <c r="U160" s="149">
        <f t="shared" si="3352"/>
        <v>0</v>
      </c>
      <c r="V160" s="240">
        <f t="shared" si="3654"/>
        <v>1077650</v>
      </c>
      <c r="W160" s="142">
        <f t="shared" si="3120"/>
        <v>0</v>
      </c>
      <c r="X160" s="141">
        <f t="shared" si="3354"/>
        <v>903912.1</v>
      </c>
      <c r="Y160" s="143">
        <f t="shared" si="3655"/>
        <v>173737.90000000002</v>
      </c>
      <c r="Z160" s="144">
        <v>0</v>
      </c>
      <c r="AA160" s="147">
        <v>0</v>
      </c>
      <c r="AB160" s="241">
        <f t="shared" si="3656"/>
        <v>0</v>
      </c>
      <c r="AC160" s="134" t="e">
        <f t="shared" si="3657"/>
        <v>#DIV/0!</v>
      </c>
      <c r="AD160" s="133">
        <v>0</v>
      </c>
      <c r="AE160" s="145">
        <f t="shared" ref="AE160" si="3779">+AB160-AD160</f>
        <v>0</v>
      </c>
      <c r="AF160" s="144">
        <v>0</v>
      </c>
      <c r="AG160" s="147">
        <v>0</v>
      </c>
      <c r="AH160" s="241">
        <f t="shared" si="3659"/>
        <v>0</v>
      </c>
      <c r="AI160" s="134" t="e">
        <f t="shared" si="3660"/>
        <v>#DIV/0!</v>
      </c>
      <c r="AJ160" s="133">
        <v>0</v>
      </c>
      <c r="AK160" s="145">
        <f t="shared" si="3661"/>
        <v>0</v>
      </c>
      <c r="AL160" s="144">
        <f t="shared" si="3129"/>
        <v>0</v>
      </c>
      <c r="AM160" s="147">
        <f t="shared" si="3129"/>
        <v>0</v>
      </c>
      <c r="AN160" s="241">
        <f t="shared" si="3129"/>
        <v>0</v>
      </c>
      <c r="AO160" s="134" t="e">
        <f t="shared" si="3130"/>
        <v>#DIV/0!</v>
      </c>
      <c r="AP160" s="133">
        <f t="shared" si="3131"/>
        <v>0</v>
      </c>
      <c r="AQ160" s="145">
        <f t="shared" si="3131"/>
        <v>0</v>
      </c>
      <c r="AR160" s="144"/>
      <c r="AS160" s="147"/>
      <c r="AT160" s="241">
        <f t="shared" si="3132"/>
        <v>0</v>
      </c>
      <c r="AU160" s="134" t="e">
        <f t="shared" si="3133"/>
        <v>#DIV/0!</v>
      </c>
      <c r="AV160" s="133"/>
      <c r="AW160" s="145">
        <f t="shared" si="3134"/>
        <v>0</v>
      </c>
      <c r="AX160" s="144"/>
      <c r="AY160" s="147"/>
      <c r="AZ160" s="241">
        <f t="shared" si="3135"/>
        <v>0</v>
      </c>
      <c r="BA160" s="134" t="e">
        <f t="shared" si="3136"/>
        <v>#DIV/0!</v>
      </c>
      <c r="BB160" s="133"/>
      <c r="BC160" s="145">
        <f t="shared" si="3137"/>
        <v>0</v>
      </c>
      <c r="BD160" s="144"/>
      <c r="BE160" s="147"/>
      <c r="BF160" s="241">
        <f t="shared" si="3138"/>
        <v>0</v>
      </c>
      <c r="BG160" s="134" t="e">
        <f t="shared" si="3139"/>
        <v>#DIV/0!</v>
      </c>
      <c r="BH160" s="133"/>
      <c r="BI160" s="145">
        <f t="shared" si="3140"/>
        <v>0</v>
      </c>
      <c r="BJ160" s="144">
        <f t="shared" si="3141"/>
        <v>1077650</v>
      </c>
      <c r="BK160" s="147">
        <f t="shared" si="3141"/>
        <v>0</v>
      </c>
      <c r="BL160" s="241">
        <f t="shared" si="3141"/>
        <v>1077650</v>
      </c>
      <c r="BM160" s="134">
        <f t="shared" si="3142"/>
        <v>0</v>
      </c>
      <c r="BN160" s="133">
        <f t="shared" si="3143"/>
        <v>903912.1</v>
      </c>
      <c r="BO160" s="145">
        <f t="shared" si="3143"/>
        <v>173737.90000000002</v>
      </c>
      <c r="BP160" s="144">
        <f>+[10]รายละเอียดซื้อP!F200</f>
        <v>1077650</v>
      </c>
      <c r="BQ160" s="147">
        <f>+[10]รายละเอียดซื้อP!G200+[10]รายละเอียดซื้อP!J200+[10]รายละเอียดซื้อP!K200</f>
        <v>0</v>
      </c>
      <c r="BR160" s="241">
        <f t="shared" si="3144"/>
        <v>1077650</v>
      </c>
      <c r="BS160" s="134">
        <f t="shared" si="3145"/>
        <v>0</v>
      </c>
      <c r="BT160" s="133">
        <f>+[10]รายละเอียดซื้อP!N200</f>
        <v>903912.1</v>
      </c>
      <c r="BU160" s="145">
        <f t="shared" si="3146"/>
        <v>173737.90000000002</v>
      </c>
      <c r="BV160" s="144"/>
      <c r="BW160" s="147"/>
      <c r="BX160" s="241">
        <f t="shared" si="3147"/>
        <v>0</v>
      </c>
      <c r="BY160" s="134" t="e">
        <f t="shared" si="3148"/>
        <v>#DIV/0!</v>
      </c>
      <c r="BZ160" s="133"/>
      <c r="CA160" s="145">
        <f t="shared" si="3149"/>
        <v>0</v>
      </c>
      <c r="CB160" s="144"/>
      <c r="CC160" s="147"/>
      <c r="CD160" s="241">
        <f t="shared" si="3150"/>
        <v>0</v>
      </c>
      <c r="CE160" s="134" t="e">
        <f t="shared" si="3151"/>
        <v>#DIV/0!</v>
      </c>
      <c r="CF160" s="133"/>
      <c r="CG160" s="145">
        <f t="shared" si="3152"/>
        <v>0</v>
      </c>
      <c r="CH160" s="144">
        <f t="shared" si="3153"/>
        <v>0</v>
      </c>
      <c r="CI160" s="147">
        <f t="shared" si="3153"/>
        <v>0</v>
      </c>
      <c r="CJ160" s="241">
        <f t="shared" si="3153"/>
        <v>0</v>
      </c>
      <c r="CK160" s="134" t="e">
        <f t="shared" si="3154"/>
        <v>#DIV/0!</v>
      </c>
      <c r="CL160" s="133">
        <f t="shared" si="3155"/>
        <v>0</v>
      </c>
      <c r="CM160" s="145">
        <f t="shared" si="3155"/>
        <v>0</v>
      </c>
      <c r="CN160" s="144"/>
      <c r="CO160" s="147"/>
      <c r="CP160" s="241">
        <f t="shared" si="3156"/>
        <v>0</v>
      </c>
      <c r="CQ160" s="134" t="e">
        <f t="shared" si="3157"/>
        <v>#DIV/0!</v>
      </c>
      <c r="CR160" s="133"/>
      <c r="CS160" s="145">
        <f t="shared" si="3158"/>
        <v>0</v>
      </c>
      <c r="CT160" s="144"/>
      <c r="CU160" s="147"/>
      <c r="CV160" s="241">
        <f t="shared" si="3159"/>
        <v>0</v>
      </c>
      <c r="CW160" s="134" t="e">
        <f t="shared" si="3160"/>
        <v>#DIV/0!</v>
      </c>
      <c r="CX160" s="133"/>
      <c r="CY160" s="145">
        <f t="shared" si="3161"/>
        <v>0</v>
      </c>
      <c r="CZ160" s="144"/>
      <c r="DA160" s="147"/>
      <c r="DB160" s="241">
        <f t="shared" si="3162"/>
        <v>0</v>
      </c>
      <c r="DC160" s="134" t="e">
        <f t="shared" si="3163"/>
        <v>#DIV/0!</v>
      </c>
      <c r="DD160" s="133"/>
      <c r="DE160" s="145">
        <f t="shared" si="3164"/>
        <v>0</v>
      </c>
      <c r="DF160" s="144">
        <f t="shared" si="3165"/>
        <v>0</v>
      </c>
      <c r="DG160" s="147">
        <f t="shared" si="3165"/>
        <v>0</v>
      </c>
      <c r="DH160" s="241">
        <f t="shared" si="3165"/>
        <v>0</v>
      </c>
      <c r="DI160" s="134" t="e">
        <f t="shared" si="3166"/>
        <v>#DIV/0!</v>
      </c>
      <c r="DJ160" s="133">
        <f t="shared" si="3167"/>
        <v>0</v>
      </c>
      <c r="DK160" s="145">
        <f t="shared" si="3167"/>
        <v>0</v>
      </c>
      <c r="DL160" s="144"/>
      <c r="DM160" s="147"/>
      <c r="DN160" s="241">
        <f t="shared" si="3168"/>
        <v>0</v>
      </c>
      <c r="DO160" s="134" t="e">
        <f t="shared" si="3169"/>
        <v>#DIV/0!</v>
      </c>
      <c r="DP160" s="133"/>
      <c r="DQ160" s="145">
        <f t="shared" si="3170"/>
        <v>0</v>
      </c>
      <c r="DR160" s="144"/>
      <c r="DS160" s="147"/>
      <c r="DT160" s="241">
        <f t="shared" si="3171"/>
        <v>0</v>
      </c>
      <c r="DU160" s="134" t="e">
        <f t="shared" si="3172"/>
        <v>#DIV/0!</v>
      </c>
      <c r="DV160" s="133"/>
      <c r="DW160" s="145">
        <f t="shared" si="3173"/>
        <v>0</v>
      </c>
      <c r="DX160" s="144"/>
      <c r="DY160" s="147"/>
      <c r="DZ160" s="241">
        <f t="shared" si="3662"/>
        <v>0</v>
      </c>
      <c r="EA160" s="134" t="e">
        <f t="shared" si="3663"/>
        <v>#DIV/0!</v>
      </c>
      <c r="EB160" s="133"/>
      <c r="EC160" s="145">
        <f t="shared" si="3664"/>
        <v>0</v>
      </c>
      <c r="ED160" s="144">
        <f t="shared" si="3177"/>
        <v>0</v>
      </c>
      <c r="EE160" s="147">
        <f t="shared" si="3177"/>
        <v>0</v>
      </c>
      <c r="EF160" s="241">
        <f t="shared" si="3177"/>
        <v>0</v>
      </c>
      <c r="EG160" s="134" t="e">
        <f t="shared" si="3178"/>
        <v>#DIV/0!</v>
      </c>
      <c r="EH160" s="133">
        <f t="shared" si="3179"/>
        <v>0</v>
      </c>
      <c r="EI160" s="145">
        <f t="shared" si="3179"/>
        <v>0</v>
      </c>
      <c r="EJ160" s="144"/>
      <c r="EK160" s="147"/>
      <c r="EL160" s="241">
        <f t="shared" si="3665"/>
        <v>0</v>
      </c>
      <c r="EM160" s="134" t="e">
        <f t="shared" si="3666"/>
        <v>#DIV/0!</v>
      </c>
      <c r="EN160" s="133"/>
      <c r="EO160" s="145">
        <f t="shared" si="3667"/>
        <v>0</v>
      </c>
      <c r="EP160" s="144"/>
      <c r="EQ160" s="147"/>
      <c r="ER160" s="241">
        <f t="shared" si="3668"/>
        <v>0</v>
      </c>
      <c r="ES160" s="134" t="e">
        <f t="shared" si="3669"/>
        <v>#DIV/0!</v>
      </c>
      <c r="ET160" s="133"/>
      <c r="EU160" s="145">
        <f t="shared" si="3670"/>
        <v>0</v>
      </c>
      <c r="EV160" s="144"/>
      <c r="EW160" s="147"/>
      <c r="EX160" s="241">
        <f t="shared" si="3671"/>
        <v>0</v>
      </c>
      <c r="EY160" s="134" t="e">
        <f t="shared" si="3672"/>
        <v>#DIV/0!</v>
      </c>
      <c r="EZ160" s="133"/>
      <c r="FA160" s="145">
        <f t="shared" si="3673"/>
        <v>0</v>
      </c>
      <c r="FB160" s="144"/>
      <c r="FC160" s="147"/>
      <c r="FD160" s="241">
        <f t="shared" si="3674"/>
        <v>0</v>
      </c>
      <c r="FE160" s="134" t="e">
        <f t="shared" si="3675"/>
        <v>#DIV/0!</v>
      </c>
      <c r="FF160" s="133"/>
      <c r="FG160" s="145">
        <f t="shared" si="3676"/>
        <v>0</v>
      </c>
      <c r="FH160" s="144"/>
      <c r="FI160" s="147"/>
      <c r="FJ160" s="241">
        <f t="shared" si="3677"/>
        <v>0</v>
      </c>
      <c r="FK160" s="134" t="e">
        <f t="shared" si="3678"/>
        <v>#DIV/0!</v>
      </c>
      <c r="FL160" s="133"/>
      <c r="FM160" s="145">
        <f t="shared" si="3679"/>
        <v>0</v>
      </c>
      <c r="FN160" s="144">
        <f t="shared" si="3195"/>
        <v>0</v>
      </c>
      <c r="FO160" s="147">
        <f t="shared" si="3195"/>
        <v>0</v>
      </c>
      <c r="FP160" s="241">
        <f t="shared" si="3195"/>
        <v>0</v>
      </c>
      <c r="FQ160" s="134" t="e">
        <f t="shared" si="3196"/>
        <v>#DIV/0!</v>
      </c>
      <c r="FR160" s="133">
        <f t="shared" si="3197"/>
        <v>0</v>
      </c>
      <c r="FS160" s="145">
        <f t="shared" si="3197"/>
        <v>0</v>
      </c>
      <c r="FT160" s="144"/>
      <c r="FU160" s="147"/>
      <c r="FV160" s="241">
        <f t="shared" si="3680"/>
        <v>0</v>
      </c>
      <c r="FW160" s="134" t="e">
        <f t="shared" si="3681"/>
        <v>#DIV/0!</v>
      </c>
      <c r="FX160" s="133"/>
      <c r="FY160" s="145">
        <f t="shared" si="3682"/>
        <v>0</v>
      </c>
      <c r="FZ160" s="144"/>
      <c r="GA160" s="147"/>
      <c r="GB160" s="241">
        <f t="shared" si="3683"/>
        <v>0</v>
      </c>
      <c r="GC160" s="134" t="e">
        <f t="shared" si="3684"/>
        <v>#DIV/0!</v>
      </c>
      <c r="GD160" s="133"/>
      <c r="GE160" s="145">
        <f t="shared" si="3685"/>
        <v>0</v>
      </c>
      <c r="GF160" s="144"/>
      <c r="GG160" s="147"/>
      <c r="GH160" s="241">
        <f t="shared" si="3686"/>
        <v>0</v>
      </c>
      <c r="GI160" s="134" t="e">
        <f t="shared" si="3687"/>
        <v>#DIV/0!</v>
      </c>
      <c r="GJ160" s="133"/>
      <c r="GK160" s="145">
        <f t="shared" si="3688"/>
        <v>0</v>
      </c>
      <c r="GL160" s="144">
        <f t="shared" si="3207"/>
        <v>0</v>
      </c>
      <c r="GM160" s="147">
        <f t="shared" si="3207"/>
        <v>0</v>
      </c>
      <c r="GN160" s="241">
        <f t="shared" si="3207"/>
        <v>0</v>
      </c>
      <c r="GO160" s="134" t="e">
        <f t="shared" si="3208"/>
        <v>#DIV/0!</v>
      </c>
      <c r="GP160" s="133">
        <f t="shared" si="3209"/>
        <v>0</v>
      </c>
      <c r="GQ160" s="145">
        <f t="shared" si="3209"/>
        <v>0</v>
      </c>
      <c r="GR160" s="144"/>
      <c r="GS160" s="147"/>
      <c r="GT160" s="241">
        <f t="shared" si="3689"/>
        <v>0</v>
      </c>
      <c r="GU160" s="134" t="e">
        <f t="shared" si="3690"/>
        <v>#DIV/0!</v>
      </c>
      <c r="GV160" s="133"/>
      <c r="GW160" s="145">
        <f t="shared" si="3691"/>
        <v>0</v>
      </c>
      <c r="GX160" s="144"/>
      <c r="GY160" s="147"/>
      <c r="GZ160" s="241">
        <f t="shared" si="3692"/>
        <v>0</v>
      </c>
      <c r="HA160" s="134" t="e">
        <f t="shared" si="3693"/>
        <v>#DIV/0!</v>
      </c>
      <c r="HB160" s="133"/>
      <c r="HC160" s="145">
        <f t="shared" si="3694"/>
        <v>0</v>
      </c>
      <c r="HD160" s="144"/>
      <c r="HE160" s="147"/>
      <c r="HF160" s="241">
        <f t="shared" si="3695"/>
        <v>0</v>
      </c>
      <c r="HG160" s="134" t="e">
        <f t="shared" si="3696"/>
        <v>#DIV/0!</v>
      </c>
      <c r="HH160" s="133"/>
      <c r="HI160" s="145">
        <f t="shared" si="3697"/>
        <v>0</v>
      </c>
      <c r="HJ160" s="144"/>
      <c r="HK160" s="147"/>
      <c r="HL160" s="241">
        <f t="shared" si="3698"/>
        <v>0</v>
      </c>
      <c r="HM160" s="134" t="e">
        <f t="shared" si="3699"/>
        <v>#DIV/0!</v>
      </c>
      <c r="HN160" s="133"/>
      <c r="HO160" s="145">
        <f t="shared" si="3700"/>
        <v>0</v>
      </c>
      <c r="HP160" s="144"/>
      <c r="HQ160" s="147"/>
      <c r="HR160" s="241">
        <f t="shared" si="3701"/>
        <v>0</v>
      </c>
      <c r="HS160" s="134" t="e">
        <f t="shared" si="3702"/>
        <v>#DIV/0!</v>
      </c>
      <c r="HT160" s="133"/>
      <c r="HU160" s="145">
        <f t="shared" si="3703"/>
        <v>0</v>
      </c>
      <c r="HV160" s="144"/>
      <c r="HW160" s="147"/>
      <c r="HX160" s="241">
        <f t="shared" si="3704"/>
        <v>0</v>
      </c>
      <c r="HY160" s="134" t="e">
        <f t="shared" si="3705"/>
        <v>#DIV/0!</v>
      </c>
      <c r="HZ160" s="133"/>
      <c r="IA160" s="145">
        <f t="shared" si="3706"/>
        <v>0</v>
      </c>
      <c r="IB160" s="144">
        <f t="shared" si="3228"/>
        <v>0</v>
      </c>
      <c r="IC160" s="147">
        <f t="shared" si="3228"/>
        <v>0</v>
      </c>
      <c r="ID160" s="241">
        <f t="shared" si="3228"/>
        <v>0</v>
      </c>
      <c r="IE160" s="134" t="e">
        <f t="shared" si="3229"/>
        <v>#DIV/0!</v>
      </c>
      <c r="IF160" s="133">
        <f t="shared" si="3230"/>
        <v>0</v>
      </c>
      <c r="IG160" s="145">
        <f t="shared" si="3230"/>
        <v>0</v>
      </c>
      <c r="IH160" s="144"/>
      <c r="II160" s="147"/>
      <c r="IJ160" s="241">
        <f t="shared" si="3707"/>
        <v>0</v>
      </c>
      <c r="IK160" s="134" t="e">
        <f t="shared" si="3708"/>
        <v>#DIV/0!</v>
      </c>
      <c r="IL160" s="133"/>
      <c r="IM160" s="145">
        <f t="shared" si="3709"/>
        <v>0</v>
      </c>
      <c r="IN160" s="144"/>
      <c r="IO160" s="147"/>
      <c r="IP160" s="241">
        <f t="shared" si="3710"/>
        <v>0</v>
      </c>
      <c r="IQ160" s="134" t="e">
        <f t="shared" si="3711"/>
        <v>#DIV/0!</v>
      </c>
      <c r="IR160" s="133"/>
      <c r="IS160" s="145">
        <f t="shared" si="3712"/>
        <v>0</v>
      </c>
      <c r="IT160" s="144"/>
      <c r="IU160" s="147"/>
      <c r="IV160" s="241">
        <f t="shared" si="3713"/>
        <v>0</v>
      </c>
      <c r="IW160" s="134" t="e">
        <f t="shared" si="3714"/>
        <v>#DIV/0!</v>
      </c>
      <c r="IX160" s="133"/>
      <c r="IY160" s="145">
        <f t="shared" si="3715"/>
        <v>0</v>
      </c>
      <c r="IZ160" s="144">
        <f t="shared" si="3240"/>
        <v>0</v>
      </c>
      <c r="JA160" s="147">
        <f t="shared" si="3240"/>
        <v>0</v>
      </c>
      <c r="JB160" s="241">
        <f t="shared" si="3240"/>
        <v>0</v>
      </c>
      <c r="JC160" s="134" t="e">
        <f t="shared" si="3241"/>
        <v>#DIV/0!</v>
      </c>
      <c r="JD160" s="133">
        <f t="shared" si="3242"/>
        <v>0</v>
      </c>
      <c r="JE160" s="145">
        <f t="shared" si="3242"/>
        <v>0</v>
      </c>
      <c r="JF160" s="144"/>
      <c r="JG160" s="147"/>
      <c r="JH160" s="241">
        <f t="shared" si="3716"/>
        <v>0</v>
      </c>
      <c r="JI160" s="134" t="e">
        <f t="shared" si="3717"/>
        <v>#DIV/0!</v>
      </c>
      <c r="JJ160" s="133"/>
      <c r="JK160" s="145">
        <f t="shared" si="3718"/>
        <v>0</v>
      </c>
      <c r="JL160" s="144"/>
      <c r="JM160" s="147"/>
      <c r="JN160" s="241">
        <f t="shared" si="3719"/>
        <v>0</v>
      </c>
      <c r="JO160" s="134" t="e">
        <f t="shared" si="3720"/>
        <v>#DIV/0!</v>
      </c>
      <c r="JP160" s="133"/>
      <c r="JQ160" s="145">
        <f t="shared" si="3721"/>
        <v>0</v>
      </c>
      <c r="JR160" s="144"/>
      <c r="JS160" s="147"/>
      <c r="JT160" s="241">
        <f t="shared" si="3722"/>
        <v>0</v>
      </c>
      <c r="JU160" s="134" t="e">
        <f t="shared" si="3723"/>
        <v>#DIV/0!</v>
      </c>
      <c r="JV160" s="133"/>
      <c r="JW160" s="145">
        <f t="shared" si="3724"/>
        <v>0</v>
      </c>
      <c r="JX160" s="144"/>
      <c r="JY160" s="147"/>
      <c r="JZ160" s="241">
        <f t="shared" si="3725"/>
        <v>0</v>
      </c>
      <c r="KA160" s="134" t="e">
        <f t="shared" si="3726"/>
        <v>#DIV/0!</v>
      </c>
      <c r="KB160" s="133"/>
      <c r="KC160" s="145">
        <f t="shared" si="3727"/>
        <v>0</v>
      </c>
      <c r="KD160" s="144">
        <f t="shared" si="3255"/>
        <v>0</v>
      </c>
      <c r="KE160" s="147">
        <f t="shared" si="3255"/>
        <v>0</v>
      </c>
      <c r="KF160" s="241">
        <f t="shared" si="3255"/>
        <v>0</v>
      </c>
      <c r="KG160" s="134" t="e">
        <f t="shared" si="3256"/>
        <v>#DIV/0!</v>
      </c>
      <c r="KH160" s="133">
        <f t="shared" si="3257"/>
        <v>0</v>
      </c>
      <c r="KI160" s="145">
        <f t="shared" si="3257"/>
        <v>0</v>
      </c>
      <c r="KJ160" s="144"/>
      <c r="KK160" s="147"/>
      <c r="KL160" s="241">
        <f t="shared" si="3728"/>
        <v>0</v>
      </c>
      <c r="KM160" s="134" t="e">
        <f t="shared" si="3729"/>
        <v>#DIV/0!</v>
      </c>
      <c r="KN160" s="133"/>
      <c r="KO160" s="145">
        <f t="shared" si="3730"/>
        <v>0</v>
      </c>
      <c r="KP160" s="144"/>
      <c r="KQ160" s="147"/>
      <c r="KR160" s="241">
        <f t="shared" si="3731"/>
        <v>0</v>
      </c>
      <c r="KS160" s="134" t="e">
        <f t="shared" si="3732"/>
        <v>#DIV/0!</v>
      </c>
      <c r="KT160" s="133"/>
      <c r="KU160" s="145">
        <f t="shared" si="3733"/>
        <v>0</v>
      </c>
      <c r="KV160" s="144">
        <f t="shared" si="3264"/>
        <v>0</v>
      </c>
      <c r="KW160" s="147">
        <f t="shared" si="3264"/>
        <v>0</v>
      </c>
      <c r="KX160" s="241">
        <f t="shared" si="3264"/>
        <v>0</v>
      </c>
      <c r="KY160" s="134" t="e">
        <f t="shared" si="3265"/>
        <v>#DIV/0!</v>
      </c>
      <c r="KZ160" s="133">
        <f t="shared" si="3266"/>
        <v>0</v>
      </c>
      <c r="LA160" s="145">
        <f t="shared" si="3266"/>
        <v>0</v>
      </c>
      <c r="LB160" s="144"/>
      <c r="LC160" s="147"/>
      <c r="LD160" s="241">
        <f t="shared" si="3734"/>
        <v>0</v>
      </c>
      <c r="LE160" s="134" t="e">
        <f t="shared" si="3735"/>
        <v>#DIV/0!</v>
      </c>
      <c r="LF160" s="133"/>
      <c r="LG160" s="145">
        <f t="shared" si="3736"/>
        <v>0</v>
      </c>
      <c r="LH160" s="144"/>
      <c r="LI160" s="147"/>
      <c r="LJ160" s="241">
        <f t="shared" si="3737"/>
        <v>0</v>
      </c>
      <c r="LK160" s="134" t="e">
        <f t="shared" si="3738"/>
        <v>#DIV/0!</v>
      </c>
      <c r="LL160" s="133"/>
      <c r="LM160" s="145">
        <f t="shared" si="3739"/>
        <v>0</v>
      </c>
      <c r="LN160" s="144">
        <f t="shared" si="3273"/>
        <v>0</v>
      </c>
      <c r="LO160" s="147">
        <f t="shared" si="3273"/>
        <v>0</v>
      </c>
      <c r="LP160" s="241">
        <f t="shared" si="3273"/>
        <v>0</v>
      </c>
      <c r="LQ160" s="134" t="e">
        <f t="shared" si="3274"/>
        <v>#DIV/0!</v>
      </c>
      <c r="LR160" s="133">
        <f t="shared" si="3275"/>
        <v>0</v>
      </c>
      <c r="LS160" s="145">
        <f t="shared" si="3275"/>
        <v>0</v>
      </c>
      <c r="LT160" s="144"/>
      <c r="LU160" s="147"/>
      <c r="LV160" s="241">
        <f t="shared" si="3740"/>
        <v>0</v>
      </c>
      <c r="LW160" s="134" t="e">
        <f t="shared" si="3741"/>
        <v>#DIV/0!</v>
      </c>
      <c r="LX160" s="133"/>
      <c r="LY160" s="145">
        <f t="shared" si="3742"/>
        <v>0</v>
      </c>
      <c r="LZ160" s="144"/>
      <c r="MA160" s="147"/>
      <c r="MB160" s="241">
        <f t="shared" si="3743"/>
        <v>0</v>
      </c>
      <c r="MC160" s="134" t="e">
        <f t="shared" si="3744"/>
        <v>#DIV/0!</v>
      </c>
      <c r="MD160" s="133"/>
      <c r="ME160" s="145">
        <f t="shared" si="3745"/>
        <v>0</v>
      </c>
      <c r="MF160" s="144">
        <f t="shared" si="3282"/>
        <v>0</v>
      </c>
      <c r="MG160" s="147">
        <f t="shared" si="3282"/>
        <v>0</v>
      </c>
      <c r="MH160" s="241">
        <f t="shared" si="3282"/>
        <v>0</v>
      </c>
      <c r="MI160" s="134" t="e">
        <f t="shared" si="3283"/>
        <v>#DIV/0!</v>
      </c>
      <c r="MJ160" s="133">
        <f t="shared" si="3284"/>
        <v>0</v>
      </c>
      <c r="MK160" s="145">
        <f t="shared" si="3284"/>
        <v>0</v>
      </c>
      <c r="ML160" s="144"/>
      <c r="MM160" s="147"/>
      <c r="MN160" s="241">
        <f t="shared" si="3746"/>
        <v>0</v>
      </c>
      <c r="MO160" s="134" t="e">
        <f t="shared" si="3747"/>
        <v>#DIV/0!</v>
      </c>
      <c r="MP160" s="133"/>
      <c r="MQ160" s="145">
        <f t="shared" si="3748"/>
        <v>0</v>
      </c>
      <c r="MR160" s="144"/>
      <c r="MS160" s="147"/>
      <c r="MT160" s="241">
        <f t="shared" si="3749"/>
        <v>0</v>
      </c>
      <c r="MU160" s="134" t="e">
        <f t="shared" si="3750"/>
        <v>#DIV/0!</v>
      </c>
      <c r="MV160" s="133"/>
      <c r="MW160" s="145">
        <f t="shared" si="3751"/>
        <v>0</v>
      </c>
      <c r="MX160" s="144">
        <f t="shared" si="3291"/>
        <v>0</v>
      </c>
      <c r="MY160" s="147">
        <f t="shared" si="3291"/>
        <v>0</v>
      </c>
      <c r="MZ160" s="241">
        <f t="shared" si="3291"/>
        <v>0</v>
      </c>
      <c r="NA160" s="134" t="e">
        <f t="shared" si="3292"/>
        <v>#DIV/0!</v>
      </c>
      <c r="NB160" s="133">
        <f t="shared" si="3293"/>
        <v>0</v>
      </c>
      <c r="NC160" s="145">
        <f t="shared" si="3293"/>
        <v>0</v>
      </c>
      <c r="ND160" s="144"/>
      <c r="NE160" s="147"/>
      <c r="NF160" s="241">
        <f t="shared" si="3752"/>
        <v>0</v>
      </c>
      <c r="NG160" s="134" t="e">
        <f t="shared" si="3753"/>
        <v>#DIV/0!</v>
      </c>
      <c r="NH160" s="133"/>
      <c r="NI160" s="145">
        <f t="shared" si="3754"/>
        <v>0</v>
      </c>
      <c r="NJ160" s="144"/>
      <c r="NK160" s="147"/>
      <c r="NL160" s="241">
        <f t="shared" si="3755"/>
        <v>0</v>
      </c>
      <c r="NM160" s="134" t="e">
        <f t="shared" si="3756"/>
        <v>#DIV/0!</v>
      </c>
      <c r="NN160" s="133"/>
      <c r="NO160" s="145">
        <f t="shared" si="3757"/>
        <v>0</v>
      </c>
      <c r="NP160" s="144">
        <f t="shared" si="3300"/>
        <v>0</v>
      </c>
      <c r="NQ160" s="147">
        <f t="shared" si="3300"/>
        <v>0</v>
      </c>
      <c r="NR160" s="241">
        <f t="shared" si="3300"/>
        <v>0</v>
      </c>
      <c r="NS160" s="134" t="e">
        <f t="shared" si="3301"/>
        <v>#DIV/0!</v>
      </c>
      <c r="NT160" s="133">
        <f t="shared" si="3302"/>
        <v>0</v>
      </c>
      <c r="NU160" s="145">
        <f t="shared" si="3302"/>
        <v>0</v>
      </c>
      <c r="NV160" s="144"/>
      <c r="NW160" s="147"/>
      <c r="NX160" s="241">
        <f t="shared" si="3758"/>
        <v>0</v>
      </c>
      <c r="NY160" s="134" t="e">
        <f t="shared" si="3759"/>
        <v>#DIV/0!</v>
      </c>
      <c r="NZ160" s="133"/>
      <c r="OA160" s="145">
        <f t="shared" si="3760"/>
        <v>0</v>
      </c>
      <c r="OB160" s="144"/>
      <c r="OC160" s="147"/>
      <c r="OD160" s="241">
        <f t="shared" si="3761"/>
        <v>0</v>
      </c>
      <c r="OE160" s="134" t="e">
        <f t="shared" si="3762"/>
        <v>#DIV/0!</v>
      </c>
      <c r="OF160" s="133"/>
      <c r="OG160" s="145">
        <f t="shared" si="3763"/>
        <v>0</v>
      </c>
      <c r="OH160" s="144"/>
      <c r="OI160" s="147"/>
      <c r="OJ160" s="241">
        <f t="shared" si="3764"/>
        <v>0</v>
      </c>
      <c r="OK160" s="134" t="e">
        <f t="shared" si="3765"/>
        <v>#DIV/0!</v>
      </c>
      <c r="OL160" s="133"/>
      <c r="OM160" s="145">
        <f t="shared" si="3766"/>
        <v>0</v>
      </c>
      <c r="ON160" s="144">
        <f t="shared" si="3312"/>
        <v>0</v>
      </c>
      <c r="OO160" s="147">
        <f t="shared" si="3312"/>
        <v>0</v>
      </c>
      <c r="OP160" s="241">
        <f t="shared" si="3312"/>
        <v>0</v>
      </c>
      <c r="OQ160" s="134" t="e">
        <f t="shared" si="3313"/>
        <v>#DIV/0!</v>
      </c>
      <c r="OR160" s="133">
        <f t="shared" si="3314"/>
        <v>0</v>
      </c>
      <c r="OS160" s="145">
        <f t="shared" si="3314"/>
        <v>0</v>
      </c>
      <c r="OT160" s="144"/>
      <c r="OU160" s="147"/>
      <c r="OV160" s="241">
        <f t="shared" si="3767"/>
        <v>0</v>
      </c>
      <c r="OW160" s="134" t="e">
        <f t="shared" si="3768"/>
        <v>#DIV/0!</v>
      </c>
      <c r="OX160" s="133"/>
      <c r="OY160" s="145">
        <f t="shared" si="3769"/>
        <v>0</v>
      </c>
      <c r="OZ160" s="144"/>
      <c r="PA160" s="147"/>
      <c r="PB160" s="241">
        <f t="shared" si="3770"/>
        <v>0</v>
      </c>
      <c r="PC160" s="134" t="e">
        <f t="shared" si="3771"/>
        <v>#DIV/0!</v>
      </c>
      <c r="PD160" s="133"/>
      <c r="PE160" s="145">
        <f t="shared" si="3772"/>
        <v>0</v>
      </c>
      <c r="PF160" s="144">
        <f t="shared" si="3321"/>
        <v>0</v>
      </c>
      <c r="PG160" s="147">
        <f t="shared" si="3321"/>
        <v>0</v>
      </c>
      <c r="PH160" s="241">
        <f t="shared" si="3321"/>
        <v>0</v>
      </c>
      <c r="PI160" s="134" t="e">
        <f t="shared" si="3322"/>
        <v>#DIV/0!</v>
      </c>
      <c r="PJ160" s="133">
        <f t="shared" si="3323"/>
        <v>0</v>
      </c>
      <c r="PK160" s="145">
        <f t="shared" si="3323"/>
        <v>0</v>
      </c>
      <c r="PL160" s="144"/>
      <c r="PM160" s="147"/>
      <c r="PN160" s="241">
        <f t="shared" si="3773"/>
        <v>0</v>
      </c>
      <c r="PO160" s="134" t="e">
        <f t="shared" si="3774"/>
        <v>#DIV/0!</v>
      </c>
      <c r="PP160" s="133"/>
      <c r="PQ160" s="145">
        <f t="shared" si="3775"/>
        <v>0</v>
      </c>
      <c r="PR160" s="144"/>
      <c r="PS160" s="147"/>
      <c r="PT160" s="241">
        <f t="shared" si="3776"/>
        <v>0</v>
      </c>
      <c r="PU160" s="134" t="e">
        <f t="shared" si="3777"/>
        <v>#DIV/0!</v>
      </c>
      <c r="PV160" s="133"/>
      <c r="PW160" s="145">
        <f t="shared" si="3778"/>
        <v>0</v>
      </c>
    </row>
    <row r="161" spans="1:439" s="98" customFormat="1">
      <c r="A161" s="150"/>
      <c r="B161" s="244" t="s">
        <v>901</v>
      </c>
      <c r="C161" s="217"/>
      <c r="D161" s="164">
        <f>SUM(D156:D160)</f>
        <v>314708270</v>
      </c>
      <c r="E161" s="164">
        <f t="shared" ref="E161:J161" si="3780">SUM(E156:E160)</f>
        <v>1077650</v>
      </c>
      <c r="F161" s="164">
        <f t="shared" si="3780"/>
        <v>315785920</v>
      </c>
      <c r="G161" s="164">
        <f t="shared" si="3780"/>
        <v>0</v>
      </c>
      <c r="H161" s="164">
        <f t="shared" si="3780"/>
        <v>315785920</v>
      </c>
      <c r="I161" s="164">
        <f t="shared" si="3780"/>
        <v>0</v>
      </c>
      <c r="J161" s="164">
        <f t="shared" si="3780"/>
        <v>315785920</v>
      </c>
      <c r="K161" s="165">
        <f t="shared" si="3092"/>
        <v>0</v>
      </c>
      <c r="L161" s="164">
        <f t="shared" ref="L161:M161" si="3781">SUM(L156:L160)</f>
        <v>5878030.7999999998</v>
      </c>
      <c r="M161" s="166">
        <f t="shared" si="3781"/>
        <v>309907889.19999999</v>
      </c>
      <c r="N161" s="167">
        <f t="shared" si="3115"/>
        <v>0</v>
      </c>
      <c r="O161" s="168">
        <f t="shared" si="3115"/>
        <v>0</v>
      </c>
      <c r="P161" s="168">
        <f t="shared" si="3115"/>
        <v>0</v>
      </c>
      <c r="Q161" s="169" t="e">
        <f t="shared" si="3116"/>
        <v>#DIV/0!</v>
      </c>
      <c r="R161" s="168">
        <f t="shared" si="3117"/>
        <v>0</v>
      </c>
      <c r="S161" s="170">
        <f t="shared" si="3117"/>
        <v>0</v>
      </c>
      <c r="T161" s="171">
        <f>SUM(T156:T160)</f>
        <v>315785920</v>
      </c>
      <c r="U161" s="172">
        <f t="shared" ref="U161:V161" si="3782">SUM(U156:U160)</f>
        <v>0</v>
      </c>
      <c r="V161" s="172">
        <f t="shared" si="3782"/>
        <v>315785920</v>
      </c>
      <c r="W161" s="173">
        <f t="shared" si="3120"/>
        <v>0</v>
      </c>
      <c r="X161" s="172">
        <f t="shared" ref="X161:Y161" si="3783">SUM(X156:X160)</f>
        <v>5878030.7999999998</v>
      </c>
      <c r="Y161" s="174">
        <f t="shared" si="3783"/>
        <v>309907889.19999999</v>
      </c>
      <c r="Z161" s="175">
        <f t="shared" ref="Z161:CW161" si="3784">SUM(Z155:Z160)</f>
        <v>0</v>
      </c>
      <c r="AA161" s="164">
        <f t="shared" si="3784"/>
        <v>0</v>
      </c>
      <c r="AB161" s="164">
        <f t="shared" si="3784"/>
        <v>0</v>
      </c>
      <c r="AC161" s="165" t="e">
        <f t="shared" si="3784"/>
        <v>#DIV/0!</v>
      </c>
      <c r="AD161" s="164">
        <f t="shared" si="3784"/>
        <v>0</v>
      </c>
      <c r="AE161" s="176">
        <f t="shared" si="3784"/>
        <v>0</v>
      </c>
      <c r="AF161" s="175">
        <f t="shared" si="3784"/>
        <v>0</v>
      </c>
      <c r="AG161" s="164">
        <f t="shared" si="3784"/>
        <v>0</v>
      </c>
      <c r="AH161" s="164">
        <f t="shared" si="3784"/>
        <v>0</v>
      </c>
      <c r="AI161" s="165" t="e">
        <f t="shared" si="3784"/>
        <v>#DIV/0!</v>
      </c>
      <c r="AJ161" s="164">
        <f t="shared" si="3784"/>
        <v>0</v>
      </c>
      <c r="AK161" s="176">
        <f t="shared" si="3784"/>
        <v>0</v>
      </c>
      <c r="AL161" s="175">
        <f t="shared" si="3129"/>
        <v>0</v>
      </c>
      <c r="AM161" s="164">
        <f t="shared" si="3129"/>
        <v>0</v>
      </c>
      <c r="AN161" s="164">
        <f t="shared" si="3129"/>
        <v>0</v>
      </c>
      <c r="AO161" s="165" t="e">
        <f t="shared" si="3130"/>
        <v>#DIV/0!</v>
      </c>
      <c r="AP161" s="164">
        <f t="shared" si="3131"/>
        <v>0</v>
      </c>
      <c r="AQ161" s="176">
        <f t="shared" si="3131"/>
        <v>0</v>
      </c>
      <c r="AR161" s="175">
        <f t="shared" si="3784"/>
        <v>0</v>
      </c>
      <c r="AS161" s="164">
        <f t="shared" si="3784"/>
        <v>0</v>
      </c>
      <c r="AT161" s="164">
        <f t="shared" si="3784"/>
        <v>0</v>
      </c>
      <c r="AU161" s="165" t="e">
        <f t="shared" si="3784"/>
        <v>#DIV/0!</v>
      </c>
      <c r="AV161" s="164">
        <f t="shared" si="3784"/>
        <v>0</v>
      </c>
      <c r="AW161" s="176">
        <f t="shared" si="3784"/>
        <v>0</v>
      </c>
      <c r="AX161" s="175">
        <f t="shared" si="3784"/>
        <v>0</v>
      </c>
      <c r="AY161" s="164">
        <f t="shared" si="3784"/>
        <v>0</v>
      </c>
      <c r="AZ161" s="164">
        <f t="shared" si="3784"/>
        <v>0</v>
      </c>
      <c r="BA161" s="165" t="e">
        <f t="shared" si="3784"/>
        <v>#DIV/0!</v>
      </c>
      <c r="BB161" s="164">
        <f t="shared" si="3784"/>
        <v>0</v>
      </c>
      <c r="BC161" s="176">
        <f t="shared" si="3784"/>
        <v>0</v>
      </c>
      <c r="BD161" s="175">
        <f t="shared" si="3784"/>
        <v>0</v>
      </c>
      <c r="BE161" s="164">
        <f t="shared" si="3784"/>
        <v>0</v>
      </c>
      <c r="BF161" s="164">
        <f t="shared" si="3784"/>
        <v>0</v>
      </c>
      <c r="BG161" s="165" t="e">
        <f t="shared" si="3784"/>
        <v>#DIV/0!</v>
      </c>
      <c r="BH161" s="164">
        <f t="shared" si="3784"/>
        <v>0</v>
      </c>
      <c r="BI161" s="176">
        <f t="shared" si="3784"/>
        <v>0</v>
      </c>
      <c r="BJ161" s="175">
        <f t="shared" si="3141"/>
        <v>24785920</v>
      </c>
      <c r="BK161" s="164">
        <f t="shared" si="3141"/>
        <v>0</v>
      </c>
      <c r="BL161" s="164">
        <f t="shared" si="3141"/>
        <v>24785920</v>
      </c>
      <c r="BM161" s="165">
        <f t="shared" si="3142"/>
        <v>0</v>
      </c>
      <c r="BN161" s="164">
        <f t="shared" si="3143"/>
        <v>5878030.7999999998</v>
      </c>
      <c r="BO161" s="176">
        <f t="shared" si="3143"/>
        <v>18907889.199999999</v>
      </c>
      <c r="BP161" s="175">
        <f t="shared" si="3784"/>
        <v>24785920</v>
      </c>
      <c r="BQ161" s="164">
        <f t="shared" si="3784"/>
        <v>0</v>
      </c>
      <c r="BR161" s="164">
        <f t="shared" si="3784"/>
        <v>24785920</v>
      </c>
      <c r="BS161" s="165" t="e">
        <f t="shared" si="3784"/>
        <v>#DIV/0!</v>
      </c>
      <c r="BT161" s="164">
        <f t="shared" si="3784"/>
        <v>5878030.7999999998</v>
      </c>
      <c r="BU161" s="176">
        <f t="shared" si="3784"/>
        <v>18907889.199999999</v>
      </c>
      <c r="BV161" s="175">
        <f t="shared" si="3784"/>
        <v>0</v>
      </c>
      <c r="BW161" s="164">
        <f t="shared" si="3784"/>
        <v>0</v>
      </c>
      <c r="BX161" s="164">
        <f t="shared" si="3784"/>
        <v>0</v>
      </c>
      <c r="BY161" s="165" t="e">
        <f t="shared" si="3784"/>
        <v>#DIV/0!</v>
      </c>
      <c r="BZ161" s="164">
        <f t="shared" si="3784"/>
        <v>0</v>
      </c>
      <c r="CA161" s="176">
        <f t="shared" si="3784"/>
        <v>0</v>
      </c>
      <c r="CB161" s="175">
        <f t="shared" si="3784"/>
        <v>0</v>
      </c>
      <c r="CC161" s="164">
        <f t="shared" si="3784"/>
        <v>0</v>
      </c>
      <c r="CD161" s="164">
        <f t="shared" si="3784"/>
        <v>0</v>
      </c>
      <c r="CE161" s="165" t="e">
        <f t="shared" si="3784"/>
        <v>#DIV/0!</v>
      </c>
      <c r="CF161" s="164">
        <f t="shared" si="3784"/>
        <v>0</v>
      </c>
      <c r="CG161" s="176">
        <f t="shared" si="3784"/>
        <v>0</v>
      </c>
      <c r="CH161" s="175">
        <f t="shared" si="3153"/>
        <v>0</v>
      </c>
      <c r="CI161" s="164">
        <f t="shared" si="3153"/>
        <v>0</v>
      </c>
      <c r="CJ161" s="164">
        <f t="shared" si="3153"/>
        <v>0</v>
      </c>
      <c r="CK161" s="165" t="e">
        <f t="shared" si="3154"/>
        <v>#DIV/0!</v>
      </c>
      <c r="CL161" s="164">
        <f t="shared" si="3155"/>
        <v>0</v>
      </c>
      <c r="CM161" s="176">
        <f t="shared" si="3155"/>
        <v>0</v>
      </c>
      <c r="CN161" s="175">
        <f t="shared" si="3784"/>
        <v>0</v>
      </c>
      <c r="CO161" s="164">
        <f t="shared" si="3784"/>
        <v>0</v>
      </c>
      <c r="CP161" s="164">
        <f t="shared" si="3784"/>
        <v>0</v>
      </c>
      <c r="CQ161" s="165" t="e">
        <f t="shared" si="3784"/>
        <v>#DIV/0!</v>
      </c>
      <c r="CR161" s="164">
        <f t="shared" si="3784"/>
        <v>0</v>
      </c>
      <c r="CS161" s="176">
        <f t="shared" si="3784"/>
        <v>0</v>
      </c>
      <c r="CT161" s="175">
        <f t="shared" si="3784"/>
        <v>0</v>
      </c>
      <c r="CU161" s="164">
        <f t="shared" si="3784"/>
        <v>0</v>
      </c>
      <c r="CV161" s="164">
        <f t="shared" si="3784"/>
        <v>0</v>
      </c>
      <c r="CW161" s="165" t="e">
        <f t="shared" si="3784"/>
        <v>#DIV/0!</v>
      </c>
      <c r="CX161" s="164">
        <f t="shared" ref="CX161:DV161" si="3785">SUM(CX155:CX160)</f>
        <v>0</v>
      </c>
      <c r="CY161" s="176">
        <f t="shared" si="3785"/>
        <v>0</v>
      </c>
      <c r="CZ161" s="175">
        <f t="shared" si="3785"/>
        <v>0</v>
      </c>
      <c r="DA161" s="164">
        <f t="shared" si="3785"/>
        <v>0</v>
      </c>
      <c r="DB161" s="164">
        <f t="shared" si="3785"/>
        <v>0</v>
      </c>
      <c r="DC161" s="165" t="e">
        <f t="shared" si="3785"/>
        <v>#DIV/0!</v>
      </c>
      <c r="DD161" s="164">
        <f t="shared" si="3785"/>
        <v>0</v>
      </c>
      <c r="DE161" s="176">
        <f t="shared" si="3785"/>
        <v>0</v>
      </c>
      <c r="DF161" s="175">
        <f t="shared" si="3165"/>
        <v>0</v>
      </c>
      <c r="DG161" s="164">
        <f t="shared" si="3165"/>
        <v>0</v>
      </c>
      <c r="DH161" s="164">
        <f t="shared" si="3165"/>
        <v>0</v>
      </c>
      <c r="DI161" s="165" t="e">
        <f t="shared" si="3166"/>
        <v>#DIV/0!</v>
      </c>
      <c r="DJ161" s="164">
        <f t="shared" si="3167"/>
        <v>0</v>
      </c>
      <c r="DK161" s="176">
        <f t="shared" si="3167"/>
        <v>0</v>
      </c>
      <c r="DL161" s="175">
        <f t="shared" si="3785"/>
        <v>0</v>
      </c>
      <c r="DM161" s="164">
        <f t="shared" si="3785"/>
        <v>0</v>
      </c>
      <c r="DN161" s="164">
        <f t="shared" si="3785"/>
        <v>0</v>
      </c>
      <c r="DO161" s="165" t="e">
        <f t="shared" si="3785"/>
        <v>#DIV/0!</v>
      </c>
      <c r="DP161" s="164">
        <f t="shared" si="3785"/>
        <v>0</v>
      </c>
      <c r="DQ161" s="176">
        <f t="shared" si="3785"/>
        <v>0</v>
      </c>
      <c r="DR161" s="175">
        <f t="shared" si="3785"/>
        <v>0</v>
      </c>
      <c r="DS161" s="164">
        <f t="shared" si="3785"/>
        <v>0</v>
      </c>
      <c r="DT161" s="164">
        <f t="shared" si="3785"/>
        <v>0</v>
      </c>
      <c r="DU161" s="165" t="e">
        <f t="shared" si="3785"/>
        <v>#DIV/0!</v>
      </c>
      <c r="DV161" s="164">
        <f t="shared" si="3785"/>
        <v>0</v>
      </c>
      <c r="DW161" s="176">
        <f>SUM(DW155:DW160)</f>
        <v>0</v>
      </c>
      <c r="DX161" s="175">
        <f t="shared" ref="DX161:EC161" si="3786">SUM(DX155:DX160)</f>
        <v>0</v>
      </c>
      <c r="DY161" s="164">
        <f t="shared" si="3786"/>
        <v>0</v>
      </c>
      <c r="DZ161" s="164">
        <f t="shared" si="3786"/>
        <v>0</v>
      </c>
      <c r="EA161" s="165" t="e">
        <f t="shared" si="3786"/>
        <v>#DIV/0!</v>
      </c>
      <c r="EB161" s="164">
        <f t="shared" si="3786"/>
        <v>0</v>
      </c>
      <c r="EC161" s="176">
        <f t="shared" si="3786"/>
        <v>0</v>
      </c>
      <c r="ED161" s="175">
        <f t="shared" si="3177"/>
        <v>0</v>
      </c>
      <c r="EE161" s="164">
        <f t="shared" si="3177"/>
        <v>0</v>
      </c>
      <c r="EF161" s="164">
        <f t="shared" si="3177"/>
        <v>0</v>
      </c>
      <c r="EG161" s="165" t="e">
        <f t="shared" si="3178"/>
        <v>#DIV/0!</v>
      </c>
      <c r="EH161" s="164">
        <f t="shared" si="3179"/>
        <v>0</v>
      </c>
      <c r="EI161" s="176">
        <f t="shared" si="3179"/>
        <v>0</v>
      </c>
      <c r="EJ161" s="175">
        <f t="shared" ref="EJ161:FM161" si="3787">SUM(EJ155:EJ160)</f>
        <v>0</v>
      </c>
      <c r="EK161" s="164">
        <f t="shared" si="3787"/>
        <v>0</v>
      </c>
      <c r="EL161" s="164">
        <f t="shared" si="3787"/>
        <v>0</v>
      </c>
      <c r="EM161" s="165" t="e">
        <f t="shared" si="3787"/>
        <v>#DIV/0!</v>
      </c>
      <c r="EN161" s="164">
        <f t="shared" si="3787"/>
        <v>0</v>
      </c>
      <c r="EO161" s="176">
        <f t="shared" si="3787"/>
        <v>0</v>
      </c>
      <c r="EP161" s="175">
        <f t="shared" si="3787"/>
        <v>0</v>
      </c>
      <c r="EQ161" s="164">
        <f t="shared" si="3787"/>
        <v>0</v>
      </c>
      <c r="ER161" s="164">
        <f t="shared" si="3787"/>
        <v>0</v>
      </c>
      <c r="ES161" s="165" t="e">
        <f t="shared" si="3787"/>
        <v>#DIV/0!</v>
      </c>
      <c r="ET161" s="164">
        <f t="shared" si="3787"/>
        <v>0</v>
      </c>
      <c r="EU161" s="176">
        <f t="shared" si="3787"/>
        <v>0</v>
      </c>
      <c r="EV161" s="175">
        <f t="shared" si="3787"/>
        <v>0</v>
      </c>
      <c r="EW161" s="164">
        <f t="shared" si="3787"/>
        <v>0</v>
      </c>
      <c r="EX161" s="164">
        <f t="shared" si="3787"/>
        <v>0</v>
      </c>
      <c r="EY161" s="165" t="e">
        <f t="shared" si="3787"/>
        <v>#DIV/0!</v>
      </c>
      <c r="EZ161" s="164">
        <f t="shared" si="3787"/>
        <v>0</v>
      </c>
      <c r="FA161" s="176">
        <f t="shared" si="3787"/>
        <v>0</v>
      </c>
      <c r="FB161" s="175">
        <f t="shared" si="3787"/>
        <v>0</v>
      </c>
      <c r="FC161" s="164">
        <f t="shared" si="3787"/>
        <v>0</v>
      </c>
      <c r="FD161" s="164">
        <f t="shared" si="3787"/>
        <v>0</v>
      </c>
      <c r="FE161" s="165" t="e">
        <f t="shared" si="3787"/>
        <v>#DIV/0!</v>
      </c>
      <c r="FF161" s="164">
        <f t="shared" si="3787"/>
        <v>0</v>
      </c>
      <c r="FG161" s="176">
        <f t="shared" si="3787"/>
        <v>0</v>
      </c>
      <c r="FH161" s="175">
        <f t="shared" si="3787"/>
        <v>0</v>
      </c>
      <c r="FI161" s="164">
        <f t="shared" si="3787"/>
        <v>0</v>
      </c>
      <c r="FJ161" s="164">
        <f t="shared" si="3787"/>
        <v>0</v>
      </c>
      <c r="FK161" s="165" t="e">
        <f t="shared" si="3787"/>
        <v>#DIV/0!</v>
      </c>
      <c r="FL161" s="164">
        <f t="shared" si="3787"/>
        <v>0</v>
      </c>
      <c r="FM161" s="176">
        <f t="shared" si="3787"/>
        <v>0</v>
      </c>
      <c r="FN161" s="175">
        <f t="shared" si="3195"/>
        <v>0</v>
      </c>
      <c r="FO161" s="164">
        <f t="shared" si="3195"/>
        <v>0</v>
      </c>
      <c r="FP161" s="164">
        <f t="shared" si="3195"/>
        <v>0</v>
      </c>
      <c r="FQ161" s="165" t="e">
        <f t="shared" si="3196"/>
        <v>#DIV/0!</v>
      </c>
      <c r="FR161" s="164">
        <f t="shared" si="3197"/>
        <v>0</v>
      </c>
      <c r="FS161" s="176">
        <f t="shared" si="3197"/>
        <v>0</v>
      </c>
      <c r="FT161" s="175">
        <f t="shared" ref="FT161:GK161" si="3788">SUM(FT155:FT160)</f>
        <v>0</v>
      </c>
      <c r="FU161" s="164">
        <f t="shared" si="3788"/>
        <v>0</v>
      </c>
      <c r="FV161" s="164">
        <f t="shared" si="3788"/>
        <v>0</v>
      </c>
      <c r="FW161" s="165" t="e">
        <f t="shared" si="3788"/>
        <v>#DIV/0!</v>
      </c>
      <c r="FX161" s="164">
        <f t="shared" si="3788"/>
        <v>0</v>
      </c>
      <c r="FY161" s="176">
        <f t="shared" si="3788"/>
        <v>0</v>
      </c>
      <c r="FZ161" s="175">
        <f t="shared" si="3788"/>
        <v>0</v>
      </c>
      <c r="GA161" s="164">
        <f t="shared" si="3788"/>
        <v>0</v>
      </c>
      <c r="GB161" s="164">
        <f t="shared" si="3788"/>
        <v>0</v>
      </c>
      <c r="GC161" s="165" t="e">
        <f t="shared" si="3788"/>
        <v>#DIV/0!</v>
      </c>
      <c r="GD161" s="164">
        <f t="shared" si="3788"/>
        <v>0</v>
      </c>
      <c r="GE161" s="176">
        <f t="shared" si="3788"/>
        <v>0</v>
      </c>
      <c r="GF161" s="175">
        <f t="shared" si="3788"/>
        <v>0</v>
      </c>
      <c r="GG161" s="164">
        <f t="shared" si="3788"/>
        <v>0</v>
      </c>
      <c r="GH161" s="164">
        <f t="shared" si="3788"/>
        <v>0</v>
      </c>
      <c r="GI161" s="165" t="e">
        <f t="shared" si="3788"/>
        <v>#DIV/0!</v>
      </c>
      <c r="GJ161" s="164">
        <f t="shared" si="3788"/>
        <v>0</v>
      </c>
      <c r="GK161" s="176">
        <f t="shared" si="3788"/>
        <v>0</v>
      </c>
      <c r="GL161" s="175">
        <f t="shared" si="3207"/>
        <v>0</v>
      </c>
      <c r="GM161" s="164">
        <f t="shared" si="3207"/>
        <v>0</v>
      </c>
      <c r="GN161" s="164">
        <f t="shared" si="3207"/>
        <v>0</v>
      </c>
      <c r="GO161" s="165" t="e">
        <f t="shared" si="3208"/>
        <v>#DIV/0!</v>
      </c>
      <c r="GP161" s="164">
        <f t="shared" si="3209"/>
        <v>0</v>
      </c>
      <c r="GQ161" s="176">
        <f t="shared" si="3209"/>
        <v>0</v>
      </c>
      <c r="GR161" s="175">
        <f t="shared" ref="GR161:HT161" si="3789">SUM(GR155:GR160)</f>
        <v>0</v>
      </c>
      <c r="GS161" s="164">
        <f t="shared" si="3789"/>
        <v>0</v>
      </c>
      <c r="GT161" s="164">
        <f t="shared" si="3789"/>
        <v>0</v>
      </c>
      <c r="GU161" s="165" t="e">
        <f t="shared" si="3789"/>
        <v>#DIV/0!</v>
      </c>
      <c r="GV161" s="164">
        <f t="shared" si="3789"/>
        <v>0</v>
      </c>
      <c r="GW161" s="176">
        <f t="shared" si="3789"/>
        <v>0</v>
      </c>
      <c r="GX161" s="175">
        <f t="shared" si="3789"/>
        <v>0</v>
      </c>
      <c r="GY161" s="164">
        <f t="shared" si="3789"/>
        <v>0</v>
      </c>
      <c r="GZ161" s="164">
        <f t="shared" si="3789"/>
        <v>0</v>
      </c>
      <c r="HA161" s="165" t="e">
        <f t="shared" si="3789"/>
        <v>#DIV/0!</v>
      </c>
      <c r="HB161" s="164">
        <f t="shared" si="3789"/>
        <v>0</v>
      </c>
      <c r="HC161" s="176">
        <f t="shared" si="3789"/>
        <v>0</v>
      </c>
      <c r="HD161" s="175">
        <f t="shared" si="3789"/>
        <v>0</v>
      </c>
      <c r="HE161" s="164">
        <f t="shared" si="3789"/>
        <v>0</v>
      </c>
      <c r="HF161" s="164">
        <f t="shared" si="3789"/>
        <v>0</v>
      </c>
      <c r="HG161" s="165" t="e">
        <f t="shared" si="3789"/>
        <v>#DIV/0!</v>
      </c>
      <c r="HH161" s="164">
        <f t="shared" si="3789"/>
        <v>0</v>
      </c>
      <c r="HI161" s="176">
        <f t="shared" si="3789"/>
        <v>0</v>
      </c>
      <c r="HJ161" s="175">
        <f t="shared" si="3789"/>
        <v>0</v>
      </c>
      <c r="HK161" s="164">
        <f t="shared" si="3789"/>
        <v>0</v>
      </c>
      <c r="HL161" s="164">
        <f t="shared" si="3789"/>
        <v>0</v>
      </c>
      <c r="HM161" s="165" t="e">
        <f t="shared" si="3789"/>
        <v>#DIV/0!</v>
      </c>
      <c r="HN161" s="164">
        <f t="shared" si="3789"/>
        <v>0</v>
      </c>
      <c r="HO161" s="176">
        <f t="shared" si="3789"/>
        <v>0</v>
      </c>
      <c r="HP161" s="175">
        <f t="shared" si="3789"/>
        <v>0</v>
      </c>
      <c r="HQ161" s="164">
        <f t="shared" si="3789"/>
        <v>0</v>
      </c>
      <c r="HR161" s="164">
        <f t="shared" si="3789"/>
        <v>0</v>
      </c>
      <c r="HS161" s="165" t="e">
        <f t="shared" si="3789"/>
        <v>#DIV/0!</v>
      </c>
      <c r="HT161" s="164">
        <f t="shared" si="3789"/>
        <v>0</v>
      </c>
      <c r="HU161" s="176">
        <f>SUM(HU155:HU160)</f>
        <v>0</v>
      </c>
      <c r="HV161" s="175">
        <f t="shared" ref="HV161:IA161" si="3790">SUM(HV155:HV160)</f>
        <v>0</v>
      </c>
      <c r="HW161" s="164">
        <f t="shared" si="3790"/>
        <v>0</v>
      </c>
      <c r="HX161" s="164">
        <f t="shared" si="3790"/>
        <v>0</v>
      </c>
      <c r="HY161" s="165" t="e">
        <f t="shared" si="3790"/>
        <v>#DIV/0!</v>
      </c>
      <c r="HZ161" s="164">
        <f t="shared" si="3790"/>
        <v>0</v>
      </c>
      <c r="IA161" s="176">
        <f t="shared" si="3790"/>
        <v>0</v>
      </c>
      <c r="IB161" s="175">
        <f t="shared" si="3228"/>
        <v>0</v>
      </c>
      <c r="IC161" s="164">
        <f t="shared" si="3228"/>
        <v>0</v>
      </c>
      <c r="ID161" s="164">
        <f t="shared" si="3228"/>
        <v>0</v>
      </c>
      <c r="IE161" s="165" t="e">
        <f t="shared" si="3229"/>
        <v>#DIV/0!</v>
      </c>
      <c r="IF161" s="164">
        <f t="shared" si="3230"/>
        <v>0</v>
      </c>
      <c r="IG161" s="176">
        <f t="shared" si="3230"/>
        <v>0</v>
      </c>
      <c r="IH161" s="175">
        <f t="shared" ref="IH161:IY161" si="3791">SUM(IH155:IH160)</f>
        <v>0</v>
      </c>
      <c r="II161" s="164">
        <f t="shared" si="3791"/>
        <v>0</v>
      </c>
      <c r="IJ161" s="164">
        <f t="shared" si="3791"/>
        <v>0</v>
      </c>
      <c r="IK161" s="165" t="e">
        <f t="shared" si="3791"/>
        <v>#DIV/0!</v>
      </c>
      <c r="IL161" s="164">
        <f t="shared" si="3791"/>
        <v>0</v>
      </c>
      <c r="IM161" s="176">
        <f t="shared" si="3791"/>
        <v>0</v>
      </c>
      <c r="IN161" s="175">
        <f t="shared" si="3791"/>
        <v>0</v>
      </c>
      <c r="IO161" s="164">
        <f t="shared" si="3791"/>
        <v>0</v>
      </c>
      <c r="IP161" s="164">
        <f t="shared" si="3791"/>
        <v>0</v>
      </c>
      <c r="IQ161" s="165" t="e">
        <f t="shared" si="3791"/>
        <v>#DIV/0!</v>
      </c>
      <c r="IR161" s="164">
        <f t="shared" si="3791"/>
        <v>0</v>
      </c>
      <c r="IS161" s="176">
        <f t="shared" si="3791"/>
        <v>0</v>
      </c>
      <c r="IT161" s="175">
        <f t="shared" si="3791"/>
        <v>0</v>
      </c>
      <c r="IU161" s="164">
        <f t="shared" si="3791"/>
        <v>0</v>
      </c>
      <c r="IV161" s="164">
        <f t="shared" si="3791"/>
        <v>0</v>
      </c>
      <c r="IW161" s="165" t="e">
        <f t="shared" si="3791"/>
        <v>#DIV/0!</v>
      </c>
      <c r="IX161" s="164">
        <f t="shared" si="3791"/>
        <v>0</v>
      </c>
      <c r="IY161" s="176">
        <f t="shared" si="3791"/>
        <v>0</v>
      </c>
      <c r="IZ161" s="175">
        <f t="shared" si="3240"/>
        <v>0</v>
      </c>
      <c r="JA161" s="164">
        <f t="shared" si="3240"/>
        <v>0</v>
      </c>
      <c r="JB161" s="164">
        <f t="shared" si="3240"/>
        <v>0</v>
      </c>
      <c r="JC161" s="165" t="e">
        <f t="shared" si="3241"/>
        <v>#DIV/0!</v>
      </c>
      <c r="JD161" s="164">
        <f t="shared" si="3242"/>
        <v>0</v>
      </c>
      <c r="JE161" s="176">
        <f t="shared" si="3242"/>
        <v>0</v>
      </c>
      <c r="JF161" s="175">
        <f t="shared" ref="JF161:KC161" si="3792">SUM(JF155:JF160)</f>
        <v>0</v>
      </c>
      <c r="JG161" s="164">
        <f t="shared" si="3792"/>
        <v>0</v>
      </c>
      <c r="JH161" s="164">
        <f t="shared" si="3792"/>
        <v>0</v>
      </c>
      <c r="JI161" s="165" t="e">
        <f t="shared" si="3792"/>
        <v>#DIV/0!</v>
      </c>
      <c r="JJ161" s="164">
        <f t="shared" si="3792"/>
        <v>0</v>
      </c>
      <c r="JK161" s="176">
        <f t="shared" si="3792"/>
        <v>0</v>
      </c>
      <c r="JL161" s="175">
        <f t="shared" si="3792"/>
        <v>0</v>
      </c>
      <c r="JM161" s="164">
        <f t="shared" si="3792"/>
        <v>0</v>
      </c>
      <c r="JN161" s="164">
        <f t="shared" si="3792"/>
        <v>0</v>
      </c>
      <c r="JO161" s="165" t="e">
        <f t="shared" si="3792"/>
        <v>#DIV/0!</v>
      </c>
      <c r="JP161" s="164">
        <f t="shared" si="3792"/>
        <v>0</v>
      </c>
      <c r="JQ161" s="176">
        <f t="shared" si="3792"/>
        <v>0</v>
      </c>
      <c r="JR161" s="175">
        <f t="shared" si="3792"/>
        <v>0</v>
      </c>
      <c r="JS161" s="164">
        <f t="shared" si="3792"/>
        <v>0</v>
      </c>
      <c r="JT161" s="164">
        <f t="shared" si="3792"/>
        <v>0</v>
      </c>
      <c r="JU161" s="165" t="e">
        <f t="shared" si="3792"/>
        <v>#DIV/0!</v>
      </c>
      <c r="JV161" s="164">
        <f t="shared" si="3792"/>
        <v>0</v>
      </c>
      <c r="JW161" s="176">
        <f t="shared" si="3792"/>
        <v>0</v>
      </c>
      <c r="JX161" s="175">
        <f t="shared" si="3792"/>
        <v>0</v>
      </c>
      <c r="JY161" s="164">
        <f t="shared" si="3792"/>
        <v>0</v>
      </c>
      <c r="JZ161" s="164">
        <f t="shared" si="3792"/>
        <v>0</v>
      </c>
      <c r="KA161" s="165" t="e">
        <f t="shared" si="3792"/>
        <v>#DIV/0!</v>
      </c>
      <c r="KB161" s="164">
        <f t="shared" si="3792"/>
        <v>0</v>
      </c>
      <c r="KC161" s="176">
        <f t="shared" si="3792"/>
        <v>0</v>
      </c>
      <c r="KD161" s="175">
        <f t="shared" si="3255"/>
        <v>291000000</v>
      </c>
      <c r="KE161" s="164">
        <f t="shared" si="3255"/>
        <v>0</v>
      </c>
      <c r="KF161" s="164">
        <f t="shared" si="3255"/>
        <v>291000000</v>
      </c>
      <c r="KG161" s="165">
        <f t="shared" si="3256"/>
        <v>0</v>
      </c>
      <c r="KH161" s="164">
        <f t="shared" si="3257"/>
        <v>0</v>
      </c>
      <c r="KI161" s="176">
        <f t="shared" si="3257"/>
        <v>291000000</v>
      </c>
      <c r="KJ161" s="175">
        <f t="shared" ref="KJ161:KU161" si="3793">SUM(KJ155:KJ160)</f>
        <v>291000000</v>
      </c>
      <c r="KK161" s="164">
        <f t="shared" si="3793"/>
        <v>0</v>
      </c>
      <c r="KL161" s="164">
        <f t="shared" si="3793"/>
        <v>291000000</v>
      </c>
      <c r="KM161" s="165" t="e">
        <f t="shared" si="3793"/>
        <v>#DIV/0!</v>
      </c>
      <c r="KN161" s="164">
        <f t="shared" si="3793"/>
        <v>0</v>
      </c>
      <c r="KO161" s="176">
        <f t="shared" si="3793"/>
        <v>291000000</v>
      </c>
      <c r="KP161" s="175">
        <f t="shared" si="3793"/>
        <v>0</v>
      </c>
      <c r="KQ161" s="164">
        <f t="shared" si="3793"/>
        <v>0</v>
      </c>
      <c r="KR161" s="164">
        <f t="shared" si="3793"/>
        <v>0</v>
      </c>
      <c r="KS161" s="165" t="e">
        <f t="shared" si="3793"/>
        <v>#DIV/0!</v>
      </c>
      <c r="KT161" s="164">
        <f t="shared" si="3793"/>
        <v>0</v>
      </c>
      <c r="KU161" s="176">
        <f t="shared" si="3793"/>
        <v>0</v>
      </c>
      <c r="KV161" s="175">
        <f t="shared" si="3264"/>
        <v>0</v>
      </c>
      <c r="KW161" s="164">
        <f t="shared" si="3264"/>
        <v>0</v>
      </c>
      <c r="KX161" s="164">
        <f t="shared" si="3264"/>
        <v>0</v>
      </c>
      <c r="KY161" s="165" t="e">
        <f t="shared" si="3265"/>
        <v>#DIV/0!</v>
      </c>
      <c r="KZ161" s="164">
        <f t="shared" si="3266"/>
        <v>0</v>
      </c>
      <c r="LA161" s="176">
        <f t="shared" si="3266"/>
        <v>0</v>
      </c>
      <c r="LB161" s="175">
        <f t="shared" ref="LB161:LM161" si="3794">SUM(LB155:LB160)</f>
        <v>0</v>
      </c>
      <c r="LC161" s="164">
        <f t="shared" si="3794"/>
        <v>0</v>
      </c>
      <c r="LD161" s="164">
        <f t="shared" si="3794"/>
        <v>0</v>
      </c>
      <c r="LE161" s="165" t="e">
        <f t="shared" si="3794"/>
        <v>#DIV/0!</v>
      </c>
      <c r="LF161" s="164">
        <f t="shared" si="3794"/>
        <v>0</v>
      </c>
      <c r="LG161" s="176">
        <f t="shared" si="3794"/>
        <v>0</v>
      </c>
      <c r="LH161" s="175">
        <f t="shared" si="3794"/>
        <v>0</v>
      </c>
      <c r="LI161" s="164">
        <f t="shared" si="3794"/>
        <v>0</v>
      </c>
      <c r="LJ161" s="164">
        <f t="shared" si="3794"/>
        <v>0</v>
      </c>
      <c r="LK161" s="165" t="e">
        <f t="shared" si="3794"/>
        <v>#DIV/0!</v>
      </c>
      <c r="LL161" s="164">
        <f t="shared" si="3794"/>
        <v>0</v>
      </c>
      <c r="LM161" s="176">
        <f t="shared" si="3794"/>
        <v>0</v>
      </c>
      <c r="LN161" s="175">
        <f t="shared" si="3273"/>
        <v>0</v>
      </c>
      <c r="LO161" s="164">
        <f t="shared" si="3273"/>
        <v>0</v>
      </c>
      <c r="LP161" s="164">
        <f t="shared" si="3273"/>
        <v>0</v>
      </c>
      <c r="LQ161" s="165" t="e">
        <f t="shared" si="3274"/>
        <v>#DIV/0!</v>
      </c>
      <c r="LR161" s="164">
        <f t="shared" si="3275"/>
        <v>0</v>
      </c>
      <c r="LS161" s="176">
        <f t="shared" si="3275"/>
        <v>0</v>
      </c>
      <c r="LT161" s="175">
        <f t="shared" ref="LT161:MD161" si="3795">SUM(LT155:LT160)</f>
        <v>0</v>
      </c>
      <c r="LU161" s="164">
        <f t="shared" si="3795"/>
        <v>0</v>
      </c>
      <c r="LV161" s="164">
        <f t="shared" si="3795"/>
        <v>0</v>
      </c>
      <c r="LW161" s="165" t="e">
        <f t="shared" si="3795"/>
        <v>#DIV/0!</v>
      </c>
      <c r="LX161" s="164">
        <f t="shared" si="3795"/>
        <v>0</v>
      </c>
      <c r="LY161" s="176">
        <f t="shared" si="3795"/>
        <v>0</v>
      </c>
      <c r="LZ161" s="175">
        <f t="shared" si="3795"/>
        <v>0</v>
      </c>
      <c r="MA161" s="164">
        <f t="shared" si="3795"/>
        <v>0</v>
      </c>
      <c r="MB161" s="164">
        <f t="shared" si="3795"/>
        <v>0</v>
      </c>
      <c r="MC161" s="165" t="e">
        <f t="shared" si="3795"/>
        <v>#DIV/0!</v>
      </c>
      <c r="MD161" s="164">
        <f t="shared" si="3795"/>
        <v>0</v>
      </c>
      <c r="ME161" s="176">
        <f>SUM(ME155:ME160)</f>
        <v>0</v>
      </c>
      <c r="MF161" s="175">
        <f t="shared" si="3282"/>
        <v>0</v>
      </c>
      <c r="MG161" s="164">
        <f t="shared" si="3282"/>
        <v>0</v>
      </c>
      <c r="MH161" s="164">
        <f t="shared" si="3282"/>
        <v>0</v>
      </c>
      <c r="MI161" s="165" t="e">
        <f t="shared" si="3283"/>
        <v>#DIV/0!</v>
      </c>
      <c r="MJ161" s="164">
        <f t="shared" si="3284"/>
        <v>0</v>
      </c>
      <c r="MK161" s="176">
        <f t="shared" si="3284"/>
        <v>0</v>
      </c>
      <c r="ML161" s="175">
        <f t="shared" ref="ML161:MW161" si="3796">SUM(ML155:ML160)</f>
        <v>0</v>
      </c>
      <c r="MM161" s="164">
        <f t="shared" si="3796"/>
        <v>0</v>
      </c>
      <c r="MN161" s="164">
        <f t="shared" si="3796"/>
        <v>0</v>
      </c>
      <c r="MO161" s="165" t="e">
        <f t="shared" si="3796"/>
        <v>#DIV/0!</v>
      </c>
      <c r="MP161" s="164">
        <f t="shared" si="3796"/>
        <v>0</v>
      </c>
      <c r="MQ161" s="176">
        <f t="shared" si="3796"/>
        <v>0</v>
      </c>
      <c r="MR161" s="175">
        <f t="shared" si="3796"/>
        <v>0</v>
      </c>
      <c r="MS161" s="164">
        <f t="shared" si="3796"/>
        <v>0</v>
      </c>
      <c r="MT161" s="164">
        <f t="shared" si="3796"/>
        <v>0</v>
      </c>
      <c r="MU161" s="165" t="e">
        <f t="shared" si="3796"/>
        <v>#DIV/0!</v>
      </c>
      <c r="MV161" s="164">
        <f t="shared" si="3796"/>
        <v>0</v>
      </c>
      <c r="MW161" s="176">
        <f t="shared" si="3796"/>
        <v>0</v>
      </c>
      <c r="MX161" s="175">
        <f t="shared" si="3291"/>
        <v>0</v>
      </c>
      <c r="MY161" s="164">
        <f t="shared" si="3291"/>
        <v>0</v>
      </c>
      <c r="MZ161" s="164">
        <f t="shared" si="3291"/>
        <v>0</v>
      </c>
      <c r="NA161" s="165" t="e">
        <f t="shared" si="3292"/>
        <v>#DIV/0!</v>
      </c>
      <c r="NB161" s="164">
        <f t="shared" si="3293"/>
        <v>0</v>
      </c>
      <c r="NC161" s="176">
        <f t="shared" si="3293"/>
        <v>0</v>
      </c>
      <c r="ND161" s="175">
        <f t="shared" ref="ND161:NO161" si="3797">SUM(ND155:ND160)</f>
        <v>0</v>
      </c>
      <c r="NE161" s="164">
        <f t="shared" si="3797"/>
        <v>0</v>
      </c>
      <c r="NF161" s="164">
        <f t="shared" si="3797"/>
        <v>0</v>
      </c>
      <c r="NG161" s="165" t="e">
        <f t="shared" si="3797"/>
        <v>#DIV/0!</v>
      </c>
      <c r="NH161" s="164">
        <f t="shared" si="3797"/>
        <v>0</v>
      </c>
      <c r="NI161" s="176">
        <f t="shared" si="3797"/>
        <v>0</v>
      </c>
      <c r="NJ161" s="175">
        <f t="shared" si="3797"/>
        <v>0</v>
      </c>
      <c r="NK161" s="164">
        <f t="shared" si="3797"/>
        <v>0</v>
      </c>
      <c r="NL161" s="164">
        <f t="shared" si="3797"/>
        <v>0</v>
      </c>
      <c r="NM161" s="165" t="e">
        <f t="shared" si="3797"/>
        <v>#DIV/0!</v>
      </c>
      <c r="NN161" s="164">
        <f t="shared" si="3797"/>
        <v>0</v>
      </c>
      <c r="NO161" s="176">
        <f t="shared" si="3797"/>
        <v>0</v>
      </c>
      <c r="NP161" s="175">
        <f t="shared" si="3300"/>
        <v>0</v>
      </c>
      <c r="NQ161" s="164">
        <f t="shared" si="3300"/>
        <v>0</v>
      </c>
      <c r="NR161" s="164">
        <f t="shared" si="3300"/>
        <v>0</v>
      </c>
      <c r="NS161" s="165" t="e">
        <f t="shared" si="3301"/>
        <v>#DIV/0!</v>
      </c>
      <c r="NT161" s="164">
        <f t="shared" si="3302"/>
        <v>0</v>
      </c>
      <c r="NU161" s="176">
        <f t="shared" si="3302"/>
        <v>0</v>
      </c>
      <c r="NV161" s="175">
        <f t="shared" ref="NV161:OM161" si="3798">SUM(NV155:NV160)</f>
        <v>0</v>
      </c>
      <c r="NW161" s="164">
        <f t="shared" si="3798"/>
        <v>0</v>
      </c>
      <c r="NX161" s="164">
        <f t="shared" si="3798"/>
        <v>0</v>
      </c>
      <c r="NY161" s="165" t="e">
        <f t="shared" si="3798"/>
        <v>#DIV/0!</v>
      </c>
      <c r="NZ161" s="164">
        <f t="shared" si="3798"/>
        <v>0</v>
      </c>
      <c r="OA161" s="176">
        <f t="shared" si="3798"/>
        <v>0</v>
      </c>
      <c r="OB161" s="175">
        <f t="shared" si="3798"/>
        <v>0</v>
      </c>
      <c r="OC161" s="164">
        <f t="shared" si="3798"/>
        <v>0</v>
      </c>
      <c r="OD161" s="164">
        <f t="shared" si="3798"/>
        <v>0</v>
      </c>
      <c r="OE161" s="165" t="e">
        <f t="shared" si="3798"/>
        <v>#DIV/0!</v>
      </c>
      <c r="OF161" s="164">
        <f t="shared" si="3798"/>
        <v>0</v>
      </c>
      <c r="OG161" s="176">
        <f t="shared" si="3798"/>
        <v>0</v>
      </c>
      <c r="OH161" s="175">
        <f t="shared" si="3798"/>
        <v>0</v>
      </c>
      <c r="OI161" s="164">
        <f t="shared" si="3798"/>
        <v>0</v>
      </c>
      <c r="OJ161" s="164">
        <f t="shared" si="3798"/>
        <v>0</v>
      </c>
      <c r="OK161" s="165" t="e">
        <f t="shared" si="3798"/>
        <v>#DIV/0!</v>
      </c>
      <c r="OL161" s="164">
        <f t="shared" si="3798"/>
        <v>0</v>
      </c>
      <c r="OM161" s="176">
        <f t="shared" si="3798"/>
        <v>0</v>
      </c>
      <c r="ON161" s="175">
        <f t="shared" si="3312"/>
        <v>0</v>
      </c>
      <c r="OO161" s="164">
        <f t="shared" si="3312"/>
        <v>0</v>
      </c>
      <c r="OP161" s="164">
        <f t="shared" si="3312"/>
        <v>0</v>
      </c>
      <c r="OQ161" s="165" t="e">
        <f t="shared" si="3313"/>
        <v>#DIV/0!</v>
      </c>
      <c r="OR161" s="164">
        <f t="shared" si="3314"/>
        <v>0</v>
      </c>
      <c r="OS161" s="176">
        <f t="shared" si="3314"/>
        <v>0</v>
      </c>
      <c r="OT161" s="175">
        <f t="shared" ref="OT161:PE161" si="3799">SUM(OT155:OT160)</f>
        <v>0</v>
      </c>
      <c r="OU161" s="164">
        <f t="shared" si="3799"/>
        <v>0</v>
      </c>
      <c r="OV161" s="164">
        <f t="shared" si="3799"/>
        <v>0</v>
      </c>
      <c r="OW161" s="165" t="e">
        <f t="shared" si="3799"/>
        <v>#DIV/0!</v>
      </c>
      <c r="OX161" s="164">
        <f t="shared" si="3799"/>
        <v>0</v>
      </c>
      <c r="OY161" s="176">
        <f t="shared" si="3799"/>
        <v>0</v>
      </c>
      <c r="OZ161" s="175">
        <f t="shared" si="3799"/>
        <v>0</v>
      </c>
      <c r="PA161" s="164">
        <f t="shared" si="3799"/>
        <v>0</v>
      </c>
      <c r="PB161" s="164">
        <f t="shared" si="3799"/>
        <v>0</v>
      </c>
      <c r="PC161" s="165" t="e">
        <f t="shared" si="3799"/>
        <v>#DIV/0!</v>
      </c>
      <c r="PD161" s="164">
        <f t="shared" si="3799"/>
        <v>0</v>
      </c>
      <c r="PE161" s="176">
        <f t="shared" si="3799"/>
        <v>0</v>
      </c>
      <c r="PF161" s="175">
        <f t="shared" si="3321"/>
        <v>0</v>
      </c>
      <c r="PG161" s="164">
        <f t="shared" si="3321"/>
        <v>0</v>
      </c>
      <c r="PH161" s="164">
        <f t="shared" si="3321"/>
        <v>0</v>
      </c>
      <c r="PI161" s="165" t="e">
        <f t="shared" si="3322"/>
        <v>#DIV/0!</v>
      </c>
      <c r="PJ161" s="164">
        <f t="shared" si="3323"/>
        <v>0</v>
      </c>
      <c r="PK161" s="176">
        <f t="shared" si="3323"/>
        <v>0</v>
      </c>
      <c r="PL161" s="175">
        <f t="shared" ref="PL161:PW161" si="3800">SUM(PL155:PL160)</f>
        <v>0</v>
      </c>
      <c r="PM161" s="164">
        <f t="shared" si="3800"/>
        <v>0</v>
      </c>
      <c r="PN161" s="164">
        <f t="shared" si="3800"/>
        <v>0</v>
      </c>
      <c r="PO161" s="165" t="e">
        <f t="shared" si="3800"/>
        <v>#DIV/0!</v>
      </c>
      <c r="PP161" s="164">
        <f t="shared" si="3800"/>
        <v>0</v>
      </c>
      <c r="PQ161" s="176">
        <f t="shared" si="3800"/>
        <v>0</v>
      </c>
      <c r="PR161" s="175">
        <f t="shared" si="3800"/>
        <v>0</v>
      </c>
      <c r="PS161" s="164">
        <f t="shared" si="3800"/>
        <v>0</v>
      </c>
      <c r="PT161" s="164">
        <f t="shared" si="3800"/>
        <v>0</v>
      </c>
      <c r="PU161" s="165" t="e">
        <f t="shared" si="3800"/>
        <v>#DIV/0!</v>
      </c>
      <c r="PV161" s="164">
        <f t="shared" si="3800"/>
        <v>0</v>
      </c>
      <c r="PW161" s="176">
        <f t="shared" si="3800"/>
        <v>0</v>
      </c>
    </row>
    <row r="162" spans="1:439" ht="18.75" customHeight="1">
      <c r="A162" s="108">
        <v>26</v>
      </c>
      <c r="B162" s="196" t="s">
        <v>902</v>
      </c>
      <c r="C162" s="196"/>
      <c r="D162" s="133"/>
      <c r="E162" s="133"/>
      <c r="F162" s="133"/>
      <c r="G162" s="133"/>
      <c r="H162" s="133"/>
      <c r="I162" s="147"/>
      <c r="J162" s="133"/>
      <c r="K162" s="134" t="e">
        <f t="shared" si="3092"/>
        <v>#DIV/0!</v>
      </c>
      <c r="L162" s="133"/>
      <c r="M162" s="135"/>
      <c r="N162" s="136"/>
      <c r="O162" s="148"/>
      <c r="P162" s="137"/>
      <c r="Q162" s="138"/>
      <c r="R162" s="137"/>
      <c r="S162" s="139"/>
      <c r="T162" s="140"/>
      <c r="U162" s="149"/>
      <c r="V162" s="141"/>
      <c r="W162" s="142"/>
      <c r="X162" s="141"/>
      <c r="Y162" s="143"/>
      <c r="Z162" s="144"/>
      <c r="AA162" s="147"/>
      <c r="AB162" s="133"/>
      <c r="AC162" s="134"/>
      <c r="AD162" s="133"/>
      <c r="AE162" s="145"/>
      <c r="AF162" s="144"/>
      <c r="AG162" s="147"/>
      <c r="AH162" s="133"/>
      <c r="AI162" s="134"/>
      <c r="AJ162" s="133"/>
      <c r="AK162" s="145"/>
      <c r="AL162" s="144"/>
      <c r="AM162" s="147"/>
      <c r="AN162" s="133"/>
      <c r="AO162" s="134"/>
      <c r="AP162" s="133"/>
      <c r="AQ162" s="145"/>
      <c r="AR162" s="144"/>
      <c r="AS162" s="147"/>
      <c r="AT162" s="133"/>
      <c r="AU162" s="134"/>
      <c r="AV162" s="133"/>
      <c r="AW162" s="145"/>
      <c r="AX162" s="144"/>
      <c r="AY162" s="147"/>
      <c r="AZ162" s="133"/>
      <c r="BA162" s="134"/>
      <c r="BB162" s="133"/>
      <c r="BC162" s="145"/>
      <c r="BD162" s="144"/>
      <c r="BE162" s="147"/>
      <c r="BF162" s="133"/>
      <c r="BG162" s="134"/>
      <c r="BH162" s="133"/>
      <c r="BI162" s="145"/>
      <c r="BJ162" s="144"/>
      <c r="BK162" s="147"/>
      <c r="BL162" s="133"/>
      <c r="BM162" s="134"/>
      <c r="BN162" s="133"/>
      <c r="BO162" s="145"/>
      <c r="BP162" s="144"/>
      <c r="BQ162" s="147"/>
      <c r="BR162" s="133"/>
      <c r="BS162" s="134"/>
      <c r="BT162" s="133"/>
      <c r="BU162" s="145"/>
      <c r="BV162" s="144"/>
      <c r="BW162" s="147"/>
      <c r="BX162" s="133"/>
      <c r="BY162" s="134"/>
      <c r="BZ162" s="133"/>
      <c r="CA162" s="145"/>
      <c r="CB162" s="144"/>
      <c r="CC162" s="147"/>
      <c r="CD162" s="133"/>
      <c r="CE162" s="134"/>
      <c r="CF162" s="133"/>
      <c r="CG162" s="145"/>
      <c r="CH162" s="144"/>
      <c r="CI162" s="147"/>
      <c r="CJ162" s="133"/>
      <c r="CK162" s="134"/>
      <c r="CL162" s="133"/>
      <c r="CM162" s="145"/>
      <c r="CN162" s="144"/>
      <c r="CO162" s="147"/>
      <c r="CP162" s="133"/>
      <c r="CQ162" s="134"/>
      <c r="CR162" s="133"/>
      <c r="CS162" s="145"/>
      <c r="CT162" s="144"/>
      <c r="CU162" s="147"/>
      <c r="CV162" s="133"/>
      <c r="CW162" s="134"/>
      <c r="CX162" s="133"/>
      <c r="CY162" s="145"/>
      <c r="CZ162" s="144"/>
      <c r="DA162" s="147"/>
      <c r="DB162" s="133"/>
      <c r="DC162" s="134"/>
      <c r="DD162" s="133"/>
      <c r="DE162" s="145"/>
      <c r="DF162" s="144"/>
      <c r="DG162" s="147"/>
      <c r="DH162" s="133"/>
      <c r="DI162" s="134"/>
      <c r="DJ162" s="133"/>
      <c r="DK162" s="145"/>
      <c r="DL162" s="144"/>
      <c r="DM162" s="147"/>
      <c r="DN162" s="133"/>
      <c r="DO162" s="134"/>
      <c r="DP162" s="133"/>
      <c r="DQ162" s="145"/>
      <c r="DR162" s="144"/>
      <c r="DS162" s="147"/>
      <c r="DT162" s="133"/>
      <c r="DU162" s="134"/>
      <c r="DV162" s="133"/>
      <c r="DW162" s="145"/>
      <c r="DX162" s="144"/>
      <c r="DY162" s="147"/>
      <c r="DZ162" s="133"/>
      <c r="EA162" s="134"/>
      <c r="EB162" s="133"/>
      <c r="EC162" s="145"/>
      <c r="ED162" s="144"/>
      <c r="EE162" s="147"/>
      <c r="EF162" s="133"/>
      <c r="EG162" s="134"/>
      <c r="EH162" s="133"/>
      <c r="EI162" s="145"/>
      <c r="EJ162" s="144"/>
      <c r="EK162" s="147"/>
      <c r="EL162" s="133"/>
      <c r="EM162" s="134"/>
      <c r="EN162" s="133"/>
      <c r="EO162" s="145"/>
      <c r="EP162" s="144"/>
      <c r="EQ162" s="147"/>
      <c r="ER162" s="133"/>
      <c r="ES162" s="134"/>
      <c r="ET162" s="133"/>
      <c r="EU162" s="145"/>
      <c r="EV162" s="144"/>
      <c r="EW162" s="147"/>
      <c r="EX162" s="133"/>
      <c r="EY162" s="134"/>
      <c r="EZ162" s="133"/>
      <c r="FA162" s="145"/>
      <c r="FB162" s="144"/>
      <c r="FC162" s="147"/>
      <c r="FD162" s="133"/>
      <c r="FE162" s="134"/>
      <c r="FF162" s="133"/>
      <c r="FG162" s="145"/>
      <c r="FH162" s="144"/>
      <c r="FI162" s="147"/>
      <c r="FJ162" s="133"/>
      <c r="FK162" s="134"/>
      <c r="FL162" s="133"/>
      <c r="FM162" s="145"/>
      <c r="FN162" s="144"/>
      <c r="FO162" s="147"/>
      <c r="FP162" s="133"/>
      <c r="FQ162" s="134"/>
      <c r="FR162" s="133"/>
      <c r="FS162" s="145"/>
      <c r="FT162" s="144"/>
      <c r="FU162" s="147"/>
      <c r="FV162" s="133"/>
      <c r="FW162" s="134"/>
      <c r="FX162" s="133"/>
      <c r="FY162" s="145"/>
      <c r="FZ162" s="144"/>
      <c r="GA162" s="147"/>
      <c r="GB162" s="133"/>
      <c r="GC162" s="134"/>
      <c r="GD162" s="133"/>
      <c r="GE162" s="145"/>
      <c r="GF162" s="144"/>
      <c r="GG162" s="147"/>
      <c r="GH162" s="133"/>
      <c r="GI162" s="134"/>
      <c r="GJ162" s="133"/>
      <c r="GK162" s="145"/>
      <c r="GL162" s="144"/>
      <c r="GM162" s="147"/>
      <c r="GN162" s="133"/>
      <c r="GO162" s="134"/>
      <c r="GP162" s="133"/>
      <c r="GQ162" s="145"/>
      <c r="GR162" s="144"/>
      <c r="GS162" s="147"/>
      <c r="GT162" s="133"/>
      <c r="GU162" s="134"/>
      <c r="GV162" s="133"/>
      <c r="GW162" s="145"/>
      <c r="GX162" s="144"/>
      <c r="GY162" s="147"/>
      <c r="GZ162" s="133"/>
      <c r="HA162" s="134"/>
      <c r="HB162" s="133"/>
      <c r="HC162" s="145"/>
      <c r="HD162" s="144"/>
      <c r="HE162" s="147"/>
      <c r="HF162" s="133"/>
      <c r="HG162" s="134"/>
      <c r="HH162" s="133"/>
      <c r="HI162" s="145"/>
      <c r="HJ162" s="144"/>
      <c r="HK162" s="147"/>
      <c r="HL162" s="133"/>
      <c r="HM162" s="134"/>
      <c r="HN162" s="133"/>
      <c r="HO162" s="145"/>
      <c r="HP162" s="144"/>
      <c r="HQ162" s="147"/>
      <c r="HR162" s="133"/>
      <c r="HS162" s="134"/>
      <c r="HT162" s="133"/>
      <c r="HU162" s="145"/>
      <c r="HV162" s="144"/>
      <c r="HW162" s="147"/>
      <c r="HX162" s="133"/>
      <c r="HY162" s="134"/>
      <c r="HZ162" s="133"/>
      <c r="IA162" s="145"/>
      <c r="IB162" s="144"/>
      <c r="IC162" s="147"/>
      <c r="ID162" s="133"/>
      <c r="IE162" s="134"/>
      <c r="IF162" s="133"/>
      <c r="IG162" s="145"/>
      <c r="IH162" s="144"/>
      <c r="II162" s="147"/>
      <c r="IJ162" s="133"/>
      <c r="IK162" s="134"/>
      <c r="IL162" s="133"/>
      <c r="IM162" s="145"/>
      <c r="IN162" s="144"/>
      <c r="IO162" s="147"/>
      <c r="IP162" s="133"/>
      <c r="IQ162" s="134"/>
      <c r="IR162" s="133"/>
      <c r="IS162" s="145"/>
      <c r="IT162" s="144"/>
      <c r="IU162" s="147"/>
      <c r="IV162" s="133"/>
      <c r="IW162" s="134"/>
      <c r="IX162" s="133"/>
      <c r="IY162" s="145"/>
      <c r="IZ162" s="144"/>
      <c r="JA162" s="147"/>
      <c r="JB162" s="133"/>
      <c r="JC162" s="134"/>
      <c r="JD162" s="133"/>
      <c r="JE162" s="145"/>
      <c r="JF162" s="144"/>
      <c r="JG162" s="147"/>
      <c r="JH162" s="133"/>
      <c r="JI162" s="134"/>
      <c r="JJ162" s="133"/>
      <c r="JK162" s="145"/>
      <c r="JL162" s="144"/>
      <c r="JM162" s="147"/>
      <c r="JN162" s="133"/>
      <c r="JO162" s="134"/>
      <c r="JP162" s="133"/>
      <c r="JQ162" s="145"/>
      <c r="JR162" s="144"/>
      <c r="JS162" s="147"/>
      <c r="JT162" s="133"/>
      <c r="JU162" s="134"/>
      <c r="JV162" s="133"/>
      <c r="JW162" s="145"/>
      <c r="JX162" s="144"/>
      <c r="JY162" s="147"/>
      <c r="JZ162" s="133"/>
      <c r="KA162" s="134"/>
      <c r="KB162" s="133"/>
      <c r="KC162" s="145"/>
      <c r="KD162" s="144"/>
      <c r="KE162" s="147"/>
      <c r="KF162" s="133"/>
      <c r="KG162" s="134"/>
      <c r="KH162" s="133"/>
      <c r="KI162" s="145"/>
      <c r="KJ162" s="144"/>
      <c r="KK162" s="147"/>
      <c r="KL162" s="133"/>
      <c r="KM162" s="134"/>
      <c r="KN162" s="133"/>
      <c r="KO162" s="145"/>
      <c r="KP162" s="144"/>
      <c r="KQ162" s="147"/>
      <c r="KR162" s="133"/>
      <c r="KS162" s="134"/>
      <c r="KT162" s="133"/>
      <c r="KU162" s="145"/>
      <c r="KV162" s="144"/>
      <c r="KW162" s="147"/>
      <c r="KX162" s="133"/>
      <c r="KY162" s="134"/>
      <c r="KZ162" s="133"/>
      <c r="LA162" s="145"/>
      <c r="LB162" s="144"/>
      <c r="LC162" s="147"/>
      <c r="LD162" s="133"/>
      <c r="LE162" s="134"/>
      <c r="LF162" s="133"/>
      <c r="LG162" s="145"/>
      <c r="LH162" s="144"/>
      <c r="LI162" s="147"/>
      <c r="LJ162" s="133"/>
      <c r="LK162" s="134"/>
      <c r="LL162" s="133"/>
      <c r="LM162" s="145"/>
      <c r="LN162" s="144"/>
      <c r="LO162" s="147"/>
      <c r="LP162" s="133"/>
      <c r="LQ162" s="134"/>
      <c r="LR162" s="133"/>
      <c r="LS162" s="145"/>
      <c r="LT162" s="144"/>
      <c r="LU162" s="147"/>
      <c r="LV162" s="133"/>
      <c r="LW162" s="134"/>
      <c r="LX162" s="133"/>
      <c r="LY162" s="145"/>
      <c r="LZ162" s="144"/>
      <c r="MA162" s="147"/>
      <c r="MB162" s="133"/>
      <c r="MC162" s="134"/>
      <c r="MD162" s="133"/>
      <c r="ME162" s="145"/>
      <c r="MF162" s="144"/>
      <c r="MG162" s="147"/>
      <c r="MH162" s="133"/>
      <c r="MI162" s="134"/>
      <c r="MJ162" s="133"/>
      <c r="MK162" s="145"/>
      <c r="ML162" s="144"/>
      <c r="MM162" s="147"/>
      <c r="MN162" s="133"/>
      <c r="MO162" s="134"/>
      <c r="MP162" s="133"/>
      <c r="MQ162" s="145"/>
      <c r="MR162" s="144"/>
      <c r="MS162" s="147"/>
      <c r="MT162" s="133"/>
      <c r="MU162" s="134"/>
      <c r="MV162" s="133"/>
      <c r="MW162" s="145"/>
      <c r="MX162" s="144"/>
      <c r="MY162" s="147"/>
      <c r="MZ162" s="133"/>
      <c r="NA162" s="134"/>
      <c r="NB162" s="133"/>
      <c r="NC162" s="145"/>
      <c r="ND162" s="144"/>
      <c r="NE162" s="147"/>
      <c r="NF162" s="133"/>
      <c r="NG162" s="134"/>
      <c r="NH162" s="133"/>
      <c r="NI162" s="145"/>
      <c r="NJ162" s="144"/>
      <c r="NK162" s="147"/>
      <c r="NL162" s="133"/>
      <c r="NM162" s="134"/>
      <c r="NN162" s="133"/>
      <c r="NO162" s="145"/>
      <c r="NP162" s="144"/>
      <c r="NQ162" s="147"/>
      <c r="NR162" s="133"/>
      <c r="NS162" s="134"/>
      <c r="NT162" s="133"/>
      <c r="NU162" s="145"/>
      <c r="NV162" s="144"/>
      <c r="NW162" s="147"/>
      <c r="NX162" s="133"/>
      <c r="NY162" s="134"/>
      <c r="NZ162" s="133"/>
      <c r="OA162" s="145"/>
      <c r="OB162" s="144"/>
      <c r="OC162" s="147"/>
      <c r="OD162" s="133"/>
      <c r="OE162" s="134"/>
      <c r="OF162" s="133"/>
      <c r="OG162" s="145"/>
      <c r="OH162" s="144"/>
      <c r="OI162" s="147"/>
      <c r="OJ162" s="133"/>
      <c r="OK162" s="134"/>
      <c r="OL162" s="133"/>
      <c r="OM162" s="145"/>
      <c r="ON162" s="144"/>
      <c r="OO162" s="147"/>
      <c r="OP162" s="133"/>
      <c r="OQ162" s="134"/>
      <c r="OR162" s="133"/>
      <c r="OS162" s="145"/>
      <c r="OT162" s="144"/>
      <c r="OU162" s="147"/>
      <c r="OV162" s="133"/>
      <c r="OW162" s="134"/>
      <c r="OX162" s="133"/>
      <c r="OY162" s="145"/>
      <c r="OZ162" s="144"/>
      <c r="PA162" s="147"/>
      <c r="PB162" s="133"/>
      <c r="PC162" s="134"/>
      <c r="PD162" s="133"/>
      <c r="PE162" s="145"/>
      <c r="PF162" s="144"/>
      <c r="PG162" s="147"/>
      <c r="PH162" s="133"/>
      <c r="PI162" s="134"/>
      <c r="PJ162" s="133"/>
      <c r="PK162" s="145"/>
      <c r="PL162" s="144"/>
      <c r="PM162" s="147"/>
      <c r="PN162" s="133"/>
      <c r="PO162" s="134"/>
      <c r="PP162" s="133"/>
      <c r="PQ162" s="145"/>
      <c r="PR162" s="144"/>
      <c r="PS162" s="147"/>
      <c r="PT162" s="133"/>
      <c r="PU162" s="134"/>
      <c r="PV162" s="133"/>
      <c r="PW162" s="145"/>
    </row>
    <row r="163" spans="1:439" s="98" customFormat="1">
      <c r="A163" s="150"/>
      <c r="B163" s="186" t="s">
        <v>903</v>
      </c>
      <c r="C163" s="186" t="s">
        <v>904</v>
      </c>
      <c r="D163" s="152">
        <f>+'[10]ค่าใช้+ประสาน งบโครงการ (P)'!D68</f>
        <v>0</v>
      </c>
      <c r="E163" s="152">
        <f>+'[10]ค่าใช้+ประสาน งบโครงการ (P)'!E68</f>
        <v>0</v>
      </c>
      <c r="F163" s="152">
        <f t="shared" ref="F163:F167" si="3801">+D163+E163</f>
        <v>0</v>
      </c>
      <c r="G163" s="152">
        <f>+'[10]ค่าใช้+ประสาน งบโครงการ (P)'!F68</f>
        <v>0</v>
      </c>
      <c r="H163" s="152">
        <f t="shared" ref="H163:H167" si="3802">+F163-G163</f>
        <v>0</v>
      </c>
      <c r="I163" s="153">
        <f>+'[10]ค่าใช้+ประสาน งบโครงการ (P)'!H68</f>
        <v>0</v>
      </c>
      <c r="J163" s="152">
        <f t="shared" ref="J163:J167" si="3803">+H163-I163</f>
        <v>0</v>
      </c>
      <c r="K163" s="154" t="e">
        <f t="shared" si="3092"/>
        <v>#DIV/0!</v>
      </c>
      <c r="L163" s="152">
        <f>+'[10]ค่าใช้+ประสาน งบโครงการ (P)'!K68</f>
        <v>0</v>
      </c>
      <c r="M163" s="155">
        <f t="shared" ref="M163:M167" si="3804">+J163-L163</f>
        <v>0</v>
      </c>
      <c r="N163" s="136">
        <f t="shared" si="3115"/>
        <v>0</v>
      </c>
      <c r="O163" s="148">
        <f t="shared" si="3115"/>
        <v>0</v>
      </c>
      <c r="P163" s="137">
        <f t="shared" si="3115"/>
        <v>0</v>
      </c>
      <c r="Q163" s="138" t="e">
        <f t="shared" si="3116"/>
        <v>#DIV/0!</v>
      </c>
      <c r="R163" s="137">
        <f t="shared" si="3117"/>
        <v>0</v>
      </c>
      <c r="S163" s="139">
        <f t="shared" si="3117"/>
        <v>0</v>
      </c>
      <c r="T163" s="140">
        <f t="shared" si="3352"/>
        <v>0</v>
      </c>
      <c r="U163" s="149">
        <f t="shared" si="3352"/>
        <v>0</v>
      </c>
      <c r="V163" s="141">
        <f t="shared" ref="V163:V167" si="3805">+T163-U163</f>
        <v>0</v>
      </c>
      <c r="W163" s="142" t="e">
        <f t="shared" si="3120"/>
        <v>#DIV/0!</v>
      </c>
      <c r="X163" s="141">
        <f t="shared" si="3354"/>
        <v>0</v>
      </c>
      <c r="Y163" s="143">
        <f t="shared" ref="Y163:Y167" si="3806">+V163-X163</f>
        <v>0</v>
      </c>
      <c r="Z163" s="144">
        <v>0</v>
      </c>
      <c r="AA163" s="147">
        <v>0</v>
      </c>
      <c r="AB163" s="133">
        <f t="shared" ref="AB163:AB167" si="3807">+Z163-AA163</f>
        <v>0</v>
      </c>
      <c r="AC163" s="134" t="e">
        <f t="shared" ref="AC163:AC167" si="3808">AA163/Z163*100</f>
        <v>#DIV/0!</v>
      </c>
      <c r="AD163" s="133">
        <v>0</v>
      </c>
      <c r="AE163" s="145">
        <f t="shared" ref="AE163:AE167" si="3809">+AB163-AD163</f>
        <v>0</v>
      </c>
      <c r="AF163" s="144">
        <v>0</v>
      </c>
      <c r="AG163" s="147">
        <v>0</v>
      </c>
      <c r="AH163" s="133">
        <f t="shared" ref="AH163:AH167" si="3810">+AF163-AG163</f>
        <v>0</v>
      </c>
      <c r="AI163" s="134" t="e">
        <f t="shared" ref="AI163:AI167" si="3811">AG163/AF163*100</f>
        <v>#DIV/0!</v>
      </c>
      <c r="AJ163" s="133">
        <v>0</v>
      </c>
      <c r="AK163" s="145">
        <f t="shared" ref="AK163:AK167" si="3812">+AH163-AJ163</f>
        <v>0</v>
      </c>
      <c r="AL163" s="144">
        <f t="shared" si="3129"/>
        <v>0</v>
      </c>
      <c r="AM163" s="147">
        <f t="shared" si="3129"/>
        <v>0</v>
      </c>
      <c r="AN163" s="133">
        <f t="shared" si="3129"/>
        <v>0</v>
      </c>
      <c r="AO163" s="134" t="e">
        <f t="shared" si="3130"/>
        <v>#DIV/0!</v>
      </c>
      <c r="AP163" s="133">
        <f t="shared" si="3131"/>
        <v>0</v>
      </c>
      <c r="AQ163" s="145">
        <f t="shared" si="3131"/>
        <v>0</v>
      </c>
      <c r="AR163" s="144"/>
      <c r="AS163" s="147"/>
      <c r="AT163" s="133">
        <f t="shared" si="3132"/>
        <v>0</v>
      </c>
      <c r="AU163" s="134" t="e">
        <f t="shared" si="3133"/>
        <v>#DIV/0!</v>
      </c>
      <c r="AV163" s="133"/>
      <c r="AW163" s="145">
        <f t="shared" si="3134"/>
        <v>0</v>
      </c>
      <c r="AX163" s="144"/>
      <c r="AY163" s="147"/>
      <c r="AZ163" s="133">
        <f t="shared" si="3135"/>
        <v>0</v>
      </c>
      <c r="BA163" s="134" t="e">
        <f t="shared" si="3136"/>
        <v>#DIV/0!</v>
      </c>
      <c r="BB163" s="133"/>
      <c r="BC163" s="145">
        <f t="shared" si="3137"/>
        <v>0</v>
      </c>
      <c r="BD163" s="144"/>
      <c r="BE163" s="147"/>
      <c r="BF163" s="133">
        <f t="shared" si="3138"/>
        <v>0</v>
      </c>
      <c r="BG163" s="134" t="e">
        <f t="shared" si="3139"/>
        <v>#DIV/0!</v>
      </c>
      <c r="BH163" s="133"/>
      <c r="BI163" s="145">
        <f t="shared" si="3140"/>
        <v>0</v>
      </c>
      <c r="BJ163" s="144">
        <f t="shared" si="3141"/>
        <v>0</v>
      </c>
      <c r="BK163" s="147">
        <f t="shared" si="3141"/>
        <v>0</v>
      </c>
      <c r="BL163" s="133">
        <f t="shared" si="3141"/>
        <v>0</v>
      </c>
      <c r="BM163" s="134" t="e">
        <f t="shared" si="3142"/>
        <v>#DIV/0!</v>
      </c>
      <c r="BN163" s="133">
        <f t="shared" si="3143"/>
        <v>0</v>
      </c>
      <c r="BO163" s="145">
        <f t="shared" si="3143"/>
        <v>0</v>
      </c>
      <c r="BP163" s="144"/>
      <c r="BQ163" s="147"/>
      <c r="BR163" s="133">
        <f t="shared" si="3144"/>
        <v>0</v>
      </c>
      <c r="BS163" s="134" t="e">
        <f t="shared" si="3145"/>
        <v>#DIV/0!</v>
      </c>
      <c r="BT163" s="133"/>
      <c r="BU163" s="145">
        <f t="shared" si="3146"/>
        <v>0</v>
      </c>
      <c r="BV163" s="144"/>
      <c r="BW163" s="147"/>
      <c r="BX163" s="133">
        <f t="shared" si="3147"/>
        <v>0</v>
      </c>
      <c r="BY163" s="134" t="e">
        <f t="shared" si="3148"/>
        <v>#DIV/0!</v>
      </c>
      <c r="BZ163" s="133"/>
      <c r="CA163" s="145">
        <f t="shared" si="3149"/>
        <v>0</v>
      </c>
      <c r="CB163" s="144"/>
      <c r="CC163" s="147"/>
      <c r="CD163" s="133">
        <f t="shared" si="3150"/>
        <v>0</v>
      </c>
      <c r="CE163" s="134" t="e">
        <f t="shared" si="3151"/>
        <v>#DIV/0!</v>
      </c>
      <c r="CF163" s="133"/>
      <c r="CG163" s="145">
        <f t="shared" si="3152"/>
        <v>0</v>
      </c>
      <c r="CH163" s="144">
        <f t="shared" si="3153"/>
        <v>0</v>
      </c>
      <c r="CI163" s="147">
        <f t="shared" si="3153"/>
        <v>0</v>
      </c>
      <c r="CJ163" s="133">
        <f t="shared" si="3153"/>
        <v>0</v>
      </c>
      <c r="CK163" s="134" t="e">
        <f t="shared" si="3154"/>
        <v>#DIV/0!</v>
      </c>
      <c r="CL163" s="133">
        <f t="shared" si="3155"/>
        <v>0</v>
      </c>
      <c r="CM163" s="145">
        <f t="shared" si="3155"/>
        <v>0</v>
      </c>
      <c r="CN163" s="144"/>
      <c r="CO163" s="147"/>
      <c r="CP163" s="133">
        <f t="shared" si="3156"/>
        <v>0</v>
      </c>
      <c r="CQ163" s="134" t="e">
        <f t="shared" si="3157"/>
        <v>#DIV/0!</v>
      </c>
      <c r="CR163" s="133"/>
      <c r="CS163" s="145">
        <f t="shared" si="3158"/>
        <v>0</v>
      </c>
      <c r="CT163" s="144"/>
      <c r="CU163" s="147"/>
      <c r="CV163" s="133">
        <f t="shared" si="3159"/>
        <v>0</v>
      </c>
      <c r="CW163" s="134" t="e">
        <f t="shared" si="3160"/>
        <v>#DIV/0!</v>
      </c>
      <c r="CX163" s="133"/>
      <c r="CY163" s="145">
        <f t="shared" si="3161"/>
        <v>0</v>
      </c>
      <c r="CZ163" s="144"/>
      <c r="DA163" s="147"/>
      <c r="DB163" s="133">
        <f t="shared" si="3162"/>
        <v>0</v>
      </c>
      <c r="DC163" s="134" t="e">
        <f t="shared" si="3163"/>
        <v>#DIV/0!</v>
      </c>
      <c r="DD163" s="133"/>
      <c r="DE163" s="145">
        <f t="shared" si="3164"/>
        <v>0</v>
      </c>
      <c r="DF163" s="144">
        <f t="shared" si="3165"/>
        <v>0</v>
      </c>
      <c r="DG163" s="147">
        <f t="shared" si="3165"/>
        <v>0</v>
      </c>
      <c r="DH163" s="133">
        <f t="shared" si="3165"/>
        <v>0</v>
      </c>
      <c r="DI163" s="134" t="e">
        <f t="shared" si="3166"/>
        <v>#DIV/0!</v>
      </c>
      <c r="DJ163" s="133">
        <f t="shared" si="3167"/>
        <v>0</v>
      </c>
      <c r="DK163" s="145">
        <f t="shared" si="3167"/>
        <v>0</v>
      </c>
      <c r="DL163" s="144"/>
      <c r="DM163" s="147"/>
      <c r="DN163" s="133">
        <f t="shared" si="3168"/>
        <v>0</v>
      </c>
      <c r="DO163" s="134" t="e">
        <f t="shared" si="3169"/>
        <v>#DIV/0!</v>
      </c>
      <c r="DP163" s="133"/>
      <c r="DQ163" s="145">
        <f t="shared" si="3170"/>
        <v>0</v>
      </c>
      <c r="DR163" s="144"/>
      <c r="DS163" s="147"/>
      <c r="DT163" s="133">
        <f t="shared" si="3171"/>
        <v>0</v>
      </c>
      <c r="DU163" s="134" t="e">
        <f t="shared" si="3172"/>
        <v>#DIV/0!</v>
      </c>
      <c r="DV163" s="133"/>
      <c r="DW163" s="145">
        <f t="shared" si="3173"/>
        <v>0</v>
      </c>
      <c r="DX163" s="144"/>
      <c r="DY163" s="147"/>
      <c r="DZ163" s="133">
        <f t="shared" ref="DZ163:DZ167" si="3813">+DX163-DY163</f>
        <v>0</v>
      </c>
      <c r="EA163" s="134" t="e">
        <f t="shared" ref="EA163:EA167" si="3814">DY163/DX163*100</f>
        <v>#DIV/0!</v>
      </c>
      <c r="EB163" s="133"/>
      <c r="EC163" s="145">
        <f t="shared" ref="EC163:EC167" si="3815">+DZ163-EB163</f>
        <v>0</v>
      </c>
      <c r="ED163" s="144">
        <f t="shared" si="3177"/>
        <v>0</v>
      </c>
      <c r="EE163" s="147">
        <f t="shared" si="3177"/>
        <v>0</v>
      </c>
      <c r="EF163" s="133">
        <f t="shared" si="3177"/>
        <v>0</v>
      </c>
      <c r="EG163" s="134" t="e">
        <f t="shared" si="3178"/>
        <v>#DIV/0!</v>
      </c>
      <c r="EH163" s="133">
        <f t="shared" si="3179"/>
        <v>0</v>
      </c>
      <c r="EI163" s="145">
        <f t="shared" si="3179"/>
        <v>0</v>
      </c>
      <c r="EJ163" s="144"/>
      <c r="EK163" s="147"/>
      <c r="EL163" s="133">
        <f t="shared" ref="EL163:EL167" si="3816">+EJ163-EK163</f>
        <v>0</v>
      </c>
      <c r="EM163" s="134" t="e">
        <f t="shared" ref="EM163:EM167" si="3817">EK163/EJ163*100</f>
        <v>#DIV/0!</v>
      </c>
      <c r="EN163" s="133"/>
      <c r="EO163" s="145">
        <f t="shared" ref="EO163:EO167" si="3818">+EL163-EN163</f>
        <v>0</v>
      </c>
      <c r="EP163" s="144"/>
      <c r="EQ163" s="147"/>
      <c r="ER163" s="133">
        <f t="shared" ref="ER163:ER167" si="3819">+EP163-EQ163</f>
        <v>0</v>
      </c>
      <c r="ES163" s="134" t="e">
        <f t="shared" ref="ES163:ES167" si="3820">EQ163/EP163*100</f>
        <v>#DIV/0!</v>
      </c>
      <c r="ET163" s="133"/>
      <c r="EU163" s="145">
        <f t="shared" ref="EU163:EU167" si="3821">+ER163-ET163</f>
        <v>0</v>
      </c>
      <c r="EV163" s="144"/>
      <c r="EW163" s="147"/>
      <c r="EX163" s="133">
        <f t="shared" ref="EX163:EX167" si="3822">+EV163-EW163</f>
        <v>0</v>
      </c>
      <c r="EY163" s="134" t="e">
        <f t="shared" ref="EY163:EY167" si="3823">EW163/EV163*100</f>
        <v>#DIV/0!</v>
      </c>
      <c r="EZ163" s="133"/>
      <c r="FA163" s="145">
        <f t="shared" ref="FA163:FA167" si="3824">+EX163-EZ163</f>
        <v>0</v>
      </c>
      <c r="FB163" s="144"/>
      <c r="FC163" s="147"/>
      <c r="FD163" s="133">
        <f t="shared" ref="FD163:FD167" si="3825">+FB163-FC163</f>
        <v>0</v>
      </c>
      <c r="FE163" s="134" t="e">
        <f t="shared" ref="FE163:FE167" si="3826">FC163/FB163*100</f>
        <v>#DIV/0!</v>
      </c>
      <c r="FF163" s="133"/>
      <c r="FG163" s="145">
        <f t="shared" ref="FG163:FG167" si="3827">+FD163-FF163</f>
        <v>0</v>
      </c>
      <c r="FH163" s="144"/>
      <c r="FI163" s="147"/>
      <c r="FJ163" s="133">
        <f t="shared" ref="FJ163:FJ167" si="3828">+FH163-FI163</f>
        <v>0</v>
      </c>
      <c r="FK163" s="134" t="e">
        <f t="shared" ref="FK163:FK167" si="3829">FI163/FH163*100</f>
        <v>#DIV/0!</v>
      </c>
      <c r="FL163" s="133"/>
      <c r="FM163" s="145">
        <f t="shared" ref="FM163:FM167" si="3830">+FJ163-FL163</f>
        <v>0</v>
      </c>
      <c r="FN163" s="144">
        <f t="shared" si="3195"/>
        <v>0</v>
      </c>
      <c r="FO163" s="147">
        <f t="shared" si="3195"/>
        <v>0</v>
      </c>
      <c r="FP163" s="133">
        <f t="shared" si="3195"/>
        <v>0</v>
      </c>
      <c r="FQ163" s="134" t="e">
        <f t="shared" si="3196"/>
        <v>#DIV/0!</v>
      </c>
      <c r="FR163" s="133">
        <f t="shared" si="3197"/>
        <v>0</v>
      </c>
      <c r="FS163" s="145">
        <f t="shared" si="3197"/>
        <v>0</v>
      </c>
      <c r="FT163" s="144"/>
      <c r="FU163" s="147"/>
      <c r="FV163" s="133">
        <f t="shared" ref="FV163:FV167" si="3831">+FT163-FU163</f>
        <v>0</v>
      </c>
      <c r="FW163" s="134" t="e">
        <f t="shared" ref="FW163:FW167" si="3832">FU163/FT163*100</f>
        <v>#DIV/0!</v>
      </c>
      <c r="FX163" s="133"/>
      <c r="FY163" s="145">
        <f t="shared" ref="FY163:FY167" si="3833">+FV163-FX163</f>
        <v>0</v>
      </c>
      <c r="FZ163" s="144"/>
      <c r="GA163" s="147"/>
      <c r="GB163" s="133">
        <f t="shared" ref="GB163:GB167" si="3834">+FZ163-GA163</f>
        <v>0</v>
      </c>
      <c r="GC163" s="134" t="e">
        <f t="shared" ref="GC163:GC167" si="3835">GA163/FZ163*100</f>
        <v>#DIV/0!</v>
      </c>
      <c r="GD163" s="133"/>
      <c r="GE163" s="145">
        <f t="shared" ref="GE163:GE167" si="3836">+GB163-GD163</f>
        <v>0</v>
      </c>
      <c r="GF163" s="144"/>
      <c r="GG163" s="147"/>
      <c r="GH163" s="133">
        <f t="shared" ref="GH163:GH167" si="3837">+GF163-GG163</f>
        <v>0</v>
      </c>
      <c r="GI163" s="134" t="e">
        <f t="shared" ref="GI163:GI167" si="3838">GG163/GF163*100</f>
        <v>#DIV/0!</v>
      </c>
      <c r="GJ163" s="133"/>
      <c r="GK163" s="145">
        <f t="shared" ref="GK163:GK167" si="3839">+GH163-GJ163</f>
        <v>0</v>
      </c>
      <c r="GL163" s="144">
        <f t="shared" si="3207"/>
        <v>0</v>
      </c>
      <c r="GM163" s="147">
        <f t="shared" si="3207"/>
        <v>0</v>
      </c>
      <c r="GN163" s="133">
        <f t="shared" si="3207"/>
        <v>0</v>
      </c>
      <c r="GO163" s="134" t="e">
        <f t="shared" si="3208"/>
        <v>#DIV/0!</v>
      </c>
      <c r="GP163" s="133">
        <f t="shared" si="3209"/>
        <v>0</v>
      </c>
      <c r="GQ163" s="145">
        <f t="shared" si="3209"/>
        <v>0</v>
      </c>
      <c r="GR163" s="144"/>
      <c r="GS163" s="147"/>
      <c r="GT163" s="133">
        <f t="shared" ref="GT163:GT167" si="3840">+GR163-GS163</f>
        <v>0</v>
      </c>
      <c r="GU163" s="134" t="e">
        <f t="shared" ref="GU163:GU167" si="3841">GS163/GR163*100</f>
        <v>#DIV/0!</v>
      </c>
      <c r="GV163" s="133"/>
      <c r="GW163" s="145">
        <f t="shared" ref="GW163:GW167" si="3842">+GT163-GV163</f>
        <v>0</v>
      </c>
      <c r="GX163" s="144"/>
      <c r="GY163" s="147"/>
      <c r="GZ163" s="133">
        <f t="shared" ref="GZ163:GZ167" si="3843">+GX163-GY163</f>
        <v>0</v>
      </c>
      <c r="HA163" s="134" t="e">
        <f t="shared" ref="HA163:HA167" si="3844">GY163/GX163*100</f>
        <v>#DIV/0!</v>
      </c>
      <c r="HB163" s="133"/>
      <c r="HC163" s="145">
        <f t="shared" ref="HC163:HC167" si="3845">+GZ163-HB163</f>
        <v>0</v>
      </c>
      <c r="HD163" s="144"/>
      <c r="HE163" s="147"/>
      <c r="HF163" s="133">
        <f t="shared" ref="HF163:HF167" si="3846">+HD163-HE163</f>
        <v>0</v>
      </c>
      <c r="HG163" s="134" t="e">
        <f t="shared" ref="HG163:HG167" si="3847">HE163/HD163*100</f>
        <v>#DIV/0!</v>
      </c>
      <c r="HH163" s="133"/>
      <c r="HI163" s="145">
        <f t="shared" ref="HI163:HI167" si="3848">+HF163-HH163</f>
        <v>0</v>
      </c>
      <c r="HJ163" s="144"/>
      <c r="HK163" s="147"/>
      <c r="HL163" s="133">
        <f t="shared" ref="HL163:HL167" si="3849">+HJ163-HK163</f>
        <v>0</v>
      </c>
      <c r="HM163" s="134" t="e">
        <f t="shared" ref="HM163:HM167" si="3850">HK163/HJ163*100</f>
        <v>#DIV/0!</v>
      </c>
      <c r="HN163" s="133"/>
      <c r="HO163" s="145">
        <f t="shared" ref="HO163:HO167" si="3851">+HL163-HN163</f>
        <v>0</v>
      </c>
      <c r="HP163" s="144"/>
      <c r="HQ163" s="147"/>
      <c r="HR163" s="133">
        <f t="shared" ref="HR163:HR167" si="3852">+HP163-HQ163</f>
        <v>0</v>
      </c>
      <c r="HS163" s="134" t="e">
        <f t="shared" ref="HS163:HS167" si="3853">HQ163/HP163*100</f>
        <v>#DIV/0!</v>
      </c>
      <c r="HT163" s="133"/>
      <c r="HU163" s="145">
        <f t="shared" ref="HU163:HU167" si="3854">+HR163-HT163</f>
        <v>0</v>
      </c>
      <c r="HV163" s="144"/>
      <c r="HW163" s="147"/>
      <c r="HX163" s="133">
        <f t="shared" ref="HX163:HX167" si="3855">+HV163-HW163</f>
        <v>0</v>
      </c>
      <c r="HY163" s="134" t="e">
        <f t="shared" ref="HY163:HY167" si="3856">HW163/HV163*100</f>
        <v>#DIV/0!</v>
      </c>
      <c r="HZ163" s="133"/>
      <c r="IA163" s="145">
        <f t="shared" ref="IA163:IA167" si="3857">+HX163-HZ163</f>
        <v>0</v>
      </c>
      <c r="IB163" s="144">
        <f t="shared" si="3228"/>
        <v>0</v>
      </c>
      <c r="IC163" s="147">
        <f t="shared" si="3228"/>
        <v>0</v>
      </c>
      <c r="ID163" s="133">
        <f t="shared" si="3228"/>
        <v>0</v>
      </c>
      <c r="IE163" s="134" t="e">
        <f t="shared" si="3229"/>
        <v>#DIV/0!</v>
      </c>
      <c r="IF163" s="133">
        <f t="shared" si="3230"/>
        <v>0</v>
      </c>
      <c r="IG163" s="145">
        <f t="shared" si="3230"/>
        <v>0</v>
      </c>
      <c r="IH163" s="144"/>
      <c r="II163" s="147"/>
      <c r="IJ163" s="133">
        <f t="shared" ref="IJ163:IJ167" si="3858">+IH163-II163</f>
        <v>0</v>
      </c>
      <c r="IK163" s="134" t="e">
        <f t="shared" ref="IK163:IK167" si="3859">II163/IH163*100</f>
        <v>#DIV/0!</v>
      </c>
      <c r="IL163" s="133"/>
      <c r="IM163" s="145">
        <f t="shared" ref="IM163:IM167" si="3860">+IJ163-IL163</f>
        <v>0</v>
      </c>
      <c r="IN163" s="144"/>
      <c r="IO163" s="147"/>
      <c r="IP163" s="133">
        <f t="shared" ref="IP163:IP167" si="3861">+IN163-IO163</f>
        <v>0</v>
      </c>
      <c r="IQ163" s="134" t="e">
        <f t="shared" ref="IQ163:IQ167" si="3862">IO163/IN163*100</f>
        <v>#DIV/0!</v>
      </c>
      <c r="IR163" s="133"/>
      <c r="IS163" s="145">
        <f t="shared" ref="IS163:IS167" si="3863">+IP163-IR163</f>
        <v>0</v>
      </c>
      <c r="IT163" s="144"/>
      <c r="IU163" s="147"/>
      <c r="IV163" s="133">
        <f t="shared" ref="IV163:IV167" si="3864">+IT163-IU163</f>
        <v>0</v>
      </c>
      <c r="IW163" s="134" t="e">
        <f t="shared" ref="IW163:IW167" si="3865">IU163/IT163*100</f>
        <v>#DIV/0!</v>
      </c>
      <c r="IX163" s="133"/>
      <c r="IY163" s="145">
        <f t="shared" ref="IY163:IY167" si="3866">+IV163-IX163</f>
        <v>0</v>
      </c>
      <c r="IZ163" s="144">
        <f t="shared" si="3240"/>
        <v>0</v>
      </c>
      <c r="JA163" s="147">
        <f t="shared" si="3240"/>
        <v>0</v>
      </c>
      <c r="JB163" s="133">
        <f t="shared" si="3240"/>
        <v>0</v>
      </c>
      <c r="JC163" s="134" t="e">
        <f t="shared" si="3241"/>
        <v>#DIV/0!</v>
      </c>
      <c r="JD163" s="133">
        <f t="shared" si="3242"/>
        <v>0</v>
      </c>
      <c r="JE163" s="145">
        <f t="shared" si="3242"/>
        <v>0</v>
      </c>
      <c r="JF163" s="144"/>
      <c r="JG163" s="147"/>
      <c r="JH163" s="133">
        <f t="shared" ref="JH163:JH167" si="3867">+JF163-JG163</f>
        <v>0</v>
      </c>
      <c r="JI163" s="134" t="e">
        <f t="shared" ref="JI163:JI167" si="3868">JG163/JF163*100</f>
        <v>#DIV/0!</v>
      </c>
      <c r="JJ163" s="133"/>
      <c r="JK163" s="145">
        <f t="shared" ref="JK163:JK167" si="3869">+JH163-JJ163</f>
        <v>0</v>
      </c>
      <c r="JL163" s="144"/>
      <c r="JM163" s="147"/>
      <c r="JN163" s="133">
        <f t="shared" ref="JN163:JN167" si="3870">+JL163-JM163</f>
        <v>0</v>
      </c>
      <c r="JO163" s="134" t="e">
        <f t="shared" ref="JO163:JO167" si="3871">JM163/JL163*100</f>
        <v>#DIV/0!</v>
      </c>
      <c r="JP163" s="133"/>
      <c r="JQ163" s="145">
        <f t="shared" ref="JQ163:JQ167" si="3872">+JN163-JP163</f>
        <v>0</v>
      </c>
      <c r="JR163" s="144"/>
      <c r="JS163" s="147"/>
      <c r="JT163" s="133">
        <f t="shared" ref="JT163:JT167" si="3873">+JR163-JS163</f>
        <v>0</v>
      </c>
      <c r="JU163" s="134" t="e">
        <f t="shared" ref="JU163:JU167" si="3874">JS163/JR163*100</f>
        <v>#DIV/0!</v>
      </c>
      <c r="JV163" s="133"/>
      <c r="JW163" s="145">
        <f t="shared" ref="JW163:JW167" si="3875">+JT163-JV163</f>
        <v>0</v>
      </c>
      <c r="JX163" s="144"/>
      <c r="JY163" s="147"/>
      <c r="JZ163" s="133">
        <f t="shared" ref="JZ163:JZ167" si="3876">+JX163-JY163</f>
        <v>0</v>
      </c>
      <c r="KA163" s="134" t="e">
        <f t="shared" ref="KA163:KA167" si="3877">JY163/JX163*100</f>
        <v>#DIV/0!</v>
      </c>
      <c r="KB163" s="133"/>
      <c r="KC163" s="145">
        <f t="shared" ref="KC163:KC167" si="3878">+JZ163-KB163</f>
        <v>0</v>
      </c>
      <c r="KD163" s="144">
        <f t="shared" si="3255"/>
        <v>0</v>
      </c>
      <c r="KE163" s="147">
        <f t="shared" si="3255"/>
        <v>0</v>
      </c>
      <c r="KF163" s="133">
        <f t="shared" si="3255"/>
        <v>0</v>
      </c>
      <c r="KG163" s="134" t="e">
        <f t="shared" si="3256"/>
        <v>#DIV/0!</v>
      </c>
      <c r="KH163" s="133">
        <f t="shared" si="3257"/>
        <v>0</v>
      </c>
      <c r="KI163" s="145">
        <f t="shared" si="3257"/>
        <v>0</v>
      </c>
      <c r="KJ163" s="144"/>
      <c r="KK163" s="147"/>
      <c r="KL163" s="133">
        <f t="shared" ref="KL163:KL167" si="3879">+KJ163-KK163</f>
        <v>0</v>
      </c>
      <c r="KM163" s="134" t="e">
        <f t="shared" ref="KM163:KM167" si="3880">KK163/KJ163*100</f>
        <v>#DIV/0!</v>
      </c>
      <c r="KN163" s="133"/>
      <c r="KO163" s="145">
        <f t="shared" ref="KO163:KO167" si="3881">+KL163-KN163</f>
        <v>0</v>
      </c>
      <c r="KP163" s="144"/>
      <c r="KQ163" s="147"/>
      <c r="KR163" s="133">
        <f t="shared" ref="KR163:KR167" si="3882">+KP163-KQ163</f>
        <v>0</v>
      </c>
      <c r="KS163" s="134" t="e">
        <f t="shared" ref="KS163:KS167" si="3883">KQ163/KP163*100</f>
        <v>#DIV/0!</v>
      </c>
      <c r="KT163" s="133"/>
      <c r="KU163" s="145">
        <f t="shared" ref="KU163:KU167" si="3884">+KR163-KT163</f>
        <v>0</v>
      </c>
      <c r="KV163" s="144">
        <f t="shared" si="3264"/>
        <v>0</v>
      </c>
      <c r="KW163" s="147">
        <f t="shared" si="3264"/>
        <v>0</v>
      </c>
      <c r="KX163" s="133">
        <f t="shared" si="3264"/>
        <v>0</v>
      </c>
      <c r="KY163" s="134" t="e">
        <f t="shared" si="3265"/>
        <v>#DIV/0!</v>
      </c>
      <c r="KZ163" s="133">
        <f t="shared" si="3266"/>
        <v>0</v>
      </c>
      <c r="LA163" s="145">
        <f t="shared" si="3266"/>
        <v>0</v>
      </c>
      <c r="LB163" s="144"/>
      <c r="LC163" s="147"/>
      <c r="LD163" s="133">
        <f t="shared" ref="LD163:LD167" si="3885">+LB163-LC163</f>
        <v>0</v>
      </c>
      <c r="LE163" s="134" t="e">
        <f t="shared" ref="LE163:LE167" si="3886">LC163/LB163*100</f>
        <v>#DIV/0!</v>
      </c>
      <c r="LF163" s="133"/>
      <c r="LG163" s="145">
        <f t="shared" ref="LG163:LG167" si="3887">+LD163-LF163</f>
        <v>0</v>
      </c>
      <c r="LH163" s="144"/>
      <c r="LI163" s="147"/>
      <c r="LJ163" s="133">
        <f t="shared" ref="LJ163:LJ167" si="3888">+LH163-LI163</f>
        <v>0</v>
      </c>
      <c r="LK163" s="134" t="e">
        <f t="shared" ref="LK163:LK167" si="3889">LI163/LH163*100</f>
        <v>#DIV/0!</v>
      </c>
      <c r="LL163" s="133"/>
      <c r="LM163" s="145">
        <f t="shared" ref="LM163:LM167" si="3890">+LJ163-LL163</f>
        <v>0</v>
      </c>
      <c r="LN163" s="144">
        <f t="shared" si="3273"/>
        <v>0</v>
      </c>
      <c r="LO163" s="147">
        <f t="shared" si="3273"/>
        <v>0</v>
      </c>
      <c r="LP163" s="133">
        <f t="shared" si="3273"/>
        <v>0</v>
      </c>
      <c r="LQ163" s="134" t="e">
        <f t="shared" si="3274"/>
        <v>#DIV/0!</v>
      </c>
      <c r="LR163" s="133">
        <f t="shared" si="3275"/>
        <v>0</v>
      </c>
      <c r="LS163" s="145">
        <f t="shared" si="3275"/>
        <v>0</v>
      </c>
      <c r="LT163" s="144"/>
      <c r="LU163" s="147"/>
      <c r="LV163" s="133">
        <f t="shared" ref="LV163:LV167" si="3891">+LT163-LU163</f>
        <v>0</v>
      </c>
      <c r="LW163" s="134" t="e">
        <f t="shared" ref="LW163:LW167" si="3892">LU163/LT163*100</f>
        <v>#DIV/0!</v>
      </c>
      <c r="LX163" s="133"/>
      <c r="LY163" s="145">
        <f t="shared" ref="LY163:LY167" si="3893">+LV163-LX163</f>
        <v>0</v>
      </c>
      <c r="LZ163" s="144"/>
      <c r="MA163" s="147"/>
      <c r="MB163" s="133">
        <f t="shared" ref="MB163:MB167" si="3894">+LZ163-MA163</f>
        <v>0</v>
      </c>
      <c r="MC163" s="134" t="e">
        <f t="shared" ref="MC163:MC167" si="3895">MA163/LZ163*100</f>
        <v>#DIV/0!</v>
      </c>
      <c r="MD163" s="133"/>
      <c r="ME163" s="145">
        <f t="shared" ref="ME163:ME167" si="3896">+MB163-MD163</f>
        <v>0</v>
      </c>
      <c r="MF163" s="144">
        <f t="shared" si="3282"/>
        <v>0</v>
      </c>
      <c r="MG163" s="147">
        <f t="shared" si="3282"/>
        <v>0</v>
      </c>
      <c r="MH163" s="133">
        <f t="shared" si="3282"/>
        <v>0</v>
      </c>
      <c r="MI163" s="134" t="e">
        <f t="shared" si="3283"/>
        <v>#DIV/0!</v>
      </c>
      <c r="MJ163" s="133">
        <f t="shared" si="3284"/>
        <v>0</v>
      </c>
      <c r="MK163" s="145">
        <f t="shared" si="3284"/>
        <v>0</v>
      </c>
      <c r="ML163" s="144"/>
      <c r="MM163" s="147"/>
      <c r="MN163" s="133">
        <f t="shared" ref="MN163:MN167" si="3897">+ML163-MM163</f>
        <v>0</v>
      </c>
      <c r="MO163" s="134" t="e">
        <f t="shared" ref="MO163:MO167" si="3898">MM163/ML163*100</f>
        <v>#DIV/0!</v>
      </c>
      <c r="MP163" s="133"/>
      <c r="MQ163" s="145">
        <f t="shared" ref="MQ163:MQ167" si="3899">+MN163-MP163</f>
        <v>0</v>
      </c>
      <c r="MR163" s="144"/>
      <c r="MS163" s="147"/>
      <c r="MT163" s="133">
        <f t="shared" ref="MT163:MT167" si="3900">+MR163-MS163</f>
        <v>0</v>
      </c>
      <c r="MU163" s="134" t="e">
        <f t="shared" ref="MU163:MU167" si="3901">MS163/MR163*100</f>
        <v>#DIV/0!</v>
      </c>
      <c r="MV163" s="133"/>
      <c r="MW163" s="145">
        <f t="shared" ref="MW163:MW167" si="3902">+MT163-MV163</f>
        <v>0</v>
      </c>
      <c r="MX163" s="144">
        <f t="shared" si="3291"/>
        <v>0</v>
      </c>
      <c r="MY163" s="147">
        <f t="shared" si="3291"/>
        <v>0</v>
      </c>
      <c r="MZ163" s="133">
        <f t="shared" si="3291"/>
        <v>0</v>
      </c>
      <c r="NA163" s="134" t="e">
        <f t="shared" si="3292"/>
        <v>#DIV/0!</v>
      </c>
      <c r="NB163" s="133">
        <f t="shared" si="3293"/>
        <v>0</v>
      </c>
      <c r="NC163" s="145">
        <f t="shared" si="3293"/>
        <v>0</v>
      </c>
      <c r="ND163" s="144"/>
      <c r="NE163" s="147"/>
      <c r="NF163" s="133">
        <f t="shared" ref="NF163:NF167" si="3903">+ND163-NE163</f>
        <v>0</v>
      </c>
      <c r="NG163" s="134" t="e">
        <f t="shared" ref="NG163:NG167" si="3904">NE163/ND163*100</f>
        <v>#DIV/0!</v>
      </c>
      <c r="NH163" s="133"/>
      <c r="NI163" s="145">
        <f t="shared" ref="NI163:NI167" si="3905">+NF163-NH163</f>
        <v>0</v>
      </c>
      <c r="NJ163" s="144"/>
      <c r="NK163" s="147"/>
      <c r="NL163" s="133">
        <f t="shared" ref="NL163:NL167" si="3906">+NJ163-NK163</f>
        <v>0</v>
      </c>
      <c r="NM163" s="134" t="e">
        <f t="shared" ref="NM163:NM167" si="3907">NK163/NJ163*100</f>
        <v>#DIV/0!</v>
      </c>
      <c r="NN163" s="133"/>
      <c r="NO163" s="145">
        <f t="shared" ref="NO163:NO167" si="3908">+NL163-NN163</f>
        <v>0</v>
      </c>
      <c r="NP163" s="144">
        <f t="shared" si="3300"/>
        <v>0</v>
      </c>
      <c r="NQ163" s="147">
        <f t="shared" si="3300"/>
        <v>0</v>
      </c>
      <c r="NR163" s="133">
        <f t="shared" si="3300"/>
        <v>0</v>
      </c>
      <c r="NS163" s="134" t="e">
        <f t="shared" si="3301"/>
        <v>#DIV/0!</v>
      </c>
      <c r="NT163" s="133">
        <f t="shared" si="3302"/>
        <v>0</v>
      </c>
      <c r="NU163" s="145">
        <f t="shared" si="3302"/>
        <v>0</v>
      </c>
      <c r="NV163" s="144"/>
      <c r="NW163" s="147"/>
      <c r="NX163" s="133">
        <f t="shared" ref="NX163:NX167" si="3909">+NV163-NW163</f>
        <v>0</v>
      </c>
      <c r="NY163" s="134" t="e">
        <f t="shared" ref="NY163:NY167" si="3910">NW163/NV163*100</f>
        <v>#DIV/0!</v>
      </c>
      <c r="NZ163" s="133"/>
      <c r="OA163" s="145">
        <f t="shared" ref="OA163:OA167" si="3911">+NX163-NZ163</f>
        <v>0</v>
      </c>
      <c r="OB163" s="144"/>
      <c r="OC163" s="147"/>
      <c r="OD163" s="133">
        <f t="shared" ref="OD163:OD167" si="3912">+OB163-OC163</f>
        <v>0</v>
      </c>
      <c r="OE163" s="134" t="e">
        <f t="shared" ref="OE163:OE167" si="3913">OC163/OB163*100</f>
        <v>#DIV/0!</v>
      </c>
      <c r="OF163" s="133"/>
      <c r="OG163" s="145">
        <f t="shared" ref="OG163:OG167" si="3914">+OD163-OF163</f>
        <v>0</v>
      </c>
      <c r="OH163" s="144"/>
      <c r="OI163" s="147"/>
      <c r="OJ163" s="133">
        <f t="shared" ref="OJ163:OJ167" si="3915">+OH163-OI163</f>
        <v>0</v>
      </c>
      <c r="OK163" s="134" t="e">
        <f t="shared" ref="OK163:OK167" si="3916">OI163/OH163*100</f>
        <v>#DIV/0!</v>
      </c>
      <c r="OL163" s="133"/>
      <c r="OM163" s="145">
        <f t="shared" ref="OM163:OM167" si="3917">+OJ163-OL163</f>
        <v>0</v>
      </c>
      <c r="ON163" s="144">
        <f t="shared" si="3312"/>
        <v>0</v>
      </c>
      <c r="OO163" s="147">
        <f t="shared" si="3312"/>
        <v>0</v>
      </c>
      <c r="OP163" s="133">
        <f t="shared" si="3312"/>
        <v>0</v>
      </c>
      <c r="OQ163" s="134" t="e">
        <f t="shared" si="3313"/>
        <v>#DIV/0!</v>
      </c>
      <c r="OR163" s="133">
        <f t="shared" si="3314"/>
        <v>0</v>
      </c>
      <c r="OS163" s="145">
        <f t="shared" si="3314"/>
        <v>0</v>
      </c>
      <c r="OT163" s="144"/>
      <c r="OU163" s="147"/>
      <c r="OV163" s="133">
        <f t="shared" ref="OV163:OV167" si="3918">+OT163-OU163</f>
        <v>0</v>
      </c>
      <c r="OW163" s="134" t="e">
        <f t="shared" ref="OW163:OW167" si="3919">OU163/OT163*100</f>
        <v>#DIV/0!</v>
      </c>
      <c r="OX163" s="133"/>
      <c r="OY163" s="145">
        <f t="shared" ref="OY163:OY167" si="3920">+OV163-OX163</f>
        <v>0</v>
      </c>
      <c r="OZ163" s="144"/>
      <c r="PA163" s="147"/>
      <c r="PB163" s="133">
        <f t="shared" ref="PB163:PB167" si="3921">+OZ163-PA163</f>
        <v>0</v>
      </c>
      <c r="PC163" s="134" t="e">
        <f t="shared" ref="PC163:PC167" si="3922">PA163/OZ163*100</f>
        <v>#DIV/0!</v>
      </c>
      <c r="PD163" s="133"/>
      <c r="PE163" s="145">
        <f t="shared" ref="PE163:PE167" si="3923">+PB163-PD163</f>
        <v>0</v>
      </c>
      <c r="PF163" s="144">
        <f t="shared" si="3321"/>
        <v>0</v>
      </c>
      <c r="PG163" s="147">
        <f t="shared" si="3321"/>
        <v>0</v>
      </c>
      <c r="PH163" s="133">
        <f t="shared" si="3321"/>
        <v>0</v>
      </c>
      <c r="PI163" s="134" t="e">
        <f t="shared" si="3322"/>
        <v>#DIV/0!</v>
      </c>
      <c r="PJ163" s="133">
        <f t="shared" si="3323"/>
        <v>0</v>
      </c>
      <c r="PK163" s="145">
        <f t="shared" si="3323"/>
        <v>0</v>
      </c>
      <c r="PL163" s="144"/>
      <c r="PM163" s="147"/>
      <c r="PN163" s="133">
        <f t="shared" ref="PN163:PN167" si="3924">+PL163-PM163</f>
        <v>0</v>
      </c>
      <c r="PO163" s="134" t="e">
        <f t="shared" ref="PO163:PO167" si="3925">PM163/PL163*100</f>
        <v>#DIV/0!</v>
      </c>
      <c r="PP163" s="133"/>
      <c r="PQ163" s="145">
        <f t="shared" ref="PQ163:PQ167" si="3926">+PN163-PP163</f>
        <v>0</v>
      </c>
      <c r="PR163" s="144"/>
      <c r="PS163" s="147"/>
      <c r="PT163" s="133">
        <f t="shared" ref="PT163:PT167" si="3927">+PR163-PS163</f>
        <v>0</v>
      </c>
      <c r="PU163" s="134" t="e">
        <f t="shared" ref="PU163:PU167" si="3928">PS163/PR163*100</f>
        <v>#DIV/0!</v>
      </c>
      <c r="PV163" s="133"/>
      <c r="PW163" s="145">
        <f t="shared" ref="PW163:PW167" si="3929">+PT163-PV163</f>
        <v>0</v>
      </c>
    </row>
    <row r="164" spans="1:439" s="98" customFormat="1">
      <c r="A164" s="150"/>
      <c r="B164" s="184" t="s">
        <v>905</v>
      </c>
      <c r="C164" s="184" t="s">
        <v>906</v>
      </c>
      <c r="D164" s="133">
        <f>+'[10]ค่าใช้+ประสาน งบโครงการ (P)'!D70</f>
        <v>0</v>
      </c>
      <c r="E164" s="133">
        <f>+'[10]ค่าใช้+ประสาน งบโครงการ (P)'!E70</f>
        <v>0</v>
      </c>
      <c r="F164" s="133">
        <f t="shared" si="3801"/>
        <v>0</v>
      </c>
      <c r="G164" s="147">
        <f>+'[10]ค่าใช้+ประสาน งบโครงการ (P)'!F70</f>
        <v>0</v>
      </c>
      <c r="H164" s="133">
        <f t="shared" si="3802"/>
        <v>0</v>
      </c>
      <c r="I164" s="147">
        <f>+'[10]ค่าใช้+ประสาน งบโครงการ (P)'!H70</f>
        <v>0</v>
      </c>
      <c r="J164" s="133">
        <f t="shared" si="3803"/>
        <v>0</v>
      </c>
      <c r="K164" s="134" t="e">
        <f t="shared" si="3092"/>
        <v>#DIV/0!</v>
      </c>
      <c r="L164" s="133">
        <f>+'[10]ค่าใช้+ประสาน งบโครงการ (P)'!K70</f>
        <v>0</v>
      </c>
      <c r="M164" s="135">
        <f t="shared" si="3804"/>
        <v>0</v>
      </c>
      <c r="N164" s="136">
        <f t="shared" si="3115"/>
        <v>0</v>
      </c>
      <c r="O164" s="148">
        <f t="shared" si="3115"/>
        <v>0</v>
      </c>
      <c r="P164" s="137">
        <f t="shared" si="3115"/>
        <v>0</v>
      </c>
      <c r="Q164" s="138" t="e">
        <f t="shared" si="3116"/>
        <v>#DIV/0!</v>
      </c>
      <c r="R164" s="137">
        <f t="shared" si="3117"/>
        <v>0</v>
      </c>
      <c r="S164" s="139">
        <f t="shared" si="3117"/>
        <v>0</v>
      </c>
      <c r="T164" s="140">
        <f t="shared" si="3352"/>
        <v>0</v>
      </c>
      <c r="U164" s="149">
        <f t="shared" si="3352"/>
        <v>0</v>
      </c>
      <c r="V164" s="141">
        <f t="shared" si="3805"/>
        <v>0</v>
      </c>
      <c r="W164" s="142" t="e">
        <f t="shared" si="3120"/>
        <v>#DIV/0!</v>
      </c>
      <c r="X164" s="141">
        <f t="shared" si="3354"/>
        <v>0</v>
      </c>
      <c r="Y164" s="143">
        <f t="shared" si="3806"/>
        <v>0</v>
      </c>
      <c r="Z164" s="144">
        <v>0</v>
      </c>
      <c r="AA164" s="147">
        <v>0</v>
      </c>
      <c r="AB164" s="133">
        <f t="shared" si="3807"/>
        <v>0</v>
      </c>
      <c r="AC164" s="134" t="e">
        <f t="shared" si="3808"/>
        <v>#DIV/0!</v>
      </c>
      <c r="AD164" s="133">
        <v>0</v>
      </c>
      <c r="AE164" s="145">
        <f t="shared" si="3809"/>
        <v>0</v>
      </c>
      <c r="AF164" s="144">
        <v>0</v>
      </c>
      <c r="AG164" s="147">
        <v>0</v>
      </c>
      <c r="AH164" s="133">
        <f t="shared" si="3810"/>
        <v>0</v>
      </c>
      <c r="AI164" s="134" t="e">
        <f t="shared" si="3811"/>
        <v>#DIV/0!</v>
      </c>
      <c r="AJ164" s="133">
        <v>0</v>
      </c>
      <c r="AK164" s="145">
        <f t="shared" si="3812"/>
        <v>0</v>
      </c>
      <c r="AL164" s="144">
        <f t="shared" si="3129"/>
        <v>0</v>
      </c>
      <c r="AM164" s="147">
        <f t="shared" si="3129"/>
        <v>0</v>
      </c>
      <c r="AN164" s="133">
        <f t="shared" si="3129"/>
        <v>0</v>
      </c>
      <c r="AO164" s="134" t="e">
        <f t="shared" si="3130"/>
        <v>#DIV/0!</v>
      </c>
      <c r="AP164" s="133">
        <f t="shared" si="3131"/>
        <v>0</v>
      </c>
      <c r="AQ164" s="145">
        <f t="shared" si="3131"/>
        <v>0</v>
      </c>
      <c r="AR164" s="144"/>
      <c r="AS164" s="147"/>
      <c r="AT164" s="133">
        <f t="shared" si="3132"/>
        <v>0</v>
      </c>
      <c r="AU164" s="134" t="e">
        <f t="shared" si="3133"/>
        <v>#DIV/0!</v>
      </c>
      <c r="AV164" s="133"/>
      <c r="AW164" s="145">
        <f t="shared" si="3134"/>
        <v>0</v>
      </c>
      <c r="AX164" s="144"/>
      <c r="AY164" s="147"/>
      <c r="AZ164" s="133">
        <f t="shared" si="3135"/>
        <v>0</v>
      </c>
      <c r="BA164" s="134" t="e">
        <f t="shared" si="3136"/>
        <v>#DIV/0!</v>
      </c>
      <c r="BB164" s="133"/>
      <c r="BC164" s="145">
        <f t="shared" si="3137"/>
        <v>0</v>
      </c>
      <c r="BD164" s="144"/>
      <c r="BE164" s="147"/>
      <c r="BF164" s="133">
        <f t="shared" si="3138"/>
        <v>0</v>
      </c>
      <c r="BG164" s="134" t="e">
        <f t="shared" si="3139"/>
        <v>#DIV/0!</v>
      </c>
      <c r="BH164" s="133"/>
      <c r="BI164" s="145">
        <f t="shared" si="3140"/>
        <v>0</v>
      </c>
      <c r="BJ164" s="144">
        <f t="shared" si="3141"/>
        <v>0</v>
      </c>
      <c r="BK164" s="147">
        <f t="shared" si="3141"/>
        <v>0</v>
      </c>
      <c r="BL164" s="133">
        <f t="shared" si="3141"/>
        <v>0</v>
      </c>
      <c r="BM164" s="134" t="e">
        <f t="shared" si="3142"/>
        <v>#DIV/0!</v>
      </c>
      <c r="BN164" s="133">
        <f t="shared" si="3143"/>
        <v>0</v>
      </c>
      <c r="BO164" s="145">
        <f t="shared" si="3143"/>
        <v>0</v>
      </c>
      <c r="BP164" s="144"/>
      <c r="BQ164" s="147"/>
      <c r="BR164" s="133">
        <f t="shared" si="3144"/>
        <v>0</v>
      </c>
      <c r="BS164" s="134" t="e">
        <f t="shared" si="3145"/>
        <v>#DIV/0!</v>
      </c>
      <c r="BT164" s="133"/>
      <c r="BU164" s="145">
        <f t="shared" si="3146"/>
        <v>0</v>
      </c>
      <c r="BV164" s="144"/>
      <c r="BW164" s="147"/>
      <c r="BX164" s="133">
        <f t="shared" si="3147"/>
        <v>0</v>
      </c>
      <c r="BY164" s="134" t="e">
        <f t="shared" si="3148"/>
        <v>#DIV/0!</v>
      </c>
      <c r="BZ164" s="133"/>
      <c r="CA164" s="145">
        <f t="shared" si="3149"/>
        <v>0</v>
      </c>
      <c r="CB164" s="144"/>
      <c r="CC164" s="147"/>
      <c r="CD164" s="133">
        <f t="shared" si="3150"/>
        <v>0</v>
      </c>
      <c r="CE164" s="134" t="e">
        <f t="shared" si="3151"/>
        <v>#DIV/0!</v>
      </c>
      <c r="CF164" s="133"/>
      <c r="CG164" s="145">
        <f t="shared" si="3152"/>
        <v>0</v>
      </c>
      <c r="CH164" s="144">
        <f t="shared" si="3153"/>
        <v>0</v>
      </c>
      <c r="CI164" s="147">
        <f t="shared" si="3153"/>
        <v>0</v>
      </c>
      <c r="CJ164" s="133">
        <f t="shared" si="3153"/>
        <v>0</v>
      </c>
      <c r="CK164" s="134" t="e">
        <f t="shared" si="3154"/>
        <v>#DIV/0!</v>
      </c>
      <c r="CL164" s="133">
        <f t="shared" si="3155"/>
        <v>0</v>
      </c>
      <c r="CM164" s="145">
        <f t="shared" si="3155"/>
        <v>0</v>
      </c>
      <c r="CN164" s="144"/>
      <c r="CO164" s="147"/>
      <c r="CP164" s="133">
        <f t="shared" si="3156"/>
        <v>0</v>
      </c>
      <c r="CQ164" s="134" t="e">
        <f t="shared" si="3157"/>
        <v>#DIV/0!</v>
      </c>
      <c r="CR164" s="133"/>
      <c r="CS164" s="145">
        <f t="shared" si="3158"/>
        <v>0</v>
      </c>
      <c r="CT164" s="144"/>
      <c r="CU164" s="147"/>
      <c r="CV164" s="133">
        <f t="shared" si="3159"/>
        <v>0</v>
      </c>
      <c r="CW164" s="134" t="e">
        <f t="shared" si="3160"/>
        <v>#DIV/0!</v>
      </c>
      <c r="CX164" s="133"/>
      <c r="CY164" s="145">
        <f t="shared" si="3161"/>
        <v>0</v>
      </c>
      <c r="CZ164" s="144"/>
      <c r="DA164" s="147"/>
      <c r="DB164" s="133">
        <f t="shared" si="3162"/>
        <v>0</v>
      </c>
      <c r="DC164" s="134" t="e">
        <f t="shared" si="3163"/>
        <v>#DIV/0!</v>
      </c>
      <c r="DD164" s="133"/>
      <c r="DE164" s="145">
        <f t="shared" si="3164"/>
        <v>0</v>
      </c>
      <c r="DF164" s="144">
        <f t="shared" si="3165"/>
        <v>0</v>
      </c>
      <c r="DG164" s="147">
        <f t="shared" si="3165"/>
        <v>0</v>
      </c>
      <c r="DH164" s="133">
        <f t="shared" si="3165"/>
        <v>0</v>
      </c>
      <c r="DI164" s="134" t="e">
        <f t="shared" si="3166"/>
        <v>#DIV/0!</v>
      </c>
      <c r="DJ164" s="133">
        <f t="shared" si="3167"/>
        <v>0</v>
      </c>
      <c r="DK164" s="145">
        <f t="shared" si="3167"/>
        <v>0</v>
      </c>
      <c r="DL164" s="144"/>
      <c r="DM164" s="147"/>
      <c r="DN164" s="133">
        <f t="shared" si="3168"/>
        <v>0</v>
      </c>
      <c r="DO164" s="134" t="e">
        <f t="shared" si="3169"/>
        <v>#DIV/0!</v>
      </c>
      <c r="DP164" s="133"/>
      <c r="DQ164" s="145">
        <f t="shared" si="3170"/>
        <v>0</v>
      </c>
      <c r="DR164" s="144"/>
      <c r="DS164" s="147"/>
      <c r="DT164" s="133">
        <f t="shared" si="3171"/>
        <v>0</v>
      </c>
      <c r="DU164" s="134" t="e">
        <f t="shared" si="3172"/>
        <v>#DIV/0!</v>
      </c>
      <c r="DV164" s="133"/>
      <c r="DW164" s="145">
        <f t="shared" si="3173"/>
        <v>0</v>
      </c>
      <c r="DX164" s="144"/>
      <c r="DY164" s="147"/>
      <c r="DZ164" s="133">
        <f t="shared" si="3813"/>
        <v>0</v>
      </c>
      <c r="EA164" s="134" t="e">
        <f t="shared" si="3814"/>
        <v>#DIV/0!</v>
      </c>
      <c r="EB164" s="133"/>
      <c r="EC164" s="145">
        <f t="shared" si="3815"/>
        <v>0</v>
      </c>
      <c r="ED164" s="144">
        <f t="shared" si="3177"/>
        <v>0</v>
      </c>
      <c r="EE164" s="147">
        <f t="shared" si="3177"/>
        <v>0</v>
      </c>
      <c r="EF164" s="133">
        <f t="shared" si="3177"/>
        <v>0</v>
      </c>
      <c r="EG164" s="134" t="e">
        <f t="shared" si="3178"/>
        <v>#DIV/0!</v>
      </c>
      <c r="EH164" s="133">
        <f t="shared" si="3179"/>
        <v>0</v>
      </c>
      <c r="EI164" s="145">
        <f t="shared" si="3179"/>
        <v>0</v>
      </c>
      <c r="EJ164" s="144"/>
      <c r="EK164" s="147"/>
      <c r="EL164" s="133">
        <f t="shared" si="3816"/>
        <v>0</v>
      </c>
      <c r="EM164" s="134" t="e">
        <f t="shared" si="3817"/>
        <v>#DIV/0!</v>
      </c>
      <c r="EN164" s="133"/>
      <c r="EO164" s="145">
        <f t="shared" si="3818"/>
        <v>0</v>
      </c>
      <c r="EP164" s="144"/>
      <c r="EQ164" s="147"/>
      <c r="ER164" s="133">
        <f t="shared" si="3819"/>
        <v>0</v>
      </c>
      <c r="ES164" s="134" t="e">
        <f t="shared" si="3820"/>
        <v>#DIV/0!</v>
      </c>
      <c r="ET164" s="133"/>
      <c r="EU164" s="145">
        <f t="shared" si="3821"/>
        <v>0</v>
      </c>
      <c r="EV164" s="144"/>
      <c r="EW164" s="147"/>
      <c r="EX164" s="133">
        <f t="shared" si="3822"/>
        <v>0</v>
      </c>
      <c r="EY164" s="134" t="e">
        <f t="shared" si="3823"/>
        <v>#DIV/0!</v>
      </c>
      <c r="EZ164" s="133"/>
      <c r="FA164" s="145">
        <f t="shared" si="3824"/>
        <v>0</v>
      </c>
      <c r="FB164" s="144"/>
      <c r="FC164" s="147"/>
      <c r="FD164" s="133">
        <f t="shared" si="3825"/>
        <v>0</v>
      </c>
      <c r="FE164" s="134" t="e">
        <f t="shared" si="3826"/>
        <v>#DIV/0!</v>
      </c>
      <c r="FF164" s="133"/>
      <c r="FG164" s="145">
        <f t="shared" si="3827"/>
        <v>0</v>
      </c>
      <c r="FH164" s="144"/>
      <c r="FI164" s="147"/>
      <c r="FJ164" s="133">
        <f t="shared" si="3828"/>
        <v>0</v>
      </c>
      <c r="FK164" s="134" t="e">
        <f t="shared" si="3829"/>
        <v>#DIV/0!</v>
      </c>
      <c r="FL164" s="133"/>
      <c r="FM164" s="145">
        <f t="shared" si="3830"/>
        <v>0</v>
      </c>
      <c r="FN164" s="144">
        <f t="shared" si="3195"/>
        <v>0</v>
      </c>
      <c r="FO164" s="147">
        <f t="shared" si="3195"/>
        <v>0</v>
      </c>
      <c r="FP164" s="133">
        <f t="shared" si="3195"/>
        <v>0</v>
      </c>
      <c r="FQ164" s="134" t="e">
        <f t="shared" si="3196"/>
        <v>#DIV/0!</v>
      </c>
      <c r="FR164" s="133">
        <f t="shared" si="3197"/>
        <v>0</v>
      </c>
      <c r="FS164" s="145">
        <f t="shared" si="3197"/>
        <v>0</v>
      </c>
      <c r="FT164" s="144"/>
      <c r="FU164" s="147"/>
      <c r="FV164" s="133">
        <f t="shared" si="3831"/>
        <v>0</v>
      </c>
      <c r="FW164" s="134" t="e">
        <f t="shared" si="3832"/>
        <v>#DIV/0!</v>
      </c>
      <c r="FX164" s="133"/>
      <c r="FY164" s="145">
        <f t="shared" si="3833"/>
        <v>0</v>
      </c>
      <c r="FZ164" s="144"/>
      <c r="GA164" s="147"/>
      <c r="GB164" s="133">
        <f t="shared" si="3834"/>
        <v>0</v>
      </c>
      <c r="GC164" s="134" t="e">
        <f t="shared" si="3835"/>
        <v>#DIV/0!</v>
      </c>
      <c r="GD164" s="133"/>
      <c r="GE164" s="145">
        <f t="shared" si="3836"/>
        <v>0</v>
      </c>
      <c r="GF164" s="144"/>
      <c r="GG164" s="147"/>
      <c r="GH164" s="133">
        <f t="shared" si="3837"/>
        <v>0</v>
      </c>
      <c r="GI164" s="134" t="e">
        <f t="shared" si="3838"/>
        <v>#DIV/0!</v>
      </c>
      <c r="GJ164" s="133"/>
      <c r="GK164" s="145">
        <f t="shared" si="3839"/>
        <v>0</v>
      </c>
      <c r="GL164" s="144">
        <f t="shared" si="3207"/>
        <v>0</v>
      </c>
      <c r="GM164" s="147">
        <f t="shared" si="3207"/>
        <v>0</v>
      </c>
      <c r="GN164" s="133">
        <f t="shared" si="3207"/>
        <v>0</v>
      </c>
      <c r="GO164" s="134" t="e">
        <f t="shared" si="3208"/>
        <v>#DIV/0!</v>
      </c>
      <c r="GP164" s="133">
        <f t="shared" si="3209"/>
        <v>0</v>
      </c>
      <c r="GQ164" s="145">
        <f t="shared" si="3209"/>
        <v>0</v>
      </c>
      <c r="GR164" s="144"/>
      <c r="GS164" s="147"/>
      <c r="GT164" s="133">
        <f t="shared" si="3840"/>
        <v>0</v>
      </c>
      <c r="GU164" s="134" t="e">
        <f t="shared" si="3841"/>
        <v>#DIV/0!</v>
      </c>
      <c r="GV164" s="133"/>
      <c r="GW164" s="145">
        <f t="shared" si="3842"/>
        <v>0</v>
      </c>
      <c r="GX164" s="144"/>
      <c r="GY164" s="147"/>
      <c r="GZ164" s="133">
        <f t="shared" si="3843"/>
        <v>0</v>
      </c>
      <c r="HA164" s="134" t="e">
        <f t="shared" si="3844"/>
        <v>#DIV/0!</v>
      </c>
      <c r="HB164" s="133"/>
      <c r="HC164" s="145">
        <f t="shared" si="3845"/>
        <v>0</v>
      </c>
      <c r="HD164" s="144"/>
      <c r="HE164" s="147"/>
      <c r="HF164" s="133">
        <f t="shared" si="3846"/>
        <v>0</v>
      </c>
      <c r="HG164" s="134" t="e">
        <f t="shared" si="3847"/>
        <v>#DIV/0!</v>
      </c>
      <c r="HH164" s="133"/>
      <c r="HI164" s="145">
        <f t="shared" si="3848"/>
        <v>0</v>
      </c>
      <c r="HJ164" s="144"/>
      <c r="HK164" s="147"/>
      <c r="HL164" s="133">
        <f t="shared" si="3849"/>
        <v>0</v>
      </c>
      <c r="HM164" s="134" t="e">
        <f t="shared" si="3850"/>
        <v>#DIV/0!</v>
      </c>
      <c r="HN164" s="133"/>
      <c r="HO164" s="145">
        <f t="shared" si="3851"/>
        <v>0</v>
      </c>
      <c r="HP164" s="144"/>
      <c r="HQ164" s="147"/>
      <c r="HR164" s="133">
        <f t="shared" si="3852"/>
        <v>0</v>
      </c>
      <c r="HS164" s="134" t="e">
        <f t="shared" si="3853"/>
        <v>#DIV/0!</v>
      </c>
      <c r="HT164" s="133"/>
      <c r="HU164" s="145">
        <f t="shared" si="3854"/>
        <v>0</v>
      </c>
      <c r="HV164" s="144"/>
      <c r="HW164" s="147"/>
      <c r="HX164" s="133">
        <f t="shared" si="3855"/>
        <v>0</v>
      </c>
      <c r="HY164" s="134" t="e">
        <f t="shared" si="3856"/>
        <v>#DIV/0!</v>
      </c>
      <c r="HZ164" s="133"/>
      <c r="IA164" s="145">
        <f t="shared" si="3857"/>
        <v>0</v>
      </c>
      <c r="IB164" s="144">
        <f t="shared" si="3228"/>
        <v>0</v>
      </c>
      <c r="IC164" s="147">
        <f t="shared" si="3228"/>
        <v>0</v>
      </c>
      <c r="ID164" s="133">
        <f t="shared" si="3228"/>
        <v>0</v>
      </c>
      <c r="IE164" s="134" t="e">
        <f t="shared" si="3229"/>
        <v>#DIV/0!</v>
      </c>
      <c r="IF164" s="133">
        <f t="shared" si="3230"/>
        <v>0</v>
      </c>
      <c r="IG164" s="145">
        <f t="shared" si="3230"/>
        <v>0</v>
      </c>
      <c r="IH164" s="144"/>
      <c r="II164" s="147"/>
      <c r="IJ164" s="133">
        <f t="shared" si="3858"/>
        <v>0</v>
      </c>
      <c r="IK164" s="134" t="e">
        <f t="shared" si="3859"/>
        <v>#DIV/0!</v>
      </c>
      <c r="IL164" s="133"/>
      <c r="IM164" s="145">
        <f t="shared" si="3860"/>
        <v>0</v>
      </c>
      <c r="IN164" s="144"/>
      <c r="IO164" s="147"/>
      <c r="IP164" s="133">
        <f t="shared" si="3861"/>
        <v>0</v>
      </c>
      <c r="IQ164" s="134" t="e">
        <f t="shared" si="3862"/>
        <v>#DIV/0!</v>
      </c>
      <c r="IR164" s="133"/>
      <c r="IS164" s="145">
        <f t="shared" si="3863"/>
        <v>0</v>
      </c>
      <c r="IT164" s="144"/>
      <c r="IU164" s="147"/>
      <c r="IV164" s="133">
        <f t="shared" si="3864"/>
        <v>0</v>
      </c>
      <c r="IW164" s="134" t="e">
        <f t="shared" si="3865"/>
        <v>#DIV/0!</v>
      </c>
      <c r="IX164" s="133"/>
      <c r="IY164" s="145">
        <f t="shared" si="3866"/>
        <v>0</v>
      </c>
      <c r="IZ164" s="144">
        <f t="shared" si="3240"/>
        <v>0</v>
      </c>
      <c r="JA164" s="147">
        <f t="shared" si="3240"/>
        <v>0</v>
      </c>
      <c r="JB164" s="133">
        <f t="shared" si="3240"/>
        <v>0</v>
      </c>
      <c r="JC164" s="134" t="e">
        <f t="shared" si="3241"/>
        <v>#DIV/0!</v>
      </c>
      <c r="JD164" s="133">
        <f t="shared" si="3242"/>
        <v>0</v>
      </c>
      <c r="JE164" s="145">
        <f t="shared" si="3242"/>
        <v>0</v>
      </c>
      <c r="JF164" s="144"/>
      <c r="JG164" s="147"/>
      <c r="JH164" s="133">
        <f t="shared" si="3867"/>
        <v>0</v>
      </c>
      <c r="JI164" s="134" t="e">
        <f t="shared" si="3868"/>
        <v>#DIV/0!</v>
      </c>
      <c r="JJ164" s="133"/>
      <c r="JK164" s="145">
        <f t="shared" si="3869"/>
        <v>0</v>
      </c>
      <c r="JL164" s="144"/>
      <c r="JM164" s="147"/>
      <c r="JN164" s="133">
        <f t="shared" si="3870"/>
        <v>0</v>
      </c>
      <c r="JO164" s="134" t="e">
        <f t="shared" si="3871"/>
        <v>#DIV/0!</v>
      </c>
      <c r="JP164" s="133"/>
      <c r="JQ164" s="145">
        <f t="shared" si="3872"/>
        <v>0</v>
      </c>
      <c r="JR164" s="144"/>
      <c r="JS164" s="147"/>
      <c r="JT164" s="133">
        <f t="shared" si="3873"/>
        <v>0</v>
      </c>
      <c r="JU164" s="134" t="e">
        <f t="shared" si="3874"/>
        <v>#DIV/0!</v>
      </c>
      <c r="JV164" s="133"/>
      <c r="JW164" s="145">
        <f t="shared" si="3875"/>
        <v>0</v>
      </c>
      <c r="JX164" s="144"/>
      <c r="JY164" s="147"/>
      <c r="JZ164" s="133">
        <f t="shared" si="3876"/>
        <v>0</v>
      </c>
      <c r="KA164" s="134" t="e">
        <f t="shared" si="3877"/>
        <v>#DIV/0!</v>
      </c>
      <c r="KB164" s="133"/>
      <c r="KC164" s="145">
        <f t="shared" si="3878"/>
        <v>0</v>
      </c>
      <c r="KD164" s="144">
        <f t="shared" si="3255"/>
        <v>0</v>
      </c>
      <c r="KE164" s="147">
        <f t="shared" si="3255"/>
        <v>0</v>
      </c>
      <c r="KF164" s="133">
        <f t="shared" si="3255"/>
        <v>0</v>
      </c>
      <c r="KG164" s="134" t="e">
        <f t="shared" si="3256"/>
        <v>#DIV/0!</v>
      </c>
      <c r="KH164" s="133">
        <f t="shared" si="3257"/>
        <v>0</v>
      </c>
      <c r="KI164" s="145">
        <f t="shared" si="3257"/>
        <v>0</v>
      </c>
      <c r="KJ164" s="144"/>
      <c r="KK164" s="147"/>
      <c r="KL164" s="133">
        <f t="shared" si="3879"/>
        <v>0</v>
      </c>
      <c r="KM164" s="134" t="e">
        <f t="shared" si="3880"/>
        <v>#DIV/0!</v>
      </c>
      <c r="KN164" s="133"/>
      <c r="KO164" s="145">
        <f t="shared" si="3881"/>
        <v>0</v>
      </c>
      <c r="KP164" s="144"/>
      <c r="KQ164" s="147"/>
      <c r="KR164" s="133">
        <f t="shared" si="3882"/>
        <v>0</v>
      </c>
      <c r="KS164" s="134" t="e">
        <f t="shared" si="3883"/>
        <v>#DIV/0!</v>
      </c>
      <c r="KT164" s="133"/>
      <c r="KU164" s="145">
        <f t="shared" si="3884"/>
        <v>0</v>
      </c>
      <c r="KV164" s="144">
        <f t="shared" si="3264"/>
        <v>0</v>
      </c>
      <c r="KW164" s="147">
        <f t="shared" si="3264"/>
        <v>0</v>
      </c>
      <c r="KX164" s="133">
        <f t="shared" si="3264"/>
        <v>0</v>
      </c>
      <c r="KY164" s="134" t="e">
        <f t="shared" si="3265"/>
        <v>#DIV/0!</v>
      </c>
      <c r="KZ164" s="133">
        <f t="shared" si="3266"/>
        <v>0</v>
      </c>
      <c r="LA164" s="145">
        <f t="shared" si="3266"/>
        <v>0</v>
      </c>
      <c r="LB164" s="144"/>
      <c r="LC164" s="147"/>
      <c r="LD164" s="133">
        <f t="shared" si="3885"/>
        <v>0</v>
      </c>
      <c r="LE164" s="134" t="e">
        <f t="shared" si="3886"/>
        <v>#DIV/0!</v>
      </c>
      <c r="LF164" s="133"/>
      <c r="LG164" s="145">
        <f t="shared" si="3887"/>
        <v>0</v>
      </c>
      <c r="LH164" s="144"/>
      <c r="LI164" s="147"/>
      <c r="LJ164" s="133">
        <f t="shared" si="3888"/>
        <v>0</v>
      </c>
      <c r="LK164" s="134" t="e">
        <f t="shared" si="3889"/>
        <v>#DIV/0!</v>
      </c>
      <c r="LL164" s="133"/>
      <c r="LM164" s="145">
        <f t="shared" si="3890"/>
        <v>0</v>
      </c>
      <c r="LN164" s="144">
        <f t="shared" si="3273"/>
        <v>0</v>
      </c>
      <c r="LO164" s="147">
        <f t="shared" si="3273"/>
        <v>0</v>
      </c>
      <c r="LP164" s="133">
        <f t="shared" si="3273"/>
        <v>0</v>
      </c>
      <c r="LQ164" s="134" t="e">
        <f t="shared" si="3274"/>
        <v>#DIV/0!</v>
      </c>
      <c r="LR164" s="133">
        <f t="shared" si="3275"/>
        <v>0</v>
      </c>
      <c r="LS164" s="145">
        <f t="shared" si="3275"/>
        <v>0</v>
      </c>
      <c r="LT164" s="144"/>
      <c r="LU164" s="147"/>
      <c r="LV164" s="133">
        <f t="shared" si="3891"/>
        <v>0</v>
      </c>
      <c r="LW164" s="134" t="e">
        <f t="shared" si="3892"/>
        <v>#DIV/0!</v>
      </c>
      <c r="LX164" s="133"/>
      <c r="LY164" s="145">
        <f t="shared" si="3893"/>
        <v>0</v>
      </c>
      <c r="LZ164" s="144"/>
      <c r="MA164" s="147"/>
      <c r="MB164" s="133">
        <f t="shared" si="3894"/>
        <v>0</v>
      </c>
      <c r="MC164" s="134" t="e">
        <f t="shared" si="3895"/>
        <v>#DIV/0!</v>
      </c>
      <c r="MD164" s="133"/>
      <c r="ME164" s="145">
        <f t="shared" si="3896"/>
        <v>0</v>
      </c>
      <c r="MF164" s="144">
        <f t="shared" si="3282"/>
        <v>0</v>
      </c>
      <c r="MG164" s="147">
        <f t="shared" si="3282"/>
        <v>0</v>
      </c>
      <c r="MH164" s="133">
        <f t="shared" si="3282"/>
        <v>0</v>
      </c>
      <c r="MI164" s="134" t="e">
        <f t="shared" si="3283"/>
        <v>#DIV/0!</v>
      </c>
      <c r="MJ164" s="133">
        <f t="shared" si="3284"/>
        <v>0</v>
      </c>
      <c r="MK164" s="145">
        <f t="shared" si="3284"/>
        <v>0</v>
      </c>
      <c r="ML164" s="144"/>
      <c r="MM164" s="147"/>
      <c r="MN164" s="133">
        <f t="shared" si="3897"/>
        <v>0</v>
      </c>
      <c r="MO164" s="134" t="e">
        <f t="shared" si="3898"/>
        <v>#DIV/0!</v>
      </c>
      <c r="MP164" s="133"/>
      <c r="MQ164" s="145">
        <f t="shared" si="3899"/>
        <v>0</v>
      </c>
      <c r="MR164" s="144"/>
      <c r="MS164" s="147"/>
      <c r="MT164" s="133">
        <f t="shared" si="3900"/>
        <v>0</v>
      </c>
      <c r="MU164" s="134" t="e">
        <f t="shared" si="3901"/>
        <v>#DIV/0!</v>
      </c>
      <c r="MV164" s="133"/>
      <c r="MW164" s="145">
        <f t="shared" si="3902"/>
        <v>0</v>
      </c>
      <c r="MX164" s="144">
        <f t="shared" si="3291"/>
        <v>0</v>
      </c>
      <c r="MY164" s="147">
        <f t="shared" si="3291"/>
        <v>0</v>
      </c>
      <c r="MZ164" s="133">
        <f t="shared" si="3291"/>
        <v>0</v>
      </c>
      <c r="NA164" s="134" t="e">
        <f t="shared" si="3292"/>
        <v>#DIV/0!</v>
      </c>
      <c r="NB164" s="133">
        <f t="shared" si="3293"/>
        <v>0</v>
      </c>
      <c r="NC164" s="145">
        <f t="shared" si="3293"/>
        <v>0</v>
      </c>
      <c r="ND164" s="144"/>
      <c r="NE164" s="147"/>
      <c r="NF164" s="133">
        <f t="shared" si="3903"/>
        <v>0</v>
      </c>
      <c r="NG164" s="134" t="e">
        <f t="shared" si="3904"/>
        <v>#DIV/0!</v>
      </c>
      <c r="NH164" s="133"/>
      <c r="NI164" s="145">
        <f t="shared" si="3905"/>
        <v>0</v>
      </c>
      <c r="NJ164" s="144"/>
      <c r="NK164" s="147"/>
      <c r="NL164" s="133">
        <f t="shared" si="3906"/>
        <v>0</v>
      </c>
      <c r="NM164" s="134" t="e">
        <f t="shared" si="3907"/>
        <v>#DIV/0!</v>
      </c>
      <c r="NN164" s="133"/>
      <c r="NO164" s="145">
        <f t="shared" si="3908"/>
        <v>0</v>
      </c>
      <c r="NP164" s="144">
        <f t="shared" si="3300"/>
        <v>0</v>
      </c>
      <c r="NQ164" s="147">
        <f t="shared" si="3300"/>
        <v>0</v>
      </c>
      <c r="NR164" s="133">
        <f t="shared" si="3300"/>
        <v>0</v>
      </c>
      <c r="NS164" s="134" t="e">
        <f t="shared" si="3301"/>
        <v>#DIV/0!</v>
      </c>
      <c r="NT164" s="133">
        <f t="shared" si="3302"/>
        <v>0</v>
      </c>
      <c r="NU164" s="145">
        <f t="shared" si="3302"/>
        <v>0</v>
      </c>
      <c r="NV164" s="144"/>
      <c r="NW164" s="147"/>
      <c r="NX164" s="133">
        <f t="shared" si="3909"/>
        <v>0</v>
      </c>
      <c r="NY164" s="134" t="e">
        <f t="shared" si="3910"/>
        <v>#DIV/0!</v>
      </c>
      <c r="NZ164" s="133"/>
      <c r="OA164" s="145">
        <f t="shared" si="3911"/>
        <v>0</v>
      </c>
      <c r="OB164" s="144"/>
      <c r="OC164" s="147"/>
      <c r="OD164" s="133">
        <f t="shared" si="3912"/>
        <v>0</v>
      </c>
      <c r="OE164" s="134" t="e">
        <f t="shared" si="3913"/>
        <v>#DIV/0!</v>
      </c>
      <c r="OF164" s="133"/>
      <c r="OG164" s="145">
        <f t="shared" si="3914"/>
        <v>0</v>
      </c>
      <c r="OH164" s="144"/>
      <c r="OI164" s="147"/>
      <c r="OJ164" s="133">
        <f t="shared" si="3915"/>
        <v>0</v>
      </c>
      <c r="OK164" s="134" t="e">
        <f t="shared" si="3916"/>
        <v>#DIV/0!</v>
      </c>
      <c r="OL164" s="133"/>
      <c r="OM164" s="145">
        <f t="shared" si="3917"/>
        <v>0</v>
      </c>
      <c r="ON164" s="144">
        <f t="shared" si="3312"/>
        <v>0</v>
      </c>
      <c r="OO164" s="147">
        <f t="shared" si="3312"/>
        <v>0</v>
      </c>
      <c r="OP164" s="133">
        <f t="shared" si="3312"/>
        <v>0</v>
      </c>
      <c r="OQ164" s="134" t="e">
        <f t="shared" si="3313"/>
        <v>#DIV/0!</v>
      </c>
      <c r="OR164" s="133">
        <f t="shared" si="3314"/>
        <v>0</v>
      </c>
      <c r="OS164" s="145">
        <f t="shared" si="3314"/>
        <v>0</v>
      </c>
      <c r="OT164" s="144"/>
      <c r="OU164" s="147"/>
      <c r="OV164" s="133">
        <f t="shared" si="3918"/>
        <v>0</v>
      </c>
      <c r="OW164" s="134" t="e">
        <f t="shared" si="3919"/>
        <v>#DIV/0!</v>
      </c>
      <c r="OX164" s="133"/>
      <c r="OY164" s="145">
        <f t="shared" si="3920"/>
        <v>0</v>
      </c>
      <c r="OZ164" s="144"/>
      <c r="PA164" s="147"/>
      <c r="PB164" s="133">
        <f t="shared" si="3921"/>
        <v>0</v>
      </c>
      <c r="PC164" s="134" t="e">
        <f t="shared" si="3922"/>
        <v>#DIV/0!</v>
      </c>
      <c r="PD164" s="133"/>
      <c r="PE164" s="145">
        <f t="shared" si="3923"/>
        <v>0</v>
      </c>
      <c r="PF164" s="144">
        <f t="shared" si="3321"/>
        <v>0</v>
      </c>
      <c r="PG164" s="147">
        <f t="shared" si="3321"/>
        <v>0</v>
      </c>
      <c r="PH164" s="133">
        <f t="shared" si="3321"/>
        <v>0</v>
      </c>
      <c r="PI164" s="134" t="e">
        <f t="shared" si="3322"/>
        <v>#DIV/0!</v>
      </c>
      <c r="PJ164" s="133">
        <f t="shared" si="3323"/>
        <v>0</v>
      </c>
      <c r="PK164" s="145">
        <f t="shared" si="3323"/>
        <v>0</v>
      </c>
      <c r="PL164" s="144"/>
      <c r="PM164" s="147"/>
      <c r="PN164" s="133">
        <f t="shared" si="3924"/>
        <v>0</v>
      </c>
      <c r="PO164" s="134" t="e">
        <f t="shared" si="3925"/>
        <v>#DIV/0!</v>
      </c>
      <c r="PP164" s="133"/>
      <c r="PQ164" s="145">
        <f t="shared" si="3926"/>
        <v>0</v>
      </c>
      <c r="PR164" s="144"/>
      <c r="PS164" s="147"/>
      <c r="PT164" s="133">
        <f t="shared" si="3927"/>
        <v>0</v>
      </c>
      <c r="PU164" s="134" t="e">
        <f t="shared" si="3928"/>
        <v>#DIV/0!</v>
      </c>
      <c r="PV164" s="133"/>
      <c r="PW164" s="145">
        <f t="shared" si="3929"/>
        <v>0</v>
      </c>
    </row>
    <row r="165" spans="1:439" ht="18.75" customHeight="1">
      <c r="A165" s="233"/>
      <c r="B165" s="186" t="s">
        <v>907</v>
      </c>
      <c r="C165" s="186" t="s">
        <v>908</v>
      </c>
      <c r="D165" s="152">
        <f>+'[10]รายงานจัดซื้องบ P '!D56</f>
        <v>131355000</v>
      </c>
      <c r="E165" s="152">
        <f>+'[10]รายงานจัดซื้องบ P '!E56</f>
        <v>0</v>
      </c>
      <c r="F165" s="152">
        <f t="shared" si="3801"/>
        <v>131355000</v>
      </c>
      <c r="G165" s="153">
        <f>+'[10]รายงานจัดซื้องบ P '!F56</f>
        <v>0</v>
      </c>
      <c r="H165" s="152">
        <f t="shared" si="3802"/>
        <v>131355000</v>
      </c>
      <c r="I165" s="153">
        <f>+'[10]รายงานจัดซื้องบ P '!H56</f>
        <v>0</v>
      </c>
      <c r="J165" s="152">
        <f t="shared" si="3803"/>
        <v>131355000</v>
      </c>
      <c r="K165" s="154">
        <f t="shared" si="3092"/>
        <v>0</v>
      </c>
      <c r="L165" s="152">
        <f>+'[10]รายงานจัดซื้องบ P '!N56</f>
        <v>0</v>
      </c>
      <c r="M165" s="155">
        <f t="shared" si="3804"/>
        <v>131355000</v>
      </c>
      <c r="N165" s="136">
        <f t="shared" si="3115"/>
        <v>0</v>
      </c>
      <c r="O165" s="148">
        <f t="shared" si="3115"/>
        <v>0</v>
      </c>
      <c r="P165" s="137">
        <f t="shared" si="3115"/>
        <v>0</v>
      </c>
      <c r="Q165" s="138" t="e">
        <f t="shared" si="3116"/>
        <v>#DIV/0!</v>
      </c>
      <c r="R165" s="137">
        <f t="shared" si="3117"/>
        <v>0</v>
      </c>
      <c r="S165" s="139">
        <f t="shared" si="3117"/>
        <v>0</v>
      </c>
      <c r="T165" s="140">
        <f t="shared" si="3352"/>
        <v>131355000</v>
      </c>
      <c r="U165" s="149">
        <f t="shared" si="3352"/>
        <v>0</v>
      </c>
      <c r="V165" s="141">
        <f t="shared" si="3805"/>
        <v>131355000</v>
      </c>
      <c r="W165" s="142">
        <f t="shared" si="3120"/>
        <v>0</v>
      </c>
      <c r="X165" s="141">
        <f t="shared" si="3354"/>
        <v>0</v>
      </c>
      <c r="Y165" s="143">
        <f t="shared" si="3806"/>
        <v>131355000</v>
      </c>
      <c r="Z165" s="144">
        <v>0</v>
      </c>
      <c r="AA165" s="147">
        <v>0</v>
      </c>
      <c r="AB165" s="133">
        <f t="shared" si="3807"/>
        <v>0</v>
      </c>
      <c r="AC165" s="134" t="e">
        <f t="shared" si="3808"/>
        <v>#DIV/0!</v>
      </c>
      <c r="AD165" s="133">
        <v>0</v>
      </c>
      <c r="AE165" s="145">
        <f t="shared" si="3809"/>
        <v>0</v>
      </c>
      <c r="AF165" s="144">
        <v>0</v>
      </c>
      <c r="AG165" s="147">
        <v>0</v>
      </c>
      <c r="AH165" s="133">
        <f t="shared" si="3810"/>
        <v>0</v>
      </c>
      <c r="AI165" s="134" t="e">
        <f t="shared" si="3811"/>
        <v>#DIV/0!</v>
      </c>
      <c r="AJ165" s="133">
        <v>0</v>
      </c>
      <c r="AK165" s="145">
        <f t="shared" si="3812"/>
        <v>0</v>
      </c>
      <c r="AL165" s="144">
        <f t="shared" si="3129"/>
        <v>0</v>
      </c>
      <c r="AM165" s="147">
        <f t="shared" si="3129"/>
        <v>0</v>
      </c>
      <c r="AN165" s="133">
        <f t="shared" si="3129"/>
        <v>0</v>
      </c>
      <c r="AO165" s="134" t="e">
        <f t="shared" si="3130"/>
        <v>#DIV/0!</v>
      </c>
      <c r="AP165" s="133">
        <f t="shared" si="3131"/>
        <v>0</v>
      </c>
      <c r="AQ165" s="145">
        <f t="shared" si="3131"/>
        <v>0</v>
      </c>
      <c r="AR165" s="144"/>
      <c r="AS165" s="147"/>
      <c r="AT165" s="133">
        <f t="shared" si="3132"/>
        <v>0</v>
      </c>
      <c r="AU165" s="134" t="e">
        <f t="shared" si="3133"/>
        <v>#DIV/0!</v>
      </c>
      <c r="AV165" s="133"/>
      <c r="AW165" s="145">
        <f t="shared" si="3134"/>
        <v>0</v>
      </c>
      <c r="AX165" s="144"/>
      <c r="AY165" s="147"/>
      <c r="AZ165" s="133">
        <f t="shared" si="3135"/>
        <v>0</v>
      </c>
      <c r="BA165" s="134" t="e">
        <f t="shared" si="3136"/>
        <v>#DIV/0!</v>
      </c>
      <c r="BB165" s="133"/>
      <c r="BC165" s="145">
        <f t="shared" si="3137"/>
        <v>0</v>
      </c>
      <c r="BD165" s="144"/>
      <c r="BE165" s="147"/>
      <c r="BF165" s="133">
        <f t="shared" si="3138"/>
        <v>0</v>
      </c>
      <c r="BG165" s="134" t="e">
        <f t="shared" si="3139"/>
        <v>#DIV/0!</v>
      </c>
      <c r="BH165" s="133"/>
      <c r="BI165" s="145">
        <f t="shared" si="3140"/>
        <v>0</v>
      </c>
      <c r="BJ165" s="144">
        <f t="shared" si="3141"/>
        <v>89355000</v>
      </c>
      <c r="BK165" s="147">
        <f t="shared" si="3141"/>
        <v>0</v>
      </c>
      <c r="BL165" s="133">
        <f t="shared" si="3141"/>
        <v>89355000</v>
      </c>
      <c r="BM165" s="134">
        <f t="shared" si="3142"/>
        <v>0</v>
      </c>
      <c r="BN165" s="133">
        <f t="shared" si="3143"/>
        <v>0</v>
      </c>
      <c r="BO165" s="145">
        <f t="shared" si="3143"/>
        <v>89355000</v>
      </c>
      <c r="BP165" s="144">
        <f>+[10]รายละเอียดซื้อP!F205</f>
        <v>89355000</v>
      </c>
      <c r="BQ165" s="147">
        <f>+[10]รายละเอียดซื้อP!G205+[10]รายละเอียดซื้อP!J205+[10]รายละเอียดซื้อP!K205</f>
        <v>0</v>
      </c>
      <c r="BR165" s="133">
        <f t="shared" si="3144"/>
        <v>89355000</v>
      </c>
      <c r="BS165" s="134">
        <f t="shared" si="3145"/>
        <v>0</v>
      </c>
      <c r="BT165" s="133">
        <f>+[10]รายละเอียดซื้อP!N205</f>
        <v>0</v>
      </c>
      <c r="BU165" s="145">
        <f t="shared" si="3146"/>
        <v>89355000</v>
      </c>
      <c r="BV165" s="144"/>
      <c r="BW165" s="147"/>
      <c r="BX165" s="133">
        <f t="shared" si="3147"/>
        <v>0</v>
      </c>
      <c r="BY165" s="134" t="e">
        <f t="shared" si="3148"/>
        <v>#DIV/0!</v>
      </c>
      <c r="BZ165" s="133"/>
      <c r="CA165" s="145">
        <f t="shared" si="3149"/>
        <v>0</v>
      </c>
      <c r="CB165" s="144"/>
      <c r="CC165" s="147"/>
      <c r="CD165" s="133">
        <f t="shared" si="3150"/>
        <v>0</v>
      </c>
      <c r="CE165" s="134" t="e">
        <f t="shared" si="3151"/>
        <v>#DIV/0!</v>
      </c>
      <c r="CF165" s="133"/>
      <c r="CG165" s="145">
        <f t="shared" si="3152"/>
        <v>0</v>
      </c>
      <c r="CH165" s="144">
        <f t="shared" si="3153"/>
        <v>0</v>
      </c>
      <c r="CI165" s="147">
        <f t="shared" si="3153"/>
        <v>0</v>
      </c>
      <c r="CJ165" s="133">
        <f t="shared" si="3153"/>
        <v>0</v>
      </c>
      <c r="CK165" s="134" t="e">
        <f t="shared" si="3154"/>
        <v>#DIV/0!</v>
      </c>
      <c r="CL165" s="133">
        <f t="shared" si="3155"/>
        <v>0</v>
      </c>
      <c r="CM165" s="145">
        <f t="shared" si="3155"/>
        <v>0</v>
      </c>
      <c r="CN165" s="144"/>
      <c r="CO165" s="147"/>
      <c r="CP165" s="133">
        <f t="shared" si="3156"/>
        <v>0</v>
      </c>
      <c r="CQ165" s="134" t="e">
        <f t="shared" si="3157"/>
        <v>#DIV/0!</v>
      </c>
      <c r="CR165" s="133"/>
      <c r="CS165" s="145">
        <f t="shared" si="3158"/>
        <v>0</v>
      </c>
      <c r="CT165" s="144"/>
      <c r="CU165" s="147"/>
      <c r="CV165" s="133">
        <f t="shared" si="3159"/>
        <v>0</v>
      </c>
      <c r="CW165" s="134" t="e">
        <f t="shared" si="3160"/>
        <v>#DIV/0!</v>
      </c>
      <c r="CX165" s="133"/>
      <c r="CY165" s="145">
        <f t="shared" si="3161"/>
        <v>0</v>
      </c>
      <c r="CZ165" s="144"/>
      <c r="DA165" s="147"/>
      <c r="DB165" s="133">
        <f t="shared" si="3162"/>
        <v>0</v>
      </c>
      <c r="DC165" s="134" t="e">
        <f t="shared" si="3163"/>
        <v>#DIV/0!</v>
      </c>
      <c r="DD165" s="133"/>
      <c r="DE165" s="145">
        <f t="shared" si="3164"/>
        <v>0</v>
      </c>
      <c r="DF165" s="144">
        <f t="shared" si="3165"/>
        <v>1000000</v>
      </c>
      <c r="DG165" s="147">
        <f t="shared" si="3165"/>
        <v>0</v>
      </c>
      <c r="DH165" s="133">
        <f t="shared" si="3165"/>
        <v>1000000</v>
      </c>
      <c r="DI165" s="134">
        <f t="shared" si="3166"/>
        <v>0</v>
      </c>
      <c r="DJ165" s="133">
        <f t="shared" si="3167"/>
        <v>0</v>
      </c>
      <c r="DK165" s="145">
        <f t="shared" si="3167"/>
        <v>1000000</v>
      </c>
      <c r="DL165" s="144">
        <f>+[10]รายละเอียดซื้อP!F206</f>
        <v>1000000</v>
      </c>
      <c r="DM165" s="147">
        <f>+[10]รายละเอียดซื้อP!G206+[10]รายละเอียดซื้อP!J206+[10]รายละเอียดซื้อP!K206</f>
        <v>0</v>
      </c>
      <c r="DN165" s="133">
        <f t="shared" si="3168"/>
        <v>1000000</v>
      </c>
      <c r="DO165" s="134">
        <f t="shared" si="3169"/>
        <v>0</v>
      </c>
      <c r="DP165" s="133">
        <f>+[10]รายละเอียดซื้อP!N206</f>
        <v>0</v>
      </c>
      <c r="DQ165" s="145">
        <f t="shared" si="3170"/>
        <v>1000000</v>
      </c>
      <c r="DR165" s="144"/>
      <c r="DS165" s="147"/>
      <c r="DT165" s="133">
        <f t="shared" si="3171"/>
        <v>0</v>
      </c>
      <c r="DU165" s="134" t="e">
        <f t="shared" si="3172"/>
        <v>#DIV/0!</v>
      </c>
      <c r="DV165" s="133"/>
      <c r="DW165" s="145">
        <f t="shared" si="3173"/>
        <v>0</v>
      </c>
      <c r="DX165" s="144"/>
      <c r="DY165" s="147"/>
      <c r="DZ165" s="133">
        <f t="shared" si="3813"/>
        <v>0</v>
      </c>
      <c r="EA165" s="134" t="e">
        <f t="shared" si="3814"/>
        <v>#DIV/0!</v>
      </c>
      <c r="EB165" s="133"/>
      <c r="EC165" s="145">
        <f t="shared" si="3815"/>
        <v>0</v>
      </c>
      <c r="ED165" s="144">
        <f t="shared" si="3177"/>
        <v>1000000</v>
      </c>
      <c r="EE165" s="147">
        <f t="shared" si="3177"/>
        <v>0</v>
      </c>
      <c r="EF165" s="133">
        <f t="shared" si="3177"/>
        <v>1000000</v>
      </c>
      <c r="EG165" s="134">
        <f t="shared" si="3178"/>
        <v>0</v>
      </c>
      <c r="EH165" s="133">
        <f t="shared" si="3179"/>
        <v>0</v>
      </c>
      <c r="EI165" s="145">
        <f t="shared" si="3179"/>
        <v>1000000</v>
      </c>
      <c r="EJ165" s="144">
        <f>+[10]รายละเอียดซื้อP!F207</f>
        <v>1000000</v>
      </c>
      <c r="EK165" s="147">
        <f>+[10]รายละเอียดซื้อP!G207+[10]รายละเอียดซื้อP!J207+[10]รายละเอียดซื้อP!K207</f>
        <v>0</v>
      </c>
      <c r="EL165" s="133">
        <f t="shared" si="3816"/>
        <v>1000000</v>
      </c>
      <c r="EM165" s="134">
        <f t="shared" si="3817"/>
        <v>0</v>
      </c>
      <c r="EN165" s="133">
        <f>+[10]รายละเอียดซื้อP!N207</f>
        <v>0</v>
      </c>
      <c r="EO165" s="145">
        <f t="shared" si="3818"/>
        <v>1000000</v>
      </c>
      <c r="EP165" s="144"/>
      <c r="EQ165" s="147"/>
      <c r="ER165" s="133">
        <f t="shared" si="3819"/>
        <v>0</v>
      </c>
      <c r="ES165" s="134" t="e">
        <f t="shared" si="3820"/>
        <v>#DIV/0!</v>
      </c>
      <c r="ET165" s="133"/>
      <c r="EU165" s="145">
        <f t="shared" si="3821"/>
        <v>0</v>
      </c>
      <c r="EV165" s="144"/>
      <c r="EW165" s="147"/>
      <c r="EX165" s="133">
        <f t="shared" si="3822"/>
        <v>0</v>
      </c>
      <c r="EY165" s="134" t="e">
        <f t="shared" si="3823"/>
        <v>#DIV/0!</v>
      </c>
      <c r="EZ165" s="133"/>
      <c r="FA165" s="145">
        <f t="shared" si="3824"/>
        <v>0</v>
      </c>
      <c r="FB165" s="144"/>
      <c r="FC165" s="147"/>
      <c r="FD165" s="133">
        <f t="shared" si="3825"/>
        <v>0</v>
      </c>
      <c r="FE165" s="134" t="e">
        <f t="shared" si="3826"/>
        <v>#DIV/0!</v>
      </c>
      <c r="FF165" s="133"/>
      <c r="FG165" s="145">
        <f t="shared" si="3827"/>
        <v>0</v>
      </c>
      <c r="FH165" s="144"/>
      <c r="FI165" s="147"/>
      <c r="FJ165" s="133">
        <f t="shared" si="3828"/>
        <v>0</v>
      </c>
      <c r="FK165" s="134" t="e">
        <f t="shared" si="3829"/>
        <v>#DIV/0!</v>
      </c>
      <c r="FL165" s="133"/>
      <c r="FM165" s="145">
        <f t="shared" si="3830"/>
        <v>0</v>
      </c>
      <c r="FN165" s="144">
        <f t="shared" si="3195"/>
        <v>5000000</v>
      </c>
      <c r="FO165" s="147">
        <f t="shared" si="3195"/>
        <v>0</v>
      </c>
      <c r="FP165" s="133">
        <f t="shared" si="3195"/>
        <v>5000000</v>
      </c>
      <c r="FQ165" s="134">
        <f t="shared" si="3196"/>
        <v>0</v>
      </c>
      <c r="FR165" s="133">
        <f t="shared" si="3197"/>
        <v>0</v>
      </c>
      <c r="FS165" s="145">
        <f t="shared" si="3197"/>
        <v>5000000</v>
      </c>
      <c r="FT165" s="144">
        <f>+[10]รายละเอียดซื้อP!F208</f>
        <v>5000000</v>
      </c>
      <c r="FU165" s="147">
        <f>+[10]รายละเอียดซื้อP!G208+[10]รายละเอียดซื้อP!J208+[10]รายละเอียดซื้อP!K208</f>
        <v>0</v>
      </c>
      <c r="FV165" s="133">
        <f t="shared" si="3831"/>
        <v>5000000</v>
      </c>
      <c r="FW165" s="134">
        <f t="shared" si="3832"/>
        <v>0</v>
      </c>
      <c r="FX165" s="133">
        <f>+[10]รายละเอียดซื้อP!N208</f>
        <v>0</v>
      </c>
      <c r="FY165" s="145">
        <f t="shared" si="3833"/>
        <v>5000000</v>
      </c>
      <c r="FZ165" s="144"/>
      <c r="GA165" s="147"/>
      <c r="GB165" s="133">
        <f t="shared" si="3834"/>
        <v>0</v>
      </c>
      <c r="GC165" s="134" t="e">
        <f t="shared" si="3835"/>
        <v>#DIV/0!</v>
      </c>
      <c r="GD165" s="133"/>
      <c r="GE165" s="145">
        <f t="shared" si="3836"/>
        <v>0</v>
      </c>
      <c r="GF165" s="144"/>
      <c r="GG165" s="147"/>
      <c r="GH165" s="133">
        <f t="shared" si="3837"/>
        <v>0</v>
      </c>
      <c r="GI165" s="134" t="e">
        <f t="shared" si="3838"/>
        <v>#DIV/0!</v>
      </c>
      <c r="GJ165" s="133"/>
      <c r="GK165" s="145">
        <f t="shared" si="3839"/>
        <v>0</v>
      </c>
      <c r="GL165" s="144">
        <f t="shared" si="3207"/>
        <v>1000000</v>
      </c>
      <c r="GM165" s="147">
        <f t="shared" si="3207"/>
        <v>0</v>
      </c>
      <c r="GN165" s="133">
        <f t="shared" si="3207"/>
        <v>1000000</v>
      </c>
      <c r="GO165" s="134">
        <f t="shared" si="3208"/>
        <v>0</v>
      </c>
      <c r="GP165" s="133">
        <f t="shared" si="3209"/>
        <v>0</v>
      </c>
      <c r="GQ165" s="145">
        <f t="shared" si="3209"/>
        <v>1000000</v>
      </c>
      <c r="GR165" s="144">
        <f>+[10]รายละเอียดซื้อP!F209</f>
        <v>1000000</v>
      </c>
      <c r="GS165" s="147">
        <f>+[10]รายละเอียดซื้อP!G209+[10]รายละเอียดซื้อP!J209+[10]รายละเอียดซื้อP!K209</f>
        <v>0</v>
      </c>
      <c r="GT165" s="133">
        <f t="shared" si="3840"/>
        <v>1000000</v>
      </c>
      <c r="GU165" s="134">
        <f t="shared" si="3841"/>
        <v>0</v>
      </c>
      <c r="GV165" s="133">
        <f>+[10]รายละเอียดซื้อP!N209</f>
        <v>0</v>
      </c>
      <c r="GW165" s="145">
        <f t="shared" si="3842"/>
        <v>1000000</v>
      </c>
      <c r="GX165" s="144"/>
      <c r="GY165" s="147"/>
      <c r="GZ165" s="133">
        <f t="shared" si="3843"/>
        <v>0</v>
      </c>
      <c r="HA165" s="134" t="e">
        <f t="shared" si="3844"/>
        <v>#DIV/0!</v>
      </c>
      <c r="HB165" s="133"/>
      <c r="HC165" s="145">
        <f t="shared" si="3845"/>
        <v>0</v>
      </c>
      <c r="HD165" s="144"/>
      <c r="HE165" s="147"/>
      <c r="HF165" s="133">
        <f t="shared" si="3846"/>
        <v>0</v>
      </c>
      <c r="HG165" s="134" t="e">
        <f t="shared" si="3847"/>
        <v>#DIV/0!</v>
      </c>
      <c r="HH165" s="133"/>
      <c r="HI165" s="145">
        <f t="shared" si="3848"/>
        <v>0</v>
      </c>
      <c r="HJ165" s="144"/>
      <c r="HK165" s="147"/>
      <c r="HL165" s="133">
        <f t="shared" si="3849"/>
        <v>0</v>
      </c>
      <c r="HM165" s="134" t="e">
        <f t="shared" si="3850"/>
        <v>#DIV/0!</v>
      </c>
      <c r="HN165" s="133"/>
      <c r="HO165" s="145">
        <f t="shared" si="3851"/>
        <v>0</v>
      </c>
      <c r="HP165" s="144"/>
      <c r="HQ165" s="147"/>
      <c r="HR165" s="133">
        <f t="shared" si="3852"/>
        <v>0</v>
      </c>
      <c r="HS165" s="134" t="e">
        <f t="shared" si="3853"/>
        <v>#DIV/0!</v>
      </c>
      <c r="HT165" s="133"/>
      <c r="HU165" s="145">
        <f t="shared" si="3854"/>
        <v>0</v>
      </c>
      <c r="HV165" s="144"/>
      <c r="HW165" s="147"/>
      <c r="HX165" s="133">
        <f t="shared" si="3855"/>
        <v>0</v>
      </c>
      <c r="HY165" s="134" t="e">
        <f t="shared" si="3856"/>
        <v>#DIV/0!</v>
      </c>
      <c r="HZ165" s="133"/>
      <c r="IA165" s="145">
        <f t="shared" si="3857"/>
        <v>0</v>
      </c>
      <c r="IB165" s="144">
        <f t="shared" si="3228"/>
        <v>8000000</v>
      </c>
      <c r="IC165" s="147">
        <f t="shared" si="3228"/>
        <v>0</v>
      </c>
      <c r="ID165" s="133">
        <f t="shared" si="3228"/>
        <v>8000000</v>
      </c>
      <c r="IE165" s="134">
        <f t="shared" si="3229"/>
        <v>0</v>
      </c>
      <c r="IF165" s="133">
        <f t="shared" si="3230"/>
        <v>0</v>
      </c>
      <c r="IG165" s="145">
        <f t="shared" si="3230"/>
        <v>8000000</v>
      </c>
      <c r="IH165" s="144">
        <f>+[10]รายละเอียดซื้อP!F210</f>
        <v>8000000</v>
      </c>
      <c r="II165" s="147">
        <f>+[10]รายละเอียดซื้อP!G210+[10]รายละเอียดซื้อP!J210+[10]รายละเอียดซื้อP!K210</f>
        <v>0</v>
      </c>
      <c r="IJ165" s="133">
        <f t="shared" si="3858"/>
        <v>8000000</v>
      </c>
      <c r="IK165" s="134">
        <f t="shared" si="3859"/>
        <v>0</v>
      </c>
      <c r="IL165" s="133">
        <f>+[10]รายละเอียดซื้อP!N210</f>
        <v>0</v>
      </c>
      <c r="IM165" s="145">
        <f t="shared" si="3860"/>
        <v>8000000</v>
      </c>
      <c r="IN165" s="144"/>
      <c r="IO165" s="147"/>
      <c r="IP165" s="133">
        <f t="shared" si="3861"/>
        <v>0</v>
      </c>
      <c r="IQ165" s="134" t="e">
        <f t="shared" si="3862"/>
        <v>#DIV/0!</v>
      </c>
      <c r="IR165" s="133"/>
      <c r="IS165" s="145">
        <f t="shared" si="3863"/>
        <v>0</v>
      </c>
      <c r="IT165" s="144"/>
      <c r="IU165" s="147"/>
      <c r="IV165" s="133">
        <f t="shared" si="3864"/>
        <v>0</v>
      </c>
      <c r="IW165" s="134" t="e">
        <f t="shared" si="3865"/>
        <v>#DIV/0!</v>
      </c>
      <c r="IX165" s="133"/>
      <c r="IY165" s="145">
        <f t="shared" si="3866"/>
        <v>0</v>
      </c>
      <c r="IZ165" s="144">
        <f t="shared" si="3240"/>
        <v>4000000</v>
      </c>
      <c r="JA165" s="147">
        <f t="shared" si="3240"/>
        <v>0</v>
      </c>
      <c r="JB165" s="133">
        <f t="shared" si="3240"/>
        <v>4000000</v>
      </c>
      <c r="JC165" s="134">
        <f t="shared" si="3241"/>
        <v>0</v>
      </c>
      <c r="JD165" s="133">
        <f t="shared" si="3242"/>
        <v>0</v>
      </c>
      <c r="JE165" s="145">
        <f t="shared" si="3242"/>
        <v>4000000</v>
      </c>
      <c r="JF165" s="144">
        <f>+[10]รายละเอียดซื้อP!F211</f>
        <v>4000000</v>
      </c>
      <c r="JG165" s="147">
        <f>+[10]รายละเอียดซื้อP!G211+[10]รายละเอียดซื้อP!J211+[10]รายละเอียดซื้อP!K211</f>
        <v>0</v>
      </c>
      <c r="JH165" s="133">
        <f t="shared" si="3867"/>
        <v>4000000</v>
      </c>
      <c r="JI165" s="134">
        <f t="shared" si="3868"/>
        <v>0</v>
      </c>
      <c r="JJ165" s="133">
        <f>+[10]รายละเอียดซื้อP!N211</f>
        <v>0</v>
      </c>
      <c r="JK165" s="145">
        <f t="shared" si="3869"/>
        <v>4000000</v>
      </c>
      <c r="JL165" s="144"/>
      <c r="JM165" s="147"/>
      <c r="JN165" s="133">
        <f t="shared" si="3870"/>
        <v>0</v>
      </c>
      <c r="JO165" s="134" t="e">
        <f t="shared" si="3871"/>
        <v>#DIV/0!</v>
      </c>
      <c r="JP165" s="133"/>
      <c r="JQ165" s="145">
        <f t="shared" si="3872"/>
        <v>0</v>
      </c>
      <c r="JR165" s="144"/>
      <c r="JS165" s="147"/>
      <c r="JT165" s="133">
        <f t="shared" si="3873"/>
        <v>0</v>
      </c>
      <c r="JU165" s="134" t="e">
        <f t="shared" si="3874"/>
        <v>#DIV/0!</v>
      </c>
      <c r="JV165" s="133"/>
      <c r="JW165" s="145">
        <f t="shared" si="3875"/>
        <v>0</v>
      </c>
      <c r="JX165" s="144"/>
      <c r="JY165" s="147"/>
      <c r="JZ165" s="133">
        <f t="shared" si="3876"/>
        <v>0</v>
      </c>
      <c r="KA165" s="134" t="e">
        <f t="shared" si="3877"/>
        <v>#DIV/0!</v>
      </c>
      <c r="KB165" s="133"/>
      <c r="KC165" s="145">
        <f t="shared" si="3878"/>
        <v>0</v>
      </c>
      <c r="KD165" s="144">
        <f t="shared" si="3255"/>
        <v>5000000</v>
      </c>
      <c r="KE165" s="147">
        <f t="shared" si="3255"/>
        <v>0</v>
      </c>
      <c r="KF165" s="133">
        <f t="shared" si="3255"/>
        <v>5000000</v>
      </c>
      <c r="KG165" s="134">
        <f t="shared" si="3256"/>
        <v>0</v>
      </c>
      <c r="KH165" s="133">
        <f t="shared" si="3257"/>
        <v>0</v>
      </c>
      <c r="KI165" s="145">
        <f t="shared" si="3257"/>
        <v>5000000</v>
      </c>
      <c r="KJ165" s="144">
        <f>+[10]รายละเอียดซื้อP!F212</f>
        <v>5000000</v>
      </c>
      <c r="KK165" s="147">
        <f>+[10]รายละเอียดซื้อP!G212+[10]รายละเอียดซื้อP!J212+[10]รายละเอียดซื้อP!K212</f>
        <v>0</v>
      </c>
      <c r="KL165" s="133">
        <f t="shared" si="3879"/>
        <v>5000000</v>
      </c>
      <c r="KM165" s="134">
        <f t="shared" si="3880"/>
        <v>0</v>
      </c>
      <c r="KN165" s="133">
        <f>+[10]รายละเอียดซื้อP!N212</f>
        <v>0</v>
      </c>
      <c r="KO165" s="145">
        <f t="shared" si="3881"/>
        <v>5000000</v>
      </c>
      <c r="KP165" s="144"/>
      <c r="KQ165" s="147"/>
      <c r="KR165" s="133">
        <f t="shared" si="3882"/>
        <v>0</v>
      </c>
      <c r="KS165" s="134" t="e">
        <f t="shared" si="3883"/>
        <v>#DIV/0!</v>
      </c>
      <c r="KT165" s="133"/>
      <c r="KU165" s="145">
        <f t="shared" si="3884"/>
        <v>0</v>
      </c>
      <c r="KV165" s="144">
        <f t="shared" si="3264"/>
        <v>5000000</v>
      </c>
      <c r="KW165" s="147">
        <f t="shared" si="3264"/>
        <v>0</v>
      </c>
      <c r="KX165" s="133">
        <f t="shared" si="3264"/>
        <v>5000000</v>
      </c>
      <c r="KY165" s="134">
        <f t="shared" si="3265"/>
        <v>0</v>
      </c>
      <c r="KZ165" s="133">
        <f t="shared" si="3266"/>
        <v>0</v>
      </c>
      <c r="LA165" s="145">
        <f t="shared" si="3266"/>
        <v>5000000</v>
      </c>
      <c r="LB165" s="144">
        <f>+[10]รายละเอียดซื้อP!F213</f>
        <v>5000000</v>
      </c>
      <c r="LC165" s="147">
        <f>+[10]รายละเอียดซื้อP!G213+[10]รายละเอียดซื้อP!J213+[10]รายละเอียดซื้อP!K213</f>
        <v>0</v>
      </c>
      <c r="LD165" s="133">
        <f t="shared" si="3885"/>
        <v>5000000</v>
      </c>
      <c r="LE165" s="134">
        <f t="shared" si="3886"/>
        <v>0</v>
      </c>
      <c r="LF165" s="133">
        <f>+[10]รายละเอียดซื้อP!N213</f>
        <v>0</v>
      </c>
      <c r="LG165" s="145">
        <f t="shared" si="3887"/>
        <v>5000000</v>
      </c>
      <c r="LH165" s="144"/>
      <c r="LI165" s="147"/>
      <c r="LJ165" s="133">
        <f t="shared" si="3888"/>
        <v>0</v>
      </c>
      <c r="LK165" s="134" t="e">
        <f t="shared" si="3889"/>
        <v>#DIV/0!</v>
      </c>
      <c r="LL165" s="133"/>
      <c r="LM165" s="145">
        <f t="shared" si="3890"/>
        <v>0</v>
      </c>
      <c r="LN165" s="144">
        <f t="shared" si="3273"/>
        <v>1000000</v>
      </c>
      <c r="LO165" s="147">
        <f t="shared" si="3273"/>
        <v>0</v>
      </c>
      <c r="LP165" s="133">
        <f t="shared" si="3273"/>
        <v>1000000</v>
      </c>
      <c r="LQ165" s="134">
        <f t="shared" si="3274"/>
        <v>0</v>
      </c>
      <c r="LR165" s="133">
        <f t="shared" si="3275"/>
        <v>0</v>
      </c>
      <c r="LS165" s="145">
        <f t="shared" si="3275"/>
        <v>1000000</v>
      </c>
      <c r="LT165" s="144">
        <f>+[10]รายละเอียดซื้อP!F214</f>
        <v>1000000</v>
      </c>
      <c r="LU165" s="147">
        <f>+[10]รายละเอียดซื้อP!G214+[10]รายละเอียดซื้อP!J214+[10]รายละเอียดซื้อP!K214</f>
        <v>0</v>
      </c>
      <c r="LV165" s="133">
        <f t="shared" si="3891"/>
        <v>1000000</v>
      </c>
      <c r="LW165" s="134">
        <f t="shared" si="3892"/>
        <v>0</v>
      </c>
      <c r="LX165" s="133">
        <f>+[10]รายละเอียดซื้อP!N214</f>
        <v>0</v>
      </c>
      <c r="LY165" s="145">
        <f t="shared" si="3893"/>
        <v>1000000</v>
      </c>
      <c r="LZ165" s="144"/>
      <c r="MA165" s="147"/>
      <c r="MB165" s="133">
        <f t="shared" si="3894"/>
        <v>0</v>
      </c>
      <c r="MC165" s="134" t="e">
        <f t="shared" si="3895"/>
        <v>#DIV/0!</v>
      </c>
      <c r="MD165" s="133"/>
      <c r="ME165" s="145">
        <f t="shared" si="3896"/>
        <v>0</v>
      </c>
      <c r="MF165" s="144">
        <f t="shared" si="3282"/>
        <v>1000000</v>
      </c>
      <c r="MG165" s="147">
        <f t="shared" si="3282"/>
        <v>0</v>
      </c>
      <c r="MH165" s="133">
        <f t="shared" si="3282"/>
        <v>1000000</v>
      </c>
      <c r="MI165" s="134">
        <f t="shared" si="3283"/>
        <v>0</v>
      </c>
      <c r="MJ165" s="133">
        <f t="shared" si="3284"/>
        <v>0</v>
      </c>
      <c r="MK165" s="145">
        <f t="shared" si="3284"/>
        <v>1000000</v>
      </c>
      <c r="ML165" s="144">
        <f>+[10]รายละเอียดซื้อP!F215</f>
        <v>1000000</v>
      </c>
      <c r="MM165" s="147">
        <f>+[10]รายละเอียดซื้อP!G215+[10]รายละเอียดซื้อP!J215+[10]รายละเอียดซื้อP!K215</f>
        <v>0</v>
      </c>
      <c r="MN165" s="133">
        <f t="shared" si="3897"/>
        <v>1000000</v>
      </c>
      <c r="MO165" s="134">
        <f t="shared" si="3898"/>
        <v>0</v>
      </c>
      <c r="MP165" s="133">
        <f>+[10]รายละเอียดซื้อP!N215</f>
        <v>0</v>
      </c>
      <c r="MQ165" s="145">
        <f t="shared" si="3899"/>
        <v>1000000</v>
      </c>
      <c r="MR165" s="144"/>
      <c r="MS165" s="147"/>
      <c r="MT165" s="133">
        <f t="shared" si="3900"/>
        <v>0</v>
      </c>
      <c r="MU165" s="134" t="e">
        <f t="shared" si="3901"/>
        <v>#DIV/0!</v>
      </c>
      <c r="MV165" s="133"/>
      <c r="MW165" s="145">
        <f t="shared" si="3902"/>
        <v>0</v>
      </c>
      <c r="MX165" s="144">
        <f t="shared" si="3291"/>
        <v>1000000</v>
      </c>
      <c r="MY165" s="147">
        <f t="shared" si="3291"/>
        <v>0</v>
      </c>
      <c r="MZ165" s="133">
        <f t="shared" si="3291"/>
        <v>1000000</v>
      </c>
      <c r="NA165" s="134">
        <f t="shared" si="3292"/>
        <v>0</v>
      </c>
      <c r="NB165" s="133">
        <f t="shared" si="3293"/>
        <v>0</v>
      </c>
      <c r="NC165" s="145">
        <f t="shared" si="3293"/>
        <v>1000000</v>
      </c>
      <c r="ND165" s="144">
        <f>+[10]รายละเอียดซื้อP!F216</f>
        <v>1000000</v>
      </c>
      <c r="NE165" s="147">
        <f>+[10]รายละเอียดซื้อP!G216+[10]รายละเอียดซื้อP!J216+[10]รายละเอียดซื้อP!K216</f>
        <v>0</v>
      </c>
      <c r="NF165" s="133">
        <f t="shared" si="3903"/>
        <v>1000000</v>
      </c>
      <c r="NG165" s="134">
        <f t="shared" si="3904"/>
        <v>0</v>
      </c>
      <c r="NH165" s="133">
        <f>+[10]รายละเอียดซื้อP!N216</f>
        <v>0</v>
      </c>
      <c r="NI165" s="145">
        <f t="shared" si="3905"/>
        <v>1000000</v>
      </c>
      <c r="NJ165" s="144"/>
      <c r="NK165" s="147"/>
      <c r="NL165" s="133">
        <f t="shared" si="3906"/>
        <v>0</v>
      </c>
      <c r="NM165" s="134" t="e">
        <f t="shared" si="3907"/>
        <v>#DIV/0!</v>
      </c>
      <c r="NN165" s="133"/>
      <c r="NO165" s="145">
        <f t="shared" si="3908"/>
        <v>0</v>
      </c>
      <c r="NP165" s="144">
        <f t="shared" si="3300"/>
        <v>8000000</v>
      </c>
      <c r="NQ165" s="147">
        <f t="shared" si="3300"/>
        <v>0</v>
      </c>
      <c r="NR165" s="133">
        <f t="shared" si="3300"/>
        <v>8000000</v>
      </c>
      <c r="NS165" s="134">
        <f t="shared" si="3301"/>
        <v>0</v>
      </c>
      <c r="NT165" s="133">
        <f t="shared" si="3302"/>
        <v>0</v>
      </c>
      <c r="NU165" s="145">
        <f t="shared" si="3302"/>
        <v>8000000</v>
      </c>
      <c r="NV165" s="144">
        <f>+[10]รายละเอียดซื้อP!F217</f>
        <v>8000000</v>
      </c>
      <c r="NW165" s="147">
        <f>+[10]รายละเอียดซื้อP!G217+[10]รายละเอียดซื้อP!J217+[10]รายละเอียดซื้อP!K217</f>
        <v>0</v>
      </c>
      <c r="NX165" s="133">
        <f t="shared" si="3909"/>
        <v>8000000</v>
      </c>
      <c r="NY165" s="134">
        <f t="shared" si="3910"/>
        <v>0</v>
      </c>
      <c r="NZ165" s="133">
        <f>+[10]รายละเอียดซื้อP!N217</f>
        <v>0</v>
      </c>
      <c r="OA165" s="145">
        <f t="shared" si="3911"/>
        <v>8000000</v>
      </c>
      <c r="OB165" s="144"/>
      <c r="OC165" s="147"/>
      <c r="OD165" s="133">
        <f t="shared" si="3912"/>
        <v>0</v>
      </c>
      <c r="OE165" s="134" t="e">
        <f t="shared" si="3913"/>
        <v>#DIV/0!</v>
      </c>
      <c r="OF165" s="133"/>
      <c r="OG165" s="145">
        <f t="shared" si="3914"/>
        <v>0</v>
      </c>
      <c r="OH165" s="144"/>
      <c r="OI165" s="147"/>
      <c r="OJ165" s="133">
        <f t="shared" si="3915"/>
        <v>0</v>
      </c>
      <c r="OK165" s="134" t="e">
        <f t="shared" si="3916"/>
        <v>#DIV/0!</v>
      </c>
      <c r="OL165" s="133"/>
      <c r="OM165" s="145">
        <f t="shared" si="3917"/>
        <v>0</v>
      </c>
      <c r="ON165" s="144">
        <f t="shared" si="3312"/>
        <v>1000000</v>
      </c>
      <c r="OO165" s="147">
        <f t="shared" si="3312"/>
        <v>0</v>
      </c>
      <c r="OP165" s="133">
        <f t="shared" si="3312"/>
        <v>1000000</v>
      </c>
      <c r="OQ165" s="134">
        <f t="shared" si="3313"/>
        <v>0</v>
      </c>
      <c r="OR165" s="133">
        <f t="shared" si="3314"/>
        <v>0</v>
      </c>
      <c r="OS165" s="145">
        <f t="shared" si="3314"/>
        <v>1000000</v>
      </c>
      <c r="OT165" s="144">
        <f>+[10]รายละเอียดซื้อP!F218</f>
        <v>1000000</v>
      </c>
      <c r="OU165" s="147">
        <f>+[10]รายละเอียดซื้อP!G218+[10]รายละเอียดซื้อP!J218+[10]รายละเอียดซื้อP!K218</f>
        <v>0</v>
      </c>
      <c r="OV165" s="133">
        <f t="shared" si="3918"/>
        <v>1000000</v>
      </c>
      <c r="OW165" s="134">
        <f t="shared" si="3919"/>
        <v>0</v>
      </c>
      <c r="OX165" s="133">
        <f>+[10]รายละเอียดซื้อP!N218</f>
        <v>0</v>
      </c>
      <c r="OY165" s="145">
        <f t="shared" si="3920"/>
        <v>1000000</v>
      </c>
      <c r="OZ165" s="144"/>
      <c r="PA165" s="147"/>
      <c r="PB165" s="133">
        <f t="shared" si="3921"/>
        <v>0</v>
      </c>
      <c r="PC165" s="134" t="e">
        <f t="shared" si="3922"/>
        <v>#DIV/0!</v>
      </c>
      <c r="PD165" s="133"/>
      <c r="PE165" s="145">
        <f t="shared" si="3923"/>
        <v>0</v>
      </c>
      <c r="PF165" s="144">
        <f t="shared" si="3321"/>
        <v>0</v>
      </c>
      <c r="PG165" s="147">
        <f t="shared" si="3321"/>
        <v>0</v>
      </c>
      <c r="PH165" s="133">
        <f t="shared" si="3321"/>
        <v>0</v>
      </c>
      <c r="PI165" s="134" t="e">
        <f t="shared" si="3322"/>
        <v>#DIV/0!</v>
      </c>
      <c r="PJ165" s="133">
        <f t="shared" si="3323"/>
        <v>0</v>
      </c>
      <c r="PK165" s="145">
        <f t="shared" si="3323"/>
        <v>0</v>
      </c>
      <c r="PL165" s="144"/>
      <c r="PM165" s="147"/>
      <c r="PN165" s="133">
        <f t="shared" si="3924"/>
        <v>0</v>
      </c>
      <c r="PO165" s="134" t="e">
        <f t="shared" si="3925"/>
        <v>#DIV/0!</v>
      </c>
      <c r="PP165" s="133"/>
      <c r="PQ165" s="145">
        <f t="shared" si="3926"/>
        <v>0</v>
      </c>
      <c r="PR165" s="144"/>
      <c r="PS165" s="147"/>
      <c r="PT165" s="133">
        <f t="shared" si="3927"/>
        <v>0</v>
      </c>
      <c r="PU165" s="134" t="e">
        <f t="shared" si="3928"/>
        <v>#DIV/0!</v>
      </c>
      <c r="PV165" s="133"/>
      <c r="PW165" s="145">
        <f t="shared" si="3929"/>
        <v>0</v>
      </c>
    </row>
    <row r="166" spans="1:439" s="98" customFormat="1">
      <c r="A166" s="150"/>
      <c r="B166" s="186" t="s">
        <v>909</v>
      </c>
      <c r="C166" s="186" t="s">
        <v>910</v>
      </c>
      <c r="D166" s="152">
        <f>+'[10]รายงานจัดซื้องบ P '!D57</f>
        <v>8573370</v>
      </c>
      <c r="E166" s="152">
        <f>+'[10]รายงานจัดซื้องบ P '!E57</f>
        <v>0</v>
      </c>
      <c r="F166" s="152">
        <f t="shared" si="3801"/>
        <v>8573370</v>
      </c>
      <c r="G166" s="153">
        <f>+'[10]รายงานจัดซื้องบ P '!F57</f>
        <v>0</v>
      </c>
      <c r="H166" s="152">
        <f t="shared" si="3802"/>
        <v>8573370</v>
      </c>
      <c r="I166" s="153">
        <f>+'[10]รายงานจัดซื้องบ P '!H57</f>
        <v>0</v>
      </c>
      <c r="J166" s="152">
        <f t="shared" si="3803"/>
        <v>8573370</v>
      </c>
      <c r="K166" s="154">
        <f t="shared" si="3092"/>
        <v>0</v>
      </c>
      <c r="L166" s="152">
        <f>+'[10]รายงานจัดซื้องบ P '!N57</f>
        <v>8385715.4000000004</v>
      </c>
      <c r="M166" s="155">
        <f t="shared" si="3804"/>
        <v>187654.59999999963</v>
      </c>
      <c r="N166" s="136">
        <f t="shared" si="3115"/>
        <v>0</v>
      </c>
      <c r="O166" s="148">
        <f t="shared" si="3115"/>
        <v>0</v>
      </c>
      <c r="P166" s="137">
        <f t="shared" si="3115"/>
        <v>0</v>
      </c>
      <c r="Q166" s="138" t="e">
        <f t="shared" si="3116"/>
        <v>#DIV/0!</v>
      </c>
      <c r="R166" s="137">
        <f t="shared" si="3117"/>
        <v>0</v>
      </c>
      <c r="S166" s="139">
        <f t="shared" si="3117"/>
        <v>0</v>
      </c>
      <c r="T166" s="140">
        <f t="shared" si="3352"/>
        <v>8573370</v>
      </c>
      <c r="U166" s="149">
        <f t="shared" si="3352"/>
        <v>0</v>
      </c>
      <c r="V166" s="141">
        <f t="shared" si="3805"/>
        <v>8573370</v>
      </c>
      <c r="W166" s="142">
        <f t="shared" si="3120"/>
        <v>0</v>
      </c>
      <c r="X166" s="141">
        <f t="shared" si="3354"/>
        <v>8385715.4000000004</v>
      </c>
      <c r="Y166" s="143">
        <f t="shared" si="3806"/>
        <v>187654.59999999963</v>
      </c>
      <c r="Z166" s="144">
        <v>0</v>
      </c>
      <c r="AA166" s="147">
        <v>0</v>
      </c>
      <c r="AB166" s="133">
        <f t="shared" si="3807"/>
        <v>0</v>
      </c>
      <c r="AC166" s="134" t="e">
        <f t="shared" si="3808"/>
        <v>#DIV/0!</v>
      </c>
      <c r="AD166" s="133">
        <v>0</v>
      </c>
      <c r="AE166" s="145">
        <f t="shared" si="3809"/>
        <v>0</v>
      </c>
      <c r="AF166" s="144">
        <v>0</v>
      </c>
      <c r="AG166" s="147">
        <v>0</v>
      </c>
      <c r="AH166" s="133">
        <f t="shared" si="3810"/>
        <v>0</v>
      </c>
      <c r="AI166" s="134" t="e">
        <f t="shared" si="3811"/>
        <v>#DIV/0!</v>
      </c>
      <c r="AJ166" s="133">
        <v>0</v>
      </c>
      <c r="AK166" s="145">
        <f t="shared" si="3812"/>
        <v>0</v>
      </c>
      <c r="AL166" s="144">
        <f t="shared" si="3129"/>
        <v>0</v>
      </c>
      <c r="AM166" s="147">
        <f t="shared" si="3129"/>
        <v>0</v>
      </c>
      <c r="AN166" s="133">
        <f t="shared" si="3129"/>
        <v>0</v>
      </c>
      <c r="AO166" s="134" t="e">
        <f t="shared" si="3130"/>
        <v>#DIV/0!</v>
      </c>
      <c r="AP166" s="133">
        <f t="shared" si="3131"/>
        <v>0</v>
      </c>
      <c r="AQ166" s="145">
        <f t="shared" si="3131"/>
        <v>0</v>
      </c>
      <c r="AR166" s="144"/>
      <c r="AS166" s="147"/>
      <c r="AT166" s="133">
        <f t="shared" si="3132"/>
        <v>0</v>
      </c>
      <c r="AU166" s="134" t="e">
        <f t="shared" si="3133"/>
        <v>#DIV/0!</v>
      </c>
      <c r="AV166" s="133"/>
      <c r="AW166" s="145">
        <f t="shared" si="3134"/>
        <v>0</v>
      </c>
      <c r="AX166" s="144"/>
      <c r="AY166" s="147"/>
      <c r="AZ166" s="133">
        <f t="shared" si="3135"/>
        <v>0</v>
      </c>
      <c r="BA166" s="134" t="e">
        <f t="shared" si="3136"/>
        <v>#DIV/0!</v>
      </c>
      <c r="BB166" s="133"/>
      <c r="BC166" s="145">
        <f t="shared" si="3137"/>
        <v>0</v>
      </c>
      <c r="BD166" s="144"/>
      <c r="BE166" s="147"/>
      <c r="BF166" s="133">
        <f t="shared" si="3138"/>
        <v>0</v>
      </c>
      <c r="BG166" s="134" t="e">
        <f t="shared" si="3139"/>
        <v>#DIV/0!</v>
      </c>
      <c r="BH166" s="133"/>
      <c r="BI166" s="145">
        <f t="shared" si="3140"/>
        <v>0</v>
      </c>
      <c r="BJ166" s="144">
        <f t="shared" si="3141"/>
        <v>8573370</v>
      </c>
      <c r="BK166" s="147">
        <f t="shared" si="3141"/>
        <v>0</v>
      </c>
      <c r="BL166" s="133">
        <f t="shared" si="3141"/>
        <v>8573370</v>
      </c>
      <c r="BM166" s="134">
        <f t="shared" si="3142"/>
        <v>0</v>
      </c>
      <c r="BN166" s="133">
        <f t="shared" si="3143"/>
        <v>8385715.4000000004</v>
      </c>
      <c r="BO166" s="145">
        <f t="shared" si="3143"/>
        <v>187654.59999999963</v>
      </c>
      <c r="BP166" s="144">
        <f>+[10]รายละเอียดซื้อP!F221</f>
        <v>8573370</v>
      </c>
      <c r="BQ166" s="147">
        <f>+[10]รายละเอียดซื้อP!G221+[10]รายละเอียดซื้อP!J221+[10]รายละเอียดซื้อP!K221</f>
        <v>0</v>
      </c>
      <c r="BR166" s="133">
        <f t="shared" si="3144"/>
        <v>8573370</v>
      </c>
      <c r="BS166" s="134">
        <f t="shared" si="3145"/>
        <v>0</v>
      </c>
      <c r="BT166" s="133">
        <f>+[10]รายละเอียดซื้อP!N221</f>
        <v>8385715.4000000004</v>
      </c>
      <c r="BU166" s="145">
        <f t="shared" si="3146"/>
        <v>187654.59999999963</v>
      </c>
      <c r="BV166" s="144"/>
      <c r="BW166" s="147"/>
      <c r="BX166" s="133">
        <f t="shared" si="3147"/>
        <v>0</v>
      </c>
      <c r="BY166" s="134" t="e">
        <f t="shared" si="3148"/>
        <v>#DIV/0!</v>
      </c>
      <c r="BZ166" s="133"/>
      <c r="CA166" s="145">
        <f t="shared" si="3149"/>
        <v>0</v>
      </c>
      <c r="CB166" s="144"/>
      <c r="CC166" s="147"/>
      <c r="CD166" s="133">
        <f t="shared" si="3150"/>
        <v>0</v>
      </c>
      <c r="CE166" s="134" t="e">
        <f t="shared" si="3151"/>
        <v>#DIV/0!</v>
      </c>
      <c r="CF166" s="133"/>
      <c r="CG166" s="145">
        <f t="shared" si="3152"/>
        <v>0</v>
      </c>
      <c r="CH166" s="144">
        <f t="shared" si="3153"/>
        <v>0</v>
      </c>
      <c r="CI166" s="147">
        <f t="shared" si="3153"/>
        <v>0</v>
      </c>
      <c r="CJ166" s="133">
        <f t="shared" si="3153"/>
        <v>0</v>
      </c>
      <c r="CK166" s="134" t="e">
        <f t="shared" si="3154"/>
        <v>#DIV/0!</v>
      </c>
      <c r="CL166" s="133">
        <f t="shared" si="3155"/>
        <v>0</v>
      </c>
      <c r="CM166" s="145">
        <f t="shared" si="3155"/>
        <v>0</v>
      </c>
      <c r="CN166" s="144"/>
      <c r="CO166" s="147"/>
      <c r="CP166" s="133">
        <f t="shared" si="3156"/>
        <v>0</v>
      </c>
      <c r="CQ166" s="134" t="e">
        <f t="shared" si="3157"/>
        <v>#DIV/0!</v>
      </c>
      <c r="CR166" s="133"/>
      <c r="CS166" s="145">
        <f t="shared" si="3158"/>
        <v>0</v>
      </c>
      <c r="CT166" s="144"/>
      <c r="CU166" s="147"/>
      <c r="CV166" s="133">
        <f t="shared" si="3159"/>
        <v>0</v>
      </c>
      <c r="CW166" s="134" t="e">
        <f t="shared" si="3160"/>
        <v>#DIV/0!</v>
      </c>
      <c r="CX166" s="133"/>
      <c r="CY166" s="145">
        <f t="shared" si="3161"/>
        <v>0</v>
      </c>
      <c r="CZ166" s="144"/>
      <c r="DA166" s="147"/>
      <c r="DB166" s="133">
        <f t="shared" si="3162"/>
        <v>0</v>
      </c>
      <c r="DC166" s="134" t="e">
        <f t="shared" si="3163"/>
        <v>#DIV/0!</v>
      </c>
      <c r="DD166" s="133"/>
      <c r="DE166" s="145">
        <f t="shared" si="3164"/>
        <v>0</v>
      </c>
      <c r="DF166" s="144">
        <f t="shared" si="3165"/>
        <v>0</v>
      </c>
      <c r="DG166" s="147">
        <f t="shared" si="3165"/>
        <v>0</v>
      </c>
      <c r="DH166" s="133">
        <f t="shared" si="3165"/>
        <v>0</v>
      </c>
      <c r="DI166" s="134" t="e">
        <f t="shared" si="3166"/>
        <v>#DIV/0!</v>
      </c>
      <c r="DJ166" s="133">
        <f t="shared" si="3167"/>
        <v>0</v>
      </c>
      <c r="DK166" s="145">
        <f t="shared" si="3167"/>
        <v>0</v>
      </c>
      <c r="DL166" s="144"/>
      <c r="DM166" s="147"/>
      <c r="DN166" s="133">
        <f t="shared" si="3168"/>
        <v>0</v>
      </c>
      <c r="DO166" s="134" t="e">
        <f t="shared" si="3169"/>
        <v>#DIV/0!</v>
      </c>
      <c r="DP166" s="133"/>
      <c r="DQ166" s="145">
        <f t="shared" si="3170"/>
        <v>0</v>
      </c>
      <c r="DR166" s="144"/>
      <c r="DS166" s="147"/>
      <c r="DT166" s="133">
        <f t="shared" si="3171"/>
        <v>0</v>
      </c>
      <c r="DU166" s="134" t="e">
        <f t="shared" si="3172"/>
        <v>#DIV/0!</v>
      </c>
      <c r="DV166" s="133"/>
      <c r="DW166" s="145">
        <f t="shared" si="3173"/>
        <v>0</v>
      </c>
      <c r="DX166" s="144"/>
      <c r="DY166" s="147"/>
      <c r="DZ166" s="133">
        <f t="shared" si="3813"/>
        <v>0</v>
      </c>
      <c r="EA166" s="134" t="e">
        <f t="shared" si="3814"/>
        <v>#DIV/0!</v>
      </c>
      <c r="EB166" s="133"/>
      <c r="EC166" s="145">
        <f t="shared" si="3815"/>
        <v>0</v>
      </c>
      <c r="ED166" s="144">
        <f t="shared" si="3177"/>
        <v>0</v>
      </c>
      <c r="EE166" s="147">
        <f t="shared" si="3177"/>
        <v>0</v>
      </c>
      <c r="EF166" s="133">
        <f t="shared" si="3177"/>
        <v>0</v>
      </c>
      <c r="EG166" s="134" t="e">
        <f t="shared" si="3178"/>
        <v>#DIV/0!</v>
      </c>
      <c r="EH166" s="133">
        <f t="shared" si="3179"/>
        <v>0</v>
      </c>
      <c r="EI166" s="145">
        <f t="shared" si="3179"/>
        <v>0</v>
      </c>
      <c r="EJ166" s="144"/>
      <c r="EK166" s="147"/>
      <c r="EL166" s="133">
        <f t="shared" si="3816"/>
        <v>0</v>
      </c>
      <c r="EM166" s="134" t="e">
        <f t="shared" si="3817"/>
        <v>#DIV/0!</v>
      </c>
      <c r="EN166" s="133"/>
      <c r="EO166" s="145">
        <f t="shared" si="3818"/>
        <v>0</v>
      </c>
      <c r="EP166" s="144"/>
      <c r="EQ166" s="147"/>
      <c r="ER166" s="133">
        <f t="shared" si="3819"/>
        <v>0</v>
      </c>
      <c r="ES166" s="134" t="e">
        <f t="shared" si="3820"/>
        <v>#DIV/0!</v>
      </c>
      <c r="ET166" s="133"/>
      <c r="EU166" s="145">
        <f t="shared" si="3821"/>
        <v>0</v>
      </c>
      <c r="EV166" s="144"/>
      <c r="EW166" s="147"/>
      <c r="EX166" s="133">
        <f t="shared" si="3822"/>
        <v>0</v>
      </c>
      <c r="EY166" s="134" t="e">
        <f t="shared" si="3823"/>
        <v>#DIV/0!</v>
      </c>
      <c r="EZ166" s="133"/>
      <c r="FA166" s="145">
        <f t="shared" si="3824"/>
        <v>0</v>
      </c>
      <c r="FB166" s="144"/>
      <c r="FC166" s="147"/>
      <c r="FD166" s="133">
        <f t="shared" si="3825"/>
        <v>0</v>
      </c>
      <c r="FE166" s="134" t="e">
        <f t="shared" si="3826"/>
        <v>#DIV/0!</v>
      </c>
      <c r="FF166" s="133"/>
      <c r="FG166" s="145">
        <f t="shared" si="3827"/>
        <v>0</v>
      </c>
      <c r="FH166" s="144"/>
      <c r="FI166" s="147"/>
      <c r="FJ166" s="133">
        <f t="shared" si="3828"/>
        <v>0</v>
      </c>
      <c r="FK166" s="134" t="e">
        <f t="shared" si="3829"/>
        <v>#DIV/0!</v>
      </c>
      <c r="FL166" s="133"/>
      <c r="FM166" s="145">
        <f t="shared" si="3830"/>
        <v>0</v>
      </c>
      <c r="FN166" s="144">
        <f t="shared" si="3195"/>
        <v>0</v>
      </c>
      <c r="FO166" s="147">
        <f t="shared" si="3195"/>
        <v>0</v>
      </c>
      <c r="FP166" s="133">
        <f t="shared" si="3195"/>
        <v>0</v>
      </c>
      <c r="FQ166" s="134" t="e">
        <f t="shared" si="3196"/>
        <v>#DIV/0!</v>
      </c>
      <c r="FR166" s="133">
        <f t="shared" si="3197"/>
        <v>0</v>
      </c>
      <c r="FS166" s="145">
        <f t="shared" si="3197"/>
        <v>0</v>
      </c>
      <c r="FT166" s="144"/>
      <c r="FU166" s="147"/>
      <c r="FV166" s="133">
        <f t="shared" si="3831"/>
        <v>0</v>
      </c>
      <c r="FW166" s="134" t="e">
        <f t="shared" si="3832"/>
        <v>#DIV/0!</v>
      </c>
      <c r="FX166" s="133"/>
      <c r="FY166" s="145">
        <f t="shared" si="3833"/>
        <v>0</v>
      </c>
      <c r="FZ166" s="144"/>
      <c r="GA166" s="147"/>
      <c r="GB166" s="133">
        <f t="shared" si="3834"/>
        <v>0</v>
      </c>
      <c r="GC166" s="134" t="e">
        <f t="shared" si="3835"/>
        <v>#DIV/0!</v>
      </c>
      <c r="GD166" s="133"/>
      <c r="GE166" s="145">
        <f t="shared" si="3836"/>
        <v>0</v>
      </c>
      <c r="GF166" s="144"/>
      <c r="GG166" s="147"/>
      <c r="GH166" s="133">
        <f t="shared" si="3837"/>
        <v>0</v>
      </c>
      <c r="GI166" s="134" t="e">
        <f t="shared" si="3838"/>
        <v>#DIV/0!</v>
      </c>
      <c r="GJ166" s="133"/>
      <c r="GK166" s="145">
        <f t="shared" si="3839"/>
        <v>0</v>
      </c>
      <c r="GL166" s="144">
        <f t="shared" si="3207"/>
        <v>0</v>
      </c>
      <c r="GM166" s="147">
        <f t="shared" si="3207"/>
        <v>0</v>
      </c>
      <c r="GN166" s="133">
        <f t="shared" si="3207"/>
        <v>0</v>
      </c>
      <c r="GO166" s="134" t="e">
        <f t="shared" si="3208"/>
        <v>#DIV/0!</v>
      </c>
      <c r="GP166" s="133">
        <f t="shared" si="3209"/>
        <v>0</v>
      </c>
      <c r="GQ166" s="145">
        <f t="shared" si="3209"/>
        <v>0</v>
      </c>
      <c r="GR166" s="144"/>
      <c r="GS166" s="147"/>
      <c r="GT166" s="133">
        <f t="shared" si="3840"/>
        <v>0</v>
      </c>
      <c r="GU166" s="134" t="e">
        <f t="shared" si="3841"/>
        <v>#DIV/0!</v>
      </c>
      <c r="GV166" s="133"/>
      <c r="GW166" s="145">
        <f t="shared" si="3842"/>
        <v>0</v>
      </c>
      <c r="GX166" s="144"/>
      <c r="GY166" s="147"/>
      <c r="GZ166" s="133">
        <f t="shared" si="3843"/>
        <v>0</v>
      </c>
      <c r="HA166" s="134" t="e">
        <f t="shared" si="3844"/>
        <v>#DIV/0!</v>
      </c>
      <c r="HB166" s="133"/>
      <c r="HC166" s="145">
        <f t="shared" si="3845"/>
        <v>0</v>
      </c>
      <c r="HD166" s="144"/>
      <c r="HE166" s="147"/>
      <c r="HF166" s="133">
        <f t="shared" si="3846"/>
        <v>0</v>
      </c>
      <c r="HG166" s="134" t="e">
        <f t="shared" si="3847"/>
        <v>#DIV/0!</v>
      </c>
      <c r="HH166" s="133"/>
      <c r="HI166" s="145">
        <f t="shared" si="3848"/>
        <v>0</v>
      </c>
      <c r="HJ166" s="144"/>
      <c r="HK166" s="147"/>
      <c r="HL166" s="133">
        <f t="shared" si="3849"/>
        <v>0</v>
      </c>
      <c r="HM166" s="134" t="e">
        <f t="shared" si="3850"/>
        <v>#DIV/0!</v>
      </c>
      <c r="HN166" s="133"/>
      <c r="HO166" s="145">
        <f t="shared" si="3851"/>
        <v>0</v>
      </c>
      <c r="HP166" s="144"/>
      <c r="HQ166" s="147"/>
      <c r="HR166" s="133">
        <f t="shared" si="3852"/>
        <v>0</v>
      </c>
      <c r="HS166" s="134" t="e">
        <f t="shared" si="3853"/>
        <v>#DIV/0!</v>
      </c>
      <c r="HT166" s="133"/>
      <c r="HU166" s="145">
        <f t="shared" si="3854"/>
        <v>0</v>
      </c>
      <c r="HV166" s="144"/>
      <c r="HW166" s="147"/>
      <c r="HX166" s="133">
        <f t="shared" si="3855"/>
        <v>0</v>
      </c>
      <c r="HY166" s="134" t="e">
        <f t="shared" si="3856"/>
        <v>#DIV/0!</v>
      </c>
      <c r="HZ166" s="133"/>
      <c r="IA166" s="145">
        <f t="shared" si="3857"/>
        <v>0</v>
      </c>
      <c r="IB166" s="144">
        <f t="shared" si="3228"/>
        <v>0</v>
      </c>
      <c r="IC166" s="147">
        <f t="shared" si="3228"/>
        <v>0</v>
      </c>
      <c r="ID166" s="133">
        <f t="shared" si="3228"/>
        <v>0</v>
      </c>
      <c r="IE166" s="134" t="e">
        <f t="shared" si="3229"/>
        <v>#DIV/0!</v>
      </c>
      <c r="IF166" s="133">
        <f t="shared" si="3230"/>
        <v>0</v>
      </c>
      <c r="IG166" s="145">
        <f t="shared" si="3230"/>
        <v>0</v>
      </c>
      <c r="IH166" s="144"/>
      <c r="II166" s="147"/>
      <c r="IJ166" s="133">
        <f t="shared" si="3858"/>
        <v>0</v>
      </c>
      <c r="IK166" s="134" t="e">
        <f t="shared" si="3859"/>
        <v>#DIV/0!</v>
      </c>
      <c r="IL166" s="133"/>
      <c r="IM166" s="145">
        <f t="shared" si="3860"/>
        <v>0</v>
      </c>
      <c r="IN166" s="144"/>
      <c r="IO166" s="147"/>
      <c r="IP166" s="133">
        <f t="shared" si="3861"/>
        <v>0</v>
      </c>
      <c r="IQ166" s="134" t="e">
        <f t="shared" si="3862"/>
        <v>#DIV/0!</v>
      </c>
      <c r="IR166" s="133"/>
      <c r="IS166" s="145">
        <f t="shared" si="3863"/>
        <v>0</v>
      </c>
      <c r="IT166" s="144"/>
      <c r="IU166" s="147"/>
      <c r="IV166" s="133">
        <f t="shared" si="3864"/>
        <v>0</v>
      </c>
      <c r="IW166" s="134" t="e">
        <f t="shared" si="3865"/>
        <v>#DIV/0!</v>
      </c>
      <c r="IX166" s="133"/>
      <c r="IY166" s="145">
        <f t="shared" si="3866"/>
        <v>0</v>
      </c>
      <c r="IZ166" s="144">
        <f t="shared" si="3240"/>
        <v>0</v>
      </c>
      <c r="JA166" s="147">
        <f t="shared" si="3240"/>
        <v>0</v>
      </c>
      <c r="JB166" s="133">
        <f t="shared" si="3240"/>
        <v>0</v>
      </c>
      <c r="JC166" s="134" t="e">
        <f t="shared" si="3241"/>
        <v>#DIV/0!</v>
      </c>
      <c r="JD166" s="133">
        <f t="shared" si="3242"/>
        <v>0</v>
      </c>
      <c r="JE166" s="145">
        <f t="shared" si="3242"/>
        <v>0</v>
      </c>
      <c r="JF166" s="144"/>
      <c r="JG166" s="147"/>
      <c r="JH166" s="133">
        <f t="shared" si="3867"/>
        <v>0</v>
      </c>
      <c r="JI166" s="134" t="e">
        <f t="shared" si="3868"/>
        <v>#DIV/0!</v>
      </c>
      <c r="JJ166" s="133"/>
      <c r="JK166" s="145">
        <f t="shared" si="3869"/>
        <v>0</v>
      </c>
      <c r="JL166" s="144"/>
      <c r="JM166" s="147"/>
      <c r="JN166" s="133">
        <f t="shared" si="3870"/>
        <v>0</v>
      </c>
      <c r="JO166" s="134" t="e">
        <f t="shared" si="3871"/>
        <v>#DIV/0!</v>
      </c>
      <c r="JP166" s="133"/>
      <c r="JQ166" s="145">
        <f t="shared" si="3872"/>
        <v>0</v>
      </c>
      <c r="JR166" s="144"/>
      <c r="JS166" s="147"/>
      <c r="JT166" s="133">
        <f t="shared" si="3873"/>
        <v>0</v>
      </c>
      <c r="JU166" s="134" t="e">
        <f t="shared" si="3874"/>
        <v>#DIV/0!</v>
      </c>
      <c r="JV166" s="133"/>
      <c r="JW166" s="145">
        <f t="shared" si="3875"/>
        <v>0</v>
      </c>
      <c r="JX166" s="144"/>
      <c r="JY166" s="147"/>
      <c r="JZ166" s="133">
        <f t="shared" si="3876"/>
        <v>0</v>
      </c>
      <c r="KA166" s="134" t="e">
        <f t="shared" si="3877"/>
        <v>#DIV/0!</v>
      </c>
      <c r="KB166" s="133"/>
      <c r="KC166" s="145">
        <f t="shared" si="3878"/>
        <v>0</v>
      </c>
      <c r="KD166" s="144">
        <f t="shared" si="3255"/>
        <v>0</v>
      </c>
      <c r="KE166" s="147">
        <f t="shared" si="3255"/>
        <v>0</v>
      </c>
      <c r="KF166" s="133">
        <f t="shared" si="3255"/>
        <v>0</v>
      </c>
      <c r="KG166" s="134" t="e">
        <f t="shared" si="3256"/>
        <v>#DIV/0!</v>
      </c>
      <c r="KH166" s="133">
        <f t="shared" si="3257"/>
        <v>0</v>
      </c>
      <c r="KI166" s="145">
        <f t="shared" si="3257"/>
        <v>0</v>
      </c>
      <c r="KJ166" s="144"/>
      <c r="KK166" s="147"/>
      <c r="KL166" s="133">
        <f t="shared" si="3879"/>
        <v>0</v>
      </c>
      <c r="KM166" s="134" t="e">
        <f t="shared" si="3880"/>
        <v>#DIV/0!</v>
      </c>
      <c r="KN166" s="133"/>
      <c r="KO166" s="145">
        <f t="shared" si="3881"/>
        <v>0</v>
      </c>
      <c r="KP166" s="144"/>
      <c r="KQ166" s="147"/>
      <c r="KR166" s="133">
        <f t="shared" si="3882"/>
        <v>0</v>
      </c>
      <c r="KS166" s="134" t="e">
        <f t="shared" si="3883"/>
        <v>#DIV/0!</v>
      </c>
      <c r="KT166" s="133"/>
      <c r="KU166" s="145">
        <f t="shared" si="3884"/>
        <v>0</v>
      </c>
      <c r="KV166" s="144">
        <f t="shared" si="3264"/>
        <v>0</v>
      </c>
      <c r="KW166" s="147">
        <f t="shared" si="3264"/>
        <v>0</v>
      </c>
      <c r="KX166" s="133">
        <f t="shared" si="3264"/>
        <v>0</v>
      </c>
      <c r="KY166" s="134" t="e">
        <f t="shared" si="3265"/>
        <v>#DIV/0!</v>
      </c>
      <c r="KZ166" s="133">
        <f t="shared" si="3266"/>
        <v>0</v>
      </c>
      <c r="LA166" s="145">
        <f t="shared" si="3266"/>
        <v>0</v>
      </c>
      <c r="LB166" s="144"/>
      <c r="LC166" s="147"/>
      <c r="LD166" s="133">
        <f t="shared" si="3885"/>
        <v>0</v>
      </c>
      <c r="LE166" s="134" t="e">
        <f t="shared" si="3886"/>
        <v>#DIV/0!</v>
      </c>
      <c r="LF166" s="133"/>
      <c r="LG166" s="145">
        <f t="shared" si="3887"/>
        <v>0</v>
      </c>
      <c r="LH166" s="144"/>
      <c r="LI166" s="147"/>
      <c r="LJ166" s="133">
        <f t="shared" si="3888"/>
        <v>0</v>
      </c>
      <c r="LK166" s="134" t="e">
        <f t="shared" si="3889"/>
        <v>#DIV/0!</v>
      </c>
      <c r="LL166" s="133"/>
      <c r="LM166" s="145">
        <f t="shared" si="3890"/>
        <v>0</v>
      </c>
      <c r="LN166" s="144">
        <f t="shared" si="3273"/>
        <v>0</v>
      </c>
      <c r="LO166" s="147">
        <f t="shared" si="3273"/>
        <v>0</v>
      </c>
      <c r="LP166" s="133">
        <f t="shared" si="3273"/>
        <v>0</v>
      </c>
      <c r="LQ166" s="134" t="e">
        <f t="shared" si="3274"/>
        <v>#DIV/0!</v>
      </c>
      <c r="LR166" s="133">
        <f t="shared" si="3275"/>
        <v>0</v>
      </c>
      <c r="LS166" s="145">
        <f t="shared" si="3275"/>
        <v>0</v>
      </c>
      <c r="LT166" s="144"/>
      <c r="LU166" s="147"/>
      <c r="LV166" s="133">
        <f t="shared" si="3891"/>
        <v>0</v>
      </c>
      <c r="LW166" s="134" t="e">
        <f t="shared" si="3892"/>
        <v>#DIV/0!</v>
      </c>
      <c r="LX166" s="133"/>
      <c r="LY166" s="145">
        <f t="shared" si="3893"/>
        <v>0</v>
      </c>
      <c r="LZ166" s="144"/>
      <c r="MA166" s="147"/>
      <c r="MB166" s="133">
        <f t="shared" si="3894"/>
        <v>0</v>
      </c>
      <c r="MC166" s="134" t="e">
        <f t="shared" si="3895"/>
        <v>#DIV/0!</v>
      </c>
      <c r="MD166" s="133"/>
      <c r="ME166" s="145">
        <f t="shared" si="3896"/>
        <v>0</v>
      </c>
      <c r="MF166" s="144">
        <f t="shared" si="3282"/>
        <v>0</v>
      </c>
      <c r="MG166" s="147">
        <f t="shared" si="3282"/>
        <v>0</v>
      </c>
      <c r="MH166" s="133">
        <f t="shared" si="3282"/>
        <v>0</v>
      </c>
      <c r="MI166" s="134" t="e">
        <f t="shared" si="3283"/>
        <v>#DIV/0!</v>
      </c>
      <c r="MJ166" s="133">
        <f t="shared" si="3284"/>
        <v>0</v>
      </c>
      <c r="MK166" s="145">
        <f t="shared" si="3284"/>
        <v>0</v>
      </c>
      <c r="ML166" s="144"/>
      <c r="MM166" s="147"/>
      <c r="MN166" s="133">
        <f t="shared" si="3897"/>
        <v>0</v>
      </c>
      <c r="MO166" s="134" t="e">
        <f t="shared" si="3898"/>
        <v>#DIV/0!</v>
      </c>
      <c r="MP166" s="133"/>
      <c r="MQ166" s="145">
        <f t="shared" si="3899"/>
        <v>0</v>
      </c>
      <c r="MR166" s="144"/>
      <c r="MS166" s="147"/>
      <c r="MT166" s="133">
        <f t="shared" si="3900"/>
        <v>0</v>
      </c>
      <c r="MU166" s="134" t="e">
        <f t="shared" si="3901"/>
        <v>#DIV/0!</v>
      </c>
      <c r="MV166" s="133"/>
      <c r="MW166" s="145">
        <f t="shared" si="3902"/>
        <v>0</v>
      </c>
      <c r="MX166" s="144">
        <f t="shared" si="3291"/>
        <v>0</v>
      </c>
      <c r="MY166" s="147">
        <f t="shared" si="3291"/>
        <v>0</v>
      </c>
      <c r="MZ166" s="133">
        <f t="shared" si="3291"/>
        <v>0</v>
      </c>
      <c r="NA166" s="134" t="e">
        <f t="shared" si="3292"/>
        <v>#DIV/0!</v>
      </c>
      <c r="NB166" s="133">
        <f t="shared" si="3293"/>
        <v>0</v>
      </c>
      <c r="NC166" s="145">
        <f t="shared" si="3293"/>
        <v>0</v>
      </c>
      <c r="ND166" s="144"/>
      <c r="NE166" s="147"/>
      <c r="NF166" s="133">
        <f t="shared" si="3903"/>
        <v>0</v>
      </c>
      <c r="NG166" s="134" t="e">
        <f t="shared" si="3904"/>
        <v>#DIV/0!</v>
      </c>
      <c r="NH166" s="133"/>
      <c r="NI166" s="145">
        <f t="shared" si="3905"/>
        <v>0</v>
      </c>
      <c r="NJ166" s="144"/>
      <c r="NK166" s="147"/>
      <c r="NL166" s="133">
        <f t="shared" si="3906"/>
        <v>0</v>
      </c>
      <c r="NM166" s="134" t="e">
        <f t="shared" si="3907"/>
        <v>#DIV/0!</v>
      </c>
      <c r="NN166" s="133"/>
      <c r="NO166" s="145">
        <f t="shared" si="3908"/>
        <v>0</v>
      </c>
      <c r="NP166" s="144">
        <f t="shared" si="3300"/>
        <v>0</v>
      </c>
      <c r="NQ166" s="147">
        <f t="shared" si="3300"/>
        <v>0</v>
      </c>
      <c r="NR166" s="133">
        <f t="shared" si="3300"/>
        <v>0</v>
      </c>
      <c r="NS166" s="134" t="e">
        <f t="shared" si="3301"/>
        <v>#DIV/0!</v>
      </c>
      <c r="NT166" s="133">
        <f t="shared" si="3302"/>
        <v>0</v>
      </c>
      <c r="NU166" s="145">
        <f t="shared" si="3302"/>
        <v>0</v>
      </c>
      <c r="NV166" s="144"/>
      <c r="NW166" s="147"/>
      <c r="NX166" s="133">
        <f t="shared" si="3909"/>
        <v>0</v>
      </c>
      <c r="NY166" s="134" t="e">
        <f t="shared" si="3910"/>
        <v>#DIV/0!</v>
      </c>
      <c r="NZ166" s="133"/>
      <c r="OA166" s="145">
        <f t="shared" si="3911"/>
        <v>0</v>
      </c>
      <c r="OB166" s="144"/>
      <c r="OC166" s="147"/>
      <c r="OD166" s="133">
        <f t="shared" si="3912"/>
        <v>0</v>
      </c>
      <c r="OE166" s="134" t="e">
        <f t="shared" si="3913"/>
        <v>#DIV/0!</v>
      </c>
      <c r="OF166" s="133"/>
      <c r="OG166" s="145">
        <f t="shared" si="3914"/>
        <v>0</v>
      </c>
      <c r="OH166" s="144"/>
      <c r="OI166" s="147"/>
      <c r="OJ166" s="133">
        <f t="shared" si="3915"/>
        <v>0</v>
      </c>
      <c r="OK166" s="134" t="e">
        <f t="shared" si="3916"/>
        <v>#DIV/0!</v>
      </c>
      <c r="OL166" s="133"/>
      <c r="OM166" s="145">
        <f t="shared" si="3917"/>
        <v>0</v>
      </c>
      <c r="ON166" s="144">
        <f t="shared" si="3312"/>
        <v>0</v>
      </c>
      <c r="OO166" s="147">
        <f t="shared" si="3312"/>
        <v>0</v>
      </c>
      <c r="OP166" s="133">
        <f t="shared" si="3312"/>
        <v>0</v>
      </c>
      <c r="OQ166" s="134" t="e">
        <f t="shared" si="3313"/>
        <v>#DIV/0!</v>
      </c>
      <c r="OR166" s="133">
        <f t="shared" si="3314"/>
        <v>0</v>
      </c>
      <c r="OS166" s="145">
        <f t="shared" si="3314"/>
        <v>0</v>
      </c>
      <c r="OT166" s="144"/>
      <c r="OU166" s="147"/>
      <c r="OV166" s="133">
        <f t="shared" si="3918"/>
        <v>0</v>
      </c>
      <c r="OW166" s="134" t="e">
        <f t="shared" si="3919"/>
        <v>#DIV/0!</v>
      </c>
      <c r="OX166" s="133"/>
      <c r="OY166" s="145">
        <f t="shared" si="3920"/>
        <v>0</v>
      </c>
      <c r="OZ166" s="144"/>
      <c r="PA166" s="147"/>
      <c r="PB166" s="133">
        <f t="shared" si="3921"/>
        <v>0</v>
      </c>
      <c r="PC166" s="134" t="e">
        <f t="shared" si="3922"/>
        <v>#DIV/0!</v>
      </c>
      <c r="PD166" s="133"/>
      <c r="PE166" s="145">
        <f t="shared" si="3923"/>
        <v>0</v>
      </c>
      <c r="PF166" s="144">
        <f t="shared" si="3321"/>
        <v>0</v>
      </c>
      <c r="PG166" s="147">
        <f t="shared" si="3321"/>
        <v>0</v>
      </c>
      <c r="PH166" s="133">
        <f t="shared" si="3321"/>
        <v>0</v>
      </c>
      <c r="PI166" s="134" t="e">
        <f t="shared" si="3322"/>
        <v>#DIV/0!</v>
      </c>
      <c r="PJ166" s="133">
        <f t="shared" si="3323"/>
        <v>0</v>
      </c>
      <c r="PK166" s="145">
        <f t="shared" si="3323"/>
        <v>0</v>
      </c>
      <c r="PL166" s="144"/>
      <c r="PM166" s="147"/>
      <c r="PN166" s="133">
        <f t="shared" si="3924"/>
        <v>0</v>
      </c>
      <c r="PO166" s="134" t="e">
        <f t="shared" si="3925"/>
        <v>#DIV/0!</v>
      </c>
      <c r="PP166" s="133"/>
      <c r="PQ166" s="145">
        <f t="shared" si="3926"/>
        <v>0</v>
      </c>
      <c r="PR166" s="144"/>
      <c r="PS166" s="147"/>
      <c r="PT166" s="133">
        <f t="shared" si="3927"/>
        <v>0</v>
      </c>
      <c r="PU166" s="134" t="e">
        <f t="shared" si="3928"/>
        <v>#DIV/0!</v>
      </c>
      <c r="PV166" s="133"/>
      <c r="PW166" s="145">
        <f t="shared" si="3929"/>
        <v>0</v>
      </c>
    </row>
    <row r="167" spans="1:439" s="98" customFormat="1">
      <c r="A167" s="150"/>
      <c r="B167" s="186" t="s">
        <v>911</v>
      </c>
      <c r="C167" s="186" t="s">
        <v>912</v>
      </c>
      <c r="D167" s="152">
        <f>+'[10]รายงานจัดซื้องบ P '!D58</f>
        <v>0</v>
      </c>
      <c r="E167" s="152">
        <f>+'[10]รายงานจัดซื้องบ P '!E58</f>
        <v>40312000</v>
      </c>
      <c r="F167" s="152">
        <f t="shared" si="3801"/>
        <v>40312000</v>
      </c>
      <c r="G167" s="153">
        <f>+'[10]รายงานจัดซื้องบ P '!F58</f>
        <v>0</v>
      </c>
      <c r="H167" s="152">
        <f t="shared" si="3802"/>
        <v>40312000</v>
      </c>
      <c r="I167" s="153">
        <f>+'[10]รายงานจัดซื้องบ P '!H58</f>
        <v>0</v>
      </c>
      <c r="J167" s="237">
        <f t="shared" si="3803"/>
        <v>40312000</v>
      </c>
      <c r="K167" s="154">
        <f t="shared" si="3092"/>
        <v>0</v>
      </c>
      <c r="L167" s="152">
        <f>+'[10]รายงานจัดซื้องบ P '!N58</f>
        <v>35946530</v>
      </c>
      <c r="M167" s="238">
        <f t="shared" si="3804"/>
        <v>4365470</v>
      </c>
      <c r="N167" s="136">
        <f t="shared" si="3115"/>
        <v>0</v>
      </c>
      <c r="O167" s="148">
        <f t="shared" si="3115"/>
        <v>0</v>
      </c>
      <c r="P167" s="239">
        <f t="shared" si="3115"/>
        <v>0</v>
      </c>
      <c r="Q167" s="138" t="e">
        <f t="shared" si="3116"/>
        <v>#DIV/0!</v>
      </c>
      <c r="R167" s="137">
        <f t="shared" si="3117"/>
        <v>0</v>
      </c>
      <c r="S167" s="139">
        <f t="shared" si="3117"/>
        <v>0</v>
      </c>
      <c r="T167" s="140">
        <f t="shared" si="3352"/>
        <v>40312000</v>
      </c>
      <c r="U167" s="149">
        <f t="shared" si="3352"/>
        <v>0</v>
      </c>
      <c r="V167" s="240">
        <f t="shared" si="3805"/>
        <v>40312000</v>
      </c>
      <c r="W167" s="142">
        <f t="shared" si="3120"/>
        <v>0</v>
      </c>
      <c r="X167" s="141">
        <f t="shared" si="3354"/>
        <v>35946530</v>
      </c>
      <c r="Y167" s="143">
        <f t="shared" si="3806"/>
        <v>4365470</v>
      </c>
      <c r="Z167" s="144">
        <v>0</v>
      </c>
      <c r="AA167" s="147">
        <v>0</v>
      </c>
      <c r="AB167" s="241">
        <f t="shared" si="3807"/>
        <v>0</v>
      </c>
      <c r="AC167" s="134" t="e">
        <f t="shared" si="3808"/>
        <v>#DIV/0!</v>
      </c>
      <c r="AD167" s="133">
        <v>0</v>
      </c>
      <c r="AE167" s="145">
        <f t="shared" si="3809"/>
        <v>0</v>
      </c>
      <c r="AF167" s="144">
        <v>0</v>
      </c>
      <c r="AG167" s="147">
        <v>0</v>
      </c>
      <c r="AH167" s="241">
        <f t="shared" si="3810"/>
        <v>0</v>
      </c>
      <c r="AI167" s="134" t="e">
        <f t="shared" si="3811"/>
        <v>#DIV/0!</v>
      </c>
      <c r="AJ167" s="133">
        <v>0</v>
      </c>
      <c r="AK167" s="145">
        <f t="shared" si="3812"/>
        <v>0</v>
      </c>
      <c r="AL167" s="144">
        <f t="shared" si="3129"/>
        <v>0</v>
      </c>
      <c r="AM167" s="147">
        <f t="shared" si="3129"/>
        <v>0</v>
      </c>
      <c r="AN167" s="241">
        <f t="shared" si="3129"/>
        <v>0</v>
      </c>
      <c r="AO167" s="134" t="e">
        <f t="shared" si="3130"/>
        <v>#DIV/0!</v>
      </c>
      <c r="AP167" s="133">
        <f t="shared" si="3131"/>
        <v>0</v>
      </c>
      <c r="AQ167" s="145">
        <f t="shared" si="3131"/>
        <v>0</v>
      </c>
      <c r="AR167" s="144"/>
      <c r="AS167" s="147"/>
      <c r="AT167" s="241">
        <f t="shared" si="3132"/>
        <v>0</v>
      </c>
      <c r="AU167" s="134" t="e">
        <f t="shared" si="3133"/>
        <v>#DIV/0!</v>
      </c>
      <c r="AV167" s="133"/>
      <c r="AW167" s="145">
        <f t="shared" si="3134"/>
        <v>0</v>
      </c>
      <c r="AX167" s="144"/>
      <c r="AY167" s="147"/>
      <c r="AZ167" s="241">
        <f t="shared" si="3135"/>
        <v>0</v>
      </c>
      <c r="BA167" s="134" t="e">
        <f t="shared" si="3136"/>
        <v>#DIV/0!</v>
      </c>
      <c r="BB167" s="133"/>
      <c r="BC167" s="145">
        <f t="shared" si="3137"/>
        <v>0</v>
      </c>
      <c r="BD167" s="144"/>
      <c r="BE167" s="147"/>
      <c r="BF167" s="241">
        <f t="shared" si="3138"/>
        <v>0</v>
      </c>
      <c r="BG167" s="134" t="e">
        <f t="shared" si="3139"/>
        <v>#DIV/0!</v>
      </c>
      <c r="BH167" s="133"/>
      <c r="BI167" s="145">
        <f t="shared" si="3140"/>
        <v>0</v>
      </c>
      <c r="BJ167" s="144">
        <f t="shared" si="3141"/>
        <v>40312000</v>
      </c>
      <c r="BK167" s="147">
        <f t="shared" si="3141"/>
        <v>0</v>
      </c>
      <c r="BL167" s="241">
        <f t="shared" si="3141"/>
        <v>40312000</v>
      </c>
      <c r="BM167" s="134">
        <f t="shared" si="3142"/>
        <v>0</v>
      </c>
      <c r="BN167" s="133">
        <f t="shared" si="3143"/>
        <v>35946530</v>
      </c>
      <c r="BO167" s="145">
        <f t="shared" si="3143"/>
        <v>4365470</v>
      </c>
      <c r="BP167" s="144">
        <f>+[10]รายละเอียดซื้อP!F224</f>
        <v>40312000</v>
      </c>
      <c r="BQ167" s="147">
        <f>+[10]รายละเอียดซื้อP!G224+[10]รายละเอียดซื้อP!J224+[10]รายละเอียดซื้อP!K224</f>
        <v>0</v>
      </c>
      <c r="BR167" s="241">
        <f t="shared" si="3144"/>
        <v>40312000</v>
      </c>
      <c r="BS167" s="134">
        <f t="shared" si="3145"/>
        <v>0</v>
      </c>
      <c r="BT167" s="133">
        <f>+[10]รายละเอียดซื้อP!N224</f>
        <v>35946530</v>
      </c>
      <c r="BU167" s="145">
        <f t="shared" si="3146"/>
        <v>4365470</v>
      </c>
      <c r="BV167" s="144"/>
      <c r="BW167" s="147"/>
      <c r="BX167" s="241">
        <f t="shared" si="3147"/>
        <v>0</v>
      </c>
      <c r="BY167" s="134" t="e">
        <f t="shared" si="3148"/>
        <v>#DIV/0!</v>
      </c>
      <c r="BZ167" s="133"/>
      <c r="CA167" s="145">
        <f t="shared" si="3149"/>
        <v>0</v>
      </c>
      <c r="CB167" s="144"/>
      <c r="CC167" s="147"/>
      <c r="CD167" s="241">
        <f t="shared" si="3150"/>
        <v>0</v>
      </c>
      <c r="CE167" s="134" t="e">
        <f t="shared" si="3151"/>
        <v>#DIV/0!</v>
      </c>
      <c r="CF167" s="133"/>
      <c r="CG167" s="145">
        <f t="shared" si="3152"/>
        <v>0</v>
      </c>
      <c r="CH167" s="144">
        <f t="shared" si="3153"/>
        <v>0</v>
      </c>
      <c r="CI167" s="147">
        <f t="shared" si="3153"/>
        <v>0</v>
      </c>
      <c r="CJ167" s="241">
        <f t="shared" si="3153"/>
        <v>0</v>
      </c>
      <c r="CK167" s="134" t="e">
        <f t="shared" si="3154"/>
        <v>#DIV/0!</v>
      </c>
      <c r="CL167" s="133">
        <f t="shared" si="3155"/>
        <v>0</v>
      </c>
      <c r="CM167" s="145">
        <f t="shared" si="3155"/>
        <v>0</v>
      </c>
      <c r="CN167" s="144"/>
      <c r="CO167" s="147"/>
      <c r="CP167" s="241">
        <f t="shared" si="3156"/>
        <v>0</v>
      </c>
      <c r="CQ167" s="134" t="e">
        <f t="shared" si="3157"/>
        <v>#DIV/0!</v>
      </c>
      <c r="CR167" s="133"/>
      <c r="CS167" s="145">
        <f t="shared" si="3158"/>
        <v>0</v>
      </c>
      <c r="CT167" s="144"/>
      <c r="CU167" s="147"/>
      <c r="CV167" s="241">
        <f t="shared" si="3159"/>
        <v>0</v>
      </c>
      <c r="CW167" s="134" t="e">
        <f t="shared" si="3160"/>
        <v>#DIV/0!</v>
      </c>
      <c r="CX167" s="133"/>
      <c r="CY167" s="145">
        <f t="shared" si="3161"/>
        <v>0</v>
      </c>
      <c r="CZ167" s="144"/>
      <c r="DA167" s="147"/>
      <c r="DB167" s="241">
        <f t="shared" si="3162"/>
        <v>0</v>
      </c>
      <c r="DC167" s="134" t="e">
        <f t="shared" si="3163"/>
        <v>#DIV/0!</v>
      </c>
      <c r="DD167" s="133"/>
      <c r="DE167" s="145">
        <f t="shared" si="3164"/>
        <v>0</v>
      </c>
      <c r="DF167" s="144">
        <f t="shared" si="3165"/>
        <v>0</v>
      </c>
      <c r="DG167" s="147">
        <f t="shared" si="3165"/>
        <v>0</v>
      </c>
      <c r="DH167" s="241">
        <f t="shared" si="3165"/>
        <v>0</v>
      </c>
      <c r="DI167" s="134" t="e">
        <f t="shared" si="3166"/>
        <v>#DIV/0!</v>
      </c>
      <c r="DJ167" s="133">
        <f t="shared" si="3167"/>
        <v>0</v>
      </c>
      <c r="DK167" s="145">
        <f t="shared" si="3167"/>
        <v>0</v>
      </c>
      <c r="DL167" s="144"/>
      <c r="DM167" s="147"/>
      <c r="DN167" s="241">
        <f t="shared" si="3168"/>
        <v>0</v>
      </c>
      <c r="DO167" s="134" t="e">
        <f t="shared" si="3169"/>
        <v>#DIV/0!</v>
      </c>
      <c r="DP167" s="133"/>
      <c r="DQ167" s="145">
        <f t="shared" si="3170"/>
        <v>0</v>
      </c>
      <c r="DR167" s="144"/>
      <c r="DS167" s="147"/>
      <c r="DT167" s="241">
        <f t="shared" si="3171"/>
        <v>0</v>
      </c>
      <c r="DU167" s="134" t="e">
        <f t="shared" si="3172"/>
        <v>#DIV/0!</v>
      </c>
      <c r="DV167" s="133"/>
      <c r="DW167" s="145">
        <f t="shared" si="3173"/>
        <v>0</v>
      </c>
      <c r="DX167" s="144"/>
      <c r="DY167" s="147"/>
      <c r="DZ167" s="241">
        <f t="shared" si="3813"/>
        <v>0</v>
      </c>
      <c r="EA167" s="134" t="e">
        <f t="shared" si="3814"/>
        <v>#DIV/0!</v>
      </c>
      <c r="EB167" s="133"/>
      <c r="EC167" s="145">
        <f t="shared" si="3815"/>
        <v>0</v>
      </c>
      <c r="ED167" s="144">
        <f t="shared" si="3177"/>
        <v>0</v>
      </c>
      <c r="EE167" s="147">
        <f t="shared" si="3177"/>
        <v>0</v>
      </c>
      <c r="EF167" s="241">
        <f t="shared" si="3177"/>
        <v>0</v>
      </c>
      <c r="EG167" s="134" t="e">
        <f t="shared" si="3178"/>
        <v>#DIV/0!</v>
      </c>
      <c r="EH167" s="133">
        <f t="shared" si="3179"/>
        <v>0</v>
      </c>
      <c r="EI167" s="145">
        <f t="shared" si="3179"/>
        <v>0</v>
      </c>
      <c r="EJ167" s="144"/>
      <c r="EK167" s="147"/>
      <c r="EL167" s="241">
        <f t="shared" si="3816"/>
        <v>0</v>
      </c>
      <c r="EM167" s="134" t="e">
        <f t="shared" si="3817"/>
        <v>#DIV/0!</v>
      </c>
      <c r="EN167" s="133"/>
      <c r="EO167" s="145">
        <f t="shared" si="3818"/>
        <v>0</v>
      </c>
      <c r="EP167" s="144"/>
      <c r="EQ167" s="147"/>
      <c r="ER167" s="241">
        <f t="shared" si="3819"/>
        <v>0</v>
      </c>
      <c r="ES167" s="134" t="e">
        <f t="shared" si="3820"/>
        <v>#DIV/0!</v>
      </c>
      <c r="ET167" s="133"/>
      <c r="EU167" s="145">
        <f t="shared" si="3821"/>
        <v>0</v>
      </c>
      <c r="EV167" s="144"/>
      <c r="EW167" s="147"/>
      <c r="EX167" s="241">
        <f t="shared" si="3822"/>
        <v>0</v>
      </c>
      <c r="EY167" s="134" t="e">
        <f t="shared" si="3823"/>
        <v>#DIV/0!</v>
      </c>
      <c r="EZ167" s="133"/>
      <c r="FA167" s="145">
        <f t="shared" si="3824"/>
        <v>0</v>
      </c>
      <c r="FB167" s="144"/>
      <c r="FC167" s="147"/>
      <c r="FD167" s="241">
        <f t="shared" si="3825"/>
        <v>0</v>
      </c>
      <c r="FE167" s="134" t="e">
        <f t="shared" si="3826"/>
        <v>#DIV/0!</v>
      </c>
      <c r="FF167" s="133"/>
      <c r="FG167" s="145">
        <f t="shared" si="3827"/>
        <v>0</v>
      </c>
      <c r="FH167" s="144"/>
      <c r="FI167" s="147"/>
      <c r="FJ167" s="241">
        <f t="shared" si="3828"/>
        <v>0</v>
      </c>
      <c r="FK167" s="134" t="e">
        <f t="shared" si="3829"/>
        <v>#DIV/0!</v>
      </c>
      <c r="FL167" s="133"/>
      <c r="FM167" s="145">
        <f t="shared" si="3830"/>
        <v>0</v>
      </c>
      <c r="FN167" s="144">
        <f t="shared" si="3195"/>
        <v>0</v>
      </c>
      <c r="FO167" s="147">
        <f t="shared" si="3195"/>
        <v>0</v>
      </c>
      <c r="FP167" s="241">
        <f t="shared" si="3195"/>
        <v>0</v>
      </c>
      <c r="FQ167" s="134" t="e">
        <f t="shared" si="3196"/>
        <v>#DIV/0!</v>
      </c>
      <c r="FR167" s="133">
        <f t="shared" si="3197"/>
        <v>0</v>
      </c>
      <c r="FS167" s="145">
        <f t="shared" si="3197"/>
        <v>0</v>
      </c>
      <c r="FT167" s="144"/>
      <c r="FU167" s="147"/>
      <c r="FV167" s="241">
        <f t="shared" si="3831"/>
        <v>0</v>
      </c>
      <c r="FW167" s="134" t="e">
        <f t="shared" si="3832"/>
        <v>#DIV/0!</v>
      </c>
      <c r="FX167" s="133"/>
      <c r="FY167" s="145">
        <f t="shared" si="3833"/>
        <v>0</v>
      </c>
      <c r="FZ167" s="144"/>
      <c r="GA167" s="147"/>
      <c r="GB167" s="241">
        <f t="shared" si="3834"/>
        <v>0</v>
      </c>
      <c r="GC167" s="134" t="e">
        <f t="shared" si="3835"/>
        <v>#DIV/0!</v>
      </c>
      <c r="GD167" s="133"/>
      <c r="GE167" s="145">
        <f t="shared" si="3836"/>
        <v>0</v>
      </c>
      <c r="GF167" s="144"/>
      <c r="GG167" s="147"/>
      <c r="GH167" s="241">
        <f t="shared" si="3837"/>
        <v>0</v>
      </c>
      <c r="GI167" s="134" t="e">
        <f t="shared" si="3838"/>
        <v>#DIV/0!</v>
      </c>
      <c r="GJ167" s="133"/>
      <c r="GK167" s="145">
        <f t="shared" si="3839"/>
        <v>0</v>
      </c>
      <c r="GL167" s="144">
        <f t="shared" si="3207"/>
        <v>0</v>
      </c>
      <c r="GM167" s="147">
        <f t="shared" si="3207"/>
        <v>0</v>
      </c>
      <c r="GN167" s="241">
        <f t="shared" si="3207"/>
        <v>0</v>
      </c>
      <c r="GO167" s="134" t="e">
        <f t="shared" si="3208"/>
        <v>#DIV/0!</v>
      </c>
      <c r="GP167" s="133">
        <f t="shared" si="3209"/>
        <v>0</v>
      </c>
      <c r="GQ167" s="145">
        <f t="shared" si="3209"/>
        <v>0</v>
      </c>
      <c r="GR167" s="144"/>
      <c r="GS167" s="147"/>
      <c r="GT167" s="241">
        <f t="shared" si="3840"/>
        <v>0</v>
      </c>
      <c r="GU167" s="134" t="e">
        <f t="shared" si="3841"/>
        <v>#DIV/0!</v>
      </c>
      <c r="GV167" s="133"/>
      <c r="GW167" s="145">
        <f t="shared" si="3842"/>
        <v>0</v>
      </c>
      <c r="GX167" s="144"/>
      <c r="GY167" s="147"/>
      <c r="GZ167" s="241">
        <f t="shared" si="3843"/>
        <v>0</v>
      </c>
      <c r="HA167" s="134" t="e">
        <f t="shared" si="3844"/>
        <v>#DIV/0!</v>
      </c>
      <c r="HB167" s="133"/>
      <c r="HC167" s="145">
        <f t="shared" si="3845"/>
        <v>0</v>
      </c>
      <c r="HD167" s="144"/>
      <c r="HE167" s="147"/>
      <c r="HF167" s="241">
        <f t="shared" si="3846"/>
        <v>0</v>
      </c>
      <c r="HG167" s="134" t="e">
        <f t="shared" si="3847"/>
        <v>#DIV/0!</v>
      </c>
      <c r="HH167" s="133"/>
      <c r="HI167" s="145">
        <f t="shared" si="3848"/>
        <v>0</v>
      </c>
      <c r="HJ167" s="144"/>
      <c r="HK167" s="147"/>
      <c r="HL167" s="241">
        <f t="shared" si="3849"/>
        <v>0</v>
      </c>
      <c r="HM167" s="134" t="e">
        <f t="shared" si="3850"/>
        <v>#DIV/0!</v>
      </c>
      <c r="HN167" s="133"/>
      <c r="HO167" s="145">
        <f t="shared" si="3851"/>
        <v>0</v>
      </c>
      <c r="HP167" s="144"/>
      <c r="HQ167" s="147"/>
      <c r="HR167" s="241">
        <f t="shared" si="3852"/>
        <v>0</v>
      </c>
      <c r="HS167" s="134" t="e">
        <f t="shared" si="3853"/>
        <v>#DIV/0!</v>
      </c>
      <c r="HT167" s="133"/>
      <c r="HU167" s="145">
        <f t="shared" si="3854"/>
        <v>0</v>
      </c>
      <c r="HV167" s="144"/>
      <c r="HW167" s="147"/>
      <c r="HX167" s="241">
        <f t="shared" si="3855"/>
        <v>0</v>
      </c>
      <c r="HY167" s="134" t="e">
        <f t="shared" si="3856"/>
        <v>#DIV/0!</v>
      </c>
      <c r="HZ167" s="133"/>
      <c r="IA167" s="145">
        <f t="shared" si="3857"/>
        <v>0</v>
      </c>
      <c r="IB167" s="144">
        <f t="shared" si="3228"/>
        <v>0</v>
      </c>
      <c r="IC167" s="147">
        <f t="shared" si="3228"/>
        <v>0</v>
      </c>
      <c r="ID167" s="241">
        <f t="shared" si="3228"/>
        <v>0</v>
      </c>
      <c r="IE167" s="134" t="e">
        <f t="shared" si="3229"/>
        <v>#DIV/0!</v>
      </c>
      <c r="IF167" s="133">
        <f t="shared" si="3230"/>
        <v>0</v>
      </c>
      <c r="IG167" s="145">
        <f t="shared" si="3230"/>
        <v>0</v>
      </c>
      <c r="IH167" s="144"/>
      <c r="II167" s="147"/>
      <c r="IJ167" s="241">
        <f t="shared" si="3858"/>
        <v>0</v>
      </c>
      <c r="IK167" s="134" t="e">
        <f t="shared" si="3859"/>
        <v>#DIV/0!</v>
      </c>
      <c r="IL167" s="133"/>
      <c r="IM167" s="145">
        <f t="shared" si="3860"/>
        <v>0</v>
      </c>
      <c r="IN167" s="144"/>
      <c r="IO167" s="147"/>
      <c r="IP167" s="241">
        <f t="shared" si="3861"/>
        <v>0</v>
      </c>
      <c r="IQ167" s="134" t="e">
        <f t="shared" si="3862"/>
        <v>#DIV/0!</v>
      </c>
      <c r="IR167" s="133"/>
      <c r="IS167" s="145">
        <f t="shared" si="3863"/>
        <v>0</v>
      </c>
      <c r="IT167" s="144"/>
      <c r="IU167" s="147"/>
      <c r="IV167" s="241">
        <f t="shared" si="3864"/>
        <v>0</v>
      </c>
      <c r="IW167" s="134" t="e">
        <f t="shared" si="3865"/>
        <v>#DIV/0!</v>
      </c>
      <c r="IX167" s="133"/>
      <c r="IY167" s="145">
        <f t="shared" si="3866"/>
        <v>0</v>
      </c>
      <c r="IZ167" s="144">
        <f t="shared" si="3240"/>
        <v>0</v>
      </c>
      <c r="JA167" s="147">
        <f t="shared" si="3240"/>
        <v>0</v>
      </c>
      <c r="JB167" s="241">
        <f t="shared" si="3240"/>
        <v>0</v>
      </c>
      <c r="JC167" s="134" t="e">
        <f t="shared" si="3241"/>
        <v>#DIV/0!</v>
      </c>
      <c r="JD167" s="133">
        <f t="shared" si="3242"/>
        <v>0</v>
      </c>
      <c r="JE167" s="145">
        <f t="shared" si="3242"/>
        <v>0</v>
      </c>
      <c r="JF167" s="144"/>
      <c r="JG167" s="147"/>
      <c r="JH167" s="241">
        <f t="shared" si="3867"/>
        <v>0</v>
      </c>
      <c r="JI167" s="134" t="e">
        <f t="shared" si="3868"/>
        <v>#DIV/0!</v>
      </c>
      <c r="JJ167" s="133"/>
      <c r="JK167" s="145">
        <f t="shared" si="3869"/>
        <v>0</v>
      </c>
      <c r="JL167" s="144"/>
      <c r="JM167" s="147"/>
      <c r="JN167" s="241">
        <f t="shared" si="3870"/>
        <v>0</v>
      </c>
      <c r="JO167" s="134" t="e">
        <f t="shared" si="3871"/>
        <v>#DIV/0!</v>
      </c>
      <c r="JP167" s="133"/>
      <c r="JQ167" s="145">
        <f t="shared" si="3872"/>
        <v>0</v>
      </c>
      <c r="JR167" s="144"/>
      <c r="JS167" s="147"/>
      <c r="JT167" s="241">
        <f t="shared" si="3873"/>
        <v>0</v>
      </c>
      <c r="JU167" s="134" t="e">
        <f t="shared" si="3874"/>
        <v>#DIV/0!</v>
      </c>
      <c r="JV167" s="133"/>
      <c r="JW167" s="145">
        <f t="shared" si="3875"/>
        <v>0</v>
      </c>
      <c r="JX167" s="144"/>
      <c r="JY167" s="147"/>
      <c r="JZ167" s="241">
        <f t="shared" si="3876"/>
        <v>0</v>
      </c>
      <c r="KA167" s="134" t="e">
        <f t="shared" si="3877"/>
        <v>#DIV/0!</v>
      </c>
      <c r="KB167" s="133"/>
      <c r="KC167" s="145">
        <f t="shared" si="3878"/>
        <v>0</v>
      </c>
      <c r="KD167" s="144">
        <f t="shared" si="3255"/>
        <v>0</v>
      </c>
      <c r="KE167" s="147">
        <f t="shared" si="3255"/>
        <v>0</v>
      </c>
      <c r="KF167" s="241">
        <f t="shared" si="3255"/>
        <v>0</v>
      </c>
      <c r="KG167" s="134" t="e">
        <f t="shared" si="3256"/>
        <v>#DIV/0!</v>
      </c>
      <c r="KH167" s="133">
        <f t="shared" si="3257"/>
        <v>0</v>
      </c>
      <c r="KI167" s="145">
        <f t="shared" si="3257"/>
        <v>0</v>
      </c>
      <c r="KJ167" s="144"/>
      <c r="KK167" s="147"/>
      <c r="KL167" s="241">
        <f t="shared" si="3879"/>
        <v>0</v>
      </c>
      <c r="KM167" s="134" t="e">
        <f t="shared" si="3880"/>
        <v>#DIV/0!</v>
      </c>
      <c r="KN167" s="133"/>
      <c r="KO167" s="145">
        <f t="shared" si="3881"/>
        <v>0</v>
      </c>
      <c r="KP167" s="144"/>
      <c r="KQ167" s="147"/>
      <c r="KR167" s="241">
        <f t="shared" si="3882"/>
        <v>0</v>
      </c>
      <c r="KS167" s="134" t="e">
        <f t="shared" si="3883"/>
        <v>#DIV/0!</v>
      </c>
      <c r="KT167" s="133"/>
      <c r="KU167" s="145">
        <f t="shared" si="3884"/>
        <v>0</v>
      </c>
      <c r="KV167" s="144">
        <f t="shared" si="3264"/>
        <v>0</v>
      </c>
      <c r="KW167" s="147">
        <f t="shared" si="3264"/>
        <v>0</v>
      </c>
      <c r="KX167" s="241">
        <f t="shared" si="3264"/>
        <v>0</v>
      </c>
      <c r="KY167" s="134" t="e">
        <f t="shared" si="3265"/>
        <v>#DIV/0!</v>
      </c>
      <c r="KZ167" s="133">
        <f t="shared" si="3266"/>
        <v>0</v>
      </c>
      <c r="LA167" s="145">
        <f t="shared" si="3266"/>
        <v>0</v>
      </c>
      <c r="LB167" s="144"/>
      <c r="LC167" s="147"/>
      <c r="LD167" s="241">
        <f t="shared" si="3885"/>
        <v>0</v>
      </c>
      <c r="LE167" s="134" t="e">
        <f t="shared" si="3886"/>
        <v>#DIV/0!</v>
      </c>
      <c r="LF167" s="133"/>
      <c r="LG167" s="145">
        <f t="shared" si="3887"/>
        <v>0</v>
      </c>
      <c r="LH167" s="144"/>
      <c r="LI167" s="147"/>
      <c r="LJ167" s="241">
        <f t="shared" si="3888"/>
        <v>0</v>
      </c>
      <c r="LK167" s="134" t="e">
        <f t="shared" si="3889"/>
        <v>#DIV/0!</v>
      </c>
      <c r="LL167" s="133"/>
      <c r="LM167" s="145">
        <f t="shared" si="3890"/>
        <v>0</v>
      </c>
      <c r="LN167" s="144">
        <f t="shared" si="3273"/>
        <v>0</v>
      </c>
      <c r="LO167" s="147">
        <f t="shared" si="3273"/>
        <v>0</v>
      </c>
      <c r="LP167" s="241">
        <f t="shared" si="3273"/>
        <v>0</v>
      </c>
      <c r="LQ167" s="134" t="e">
        <f t="shared" si="3274"/>
        <v>#DIV/0!</v>
      </c>
      <c r="LR167" s="133">
        <f t="shared" si="3275"/>
        <v>0</v>
      </c>
      <c r="LS167" s="145">
        <f t="shared" si="3275"/>
        <v>0</v>
      </c>
      <c r="LT167" s="144"/>
      <c r="LU167" s="147"/>
      <c r="LV167" s="241">
        <f t="shared" si="3891"/>
        <v>0</v>
      </c>
      <c r="LW167" s="134" t="e">
        <f t="shared" si="3892"/>
        <v>#DIV/0!</v>
      </c>
      <c r="LX167" s="133"/>
      <c r="LY167" s="145">
        <f t="shared" si="3893"/>
        <v>0</v>
      </c>
      <c r="LZ167" s="144"/>
      <c r="MA167" s="147"/>
      <c r="MB167" s="241">
        <f t="shared" si="3894"/>
        <v>0</v>
      </c>
      <c r="MC167" s="134" t="e">
        <f t="shared" si="3895"/>
        <v>#DIV/0!</v>
      </c>
      <c r="MD167" s="133"/>
      <c r="ME167" s="145">
        <f t="shared" si="3896"/>
        <v>0</v>
      </c>
      <c r="MF167" s="144">
        <f t="shared" si="3282"/>
        <v>0</v>
      </c>
      <c r="MG167" s="147">
        <f t="shared" si="3282"/>
        <v>0</v>
      </c>
      <c r="MH167" s="241">
        <f t="shared" si="3282"/>
        <v>0</v>
      </c>
      <c r="MI167" s="134" t="e">
        <f t="shared" si="3283"/>
        <v>#DIV/0!</v>
      </c>
      <c r="MJ167" s="133">
        <f t="shared" si="3284"/>
        <v>0</v>
      </c>
      <c r="MK167" s="145">
        <f t="shared" si="3284"/>
        <v>0</v>
      </c>
      <c r="ML167" s="144"/>
      <c r="MM167" s="147"/>
      <c r="MN167" s="241">
        <f t="shared" si="3897"/>
        <v>0</v>
      </c>
      <c r="MO167" s="134" t="e">
        <f t="shared" si="3898"/>
        <v>#DIV/0!</v>
      </c>
      <c r="MP167" s="133"/>
      <c r="MQ167" s="145">
        <f t="shared" si="3899"/>
        <v>0</v>
      </c>
      <c r="MR167" s="144"/>
      <c r="MS167" s="147"/>
      <c r="MT167" s="241">
        <f t="shared" si="3900"/>
        <v>0</v>
      </c>
      <c r="MU167" s="134" t="e">
        <f t="shared" si="3901"/>
        <v>#DIV/0!</v>
      </c>
      <c r="MV167" s="133"/>
      <c r="MW167" s="145">
        <f t="shared" si="3902"/>
        <v>0</v>
      </c>
      <c r="MX167" s="144">
        <f t="shared" si="3291"/>
        <v>0</v>
      </c>
      <c r="MY167" s="147">
        <f t="shared" si="3291"/>
        <v>0</v>
      </c>
      <c r="MZ167" s="241">
        <f t="shared" si="3291"/>
        <v>0</v>
      </c>
      <c r="NA167" s="134" t="e">
        <f t="shared" si="3292"/>
        <v>#DIV/0!</v>
      </c>
      <c r="NB167" s="133">
        <f t="shared" si="3293"/>
        <v>0</v>
      </c>
      <c r="NC167" s="145">
        <f t="shared" si="3293"/>
        <v>0</v>
      </c>
      <c r="ND167" s="144"/>
      <c r="NE167" s="147"/>
      <c r="NF167" s="241">
        <f t="shared" si="3903"/>
        <v>0</v>
      </c>
      <c r="NG167" s="134" t="e">
        <f t="shared" si="3904"/>
        <v>#DIV/0!</v>
      </c>
      <c r="NH167" s="133"/>
      <c r="NI167" s="145">
        <f t="shared" si="3905"/>
        <v>0</v>
      </c>
      <c r="NJ167" s="144"/>
      <c r="NK167" s="147"/>
      <c r="NL167" s="241">
        <f t="shared" si="3906"/>
        <v>0</v>
      </c>
      <c r="NM167" s="134" t="e">
        <f t="shared" si="3907"/>
        <v>#DIV/0!</v>
      </c>
      <c r="NN167" s="133"/>
      <c r="NO167" s="145">
        <f t="shared" si="3908"/>
        <v>0</v>
      </c>
      <c r="NP167" s="144">
        <f t="shared" si="3300"/>
        <v>0</v>
      </c>
      <c r="NQ167" s="147">
        <f t="shared" si="3300"/>
        <v>0</v>
      </c>
      <c r="NR167" s="241">
        <f t="shared" si="3300"/>
        <v>0</v>
      </c>
      <c r="NS167" s="134" t="e">
        <f t="shared" si="3301"/>
        <v>#DIV/0!</v>
      </c>
      <c r="NT167" s="133">
        <f t="shared" si="3302"/>
        <v>0</v>
      </c>
      <c r="NU167" s="145">
        <f t="shared" si="3302"/>
        <v>0</v>
      </c>
      <c r="NV167" s="144"/>
      <c r="NW167" s="147"/>
      <c r="NX167" s="241">
        <f t="shared" si="3909"/>
        <v>0</v>
      </c>
      <c r="NY167" s="134" t="e">
        <f t="shared" si="3910"/>
        <v>#DIV/0!</v>
      </c>
      <c r="NZ167" s="133"/>
      <c r="OA167" s="145">
        <f t="shared" si="3911"/>
        <v>0</v>
      </c>
      <c r="OB167" s="144"/>
      <c r="OC167" s="147"/>
      <c r="OD167" s="241">
        <f t="shared" si="3912"/>
        <v>0</v>
      </c>
      <c r="OE167" s="134" t="e">
        <f t="shared" si="3913"/>
        <v>#DIV/0!</v>
      </c>
      <c r="OF167" s="133"/>
      <c r="OG167" s="145">
        <f t="shared" si="3914"/>
        <v>0</v>
      </c>
      <c r="OH167" s="144"/>
      <c r="OI167" s="147"/>
      <c r="OJ167" s="241">
        <f t="shared" si="3915"/>
        <v>0</v>
      </c>
      <c r="OK167" s="134" t="e">
        <f t="shared" si="3916"/>
        <v>#DIV/0!</v>
      </c>
      <c r="OL167" s="133"/>
      <c r="OM167" s="145">
        <f t="shared" si="3917"/>
        <v>0</v>
      </c>
      <c r="ON167" s="144">
        <f t="shared" si="3312"/>
        <v>0</v>
      </c>
      <c r="OO167" s="147">
        <f t="shared" si="3312"/>
        <v>0</v>
      </c>
      <c r="OP167" s="241">
        <f t="shared" si="3312"/>
        <v>0</v>
      </c>
      <c r="OQ167" s="134" t="e">
        <f t="shared" si="3313"/>
        <v>#DIV/0!</v>
      </c>
      <c r="OR167" s="133">
        <f t="shared" si="3314"/>
        <v>0</v>
      </c>
      <c r="OS167" s="145">
        <f t="shared" si="3314"/>
        <v>0</v>
      </c>
      <c r="OT167" s="144"/>
      <c r="OU167" s="147"/>
      <c r="OV167" s="241">
        <f t="shared" si="3918"/>
        <v>0</v>
      </c>
      <c r="OW167" s="134" t="e">
        <f t="shared" si="3919"/>
        <v>#DIV/0!</v>
      </c>
      <c r="OX167" s="133"/>
      <c r="OY167" s="145">
        <f t="shared" si="3920"/>
        <v>0</v>
      </c>
      <c r="OZ167" s="144"/>
      <c r="PA167" s="147"/>
      <c r="PB167" s="241">
        <f t="shared" si="3921"/>
        <v>0</v>
      </c>
      <c r="PC167" s="134" t="e">
        <f t="shared" si="3922"/>
        <v>#DIV/0!</v>
      </c>
      <c r="PD167" s="133"/>
      <c r="PE167" s="145">
        <f t="shared" si="3923"/>
        <v>0</v>
      </c>
      <c r="PF167" s="144">
        <f t="shared" si="3321"/>
        <v>0</v>
      </c>
      <c r="PG167" s="147">
        <f t="shared" si="3321"/>
        <v>0</v>
      </c>
      <c r="PH167" s="241">
        <f t="shared" si="3321"/>
        <v>0</v>
      </c>
      <c r="PI167" s="134" t="e">
        <f t="shared" si="3322"/>
        <v>#DIV/0!</v>
      </c>
      <c r="PJ167" s="133">
        <f t="shared" si="3323"/>
        <v>0</v>
      </c>
      <c r="PK167" s="145">
        <f t="shared" si="3323"/>
        <v>0</v>
      </c>
      <c r="PL167" s="144"/>
      <c r="PM167" s="147"/>
      <c r="PN167" s="241">
        <f t="shared" si="3924"/>
        <v>0</v>
      </c>
      <c r="PO167" s="134" t="e">
        <f t="shared" si="3925"/>
        <v>#DIV/0!</v>
      </c>
      <c r="PP167" s="133"/>
      <c r="PQ167" s="145">
        <f t="shared" si="3926"/>
        <v>0</v>
      </c>
      <c r="PR167" s="144"/>
      <c r="PS167" s="147"/>
      <c r="PT167" s="241">
        <f t="shared" si="3927"/>
        <v>0</v>
      </c>
      <c r="PU167" s="134" t="e">
        <f t="shared" si="3928"/>
        <v>#DIV/0!</v>
      </c>
      <c r="PV167" s="133"/>
      <c r="PW167" s="145">
        <f t="shared" si="3929"/>
        <v>0</v>
      </c>
    </row>
    <row r="168" spans="1:439" s="98" customFormat="1">
      <c r="A168" s="150"/>
      <c r="B168" s="217" t="s">
        <v>913</v>
      </c>
      <c r="C168" s="217"/>
      <c r="D168" s="164">
        <f>SUM(D163:D167)</f>
        <v>139928370</v>
      </c>
      <c r="E168" s="164">
        <f t="shared" ref="E168:J168" si="3930">SUM(E163:E167)</f>
        <v>40312000</v>
      </c>
      <c r="F168" s="164">
        <f t="shared" si="3930"/>
        <v>180240370</v>
      </c>
      <c r="G168" s="164">
        <f t="shared" si="3930"/>
        <v>0</v>
      </c>
      <c r="H168" s="164">
        <f t="shared" si="3930"/>
        <v>180240370</v>
      </c>
      <c r="I168" s="164">
        <f t="shared" si="3930"/>
        <v>0</v>
      </c>
      <c r="J168" s="164">
        <f t="shared" si="3930"/>
        <v>180240370</v>
      </c>
      <c r="K168" s="165">
        <f t="shared" si="3092"/>
        <v>0</v>
      </c>
      <c r="L168" s="164">
        <f t="shared" ref="L168:M168" si="3931">SUM(L163:L167)</f>
        <v>44332245.399999999</v>
      </c>
      <c r="M168" s="166">
        <f t="shared" si="3931"/>
        <v>135908124.59999999</v>
      </c>
      <c r="N168" s="167">
        <f t="shared" si="3115"/>
        <v>0</v>
      </c>
      <c r="O168" s="168">
        <f t="shared" si="3115"/>
        <v>0</v>
      </c>
      <c r="P168" s="168">
        <f t="shared" si="3115"/>
        <v>0</v>
      </c>
      <c r="Q168" s="169" t="e">
        <f t="shared" si="3116"/>
        <v>#DIV/0!</v>
      </c>
      <c r="R168" s="168">
        <f t="shared" si="3117"/>
        <v>0</v>
      </c>
      <c r="S168" s="170">
        <f t="shared" si="3117"/>
        <v>0</v>
      </c>
      <c r="T168" s="171">
        <f>SUM(T163:T167)</f>
        <v>180240370</v>
      </c>
      <c r="U168" s="172">
        <f t="shared" ref="U168:V168" si="3932">SUM(U163:U167)</f>
        <v>0</v>
      </c>
      <c r="V168" s="172">
        <f t="shared" si="3932"/>
        <v>180240370</v>
      </c>
      <c r="W168" s="173">
        <f t="shared" si="3120"/>
        <v>0</v>
      </c>
      <c r="X168" s="172">
        <f t="shared" ref="X168:Y168" si="3933">SUM(X163:X167)</f>
        <v>44332245.399999999</v>
      </c>
      <c r="Y168" s="174">
        <f t="shared" si="3933"/>
        <v>135908124.59999999</v>
      </c>
      <c r="Z168" s="175">
        <f>SUM(Z162:Z167)</f>
        <v>0</v>
      </c>
      <c r="AA168" s="164">
        <f t="shared" ref="AA168:CX168" si="3934">SUM(AA162:AA167)</f>
        <v>0</v>
      </c>
      <c r="AB168" s="164">
        <f t="shared" si="3934"/>
        <v>0</v>
      </c>
      <c r="AC168" s="165" t="e">
        <f t="shared" si="3934"/>
        <v>#DIV/0!</v>
      </c>
      <c r="AD168" s="164">
        <f t="shared" si="3934"/>
        <v>0</v>
      </c>
      <c r="AE168" s="176">
        <f t="shared" si="3934"/>
        <v>0</v>
      </c>
      <c r="AF168" s="175">
        <f t="shared" si="3934"/>
        <v>0</v>
      </c>
      <c r="AG168" s="164">
        <f t="shared" si="3934"/>
        <v>0</v>
      </c>
      <c r="AH168" s="164">
        <f t="shared" si="3934"/>
        <v>0</v>
      </c>
      <c r="AI168" s="165" t="e">
        <f t="shared" si="3934"/>
        <v>#DIV/0!</v>
      </c>
      <c r="AJ168" s="164">
        <f t="shared" si="3934"/>
        <v>0</v>
      </c>
      <c r="AK168" s="176">
        <f t="shared" si="3934"/>
        <v>0</v>
      </c>
      <c r="AL168" s="175">
        <f t="shared" si="3129"/>
        <v>0</v>
      </c>
      <c r="AM168" s="164">
        <f t="shared" si="3129"/>
        <v>0</v>
      </c>
      <c r="AN168" s="164">
        <f t="shared" si="3129"/>
        <v>0</v>
      </c>
      <c r="AO168" s="165" t="e">
        <f t="shared" si="3130"/>
        <v>#DIV/0!</v>
      </c>
      <c r="AP168" s="164">
        <f t="shared" si="3131"/>
        <v>0</v>
      </c>
      <c r="AQ168" s="176">
        <f t="shared" si="3131"/>
        <v>0</v>
      </c>
      <c r="AR168" s="175">
        <f t="shared" si="3934"/>
        <v>0</v>
      </c>
      <c r="AS168" s="164">
        <f t="shared" si="3934"/>
        <v>0</v>
      </c>
      <c r="AT168" s="164">
        <f t="shared" si="3934"/>
        <v>0</v>
      </c>
      <c r="AU168" s="165" t="e">
        <f t="shared" si="3934"/>
        <v>#DIV/0!</v>
      </c>
      <c r="AV168" s="164">
        <f t="shared" si="3934"/>
        <v>0</v>
      </c>
      <c r="AW168" s="176">
        <f t="shared" si="3934"/>
        <v>0</v>
      </c>
      <c r="AX168" s="175">
        <f t="shared" si="3934"/>
        <v>0</v>
      </c>
      <c r="AY168" s="164">
        <f t="shared" si="3934"/>
        <v>0</v>
      </c>
      <c r="AZ168" s="164">
        <f t="shared" si="3934"/>
        <v>0</v>
      </c>
      <c r="BA168" s="165" t="e">
        <f t="shared" si="3934"/>
        <v>#DIV/0!</v>
      </c>
      <c r="BB168" s="164">
        <f t="shared" si="3934"/>
        <v>0</v>
      </c>
      <c r="BC168" s="176">
        <f t="shared" si="3934"/>
        <v>0</v>
      </c>
      <c r="BD168" s="175">
        <f t="shared" si="3934"/>
        <v>0</v>
      </c>
      <c r="BE168" s="164">
        <f t="shared" si="3934"/>
        <v>0</v>
      </c>
      <c r="BF168" s="164">
        <f t="shared" si="3934"/>
        <v>0</v>
      </c>
      <c r="BG168" s="165" t="e">
        <f t="shared" si="3934"/>
        <v>#DIV/0!</v>
      </c>
      <c r="BH168" s="164">
        <f t="shared" si="3934"/>
        <v>0</v>
      </c>
      <c r="BI168" s="176">
        <f t="shared" si="3934"/>
        <v>0</v>
      </c>
      <c r="BJ168" s="175">
        <f t="shared" si="3141"/>
        <v>138240370</v>
      </c>
      <c r="BK168" s="164">
        <f t="shared" si="3141"/>
        <v>0</v>
      </c>
      <c r="BL168" s="164">
        <f t="shared" si="3141"/>
        <v>138240370</v>
      </c>
      <c r="BM168" s="165">
        <f t="shared" si="3142"/>
        <v>0</v>
      </c>
      <c r="BN168" s="164">
        <f t="shared" si="3143"/>
        <v>44332245.399999999</v>
      </c>
      <c r="BO168" s="176">
        <f t="shared" si="3143"/>
        <v>93908124.599999994</v>
      </c>
      <c r="BP168" s="175">
        <f t="shared" si="3934"/>
        <v>138240370</v>
      </c>
      <c r="BQ168" s="164">
        <f t="shared" si="3934"/>
        <v>0</v>
      </c>
      <c r="BR168" s="164">
        <f t="shared" si="3934"/>
        <v>138240370</v>
      </c>
      <c r="BS168" s="165" t="e">
        <f t="shared" si="3934"/>
        <v>#DIV/0!</v>
      </c>
      <c r="BT168" s="164">
        <f t="shared" si="3934"/>
        <v>44332245.399999999</v>
      </c>
      <c r="BU168" s="176">
        <f t="shared" si="3934"/>
        <v>93908124.599999994</v>
      </c>
      <c r="BV168" s="175">
        <f t="shared" si="3934"/>
        <v>0</v>
      </c>
      <c r="BW168" s="164">
        <f t="shared" si="3934"/>
        <v>0</v>
      </c>
      <c r="BX168" s="164">
        <f t="shared" si="3934"/>
        <v>0</v>
      </c>
      <c r="BY168" s="165" t="e">
        <f t="shared" si="3934"/>
        <v>#DIV/0!</v>
      </c>
      <c r="BZ168" s="164">
        <f t="shared" si="3934"/>
        <v>0</v>
      </c>
      <c r="CA168" s="176">
        <f t="shared" si="3934"/>
        <v>0</v>
      </c>
      <c r="CB168" s="175">
        <f t="shared" si="3934"/>
        <v>0</v>
      </c>
      <c r="CC168" s="164">
        <f t="shared" si="3934"/>
        <v>0</v>
      </c>
      <c r="CD168" s="164">
        <f t="shared" si="3934"/>
        <v>0</v>
      </c>
      <c r="CE168" s="165" t="e">
        <f t="shared" si="3934"/>
        <v>#DIV/0!</v>
      </c>
      <c r="CF168" s="164">
        <f t="shared" si="3934"/>
        <v>0</v>
      </c>
      <c r="CG168" s="176">
        <f t="shared" si="3934"/>
        <v>0</v>
      </c>
      <c r="CH168" s="175">
        <f t="shared" si="3153"/>
        <v>0</v>
      </c>
      <c r="CI168" s="164">
        <f t="shared" si="3153"/>
        <v>0</v>
      </c>
      <c r="CJ168" s="164">
        <f t="shared" si="3153"/>
        <v>0</v>
      </c>
      <c r="CK168" s="165" t="e">
        <f t="shared" si="3154"/>
        <v>#DIV/0!</v>
      </c>
      <c r="CL168" s="164">
        <f t="shared" si="3155"/>
        <v>0</v>
      </c>
      <c r="CM168" s="176">
        <f t="shared" si="3155"/>
        <v>0</v>
      </c>
      <c r="CN168" s="175">
        <f t="shared" si="3934"/>
        <v>0</v>
      </c>
      <c r="CO168" s="164">
        <f t="shared" si="3934"/>
        <v>0</v>
      </c>
      <c r="CP168" s="164">
        <f t="shared" si="3934"/>
        <v>0</v>
      </c>
      <c r="CQ168" s="165" t="e">
        <f t="shared" si="3934"/>
        <v>#DIV/0!</v>
      </c>
      <c r="CR168" s="164">
        <f t="shared" si="3934"/>
        <v>0</v>
      </c>
      <c r="CS168" s="176">
        <f t="shared" si="3934"/>
        <v>0</v>
      </c>
      <c r="CT168" s="175">
        <f t="shared" si="3934"/>
        <v>0</v>
      </c>
      <c r="CU168" s="164">
        <f t="shared" si="3934"/>
        <v>0</v>
      </c>
      <c r="CV168" s="164">
        <f t="shared" si="3934"/>
        <v>0</v>
      </c>
      <c r="CW168" s="165" t="e">
        <f t="shared" si="3934"/>
        <v>#DIV/0!</v>
      </c>
      <c r="CX168" s="164">
        <f t="shared" si="3934"/>
        <v>0</v>
      </c>
      <c r="CY168" s="176">
        <f t="shared" ref="CY168:DW168" si="3935">SUM(CY162:CY167)</f>
        <v>0</v>
      </c>
      <c r="CZ168" s="175">
        <f t="shared" si="3935"/>
        <v>0</v>
      </c>
      <c r="DA168" s="164">
        <f t="shared" si="3935"/>
        <v>0</v>
      </c>
      <c r="DB168" s="164">
        <f t="shared" si="3935"/>
        <v>0</v>
      </c>
      <c r="DC168" s="165" t="e">
        <f t="shared" si="3935"/>
        <v>#DIV/0!</v>
      </c>
      <c r="DD168" s="164">
        <f t="shared" si="3935"/>
        <v>0</v>
      </c>
      <c r="DE168" s="176">
        <f t="shared" si="3935"/>
        <v>0</v>
      </c>
      <c r="DF168" s="175">
        <f t="shared" si="3165"/>
        <v>1000000</v>
      </c>
      <c r="DG168" s="164">
        <f t="shared" si="3165"/>
        <v>0</v>
      </c>
      <c r="DH168" s="164">
        <f t="shared" si="3165"/>
        <v>1000000</v>
      </c>
      <c r="DI168" s="165">
        <f t="shared" si="3166"/>
        <v>0</v>
      </c>
      <c r="DJ168" s="164">
        <f t="shared" si="3167"/>
        <v>0</v>
      </c>
      <c r="DK168" s="176">
        <f t="shared" si="3167"/>
        <v>1000000</v>
      </c>
      <c r="DL168" s="175">
        <f t="shared" si="3935"/>
        <v>1000000</v>
      </c>
      <c r="DM168" s="164">
        <f t="shared" si="3935"/>
        <v>0</v>
      </c>
      <c r="DN168" s="164">
        <f t="shared" si="3935"/>
        <v>1000000</v>
      </c>
      <c r="DO168" s="165" t="e">
        <f t="shared" si="3935"/>
        <v>#DIV/0!</v>
      </c>
      <c r="DP168" s="164">
        <f t="shared" si="3935"/>
        <v>0</v>
      </c>
      <c r="DQ168" s="176">
        <f t="shared" si="3935"/>
        <v>1000000</v>
      </c>
      <c r="DR168" s="175">
        <f t="shared" si="3935"/>
        <v>0</v>
      </c>
      <c r="DS168" s="164">
        <f t="shared" si="3935"/>
        <v>0</v>
      </c>
      <c r="DT168" s="164">
        <f t="shared" si="3935"/>
        <v>0</v>
      </c>
      <c r="DU168" s="165" t="e">
        <f t="shared" si="3935"/>
        <v>#DIV/0!</v>
      </c>
      <c r="DV168" s="164">
        <f t="shared" si="3935"/>
        <v>0</v>
      </c>
      <c r="DW168" s="176">
        <f t="shared" si="3935"/>
        <v>0</v>
      </c>
      <c r="DX168" s="175">
        <f>SUM(DX162:DX167)</f>
        <v>0</v>
      </c>
      <c r="DY168" s="164">
        <f t="shared" ref="DY168:EC168" si="3936">SUM(DY162:DY167)</f>
        <v>0</v>
      </c>
      <c r="DZ168" s="164">
        <f t="shared" si="3936"/>
        <v>0</v>
      </c>
      <c r="EA168" s="165" t="e">
        <f t="shared" si="3936"/>
        <v>#DIV/0!</v>
      </c>
      <c r="EB168" s="164">
        <f t="shared" si="3936"/>
        <v>0</v>
      </c>
      <c r="EC168" s="176">
        <f t="shared" si="3936"/>
        <v>0</v>
      </c>
      <c r="ED168" s="175">
        <f t="shared" si="3177"/>
        <v>1000000</v>
      </c>
      <c r="EE168" s="164">
        <f t="shared" si="3177"/>
        <v>0</v>
      </c>
      <c r="EF168" s="164">
        <f t="shared" si="3177"/>
        <v>1000000</v>
      </c>
      <c r="EG168" s="165">
        <f t="shared" si="3178"/>
        <v>0</v>
      </c>
      <c r="EH168" s="164">
        <f t="shared" si="3179"/>
        <v>0</v>
      </c>
      <c r="EI168" s="176">
        <f t="shared" si="3179"/>
        <v>1000000</v>
      </c>
      <c r="EJ168" s="175">
        <f t="shared" ref="EJ168:FM168" si="3937">SUM(EJ162:EJ167)</f>
        <v>1000000</v>
      </c>
      <c r="EK168" s="164">
        <f t="shared" si="3937"/>
        <v>0</v>
      </c>
      <c r="EL168" s="164">
        <f t="shared" si="3937"/>
        <v>1000000</v>
      </c>
      <c r="EM168" s="165" t="e">
        <f t="shared" si="3937"/>
        <v>#DIV/0!</v>
      </c>
      <c r="EN168" s="164">
        <f t="shared" si="3937"/>
        <v>0</v>
      </c>
      <c r="EO168" s="176">
        <f t="shared" si="3937"/>
        <v>1000000</v>
      </c>
      <c r="EP168" s="175">
        <f t="shared" si="3937"/>
        <v>0</v>
      </c>
      <c r="EQ168" s="164">
        <f t="shared" si="3937"/>
        <v>0</v>
      </c>
      <c r="ER168" s="164">
        <f t="shared" si="3937"/>
        <v>0</v>
      </c>
      <c r="ES168" s="165" t="e">
        <f t="shared" si="3937"/>
        <v>#DIV/0!</v>
      </c>
      <c r="ET168" s="164">
        <f t="shared" si="3937"/>
        <v>0</v>
      </c>
      <c r="EU168" s="176">
        <f t="shared" si="3937"/>
        <v>0</v>
      </c>
      <c r="EV168" s="175">
        <f t="shared" si="3937"/>
        <v>0</v>
      </c>
      <c r="EW168" s="164">
        <f t="shared" si="3937"/>
        <v>0</v>
      </c>
      <c r="EX168" s="164">
        <f t="shared" si="3937"/>
        <v>0</v>
      </c>
      <c r="EY168" s="165" t="e">
        <f t="shared" si="3937"/>
        <v>#DIV/0!</v>
      </c>
      <c r="EZ168" s="164">
        <f t="shared" si="3937"/>
        <v>0</v>
      </c>
      <c r="FA168" s="176">
        <f t="shared" si="3937"/>
        <v>0</v>
      </c>
      <c r="FB168" s="175">
        <f t="shared" si="3937"/>
        <v>0</v>
      </c>
      <c r="FC168" s="164">
        <f t="shared" si="3937"/>
        <v>0</v>
      </c>
      <c r="FD168" s="164">
        <f t="shared" si="3937"/>
        <v>0</v>
      </c>
      <c r="FE168" s="165" t="e">
        <f t="shared" si="3937"/>
        <v>#DIV/0!</v>
      </c>
      <c r="FF168" s="164">
        <f t="shared" si="3937"/>
        <v>0</v>
      </c>
      <c r="FG168" s="176">
        <f t="shared" si="3937"/>
        <v>0</v>
      </c>
      <c r="FH168" s="175">
        <f t="shared" si="3937"/>
        <v>0</v>
      </c>
      <c r="FI168" s="164">
        <f t="shared" si="3937"/>
        <v>0</v>
      </c>
      <c r="FJ168" s="164">
        <f t="shared" si="3937"/>
        <v>0</v>
      </c>
      <c r="FK168" s="165" t="e">
        <f t="shared" si="3937"/>
        <v>#DIV/0!</v>
      </c>
      <c r="FL168" s="164">
        <f t="shared" si="3937"/>
        <v>0</v>
      </c>
      <c r="FM168" s="176">
        <f t="shared" si="3937"/>
        <v>0</v>
      </c>
      <c r="FN168" s="175">
        <f t="shared" si="3195"/>
        <v>5000000</v>
      </c>
      <c r="FO168" s="164">
        <f t="shared" si="3195"/>
        <v>0</v>
      </c>
      <c r="FP168" s="164">
        <f t="shared" si="3195"/>
        <v>5000000</v>
      </c>
      <c r="FQ168" s="165">
        <f t="shared" si="3196"/>
        <v>0</v>
      </c>
      <c r="FR168" s="164">
        <f t="shared" si="3197"/>
        <v>0</v>
      </c>
      <c r="FS168" s="176">
        <f t="shared" si="3197"/>
        <v>5000000</v>
      </c>
      <c r="FT168" s="175">
        <f t="shared" ref="FT168:GK168" si="3938">SUM(FT162:FT167)</f>
        <v>5000000</v>
      </c>
      <c r="FU168" s="164">
        <f t="shared" si="3938"/>
        <v>0</v>
      </c>
      <c r="FV168" s="164">
        <f t="shared" si="3938"/>
        <v>5000000</v>
      </c>
      <c r="FW168" s="165" t="e">
        <f t="shared" si="3938"/>
        <v>#DIV/0!</v>
      </c>
      <c r="FX168" s="164">
        <f t="shared" si="3938"/>
        <v>0</v>
      </c>
      <c r="FY168" s="176">
        <f t="shared" si="3938"/>
        <v>5000000</v>
      </c>
      <c r="FZ168" s="175">
        <f t="shared" si="3938"/>
        <v>0</v>
      </c>
      <c r="GA168" s="164">
        <f t="shared" si="3938"/>
        <v>0</v>
      </c>
      <c r="GB168" s="164">
        <f t="shared" si="3938"/>
        <v>0</v>
      </c>
      <c r="GC168" s="165" t="e">
        <f t="shared" si="3938"/>
        <v>#DIV/0!</v>
      </c>
      <c r="GD168" s="164">
        <f t="shared" si="3938"/>
        <v>0</v>
      </c>
      <c r="GE168" s="176">
        <f t="shared" si="3938"/>
        <v>0</v>
      </c>
      <c r="GF168" s="175">
        <f t="shared" si="3938"/>
        <v>0</v>
      </c>
      <c r="GG168" s="164">
        <f t="shared" si="3938"/>
        <v>0</v>
      </c>
      <c r="GH168" s="164">
        <f t="shared" si="3938"/>
        <v>0</v>
      </c>
      <c r="GI168" s="165" t="e">
        <f t="shared" si="3938"/>
        <v>#DIV/0!</v>
      </c>
      <c r="GJ168" s="164">
        <f t="shared" si="3938"/>
        <v>0</v>
      </c>
      <c r="GK168" s="176">
        <f t="shared" si="3938"/>
        <v>0</v>
      </c>
      <c r="GL168" s="175">
        <f t="shared" si="3207"/>
        <v>1000000</v>
      </c>
      <c r="GM168" s="164">
        <f t="shared" si="3207"/>
        <v>0</v>
      </c>
      <c r="GN168" s="164">
        <f t="shared" si="3207"/>
        <v>1000000</v>
      </c>
      <c r="GO168" s="165">
        <f t="shared" si="3208"/>
        <v>0</v>
      </c>
      <c r="GP168" s="164">
        <f t="shared" si="3209"/>
        <v>0</v>
      </c>
      <c r="GQ168" s="176">
        <f t="shared" si="3209"/>
        <v>1000000</v>
      </c>
      <c r="GR168" s="175">
        <f t="shared" ref="GR168:HU168" si="3939">SUM(GR162:GR167)</f>
        <v>1000000</v>
      </c>
      <c r="GS168" s="164">
        <f t="shared" si="3939"/>
        <v>0</v>
      </c>
      <c r="GT168" s="164">
        <f t="shared" si="3939"/>
        <v>1000000</v>
      </c>
      <c r="GU168" s="165" t="e">
        <f t="shared" si="3939"/>
        <v>#DIV/0!</v>
      </c>
      <c r="GV168" s="164">
        <f t="shared" si="3939"/>
        <v>0</v>
      </c>
      <c r="GW168" s="176">
        <f t="shared" si="3939"/>
        <v>1000000</v>
      </c>
      <c r="GX168" s="175">
        <f t="shared" si="3939"/>
        <v>0</v>
      </c>
      <c r="GY168" s="164">
        <f t="shared" si="3939"/>
        <v>0</v>
      </c>
      <c r="GZ168" s="164">
        <f t="shared" si="3939"/>
        <v>0</v>
      </c>
      <c r="HA168" s="165" t="e">
        <f t="shared" si="3939"/>
        <v>#DIV/0!</v>
      </c>
      <c r="HB168" s="164">
        <f t="shared" si="3939"/>
        <v>0</v>
      </c>
      <c r="HC168" s="176">
        <f t="shared" si="3939"/>
        <v>0</v>
      </c>
      <c r="HD168" s="175">
        <f t="shared" si="3939"/>
        <v>0</v>
      </c>
      <c r="HE168" s="164">
        <f t="shared" si="3939"/>
        <v>0</v>
      </c>
      <c r="HF168" s="164">
        <f t="shared" si="3939"/>
        <v>0</v>
      </c>
      <c r="HG168" s="165" t="e">
        <f t="shared" si="3939"/>
        <v>#DIV/0!</v>
      </c>
      <c r="HH168" s="164">
        <f t="shared" si="3939"/>
        <v>0</v>
      </c>
      <c r="HI168" s="176">
        <f t="shared" si="3939"/>
        <v>0</v>
      </c>
      <c r="HJ168" s="175">
        <f t="shared" si="3939"/>
        <v>0</v>
      </c>
      <c r="HK168" s="164">
        <f t="shared" si="3939"/>
        <v>0</v>
      </c>
      <c r="HL168" s="164">
        <f t="shared" si="3939"/>
        <v>0</v>
      </c>
      <c r="HM168" s="165" t="e">
        <f t="shared" si="3939"/>
        <v>#DIV/0!</v>
      </c>
      <c r="HN168" s="164">
        <f t="shared" si="3939"/>
        <v>0</v>
      </c>
      <c r="HO168" s="176">
        <f t="shared" si="3939"/>
        <v>0</v>
      </c>
      <c r="HP168" s="175">
        <f t="shared" si="3939"/>
        <v>0</v>
      </c>
      <c r="HQ168" s="164">
        <f t="shared" si="3939"/>
        <v>0</v>
      </c>
      <c r="HR168" s="164">
        <f t="shared" si="3939"/>
        <v>0</v>
      </c>
      <c r="HS168" s="165" t="e">
        <f t="shared" si="3939"/>
        <v>#DIV/0!</v>
      </c>
      <c r="HT168" s="164">
        <f t="shared" si="3939"/>
        <v>0</v>
      </c>
      <c r="HU168" s="176">
        <f t="shared" si="3939"/>
        <v>0</v>
      </c>
      <c r="HV168" s="175">
        <f>SUM(HV162:HV167)</f>
        <v>0</v>
      </c>
      <c r="HW168" s="164">
        <f t="shared" ref="HW168:IA168" si="3940">SUM(HW162:HW167)</f>
        <v>0</v>
      </c>
      <c r="HX168" s="164">
        <f t="shared" si="3940"/>
        <v>0</v>
      </c>
      <c r="HY168" s="165" t="e">
        <f t="shared" si="3940"/>
        <v>#DIV/0!</v>
      </c>
      <c r="HZ168" s="164">
        <f t="shared" si="3940"/>
        <v>0</v>
      </c>
      <c r="IA168" s="176">
        <f t="shared" si="3940"/>
        <v>0</v>
      </c>
      <c r="IB168" s="175">
        <f t="shared" si="3228"/>
        <v>8000000</v>
      </c>
      <c r="IC168" s="164">
        <f t="shared" si="3228"/>
        <v>0</v>
      </c>
      <c r="ID168" s="164">
        <f t="shared" si="3228"/>
        <v>8000000</v>
      </c>
      <c r="IE168" s="165">
        <f t="shared" si="3229"/>
        <v>0</v>
      </c>
      <c r="IF168" s="164">
        <f t="shared" si="3230"/>
        <v>0</v>
      </c>
      <c r="IG168" s="176">
        <f t="shared" si="3230"/>
        <v>8000000</v>
      </c>
      <c r="IH168" s="175">
        <f t="shared" ref="IH168:IY168" si="3941">SUM(IH162:IH167)</f>
        <v>8000000</v>
      </c>
      <c r="II168" s="164">
        <f t="shared" si="3941"/>
        <v>0</v>
      </c>
      <c r="IJ168" s="164">
        <f t="shared" si="3941"/>
        <v>8000000</v>
      </c>
      <c r="IK168" s="165" t="e">
        <f t="shared" si="3941"/>
        <v>#DIV/0!</v>
      </c>
      <c r="IL168" s="164">
        <f t="shared" si="3941"/>
        <v>0</v>
      </c>
      <c r="IM168" s="176">
        <f t="shared" si="3941"/>
        <v>8000000</v>
      </c>
      <c r="IN168" s="175">
        <f t="shared" si="3941"/>
        <v>0</v>
      </c>
      <c r="IO168" s="164">
        <f t="shared" si="3941"/>
        <v>0</v>
      </c>
      <c r="IP168" s="164">
        <f t="shared" si="3941"/>
        <v>0</v>
      </c>
      <c r="IQ168" s="165" t="e">
        <f t="shared" si="3941"/>
        <v>#DIV/0!</v>
      </c>
      <c r="IR168" s="164">
        <f t="shared" si="3941"/>
        <v>0</v>
      </c>
      <c r="IS168" s="176">
        <f t="shared" si="3941"/>
        <v>0</v>
      </c>
      <c r="IT168" s="175">
        <f t="shared" si="3941"/>
        <v>0</v>
      </c>
      <c r="IU168" s="164">
        <f t="shared" si="3941"/>
        <v>0</v>
      </c>
      <c r="IV168" s="164">
        <f t="shared" si="3941"/>
        <v>0</v>
      </c>
      <c r="IW168" s="165" t="e">
        <f t="shared" si="3941"/>
        <v>#DIV/0!</v>
      </c>
      <c r="IX168" s="164">
        <f t="shared" si="3941"/>
        <v>0</v>
      </c>
      <c r="IY168" s="176">
        <f t="shared" si="3941"/>
        <v>0</v>
      </c>
      <c r="IZ168" s="175">
        <f t="shared" si="3240"/>
        <v>4000000</v>
      </c>
      <c r="JA168" s="164">
        <f t="shared" si="3240"/>
        <v>0</v>
      </c>
      <c r="JB168" s="164">
        <f t="shared" si="3240"/>
        <v>4000000</v>
      </c>
      <c r="JC168" s="165">
        <f t="shared" si="3241"/>
        <v>0</v>
      </c>
      <c r="JD168" s="164">
        <f t="shared" si="3242"/>
        <v>0</v>
      </c>
      <c r="JE168" s="176">
        <f t="shared" si="3242"/>
        <v>4000000</v>
      </c>
      <c r="JF168" s="175">
        <f t="shared" ref="JF168:KC168" si="3942">SUM(JF162:JF167)</f>
        <v>4000000</v>
      </c>
      <c r="JG168" s="164">
        <f t="shared" si="3942"/>
        <v>0</v>
      </c>
      <c r="JH168" s="164">
        <f t="shared" si="3942"/>
        <v>4000000</v>
      </c>
      <c r="JI168" s="165" t="e">
        <f t="shared" si="3942"/>
        <v>#DIV/0!</v>
      </c>
      <c r="JJ168" s="164">
        <f t="shared" si="3942"/>
        <v>0</v>
      </c>
      <c r="JK168" s="176">
        <f t="shared" si="3942"/>
        <v>4000000</v>
      </c>
      <c r="JL168" s="175">
        <f t="shared" si="3942"/>
        <v>0</v>
      </c>
      <c r="JM168" s="164">
        <f t="shared" si="3942"/>
        <v>0</v>
      </c>
      <c r="JN168" s="164">
        <f t="shared" si="3942"/>
        <v>0</v>
      </c>
      <c r="JO168" s="165" t="e">
        <f t="shared" si="3942"/>
        <v>#DIV/0!</v>
      </c>
      <c r="JP168" s="164">
        <f t="shared" si="3942"/>
        <v>0</v>
      </c>
      <c r="JQ168" s="176">
        <f t="shared" si="3942"/>
        <v>0</v>
      </c>
      <c r="JR168" s="175">
        <f t="shared" si="3942"/>
        <v>0</v>
      </c>
      <c r="JS168" s="164">
        <f t="shared" si="3942"/>
        <v>0</v>
      </c>
      <c r="JT168" s="164">
        <f t="shared" si="3942"/>
        <v>0</v>
      </c>
      <c r="JU168" s="165" t="e">
        <f t="shared" si="3942"/>
        <v>#DIV/0!</v>
      </c>
      <c r="JV168" s="164">
        <f t="shared" si="3942"/>
        <v>0</v>
      </c>
      <c r="JW168" s="176">
        <f t="shared" si="3942"/>
        <v>0</v>
      </c>
      <c r="JX168" s="175">
        <f t="shared" si="3942"/>
        <v>0</v>
      </c>
      <c r="JY168" s="164">
        <f t="shared" si="3942"/>
        <v>0</v>
      </c>
      <c r="JZ168" s="164">
        <f t="shared" si="3942"/>
        <v>0</v>
      </c>
      <c r="KA168" s="165" t="e">
        <f t="shared" si="3942"/>
        <v>#DIV/0!</v>
      </c>
      <c r="KB168" s="164">
        <f t="shared" si="3942"/>
        <v>0</v>
      </c>
      <c r="KC168" s="176">
        <f t="shared" si="3942"/>
        <v>0</v>
      </c>
      <c r="KD168" s="175">
        <f t="shared" si="3255"/>
        <v>5000000</v>
      </c>
      <c r="KE168" s="164">
        <f t="shared" si="3255"/>
        <v>0</v>
      </c>
      <c r="KF168" s="164">
        <f t="shared" si="3255"/>
        <v>5000000</v>
      </c>
      <c r="KG168" s="165">
        <f t="shared" si="3256"/>
        <v>0</v>
      </c>
      <c r="KH168" s="164">
        <f t="shared" si="3257"/>
        <v>0</v>
      </c>
      <c r="KI168" s="176">
        <f t="shared" si="3257"/>
        <v>5000000</v>
      </c>
      <c r="KJ168" s="175">
        <f t="shared" ref="KJ168:KU168" si="3943">SUM(KJ162:KJ167)</f>
        <v>5000000</v>
      </c>
      <c r="KK168" s="164">
        <f t="shared" si="3943"/>
        <v>0</v>
      </c>
      <c r="KL168" s="164">
        <f t="shared" si="3943"/>
        <v>5000000</v>
      </c>
      <c r="KM168" s="165" t="e">
        <f t="shared" si="3943"/>
        <v>#DIV/0!</v>
      </c>
      <c r="KN168" s="164">
        <f t="shared" si="3943"/>
        <v>0</v>
      </c>
      <c r="KO168" s="176">
        <f t="shared" si="3943"/>
        <v>5000000</v>
      </c>
      <c r="KP168" s="175">
        <f t="shared" si="3943"/>
        <v>0</v>
      </c>
      <c r="KQ168" s="164">
        <f t="shared" si="3943"/>
        <v>0</v>
      </c>
      <c r="KR168" s="164">
        <f t="shared" si="3943"/>
        <v>0</v>
      </c>
      <c r="KS168" s="165" t="e">
        <f t="shared" si="3943"/>
        <v>#DIV/0!</v>
      </c>
      <c r="KT168" s="164">
        <f t="shared" si="3943"/>
        <v>0</v>
      </c>
      <c r="KU168" s="176">
        <f t="shared" si="3943"/>
        <v>0</v>
      </c>
      <c r="KV168" s="175">
        <f t="shared" si="3264"/>
        <v>5000000</v>
      </c>
      <c r="KW168" s="164">
        <f t="shared" si="3264"/>
        <v>0</v>
      </c>
      <c r="KX168" s="164">
        <f t="shared" si="3264"/>
        <v>5000000</v>
      </c>
      <c r="KY168" s="165">
        <f t="shared" si="3265"/>
        <v>0</v>
      </c>
      <c r="KZ168" s="164">
        <f t="shared" si="3266"/>
        <v>0</v>
      </c>
      <c r="LA168" s="176">
        <f t="shared" si="3266"/>
        <v>5000000</v>
      </c>
      <c r="LB168" s="175">
        <f t="shared" ref="LB168:LM168" si="3944">SUM(LB162:LB167)</f>
        <v>5000000</v>
      </c>
      <c r="LC168" s="164">
        <f t="shared" si="3944"/>
        <v>0</v>
      </c>
      <c r="LD168" s="164">
        <f t="shared" si="3944"/>
        <v>5000000</v>
      </c>
      <c r="LE168" s="165" t="e">
        <f t="shared" si="3944"/>
        <v>#DIV/0!</v>
      </c>
      <c r="LF168" s="164">
        <f t="shared" si="3944"/>
        <v>0</v>
      </c>
      <c r="LG168" s="176">
        <f t="shared" si="3944"/>
        <v>5000000</v>
      </c>
      <c r="LH168" s="175">
        <f t="shared" si="3944"/>
        <v>0</v>
      </c>
      <c r="LI168" s="164">
        <f t="shared" si="3944"/>
        <v>0</v>
      </c>
      <c r="LJ168" s="164">
        <f t="shared" si="3944"/>
        <v>0</v>
      </c>
      <c r="LK168" s="165" t="e">
        <f t="shared" si="3944"/>
        <v>#DIV/0!</v>
      </c>
      <c r="LL168" s="164">
        <f t="shared" si="3944"/>
        <v>0</v>
      </c>
      <c r="LM168" s="176">
        <f t="shared" si="3944"/>
        <v>0</v>
      </c>
      <c r="LN168" s="175">
        <f t="shared" si="3273"/>
        <v>1000000</v>
      </c>
      <c r="LO168" s="164">
        <f t="shared" si="3273"/>
        <v>0</v>
      </c>
      <c r="LP168" s="164">
        <f t="shared" si="3273"/>
        <v>1000000</v>
      </c>
      <c r="LQ168" s="165">
        <f t="shared" si="3274"/>
        <v>0</v>
      </c>
      <c r="LR168" s="164">
        <f t="shared" si="3275"/>
        <v>0</v>
      </c>
      <c r="LS168" s="176">
        <f t="shared" si="3275"/>
        <v>1000000</v>
      </c>
      <c r="LT168" s="175">
        <f t="shared" ref="LT168:ME168" si="3945">SUM(LT162:LT167)</f>
        <v>1000000</v>
      </c>
      <c r="LU168" s="164">
        <f t="shared" si="3945"/>
        <v>0</v>
      </c>
      <c r="LV168" s="164">
        <f t="shared" si="3945"/>
        <v>1000000</v>
      </c>
      <c r="LW168" s="165" t="e">
        <f t="shared" si="3945"/>
        <v>#DIV/0!</v>
      </c>
      <c r="LX168" s="164">
        <f t="shared" si="3945"/>
        <v>0</v>
      </c>
      <c r="LY168" s="176">
        <f t="shared" si="3945"/>
        <v>1000000</v>
      </c>
      <c r="LZ168" s="175">
        <f t="shared" si="3945"/>
        <v>0</v>
      </c>
      <c r="MA168" s="164">
        <f t="shared" si="3945"/>
        <v>0</v>
      </c>
      <c r="MB168" s="164">
        <f t="shared" si="3945"/>
        <v>0</v>
      </c>
      <c r="MC168" s="165" t="e">
        <f t="shared" si="3945"/>
        <v>#DIV/0!</v>
      </c>
      <c r="MD168" s="164">
        <f t="shared" si="3945"/>
        <v>0</v>
      </c>
      <c r="ME168" s="176">
        <f t="shared" si="3945"/>
        <v>0</v>
      </c>
      <c r="MF168" s="175">
        <f t="shared" si="3282"/>
        <v>1000000</v>
      </c>
      <c r="MG168" s="164">
        <f t="shared" si="3282"/>
        <v>0</v>
      </c>
      <c r="MH168" s="164">
        <f t="shared" si="3282"/>
        <v>1000000</v>
      </c>
      <c r="MI168" s="165">
        <f t="shared" si="3283"/>
        <v>0</v>
      </c>
      <c r="MJ168" s="164">
        <f t="shared" si="3284"/>
        <v>0</v>
      </c>
      <c r="MK168" s="176">
        <f t="shared" si="3284"/>
        <v>1000000</v>
      </c>
      <c r="ML168" s="175">
        <f>SUM(ML162:ML167)</f>
        <v>1000000</v>
      </c>
      <c r="MM168" s="164">
        <f t="shared" ref="MM168:MW168" si="3946">SUM(MM162:MM167)</f>
        <v>0</v>
      </c>
      <c r="MN168" s="164">
        <f t="shared" si="3946"/>
        <v>1000000</v>
      </c>
      <c r="MO168" s="165" t="e">
        <f t="shared" si="3946"/>
        <v>#DIV/0!</v>
      </c>
      <c r="MP168" s="164">
        <f t="shared" si="3946"/>
        <v>0</v>
      </c>
      <c r="MQ168" s="176">
        <f t="shared" si="3946"/>
        <v>1000000</v>
      </c>
      <c r="MR168" s="175">
        <f t="shared" si="3946"/>
        <v>0</v>
      </c>
      <c r="MS168" s="164">
        <f t="shared" si="3946"/>
        <v>0</v>
      </c>
      <c r="MT168" s="164">
        <f t="shared" si="3946"/>
        <v>0</v>
      </c>
      <c r="MU168" s="165" t="e">
        <f t="shared" si="3946"/>
        <v>#DIV/0!</v>
      </c>
      <c r="MV168" s="164">
        <f t="shared" si="3946"/>
        <v>0</v>
      </c>
      <c r="MW168" s="176">
        <f t="shared" si="3946"/>
        <v>0</v>
      </c>
      <c r="MX168" s="175">
        <f t="shared" si="3291"/>
        <v>1000000</v>
      </c>
      <c r="MY168" s="164">
        <f t="shared" si="3291"/>
        <v>0</v>
      </c>
      <c r="MZ168" s="164">
        <f t="shared" si="3291"/>
        <v>1000000</v>
      </c>
      <c r="NA168" s="165">
        <f t="shared" si="3292"/>
        <v>0</v>
      </c>
      <c r="NB168" s="164">
        <f t="shared" si="3293"/>
        <v>0</v>
      </c>
      <c r="NC168" s="176">
        <f t="shared" si="3293"/>
        <v>1000000</v>
      </c>
      <c r="ND168" s="175">
        <f t="shared" ref="ND168:NO168" si="3947">SUM(ND162:ND167)</f>
        <v>1000000</v>
      </c>
      <c r="NE168" s="164">
        <f t="shared" si="3947"/>
        <v>0</v>
      </c>
      <c r="NF168" s="164">
        <f t="shared" si="3947"/>
        <v>1000000</v>
      </c>
      <c r="NG168" s="165" t="e">
        <f t="shared" si="3947"/>
        <v>#DIV/0!</v>
      </c>
      <c r="NH168" s="164">
        <f t="shared" si="3947"/>
        <v>0</v>
      </c>
      <c r="NI168" s="176">
        <f t="shared" si="3947"/>
        <v>1000000</v>
      </c>
      <c r="NJ168" s="175">
        <f t="shared" si="3947"/>
        <v>0</v>
      </c>
      <c r="NK168" s="164">
        <f t="shared" si="3947"/>
        <v>0</v>
      </c>
      <c r="NL168" s="164">
        <f t="shared" si="3947"/>
        <v>0</v>
      </c>
      <c r="NM168" s="165" t="e">
        <f t="shared" si="3947"/>
        <v>#DIV/0!</v>
      </c>
      <c r="NN168" s="164">
        <f t="shared" si="3947"/>
        <v>0</v>
      </c>
      <c r="NO168" s="176">
        <f t="shared" si="3947"/>
        <v>0</v>
      </c>
      <c r="NP168" s="175">
        <f t="shared" si="3300"/>
        <v>8000000</v>
      </c>
      <c r="NQ168" s="164">
        <f t="shared" si="3300"/>
        <v>0</v>
      </c>
      <c r="NR168" s="164">
        <f t="shared" si="3300"/>
        <v>8000000</v>
      </c>
      <c r="NS168" s="165">
        <f t="shared" si="3301"/>
        <v>0</v>
      </c>
      <c r="NT168" s="164">
        <f t="shared" si="3302"/>
        <v>0</v>
      </c>
      <c r="NU168" s="176">
        <f t="shared" si="3302"/>
        <v>8000000</v>
      </c>
      <c r="NV168" s="175">
        <f t="shared" ref="NV168:OM168" si="3948">SUM(NV162:NV167)</f>
        <v>8000000</v>
      </c>
      <c r="NW168" s="164">
        <f t="shared" si="3948"/>
        <v>0</v>
      </c>
      <c r="NX168" s="164">
        <f t="shared" si="3948"/>
        <v>8000000</v>
      </c>
      <c r="NY168" s="165" t="e">
        <f t="shared" si="3948"/>
        <v>#DIV/0!</v>
      </c>
      <c r="NZ168" s="164">
        <f t="shared" si="3948"/>
        <v>0</v>
      </c>
      <c r="OA168" s="176">
        <f t="shared" si="3948"/>
        <v>8000000</v>
      </c>
      <c r="OB168" s="175">
        <f t="shared" si="3948"/>
        <v>0</v>
      </c>
      <c r="OC168" s="164">
        <f t="shared" si="3948"/>
        <v>0</v>
      </c>
      <c r="OD168" s="164">
        <f t="shared" si="3948"/>
        <v>0</v>
      </c>
      <c r="OE168" s="165" t="e">
        <f t="shared" si="3948"/>
        <v>#DIV/0!</v>
      </c>
      <c r="OF168" s="164">
        <f t="shared" si="3948"/>
        <v>0</v>
      </c>
      <c r="OG168" s="176">
        <f t="shared" si="3948"/>
        <v>0</v>
      </c>
      <c r="OH168" s="175">
        <f t="shared" si="3948"/>
        <v>0</v>
      </c>
      <c r="OI168" s="164">
        <f t="shared" si="3948"/>
        <v>0</v>
      </c>
      <c r="OJ168" s="164">
        <f t="shared" si="3948"/>
        <v>0</v>
      </c>
      <c r="OK168" s="165" t="e">
        <f t="shared" si="3948"/>
        <v>#DIV/0!</v>
      </c>
      <c r="OL168" s="164">
        <f t="shared" si="3948"/>
        <v>0</v>
      </c>
      <c r="OM168" s="176">
        <f t="shared" si="3948"/>
        <v>0</v>
      </c>
      <c r="ON168" s="175">
        <f t="shared" si="3312"/>
        <v>1000000</v>
      </c>
      <c r="OO168" s="164">
        <f t="shared" si="3312"/>
        <v>0</v>
      </c>
      <c r="OP168" s="164">
        <f t="shared" si="3312"/>
        <v>1000000</v>
      </c>
      <c r="OQ168" s="165">
        <f t="shared" si="3313"/>
        <v>0</v>
      </c>
      <c r="OR168" s="164">
        <f t="shared" si="3314"/>
        <v>0</v>
      </c>
      <c r="OS168" s="176">
        <f t="shared" si="3314"/>
        <v>1000000</v>
      </c>
      <c r="OT168" s="175">
        <f t="shared" ref="OT168:PE168" si="3949">SUM(OT162:OT167)</f>
        <v>1000000</v>
      </c>
      <c r="OU168" s="164">
        <f t="shared" si="3949"/>
        <v>0</v>
      </c>
      <c r="OV168" s="164">
        <f t="shared" si="3949"/>
        <v>1000000</v>
      </c>
      <c r="OW168" s="165" t="e">
        <f t="shared" si="3949"/>
        <v>#DIV/0!</v>
      </c>
      <c r="OX168" s="164">
        <f t="shared" si="3949"/>
        <v>0</v>
      </c>
      <c r="OY168" s="176">
        <f t="shared" si="3949"/>
        <v>1000000</v>
      </c>
      <c r="OZ168" s="175">
        <f t="shared" si="3949"/>
        <v>0</v>
      </c>
      <c r="PA168" s="164">
        <f t="shared" si="3949"/>
        <v>0</v>
      </c>
      <c r="PB168" s="164">
        <f t="shared" si="3949"/>
        <v>0</v>
      </c>
      <c r="PC168" s="165" t="e">
        <f t="shared" si="3949"/>
        <v>#DIV/0!</v>
      </c>
      <c r="PD168" s="164">
        <f t="shared" si="3949"/>
        <v>0</v>
      </c>
      <c r="PE168" s="176">
        <f t="shared" si="3949"/>
        <v>0</v>
      </c>
      <c r="PF168" s="175">
        <f t="shared" si="3321"/>
        <v>0</v>
      </c>
      <c r="PG168" s="164">
        <f t="shared" si="3321"/>
        <v>0</v>
      </c>
      <c r="PH168" s="164">
        <f t="shared" si="3321"/>
        <v>0</v>
      </c>
      <c r="PI168" s="165" t="e">
        <f t="shared" si="3322"/>
        <v>#DIV/0!</v>
      </c>
      <c r="PJ168" s="164">
        <f t="shared" si="3323"/>
        <v>0</v>
      </c>
      <c r="PK168" s="176">
        <f t="shared" si="3323"/>
        <v>0</v>
      </c>
      <c r="PL168" s="175">
        <f t="shared" ref="PL168:PW168" si="3950">SUM(PL162:PL167)</f>
        <v>0</v>
      </c>
      <c r="PM168" s="164">
        <f t="shared" si="3950"/>
        <v>0</v>
      </c>
      <c r="PN168" s="164">
        <f t="shared" si="3950"/>
        <v>0</v>
      </c>
      <c r="PO168" s="165" t="e">
        <f t="shared" si="3950"/>
        <v>#DIV/0!</v>
      </c>
      <c r="PP168" s="164">
        <f t="shared" si="3950"/>
        <v>0</v>
      </c>
      <c r="PQ168" s="176">
        <f t="shared" si="3950"/>
        <v>0</v>
      </c>
      <c r="PR168" s="175">
        <f t="shared" si="3950"/>
        <v>0</v>
      </c>
      <c r="PS168" s="164">
        <f t="shared" si="3950"/>
        <v>0</v>
      </c>
      <c r="PT168" s="164">
        <f t="shared" si="3950"/>
        <v>0</v>
      </c>
      <c r="PU168" s="165" t="e">
        <f t="shared" si="3950"/>
        <v>#DIV/0!</v>
      </c>
      <c r="PV168" s="164">
        <f t="shared" si="3950"/>
        <v>0</v>
      </c>
      <c r="PW168" s="176">
        <f t="shared" si="3950"/>
        <v>0</v>
      </c>
    </row>
    <row r="169" spans="1:439" ht="18.75" customHeight="1">
      <c r="A169" s="108">
        <v>27</v>
      </c>
      <c r="B169" s="196" t="s">
        <v>914</v>
      </c>
      <c r="C169" s="196"/>
      <c r="D169" s="133"/>
      <c r="E169" s="133"/>
      <c r="F169" s="133"/>
      <c r="G169" s="133"/>
      <c r="H169" s="133"/>
      <c r="I169" s="147"/>
      <c r="J169" s="133"/>
      <c r="K169" s="134" t="e">
        <f t="shared" si="3092"/>
        <v>#DIV/0!</v>
      </c>
      <c r="L169" s="133"/>
      <c r="M169" s="135"/>
      <c r="N169" s="136"/>
      <c r="O169" s="148"/>
      <c r="P169" s="137"/>
      <c r="Q169" s="138"/>
      <c r="R169" s="137"/>
      <c r="S169" s="139"/>
      <c r="T169" s="140"/>
      <c r="U169" s="149"/>
      <c r="V169" s="141"/>
      <c r="W169" s="142"/>
      <c r="X169" s="141"/>
      <c r="Y169" s="143"/>
      <c r="Z169" s="144"/>
      <c r="AA169" s="147"/>
      <c r="AB169" s="133"/>
      <c r="AC169" s="134"/>
      <c r="AD169" s="133"/>
      <c r="AE169" s="145"/>
      <c r="AF169" s="144"/>
      <c r="AG169" s="147"/>
      <c r="AH169" s="133"/>
      <c r="AI169" s="134"/>
      <c r="AJ169" s="133"/>
      <c r="AK169" s="145"/>
      <c r="AL169" s="144"/>
      <c r="AM169" s="147"/>
      <c r="AN169" s="133"/>
      <c r="AO169" s="134"/>
      <c r="AP169" s="133"/>
      <c r="AQ169" s="145"/>
      <c r="AR169" s="144"/>
      <c r="AS169" s="147"/>
      <c r="AT169" s="133"/>
      <c r="AU169" s="134"/>
      <c r="AV169" s="133"/>
      <c r="AW169" s="145"/>
      <c r="AX169" s="144"/>
      <c r="AY169" s="147"/>
      <c r="AZ169" s="133"/>
      <c r="BA169" s="134"/>
      <c r="BB169" s="133"/>
      <c r="BC169" s="145"/>
      <c r="BD169" s="144"/>
      <c r="BE169" s="147"/>
      <c r="BF169" s="133"/>
      <c r="BG169" s="134"/>
      <c r="BH169" s="133"/>
      <c r="BI169" s="145"/>
      <c r="BJ169" s="144"/>
      <c r="BK169" s="147"/>
      <c r="BL169" s="133"/>
      <c r="BM169" s="134"/>
      <c r="BN169" s="133"/>
      <c r="BO169" s="145"/>
      <c r="BP169" s="144"/>
      <c r="BQ169" s="147"/>
      <c r="BR169" s="133"/>
      <c r="BS169" s="134"/>
      <c r="BT169" s="133"/>
      <c r="BU169" s="145"/>
      <c r="BV169" s="144"/>
      <c r="BW169" s="147"/>
      <c r="BX169" s="133"/>
      <c r="BY169" s="134"/>
      <c r="BZ169" s="133"/>
      <c r="CA169" s="145"/>
      <c r="CB169" s="144"/>
      <c r="CC169" s="147"/>
      <c r="CD169" s="133"/>
      <c r="CE169" s="134"/>
      <c r="CF169" s="133"/>
      <c r="CG169" s="145"/>
      <c r="CH169" s="144"/>
      <c r="CI169" s="147"/>
      <c r="CJ169" s="133"/>
      <c r="CK169" s="134"/>
      <c r="CL169" s="133"/>
      <c r="CM169" s="145"/>
      <c r="CN169" s="144"/>
      <c r="CO169" s="147"/>
      <c r="CP169" s="133"/>
      <c r="CQ169" s="134"/>
      <c r="CR169" s="133"/>
      <c r="CS169" s="145"/>
      <c r="CT169" s="144"/>
      <c r="CU169" s="147"/>
      <c r="CV169" s="133"/>
      <c r="CW169" s="134"/>
      <c r="CX169" s="133"/>
      <c r="CY169" s="145"/>
      <c r="CZ169" s="144"/>
      <c r="DA169" s="147"/>
      <c r="DB169" s="133"/>
      <c r="DC169" s="134"/>
      <c r="DD169" s="133"/>
      <c r="DE169" s="145"/>
      <c r="DF169" s="144"/>
      <c r="DG169" s="147"/>
      <c r="DH169" s="133"/>
      <c r="DI169" s="134"/>
      <c r="DJ169" s="133"/>
      <c r="DK169" s="145"/>
      <c r="DL169" s="144"/>
      <c r="DM169" s="147"/>
      <c r="DN169" s="133"/>
      <c r="DO169" s="134"/>
      <c r="DP169" s="133"/>
      <c r="DQ169" s="145"/>
      <c r="DR169" s="144"/>
      <c r="DS169" s="147"/>
      <c r="DT169" s="133"/>
      <c r="DU169" s="134"/>
      <c r="DV169" s="133"/>
      <c r="DW169" s="145"/>
      <c r="DX169" s="144"/>
      <c r="DY169" s="147"/>
      <c r="DZ169" s="133"/>
      <c r="EA169" s="134"/>
      <c r="EB169" s="133"/>
      <c r="EC169" s="145"/>
      <c r="ED169" s="144"/>
      <c r="EE169" s="147"/>
      <c r="EF169" s="133"/>
      <c r="EG169" s="134"/>
      <c r="EH169" s="133"/>
      <c r="EI169" s="145"/>
      <c r="EJ169" s="144"/>
      <c r="EK169" s="147"/>
      <c r="EL169" s="133"/>
      <c r="EM169" s="134"/>
      <c r="EN169" s="133"/>
      <c r="EO169" s="145"/>
      <c r="EP169" s="144"/>
      <c r="EQ169" s="147"/>
      <c r="ER169" s="133"/>
      <c r="ES169" s="134"/>
      <c r="ET169" s="133"/>
      <c r="EU169" s="145"/>
      <c r="EV169" s="144"/>
      <c r="EW169" s="147"/>
      <c r="EX169" s="133"/>
      <c r="EY169" s="134"/>
      <c r="EZ169" s="133"/>
      <c r="FA169" s="145"/>
      <c r="FB169" s="144"/>
      <c r="FC169" s="147"/>
      <c r="FD169" s="133"/>
      <c r="FE169" s="134"/>
      <c r="FF169" s="133"/>
      <c r="FG169" s="145"/>
      <c r="FH169" s="144"/>
      <c r="FI169" s="147"/>
      <c r="FJ169" s="133"/>
      <c r="FK169" s="134"/>
      <c r="FL169" s="133"/>
      <c r="FM169" s="145"/>
      <c r="FN169" s="144"/>
      <c r="FO169" s="147"/>
      <c r="FP169" s="133"/>
      <c r="FQ169" s="134"/>
      <c r="FR169" s="133"/>
      <c r="FS169" s="145"/>
      <c r="FT169" s="144"/>
      <c r="FU169" s="147"/>
      <c r="FV169" s="133"/>
      <c r="FW169" s="134"/>
      <c r="FX169" s="133"/>
      <c r="FY169" s="145"/>
      <c r="FZ169" s="144"/>
      <c r="GA169" s="147"/>
      <c r="GB169" s="133"/>
      <c r="GC169" s="134"/>
      <c r="GD169" s="133"/>
      <c r="GE169" s="145"/>
      <c r="GF169" s="144"/>
      <c r="GG169" s="147"/>
      <c r="GH169" s="133"/>
      <c r="GI169" s="134"/>
      <c r="GJ169" s="133"/>
      <c r="GK169" s="145"/>
      <c r="GL169" s="144"/>
      <c r="GM169" s="147"/>
      <c r="GN169" s="133"/>
      <c r="GO169" s="134"/>
      <c r="GP169" s="133"/>
      <c r="GQ169" s="145"/>
      <c r="GR169" s="144"/>
      <c r="GS169" s="147"/>
      <c r="GT169" s="133"/>
      <c r="GU169" s="134"/>
      <c r="GV169" s="133"/>
      <c r="GW169" s="145"/>
      <c r="GX169" s="144"/>
      <c r="GY169" s="147"/>
      <c r="GZ169" s="133"/>
      <c r="HA169" s="134"/>
      <c r="HB169" s="133"/>
      <c r="HC169" s="145"/>
      <c r="HD169" s="144"/>
      <c r="HE169" s="147"/>
      <c r="HF169" s="133"/>
      <c r="HG169" s="134"/>
      <c r="HH169" s="133"/>
      <c r="HI169" s="145"/>
      <c r="HJ169" s="144"/>
      <c r="HK169" s="147"/>
      <c r="HL169" s="133"/>
      <c r="HM169" s="134"/>
      <c r="HN169" s="133"/>
      <c r="HO169" s="145"/>
      <c r="HP169" s="144"/>
      <c r="HQ169" s="147"/>
      <c r="HR169" s="133"/>
      <c r="HS169" s="134"/>
      <c r="HT169" s="133"/>
      <c r="HU169" s="145"/>
      <c r="HV169" s="144"/>
      <c r="HW169" s="147"/>
      <c r="HX169" s="133"/>
      <c r="HY169" s="134"/>
      <c r="HZ169" s="133"/>
      <c r="IA169" s="145"/>
      <c r="IB169" s="144"/>
      <c r="IC169" s="147"/>
      <c r="ID169" s="133"/>
      <c r="IE169" s="134"/>
      <c r="IF169" s="133"/>
      <c r="IG169" s="145"/>
      <c r="IH169" s="144"/>
      <c r="II169" s="147"/>
      <c r="IJ169" s="133"/>
      <c r="IK169" s="134"/>
      <c r="IL169" s="133"/>
      <c r="IM169" s="145"/>
      <c r="IN169" s="144"/>
      <c r="IO169" s="147"/>
      <c r="IP169" s="133"/>
      <c r="IQ169" s="134"/>
      <c r="IR169" s="133"/>
      <c r="IS169" s="145"/>
      <c r="IT169" s="144"/>
      <c r="IU169" s="147"/>
      <c r="IV169" s="133"/>
      <c r="IW169" s="134"/>
      <c r="IX169" s="133"/>
      <c r="IY169" s="145"/>
      <c r="IZ169" s="144"/>
      <c r="JA169" s="147"/>
      <c r="JB169" s="133"/>
      <c r="JC169" s="134"/>
      <c r="JD169" s="133"/>
      <c r="JE169" s="145"/>
      <c r="JF169" s="144"/>
      <c r="JG169" s="147"/>
      <c r="JH169" s="133"/>
      <c r="JI169" s="134"/>
      <c r="JJ169" s="133"/>
      <c r="JK169" s="145"/>
      <c r="JL169" s="144"/>
      <c r="JM169" s="147"/>
      <c r="JN169" s="133"/>
      <c r="JO169" s="134"/>
      <c r="JP169" s="133"/>
      <c r="JQ169" s="145"/>
      <c r="JR169" s="144"/>
      <c r="JS169" s="147"/>
      <c r="JT169" s="133"/>
      <c r="JU169" s="134"/>
      <c r="JV169" s="133"/>
      <c r="JW169" s="145"/>
      <c r="JX169" s="144"/>
      <c r="JY169" s="147"/>
      <c r="JZ169" s="133"/>
      <c r="KA169" s="134"/>
      <c r="KB169" s="133"/>
      <c r="KC169" s="145"/>
      <c r="KD169" s="144"/>
      <c r="KE169" s="147"/>
      <c r="KF169" s="133"/>
      <c r="KG169" s="134"/>
      <c r="KH169" s="133"/>
      <c r="KI169" s="145"/>
      <c r="KJ169" s="144"/>
      <c r="KK169" s="147"/>
      <c r="KL169" s="133"/>
      <c r="KM169" s="134"/>
      <c r="KN169" s="133"/>
      <c r="KO169" s="145"/>
      <c r="KP169" s="144"/>
      <c r="KQ169" s="147"/>
      <c r="KR169" s="133"/>
      <c r="KS169" s="134"/>
      <c r="KT169" s="133"/>
      <c r="KU169" s="145"/>
      <c r="KV169" s="144"/>
      <c r="KW169" s="147"/>
      <c r="KX169" s="133"/>
      <c r="KY169" s="134"/>
      <c r="KZ169" s="133"/>
      <c r="LA169" s="145"/>
      <c r="LB169" s="144"/>
      <c r="LC169" s="147"/>
      <c r="LD169" s="133"/>
      <c r="LE169" s="134"/>
      <c r="LF169" s="133"/>
      <c r="LG169" s="145"/>
      <c r="LH169" s="144"/>
      <c r="LI169" s="147"/>
      <c r="LJ169" s="133"/>
      <c r="LK169" s="134"/>
      <c r="LL169" s="133"/>
      <c r="LM169" s="145"/>
      <c r="LN169" s="144"/>
      <c r="LO169" s="147"/>
      <c r="LP169" s="133"/>
      <c r="LQ169" s="134"/>
      <c r="LR169" s="133"/>
      <c r="LS169" s="145"/>
      <c r="LT169" s="144"/>
      <c r="LU169" s="147"/>
      <c r="LV169" s="133"/>
      <c r="LW169" s="134"/>
      <c r="LX169" s="133"/>
      <c r="LY169" s="145"/>
      <c r="LZ169" s="144"/>
      <c r="MA169" s="147"/>
      <c r="MB169" s="133"/>
      <c r="MC169" s="134"/>
      <c r="MD169" s="133"/>
      <c r="ME169" s="145"/>
      <c r="MF169" s="144"/>
      <c r="MG169" s="147"/>
      <c r="MH169" s="133"/>
      <c r="MI169" s="134"/>
      <c r="MJ169" s="133"/>
      <c r="MK169" s="145"/>
      <c r="ML169" s="144"/>
      <c r="MM169" s="147"/>
      <c r="MN169" s="133"/>
      <c r="MO169" s="134"/>
      <c r="MP169" s="133"/>
      <c r="MQ169" s="145"/>
      <c r="MR169" s="144"/>
      <c r="MS169" s="147"/>
      <c r="MT169" s="133"/>
      <c r="MU169" s="134"/>
      <c r="MV169" s="133"/>
      <c r="MW169" s="145"/>
      <c r="MX169" s="144"/>
      <c r="MY169" s="147"/>
      <c r="MZ169" s="133"/>
      <c r="NA169" s="134"/>
      <c r="NB169" s="133"/>
      <c r="NC169" s="145"/>
      <c r="ND169" s="144"/>
      <c r="NE169" s="147"/>
      <c r="NF169" s="133"/>
      <c r="NG169" s="134"/>
      <c r="NH169" s="133"/>
      <c r="NI169" s="145"/>
      <c r="NJ169" s="144"/>
      <c r="NK169" s="147"/>
      <c r="NL169" s="133"/>
      <c r="NM169" s="134"/>
      <c r="NN169" s="133"/>
      <c r="NO169" s="145"/>
      <c r="NP169" s="144"/>
      <c r="NQ169" s="147"/>
      <c r="NR169" s="133"/>
      <c r="NS169" s="134"/>
      <c r="NT169" s="133"/>
      <c r="NU169" s="145"/>
      <c r="NV169" s="144"/>
      <c r="NW169" s="147"/>
      <c r="NX169" s="133"/>
      <c r="NY169" s="134"/>
      <c r="NZ169" s="133"/>
      <c r="OA169" s="145"/>
      <c r="OB169" s="144"/>
      <c r="OC169" s="147"/>
      <c r="OD169" s="133"/>
      <c r="OE169" s="134"/>
      <c r="OF169" s="133"/>
      <c r="OG169" s="145"/>
      <c r="OH169" s="144"/>
      <c r="OI169" s="147"/>
      <c r="OJ169" s="133"/>
      <c r="OK169" s="134"/>
      <c r="OL169" s="133"/>
      <c r="OM169" s="145"/>
      <c r="ON169" s="144"/>
      <c r="OO169" s="147"/>
      <c r="OP169" s="133"/>
      <c r="OQ169" s="134"/>
      <c r="OR169" s="133"/>
      <c r="OS169" s="145"/>
      <c r="OT169" s="144"/>
      <c r="OU169" s="147"/>
      <c r="OV169" s="133"/>
      <c r="OW169" s="134"/>
      <c r="OX169" s="133"/>
      <c r="OY169" s="145"/>
      <c r="OZ169" s="144"/>
      <c r="PA169" s="147"/>
      <c r="PB169" s="133"/>
      <c r="PC169" s="134"/>
      <c r="PD169" s="133"/>
      <c r="PE169" s="145"/>
      <c r="PF169" s="144"/>
      <c r="PG169" s="147"/>
      <c r="PH169" s="133"/>
      <c r="PI169" s="134"/>
      <c r="PJ169" s="133"/>
      <c r="PK169" s="145"/>
      <c r="PL169" s="144"/>
      <c r="PM169" s="147"/>
      <c r="PN169" s="133"/>
      <c r="PO169" s="134"/>
      <c r="PP169" s="133"/>
      <c r="PQ169" s="145"/>
      <c r="PR169" s="144"/>
      <c r="PS169" s="147"/>
      <c r="PT169" s="133"/>
      <c r="PU169" s="134"/>
      <c r="PV169" s="133"/>
      <c r="PW169" s="145"/>
    </row>
    <row r="170" spans="1:439" s="98" customFormat="1">
      <c r="A170" s="150"/>
      <c r="B170" s="184" t="s">
        <v>915</v>
      </c>
      <c r="C170" s="184"/>
      <c r="D170" s="133">
        <v>0</v>
      </c>
      <c r="E170" s="133">
        <v>0</v>
      </c>
      <c r="F170" s="133">
        <f t="shared" ref="F170:F174" si="3951">+D170+E170</f>
        <v>0</v>
      </c>
      <c r="G170" s="133">
        <v>0</v>
      </c>
      <c r="H170" s="133">
        <f t="shared" ref="H170:H174" si="3952">+F170-G170</f>
        <v>0</v>
      </c>
      <c r="I170" s="147">
        <v>0</v>
      </c>
      <c r="J170" s="133">
        <f t="shared" ref="J170:J174" si="3953">+H170-I170</f>
        <v>0</v>
      </c>
      <c r="K170" s="134" t="e">
        <f t="shared" si="3092"/>
        <v>#DIV/0!</v>
      </c>
      <c r="L170" s="133">
        <v>0</v>
      </c>
      <c r="M170" s="135">
        <f t="shared" ref="M170:M174" si="3954">+J170-L170</f>
        <v>0</v>
      </c>
      <c r="N170" s="136">
        <f t="shared" si="3115"/>
        <v>0</v>
      </c>
      <c r="O170" s="148">
        <f t="shared" si="3115"/>
        <v>0</v>
      </c>
      <c r="P170" s="137">
        <f t="shared" si="3115"/>
        <v>0</v>
      </c>
      <c r="Q170" s="138" t="e">
        <f t="shared" si="3116"/>
        <v>#DIV/0!</v>
      </c>
      <c r="R170" s="137">
        <f t="shared" si="3117"/>
        <v>0</v>
      </c>
      <c r="S170" s="139">
        <f t="shared" si="3117"/>
        <v>0</v>
      </c>
      <c r="T170" s="140">
        <f t="shared" si="3352"/>
        <v>0</v>
      </c>
      <c r="U170" s="149">
        <f t="shared" si="3352"/>
        <v>0</v>
      </c>
      <c r="V170" s="141">
        <f t="shared" ref="V170:V174" si="3955">+T170-U170</f>
        <v>0</v>
      </c>
      <c r="W170" s="142" t="e">
        <f t="shared" si="3120"/>
        <v>#DIV/0!</v>
      </c>
      <c r="X170" s="141">
        <f t="shared" si="3354"/>
        <v>0</v>
      </c>
      <c r="Y170" s="143">
        <f t="shared" ref="Y170:Y174" si="3956">+V170-X170</f>
        <v>0</v>
      </c>
      <c r="Z170" s="144">
        <v>0</v>
      </c>
      <c r="AA170" s="147">
        <v>0</v>
      </c>
      <c r="AB170" s="133">
        <f t="shared" ref="AB170:AB174" si="3957">+Z170-AA170</f>
        <v>0</v>
      </c>
      <c r="AC170" s="134" t="e">
        <f t="shared" ref="AC170:AC174" si="3958">AA170/Z170*100</f>
        <v>#DIV/0!</v>
      </c>
      <c r="AD170" s="133">
        <v>0</v>
      </c>
      <c r="AE170" s="145">
        <f t="shared" ref="AE170:AE174" si="3959">+AB170-AD170</f>
        <v>0</v>
      </c>
      <c r="AF170" s="144">
        <v>0</v>
      </c>
      <c r="AG170" s="147">
        <v>0</v>
      </c>
      <c r="AH170" s="133">
        <f t="shared" ref="AH170:AH174" si="3960">+AF170-AG170</f>
        <v>0</v>
      </c>
      <c r="AI170" s="134" t="e">
        <f t="shared" ref="AI170:AI174" si="3961">AG170/AF170*100</f>
        <v>#DIV/0!</v>
      </c>
      <c r="AJ170" s="133">
        <v>0</v>
      </c>
      <c r="AK170" s="145">
        <f t="shared" ref="AK170:AK174" si="3962">+AH170-AJ170</f>
        <v>0</v>
      </c>
      <c r="AL170" s="144">
        <f t="shared" si="3129"/>
        <v>0</v>
      </c>
      <c r="AM170" s="147">
        <f t="shared" si="3129"/>
        <v>0</v>
      </c>
      <c r="AN170" s="133">
        <f t="shared" si="3129"/>
        <v>0</v>
      </c>
      <c r="AO170" s="134" t="e">
        <f t="shared" si="3130"/>
        <v>#DIV/0!</v>
      </c>
      <c r="AP170" s="133">
        <f t="shared" si="3131"/>
        <v>0</v>
      </c>
      <c r="AQ170" s="145">
        <f t="shared" si="3131"/>
        <v>0</v>
      </c>
      <c r="AR170" s="144"/>
      <c r="AS170" s="147"/>
      <c r="AT170" s="133">
        <f t="shared" si="3132"/>
        <v>0</v>
      </c>
      <c r="AU170" s="134" t="e">
        <f t="shared" si="3133"/>
        <v>#DIV/0!</v>
      </c>
      <c r="AV170" s="133"/>
      <c r="AW170" s="145">
        <f t="shared" si="3134"/>
        <v>0</v>
      </c>
      <c r="AX170" s="144"/>
      <c r="AY170" s="147"/>
      <c r="AZ170" s="133">
        <f t="shared" si="3135"/>
        <v>0</v>
      </c>
      <c r="BA170" s="134" t="e">
        <f t="shared" si="3136"/>
        <v>#DIV/0!</v>
      </c>
      <c r="BB170" s="133"/>
      <c r="BC170" s="145">
        <f t="shared" si="3137"/>
        <v>0</v>
      </c>
      <c r="BD170" s="144"/>
      <c r="BE170" s="147"/>
      <c r="BF170" s="133">
        <f t="shared" si="3138"/>
        <v>0</v>
      </c>
      <c r="BG170" s="134" t="e">
        <f t="shared" si="3139"/>
        <v>#DIV/0!</v>
      </c>
      <c r="BH170" s="133"/>
      <c r="BI170" s="145">
        <f t="shared" si="3140"/>
        <v>0</v>
      </c>
      <c r="BJ170" s="144">
        <f t="shared" si="3141"/>
        <v>0</v>
      </c>
      <c r="BK170" s="147">
        <f t="shared" si="3141"/>
        <v>0</v>
      </c>
      <c r="BL170" s="133">
        <f t="shared" si="3141"/>
        <v>0</v>
      </c>
      <c r="BM170" s="134" t="e">
        <f t="shared" si="3142"/>
        <v>#DIV/0!</v>
      </c>
      <c r="BN170" s="133">
        <f t="shared" si="3143"/>
        <v>0</v>
      </c>
      <c r="BO170" s="145">
        <f t="shared" si="3143"/>
        <v>0</v>
      </c>
      <c r="BP170" s="144"/>
      <c r="BQ170" s="147"/>
      <c r="BR170" s="133">
        <f t="shared" si="3144"/>
        <v>0</v>
      </c>
      <c r="BS170" s="134" t="e">
        <f t="shared" si="3145"/>
        <v>#DIV/0!</v>
      </c>
      <c r="BT170" s="133"/>
      <c r="BU170" s="145">
        <f t="shared" si="3146"/>
        <v>0</v>
      </c>
      <c r="BV170" s="144"/>
      <c r="BW170" s="147"/>
      <c r="BX170" s="133">
        <f t="shared" si="3147"/>
        <v>0</v>
      </c>
      <c r="BY170" s="134" t="e">
        <f t="shared" si="3148"/>
        <v>#DIV/0!</v>
      </c>
      <c r="BZ170" s="133"/>
      <c r="CA170" s="145">
        <f t="shared" si="3149"/>
        <v>0</v>
      </c>
      <c r="CB170" s="144"/>
      <c r="CC170" s="147"/>
      <c r="CD170" s="133">
        <f t="shared" si="3150"/>
        <v>0</v>
      </c>
      <c r="CE170" s="134" t="e">
        <f t="shared" si="3151"/>
        <v>#DIV/0!</v>
      </c>
      <c r="CF170" s="133"/>
      <c r="CG170" s="145">
        <f t="shared" si="3152"/>
        <v>0</v>
      </c>
      <c r="CH170" s="144">
        <f t="shared" si="3153"/>
        <v>0</v>
      </c>
      <c r="CI170" s="147">
        <f t="shared" si="3153"/>
        <v>0</v>
      </c>
      <c r="CJ170" s="133">
        <f t="shared" si="3153"/>
        <v>0</v>
      </c>
      <c r="CK170" s="134" t="e">
        <f t="shared" si="3154"/>
        <v>#DIV/0!</v>
      </c>
      <c r="CL170" s="133">
        <f t="shared" si="3155"/>
        <v>0</v>
      </c>
      <c r="CM170" s="145">
        <f t="shared" si="3155"/>
        <v>0</v>
      </c>
      <c r="CN170" s="144"/>
      <c r="CO170" s="147"/>
      <c r="CP170" s="133">
        <f t="shared" si="3156"/>
        <v>0</v>
      </c>
      <c r="CQ170" s="134" t="e">
        <f t="shared" si="3157"/>
        <v>#DIV/0!</v>
      </c>
      <c r="CR170" s="133"/>
      <c r="CS170" s="145">
        <f t="shared" si="3158"/>
        <v>0</v>
      </c>
      <c r="CT170" s="144"/>
      <c r="CU170" s="147"/>
      <c r="CV170" s="133">
        <f t="shared" si="3159"/>
        <v>0</v>
      </c>
      <c r="CW170" s="134" t="e">
        <f t="shared" si="3160"/>
        <v>#DIV/0!</v>
      </c>
      <c r="CX170" s="133"/>
      <c r="CY170" s="145">
        <f t="shared" si="3161"/>
        <v>0</v>
      </c>
      <c r="CZ170" s="144"/>
      <c r="DA170" s="147"/>
      <c r="DB170" s="133">
        <f t="shared" si="3162"/>
        <v>0</v>
      </c>
      <c r="DC170" s="134" t="e">
        <f t="shared" si="3163"/>
        <v>#DIV/0!</v>
      </c>
      <c r="DD170" s="133"/>
      <c r="DE170" s="145">
        <f t="shared" si="3164"/>
        <v>0</v>
      </c>
      <c r="DF170" s="144">
        <f t="shared" si="3165"/>
        <v>0</v>
      </c>
      <c r="DG170" s="147">
        <f t="shared" si="3165"/>
        <v>0</v>
      </c>
      <c r="DH170" s="133">
        <f t="shared" si="3165"/>
        <v>0</v>
      </c>
      <c r="DI170" s="134" t="e">
        <f t="shared" si="3166"/>
        <v>#DIV/0!</v>
      </c>
      <c r="DJ170" s="133">
        <f t="shared" si="3167"/>
        <v>0</v>
      </c>
      <c r="DK170" s="145">
        <f t="shared" si="3167"/>
        <v>0</v>
      </c>
      <c r="DL170" s="144"/>
      <c r="DM170" s="147"/>
      <c r="DN170" s="133">
        <f t="shared" si="3168"/>
        <v>0</v>
      </c>
      <c r="DO170" s="134" t="e">
        <f t="shared" si="3169"/>
        <v>#DIV/0!</v>
      </c>
      <c r="DP170" s="133"/>
      <c r="DQ170" s="145">
        <f t="shared" si="3170"/>
        <v>0</v>
      </c>
      <c r="DR170" s="144"/>
      <c r="DS170" s="147"/>
      <c r="DT170" s="133">
        <f t="shared" si="3171"/>
        <v>0</v>
      </c>
      <c r="DU170" s="134" t="e">
        <f t="shared" si="3172"/>
        <v>#DIV/0!</v>
      </c>
      <c r="DV170" s="133"/>
      <c r="DW170" s="145">
        <f t="shared" si="3173"/>
        <v>0</v>
      </c>
      <c r="DX170" s="144"/>
      <c r="DY170" s="147"/>
      <c r="DZ170" s="133">
        <f t="shared" ref="DZ170:DZ174" si="3963">+DX170-DY170</f>
        <v>0</v>
      </c>
      <c r="EA170" s="134" t="e">
        <f t="shared" ref="EA170:EA174" si="3964">DY170/DX170*100</f>
        <v>#DIV/0!</v>
      </c>
      <c r="EB170" s="133"/>
      <c r="EC170" s="145">
        <f t="shared" ref="EC170:EC174" si="3965">+DZ170-EB170</f>
        <v>0</v>
      </c>
      <c r="ED170" s="144">
        <f t="shared" si="3177"/>
        <v>0</v>
      </c>
      <c r="EE170" s="147">
        <f t="shared" si="3177"/>
        <v>0</v>
      </c>
      <c r="EF170" s="133">
        <f t="shared" si="3177"/>
        <v>0</v>
      </c>
      <c r="EG170" s="134" t="e">
        <f t="shared" si="3178"/>
        <v>#DIV/0!</v>
      </c>
      <c r="EH170" s="133">
        <f t="shared" si="3179"/>
        <v>0</v>
      </c>
      <c r="EI170" s="145">
        <f t="shared" si="3179"/>
        <v>0</v>
      </c>
      <c r="EJ170" s="144"/>
      <c r="EK170" s="147"/>
      <c r="EL170" s="133">
        <f t="shared" ref="EL170:EL174" si="3966">+EJ170-EK170</f>
        <v>0</v>
      </c>
      <c r="EM170" s="134" t="e">
        <f t="shared" ref="EM170:EM174" si="3967">EK170/EJ170*100</f>
        <v>#DIV/0!</v>
      </c>
      <c r="EN170" s="133"/>
      <c r="EO170" s="145">
        <f t="shared" ref="EO170:EO174" si="3968">+EL170-EN170</f>
        <v>0</v>
      </c>
      <c r="EP170" s="144"/>
      <c r="EQ170" s="147"/>
      <c r="ER170" s="133">
        <f t="shared" ref="ER170:ER174" si="3969">+EP170-EQ170</f>
        <v>0</v>
      </c>
      <c r="ES170" s="134" t="e">
        <f t="shared" ref="ES170:ES174" si="3970">EQ170/EP170*100</f>
        <v>#DIV/0!</v>
      </c>
      <c r="ET170" s="133"/>
      <c r="EU170" s="145">
        <f t="shared" ref="EU170:EU174" si="3971">+ER170-ET170</f>
        <v>0</v>
      </c>
      <c r="EV170" s="144"/>
      <c r="EW170" s="147"/>
      <c r="EX170" s="133">
        <f t="shared" ref="EX170:EX174" si="3972">+EV170-EW170</f>
        <v>0</v>
      </c>
      <c r="EY170" s="134" t="e">
        <f t="shared" ref="EY170:EY174" si="3973">EW170/EV170*100</f>
        <v>#DIV/0!</v>
      </c>
      <c r="EZ170" s="133"/>
      <c r="FA170" s="145">
        <f t="shared" ref="FA170:FA174" si="3974">+EX170-EZ170</f>
        <v>0</v>
      </c>
      <c r="FB170" s="144"/>
      <c r="FC170" s="147"/>
      <c r="FD170" s="133">
        <f t="shared" ref="FD170:FD174" si="3975">+FB170-FC170</f>
        <v>0</v>
      </c>
      <c r="FE170" s="134" t="e">
        <f t="shared" ref="FE170:FE174" si="3976">FC170/FB170*100</f>
        <v>#DIV/0!</v>
      </c>
      <c r="FF170" s="133"/>
      <c r="FG170" s="145">
        <f t="shared" ref="FG170:FG174" si="3977">+FD170-FF170</f>
        <v>0</v>
      </c>
      <c r="FH170" s="144"/>
      <c r="FI170" s="147"/>
      <c r="FJ170" s="133">
        <f t="shared" ref="FJ170:FJ174" si="3978">+FH170-FI170</f>
        <v>0</v>
      </c>
      <c r="FK170" s="134" t="e">
        <f t="shared" ref="FK170:FK174" si="3979">FI170/FH170*100</f>
        <v>#DIV/0!</v>
      </c>
      <c r="FL170" s="133"/>
      <c r="FM170" s="145">
        <f t="shared" ref="FM170:FM174" si="3980">+FJ170-FL170</f>
        <v>0</v>
      </c>
      <c r="FN170" s="144">
        <f t="shared" si="3195"/>
        <v>0</v>
      </c>
      <c r="FO170" s="147">
        <f t="shared" si="3195"/>
        <v>0</v>
      </c>
      <c r="FP170" s="133">
        <f t="shared" si="3195"/>
        <v>0</v>
      </c>
      <c r="FQ170" s="134" t="e">
        <f t="shared" si="3196"/>
        <v>#DIV/0!</v>
      </c>
      <c r="FR170" s="133">
        <f t="shared" si="3197"/>
        <v>0</v>
      </c>
      <c r="FS170" s="145">
        <f t="shared" si="3197"/>
        <v>0</v>
      </c>
      <c r="FT170" s="144"/>
      <c r="FU170" s="147"/>
      <c r="FV170" s="133">
        <f t="shared" ref="FV170:FV174" si="3981">+FT170-FU170</f>
        <v>0</v>
      </c>
      <c r="FW170" s="134" t="e">
        <f t="shared" ref="FW170:FW174" si="3982">FU170/FT170*100</f>
        <v>#DIV/0!</v>
      </c>
      <c r="FX170" s="133"/>
      <c r="FY170" s="145">
        <f t="shared" ref="FY170:FY174" si="3983">+FV170-FX170</f>
        <v>0</v>
      </c>
      <c r="FZ170" s="144"/>
      <c r="GA170" s="147"/>
      <c r="GB170" s="133">
        <f t="shared" ref="GB170:GB174" si="3984">+FZ170-GA170</f>
        <v>0</v>
      </c>
      <c r="GC170" s="134" t="e">
        <f t="shared" ref="GC170:GC174" si="3985">GA170/FZ170*100</f>
        <v>#DIV/0!</v>
      </c>
      <c r="GD170" s="133"/>
      <c r="GE170" s="145">
        <f t="shared" ref="GE170:GE174" si="3986">+GB170-GD170</f>
        <v>0</v>
      </c>
      <c r="GF170" s="144"/>
      <c r="GG170" s="147"/>
      <c r="GH170" s="133">
        <f t="shared" ref="GH170:GH174" si="3987">+GF170-GG170</f>
        <v>0</v>
      </c>
      <c r="GI170" s="134" t="e">
        <f t="shared" ref="GI170:GI174" si="3988">GG170/GF170*100</f>
        <v>#DIV/0!</v>
      </c>
      <c r="GJ170" s="133"/>
      <c r="GK170" s="145">
        <f t="shared" ref="GK170:GK174" si="3989">+GH170-GJ170</f>
        <v>0</v>
      </c>
      <c r="GL170" s="144">
        <f t="shared" si="3207"/>
        <v>0</v>
      </c>
      <c r="GM170" s="147">
        <f t="shared" si="3207"/>
        <v>0</v>
      </c>
      <c r="GN170" s="133">
        <f t="shared" si="3207"/>
        <v>0</v>
      </c>
      <c r="GO170" s="134" t="e">
        <f t="shared" si="3208"/>
        <v>#DIV/0!</v>
      </c>
      <c r="GP170" s="133">
        <f t="shared" si="3209"/>
        <v>0</v>
      </c>
      <c r="GQ170" s="145">
        <f t="shared" si="3209"/>
        <v>0</v>
      </c>
      <c r="GR170" s="144"/>
      <c r="GS170" s="147"/>
      <c r="GT170" s="133">
        <f t="shared" ref="GT170:GT174" si="3990">+GR170-GS170</f>
        <v>0</v>
      </c>
      <c r="GU170" s="134" t="e">
        <f t="shared" ref="GU170:GU174" si="3991">GS170/GR170*100</f>
        <v>#DIV/0!</v>
      </c>
      <c r="GV170" s="133"/>
      <c r="GW170" s="145">
        <f t="shared" ref="GW170:GW174" si="3992">+GT170-GV170</f>
        <v>0</v>
      </c>
      <c r="GX170" s="144"/>
      <c r="GY170" s="147"/>
      <c r="GZ170" s="133">
        <f t="shared" ref="GZ170:GZ174" si="3993">+GX170-GY170</f>
        <v>0</v>
      </c>
      <c r="HA170" s="134" t="e">
        <f t="shared" ref="HA170:HA174" si="3994">GY170/GX170*100</f>
        <v>#DIV/0!</v>
      </c>
      <c r="HB170" s="133"/>
      <c r="HC170" s="145">
        <f t="shared" ref="HC170:HC174" si="3995">+GZ170-HB170</f>
        <v>0</v>
      </c>
      <c r="HD170" s="144"/>
      <c r="HE170" s="147"/>
      <c r="HF170" s="133">
        <f t="shared" ref="HF170:HF174" si="3996">+HD170-HE170</f>
        <v>0</v>
      </c>
      <c r="HG170" s="134" t="e">
        <f t="shared" ref="HG170:HG174" si="3997">HE170/HD170*100</f>
        <v>#DIV/0!</v>
      </c>
      <c r="HH170" s="133"/>
      <c r="HI170" s="145">
        <f t="shared" ref="HI170:HI174" si="3998">+HF170-HH170</f>
        <v>0</v>
      </c>
      <c r="HJ170" s="144"/>
      <c r="HK170" s="147"/>
      <c r="HL170" s="133">
        <f t="shared" ref="HL170:HL174" si="3999">+HJ170-HK170</f>
        <v>0</v>
      </c>
      <c r="HM170" s="134" t="e">
        <f t="shared" ref="HM170:HM174" si="4000">HK170/HJ170*100</f>
        <v>#DIV/0!</v>
      </c>
      <c r="HN170" s="133"/>
      <c r="HO170" s="145">
        <f t="shared" ref="HO170:HO174" si="4001">+HL170-HN170</f>
        <v>0</v>
      </c>
      <c r="HP170" s="144"/>
      <c r="HQ170" s="147"/>
      <c r="HR170" s="133">
        <f t="shared" ref="HR170:HR174" si="4002">+HP170-HQ170</f>
        <v>0</v>
      </c>
      <c r="HS170" s="134" t="e">
        <f t="shared" ref="HS170:HS174" si="4003">HQ170/HP170*100</f>
        <v>#DIV/0!</v>
      </c>
      <c r="HT170" s="133"/>
      <c r="HU170" s="145">
        <f t="shared" ref="HU170:HU174" si="4004">+HR170-HT170</f>
        <v>0</v>
      </c>
      <c r="HV170" s="144"/>
      <c r="HW170" s="147"/>
      <c r="HX170" s="133">
        <f t="shared" ref="HX170:HX174" si="4005">+HV170-HW170</f>
        <v>0</v>
      </c>
      <c r="HY170" s="134" t="e">
        <f t="shared" ref="HY170:HY174" si="4006">HW170/HV170*100</f>
        <v>#DIV/0!</v>
      </c>
      <c r="HZ170" s="133"/>
      <c r="IA170" s="145">
        <f t="shared" ref="IA170:IA174" si="4007">+HX170-HZ170</f>
        <v>0</v>
      </c>
      <c r="IB170" s="144">
        <f t="shared" si="3228"/>
        <v>0</v>
      </c>
      <c r="IC170" s="147">
        <f t="shared" si="3228"/>
        <v>0</v>
      </c>
      <c r="ID170" s="133">
        <f t="shared" si="3228"/>
        <v>0</v>
      </c>
      <c r="IE170" s="134" t="e">
        <f t="shared" si="3229"/>
        <v>#DIV/0!</v>
      </c>
      <c r="IF170" s="133">
        <f t="shared" si="3230"/>
        <v>0</v>
      </c>
      <c r="IG170" s="145">
        <f t="shared" si="3230"/>
        <v>0</v>
      </c>
      <c r="IH170" s="144"/>
      <c r="II170" s="147"/>
      <c r="IJ170" s="133">
        <f t="shared" ref="IJ170:IJ174" si="4008">+IH170-II170</f>
        <v>0</v>
      </c>
      <c r="IK170" s="134" t="e">
        <f t="shared" ref="IK170:IK174" si="4009">II170/IH170*100</f>
        <v>#DIV/0!</v>
      </c>
      <c r="IL170" s="133"/>
      <c r="IM170" s="145">
        <f t="shared" ref="IM170:IM174" si="4010">+IJ170-IL170</f>
        <v>0</v>
      </c>
      <c r="IN170" s="144"/>
      <c r="IO170" s="147"/>
      <c r="IP170" s="133">
        <f t="shared" ref="IP170:IP174" si="4011">+IN170-IO170</f>
        <v>0</v>
      </c>
      <c r="IQ170" s="134" t="e">
        <f t="shared" ref="IQ170:IQ174" si="4012">IO170/IN170*100</f>
        <v>#DIV/0!</v>
      </c>
      <c r="IR170" s="133"/>
      <c r="IS170" s="145">
        <f t="shared" ref="IS170:IS174" si="4013">+IP170-IR170</f>
        <v>0</v>
      </c>
      <c r="IT170" s="144"/>
      <c r="IU170" s="147"/>
      <c r="IV170" s="133">
        <f t="shared" ref="IV170:IV174" si="4014">+IT170-IU170</f>
        <v>0</v>
      </c>
      <c r="IW170" s="134" t="e">
        <f t="shared" ref="IW170:IW174" si="4015">IU170/IT170*100</f>
        <v>#DIV/0!</v>
      </c>
      <c r="IX170" s="133"/>
      <c r="IY170" s="145">
        <f t="shared" ref="IY170:IY174" si="4016">+IV170-IX170</f>
        <v>0</v>
      </c>
      <c r="IZ170" s="144">
        <f t="shared" si="3240"/>
        <v>0</v>
      </c>
      <c r="JA170" s="147">
        <f t="shared" si="3240"/>
        <v>0</v>
      </c>
      <c r="JB170" s="133">
        <f t="shared" si="3240"/>
        <v>0</v>
      </c>
      <c r="JC170" s="134" t="e">
        <f t="shared" si="3241"/>
        <v>#DIV/0!</v>
      </c>
      <c r="JD170" s="133">
        <f t="shared" si="3242"/>
        <v>0</v>
      </c>
      <c r="JE170" s="145">
        <f t="shared" si="3242"/>
        <v>0</v>
      </c>
      <c r="JF170" s="144"/>
      <c r="JG170" s="147"/>
      <c r="JH170" s="133">
        <f t="shared" ref="JH170:JH174" si="4017">+JF170-JG170</f>
        <v>0</v>
      </c>
      <c r="JI170" s="134" t="e">
        <f t="shared" ref="JI170:JI174" si="4018">JG170/JF170*100</f>
        <v>#DIV/0!</v>
      </c>
      <c r="JJ170" s="133"/>
      <c r="JK170" s="145">
        <f t="shared" ref="JK170:JK174" si="4019">+JH170-JJ170</f>
        <v>0</v>
      </c>
      <c r="JL170" s="144"/>
      <c r="JM170" s="147"/>
      <c r="JN170" s="133">
        <f t="shared" ref="JN170:JN174" si="4020">+JL170-JM170</f>
        <v>0</v>
      </c>
      <c r="JO170" s="134" t="e">
        <f t="shared" ref="JO170:JO174" si="4021">JM170/JL170*100</f>
        <v>#DIV/0!</v>
      </c>
      <c r="JP170" s="133"/>
      <c r="JQ170" s="145">
        <f t="shared" ref="JQ170:JQ174" si="4022">+JN170-JP170</f>
        <v>0</v>
      </c>
      <c r="JR170" s="144"/>
      <c r="JS170" s="147"/>
      <c r="JT170" s="133">
        <f t="shared" ref="JT170:JT174" si="4023">+JR170-JS170</f>
        <v>0</v>
      </c>
      <c r="JU170" s="134" t="e">
        <f t="shared" ref="JU170:JU174" si="4024">JS170/JR170*100</f>
        <v>#DIV/0!</v>
      </c>
      <c r="JV170" s="133"/>
      <c r="JW170" s="145">
        <f t="shared" ref="JW170:JW174" si="4025">+JT170-JV170</f>
        <v>0</v>
      </c>
      <c r="JX170" s="144"/>
      <c r="JY170" s="147"/>
      <c r="JZ170" s="133">
        <f t="shared" ref="JZ170:JZ174" si="4026">+JX170-JY170</f>
        <v>0</v>
      </c>
      <c r="KA170" s="134" t="e">
        <f t="shared" ref="KA170:KA174" si="4027">JY170/JX170*100</f>
        <v>#DIV/0!</v>
      </c>
      <c r="KB170" s="133"/>
      <c r="KC170" s="145">
        <f t="shared" ref="KC170:KC174" si="4028">+JZ170-KB170</f>
        <v>0</v>
      </c>
      <c r="KD170" s="144">
        <f t="shared" si="3255"/>
        <v>0</v>
      </c>
      <c r="KE170" s="147">
        <f t="shared" si="3255"/>
        <v>0</v>
      </c>
      <c r="KF170" s="133">
        <f t="shared" si="3255"/>
        <v>0</v>
      </c>
      <c r="KG170" s="134" t="e">
        <f t="shared" si="3256"/>
        <v>#DIV/0!</v>
      </c>
      <c r="KH170" s="133">
        <f t="shared" si="3257"/>
        <v>0</v>
      </c>
      <c r="KI170" s="145">
        <f t="shared" si="3257"/>
        <v>0</v>
      </c>
      <c r="KJ170" s="144"/>
      <c r="KK170" s="147"/>
      <c r="KL170" s="133">
        <f t="shared" ref="KL170:KL174" si="4029">+KJ170-KK170</f>
        <v>0</v>
      </c>
      <c r="KM170" s="134" t="e">
        <f t="shared" ref="KM170:KM174" si="4030">KK170/KJ170*100</f>
        <v>#DIV/0!</v>
      </c>
      <c r="KN170" s="133"/>
      <c r="KO170" s="145">
        <f t="shared" ref="KO170:KO174" si="4031">+KL170-KN170</f>
        <v>0</v>
      </c>
      <c r="KP170" s="144"/>
      <c r="KQ170" s="147"/>
      <c r="KR170" s="133">
        <f t="shared" ref="KR170:KR174" si="4032">+KP170-KQ170</f>
        <v>0</v>
      </c>
      <c r="KS170" s="134" t="e">
        <f t="shared" ref="KS170:KS174" si="4033">KQ170/KP170*100</f>
        <v>#DIV/0!</v>
      </c>
      <c r="KT170" s="133"/>
      <c r="KU170" s="145">
        <f t="shared" ref="KU170:KU174" si="4034">+KR170-KT170</f>
        <v>0</v>
      </c>
      <c r="KV170" s="144">
        <f t="shared" si="3264"/>
        <v>0</v>
      </c>
      <c r="KW170" s="147">
        <f t="shared" si="3264"/>
        <v>0</v>
      </c>
      <c r="KX170" s="133">
        <f t="shared" si="3264"/>
        <v>0</v>
      </c>
      <c r="KY170" s="134" t="e">
        <f t="shared" si="3265"/>
        <v>#DIV/0!</v>
      </c>
      <c r="KZ170" s="133">
        <f t="shared" si="3266"/>
        <v>0</v>
      </c>
      <c r="LA170" s="145">
        <f t="shared" si="3266"/>
        <v>0</v>
      </c>
      <c r="LB170" s="144"/>
      <c r="LC170" s="147"/>
      <c r="LD170" s="133">
        <f t="shared" ref="LD170:LD174" si="4035">+LB170-LC170</f>
        <v>0</v>
      </c>
      <c r="LE170" s="134" t="e">
        <f t="shared" ref="LE170:LE174" si="4036">LC170/LB170*100</f>
        <v>#DIV/0!</v>
      </c>
      <c r="LF170" s="133"/>
      <c r="LG170" s="145">
        <f t="shared" ref="LG170:LG174" si="4037">+LD170-LF170</f>
        <v>0</v>
      </c>
      <c r="LH170" s="144"/>
      <c r="LI170" s="147"/>
      <c r="LJ170" s="133">
        <f t="shared" ref="LJ170:LJ174" si="4038">+LH170-LI170</f>
        <v>0</v>
      </c>
      <c r="LK170" s="134" t="e">
        <f t="shared" ref="LK170:LK174" si="4039">LI170/LH170*100</f>
        <v>#DIV/0!</v>
      </c>
      <c r="LL170" s="133"/>
      <c r="LM170" s="145">
        <f t="shared" ref="LM170:LM174" si="4040">+LJ170-LL170</f>
        <v>0</v>
      </c>
      <c r="LN170" s="144">
        <f t="shared" si="3273"/>
        <v>0</v>
      </c>
      <c r="LO170" s="147">
        <f t="shared" si="3273"/>
        <v>0</v>
      </c>
      <c r="LP170" s="133">
        <f t="shared" si="3273"/>
        <v>0</v>
      </c>
      <c r="LQ170" s="134" t="e">
        <f t="shared" si="3274"/>
        <v>#DIV/0!</v>
      </c>
      <c r="LR170" s="133">
        <f t="shared" si="3275"/>
        <v>0</v>
      </c>
      <c r="LS170" s="145">
        <f t="shared" si="3275"/>
        <v>0</v>
      </c>
      <c r="LT170" s="144"/>
      <c r="LU170" s="147"/>
      <c r="LV170" s="133">
        <f t="shared" ref="LV170:LV174" si="4041">+LT170-LU170</f>
        <v>0</v>
      </c>
      <c r="LW170" s="134" t="e">
        <f t="shared" ref="LW170:LW174" si="4042">LU170/LT170*100</f>
        <v>#DIV/0!</v>
      </c>
      <c r="LX170" s="133"/>
      <c r="LY170" s="145">
        <f t="shared" ref="LY170:LY174" si="4043">+LV170-LX170</f>
        <v>0</v>
      </c>
      <c r="LZ170" s="144"/>
      <c r="MA170" s="147"/>
      <c r="MB170" s="133">
        <f t="shared" ref="MB170:MB174" si="4044">+LZ170-MA170</f>
        <v>0</v>
      </c>
      <c r="MC170" s="134" t="e">
        <f t="shared" ref="MC170:MC174" si="4045">MA170/LZ170*100</f>
        <v>#DIV/0!</v>
      </c>
      <c r="MD170" s="133"/>
      <c r="ME170" s="145">
        <f t="shared" ref="ME170:ME174" si="4046">+MB170-MD170</f>
        <v>0</v>
      </c>
      <c r="MF170" s="144">
        <f t="shared" si="3282"/>
        <v>0</v>
      </c>
      <c r="MG170" s="147">
        <f t="shared" si="3282"/>
        <v>0</v>
      </c>
      <c r="MH170" s="133">
        <f t="shared" si="3282"/>
        <v>0</v>
      </c>
      <c r="MI170" s="134" t="e">
        <f t="shared" si="3283"/>
        <v>#DIV/0!</v>
      </c>
      <c r="MJ170" s="133">
        <f t="shared" si="3284"/>
        <v>0</v>
      </c>
      <c r="MK170" s="145">
        <f t="shared" si="3284"/>
        <v>0</v>
      </c>
      <c r="ML170" s="144"/>
      <c r="MM170" s="147"/>
      <c r="MN170" s="133">
        <f t="shared" ref="MN170:MN174" si="4047">+ML170-MM170</f>
        <v>0</v>
      </c>
      <c r="MO170" s="134" t="e">
        <f t="shared" ref="MO170:MO174" si="4048">MM170/ML170*100</f>
        <v>#DIV/0!</v>
      </c>
      <c r="MP170" s="133"/>
      <c r="MQ170" s="145">
        <f t="shared" ref="MQ170:MQ174" si="4049">+MN170-MP170</f>
        <v>0</v>
      </c>
      <c r="MR170" s="144"/>
      <c r="MS170" s="147"/>
      <c r="MT170" s="133">
        <f t="shared" ref="MT170:MT174" si="4050">+MR170-MS170</f>
        <v>0</v>
      </c>
      <c r="MU170" s="134" t="e">
        <f t="shared" ref="MU170:MU174" si="4051">MS170/MR170*100</f>
        <v>#DIV/0!</v>
      </c>
      <c r="MV170" s="133"/>
      <c r="MW170" s="145">
        <f t="shared" ref="MW170:MW174" si="4052">+MT170-MV170</f>
        <v>0</v>
      </c>
      <c r="MX170" s="144">
        <f t="shared" si="3291"/>
        <v>0</v>
      </c>
      <c r="MY170" s="147">
        <f t="shared" si="3291"/>
        <v>0</v>
      </c>
      <c r="MZ170" s="133">
        <f t="shared" si="3291"/>
        <v>0</v>
      </c>
      <c r="NA170" s="134" t="e">
        <f t="shared" si="3292"/>
        <v>#DIV/0!</v>
      </c>
      <c r="NB170" s="133">
        <f t="shared" si="3293"/>
        <v>0</v>
      </c>
      <c r="NC170" s="145">
        <f t="shared" si="3293"/>
        <v>0</v>
      </c>
      <c r="ND170" s="144"/>
      <c r="NE170" s="147"/>
      <c r="NF170" s="133">
        <f t="shared" ref="NF170:NF174" si="4053">+ND170-NE170</f>
        <v>0</v>
      </c>
      <c r="NG170" s="134" t="e">
        <f t="shared" ref="NG170:NG174" si="4054">NE170/ND170*100</f>
        <v>#DIV/0!</v>
      </c>
      <c r="NH170" s="133"/>
      <c r="NI170" s="145">
        <f t="shared" ref="NI170:NI174" si="4055">+NF170-NH170</f>
        <v>0</v>
      </c>
      <c r="NJ170" s="144"/>
      <c r="NK170" s="147"/>
      <c r="NL170" s="133">
        <f t="shared" ref="NL170:NL174" si="4056">+NJ170-NK170</f>
        <v>0</v>
      </c>
      <c r="NM170" s="134" t="e">
        <f t="shared" ref="NM170:NM174" si="4057">NK170/NJ170*100</f>
        <v>#DIV/0!</v>
      </c>
      <c r="NN170" s="133"/>
      <c r="NO170" s="145">
        <f t="shared" ref="NO170:NO174" si="4058">+NL170-NN170</f>
        <v>0</v>
      </c>
      <c r="NP170" s="144">
        <f t="shared" si="3300"/>
        <v>0</v>
      </c>
      <c r="NQ170" s="147">
        <f t="shared" si="3300"/>
        <v>0</v>
      </c>
      <c r="NR170" s="133">
        <f t="shared" si="3300"/>
        <v>0</v>
      </c>
      <c r="NS170" s="134" t="e">
        <f t="shared" si="3301"/>
        <v>#DIV/0!</v>
      </c>
      <c r="NT170" s="133">
        <f t="shared" si="3302"/>
        <v>0</v>
      </c>
      <c r="NU170" s="145">
        <f t="shared" si="3302"/>
        <v>0</v>
      </c>
      <c r="NV170" s="144"/>
      <c r="NW170" s="147"/>
      <c r="NX170" s="133">
        <f t="shared" ref="NX170:NX174" si="4059">+NV170-NW170</f>
        <v>0</v>
      </c>
      <c r="NY170" s="134" t="e">
        <f t="shared" ref="NY170:NY174" si="4060">NW170/NV170*100</f>
        <v>#DIV/0!</v>
      </c>
      <c r="NZ170" s="133"/>
      <c r="OA170" s="145">
        <f t="shared" ref="OA170:OA174" si="4061">+NX170-NZ170</f>
        <v>0</v>
      </c>
      <c r="OB170" s="144"/>
      <c r="OC170" s="147"/>
      <c r="OD170" s="133">
        <f t="shared" ref="OD170:OD174" si="4062">+OB170-OC170</f>
        <v>0</v>
      </c>
      <c r="OE170" s="134" t="e">
        <f t="shared" ref="OE170:OE174" si="4063">OC170/OB170*100</f>
        <v>#DIV/0!</v>
      </c>
      <c r="OF170" s="133"/>
      <c r="OG170" s="145">
        <f t="shared" ref="OG170:OG174" si="4064">+OD170-OF170</f>
        <v>0</v>
      </c>
      <c r="OH170" s="144"/>
      <c r="OI170" s="147"/>
      <c r="OJ170" s="133">
        <f t="shared" ref="OJ170:OJ174" si="4065">+OH170-OI170</f>
        <v>0</v>
      </c>
      <c r="OK170" s="134" t="e">
        <f t="shared" ref="OK170:OK174" si="4066">OI170/OH170*100</f>
        <v>#DIV/0!</v>
      </c>
      <c r="OL170" s="133"/>
      <c r="OM170" s="145">
        <f t="shared" ref="OM170:OM174" si="4067">+OJ170-OL170</f>
        <v>0</v>
      </c>
      <c r="ON170" s="144">
        <f t="shared" si="3312"/>
        <v>0</v>
      </c>
      <c r="OO170" s="147">
        <f t="shared" si="3312"/>
        <v>0</v>
      </c>
      <c r="OP170" s="133">
        <f t="shared" si="3312"/>
        <v>0</v>
      </c>
      <c r="OQ170" s="134" t="e">
        <f t="shared" si="3313"/>
        <v>#DIV/0!</v>
      </c>
      <c r="OR170" s="133">
        <f t="shared" si="3314"/>
        <v>0</v>
      </c>
      <c r="OS170" s="145">
        <f t="shared" si="3314"/>
        <v>0</v>
      </c>
      <c r="OT170" s="144"/>
      <c r="OU170" s="147"/>
      <c r="OV170" s="133">
        <f t="shared" ref="OV170:OV174" si="4068">+OT170-OU170</f>
        <v>0</v>
      </c>
      <c r="OW170" s="134" t="e">
        <f t="shared" ref="OW170:OW174" si="4069">OU170/OT170*100</f>
        <v>#DIV/0!</v>
      </c>
      <c r="OX170" s="133"/>
      <c r="OY170" s="145">
        <f t="shared" ref="OY170:OY174" si="4070">+OV170-OX170</f>
        <v>0</v>
      </c>
      <c r="OZ170" s="144"/>
      <c r="PA170" s="147"/>
      <c r="PB170" s="133">
        <f t="shared" ref="PB170:PB174" si="4071">+OZ170-PA170</f>
        <v>0</v>
      </c>
      <c r="PC170" s="134" t="e">
        <f t="shared" ref="PC170:PC174" si="4072">PA170/OZ170*100</f>
        <v>#DIV/0!</v>
      </c>
      <c r="PD170" s="133"/>
      <c r="PE170" s="145">
        <f t="shared" ref="PE170:PE174" si="4073">+PB170-PD170</f>
        <v>0</v>
      </c>
      <c r="PF170" s="144">
        <f t="shared" si="3321"/>
        <v>0</v>
      </c>
      <c r="PG170" s="147">
        <f t="shared" si="3321"/>
        <v>0</v>
      </c>
      <c r="PH170" s="133">
        <f t="shared" si="3321"/>
        <v>0</v>
      </c>
      <c r="PI170" s="134" t="e">
        <f t="shared" si="3322"/>
        <v>#DIV/0!</v>
      </c>
      <c r="PJ170" s="133">
        <f t="shared" si="3323"/>
        <v>0</v>
      </c>
      <c r="PK170" s="145">
        <f t="shared" si="3323"/>
        <v>0</v>
      </c>
      <c r="PL170" s="144"/>
      <c r="PM170" s="147"/>
      <c r="PN170" s="133">
        <f t="shared" ref="PN170:PN174" si="4074">+PL170-PM170</f>
        <v>0</v>
      </c>
      <c r="PO170" s="134" t="e">
        <f t="shared" ref="PO170:PO174" si="4075">PM170/PL170*100</f>
        <v>#DIV/0!</v>
      </c>
      <c r="PP170" s="133"/>
      <c r="PQ170" s="145">
        <f t="shared" ref="PQ170:PQ174" si="4076">+PN170-PP170</f>
        <v>0</v>
      </c>
      <c r="PR170" s="144"/>
      <c r="PS170" s="147"/>
      <c r="PT170" s="133">
        <f t="shared" ref="PT170:PT174" si="4077">+PR170-PS170</f>
        <v>0</v>
      </c>
      <c r="PU170" s="134" t="e">
        <f t="shared" ref="PU170:PU174" si="4078">PS170/PR170*100</f>
        <v>#DIV/0!</v>
      </c>
      <c r="PV170" s="133"/>
      <c r="PW170" s="145">
        <f t="shared" ref="PW170:PW174" si="4079">+PT170-PV170</f>
        <v>0</v>
      </c>
    </row>
    <row r="171" spans="1:439" s="98" customFormat="1">
      <c r="A171" s="150"/>
      <c r="B171" s="184" t="s">
        <v>916</v>
      </c>
      <c r="C171" s="184"/>
      <c r="D171" s="133">
        <v>0</v>
      </c>
      <c r="E171" s="133">
        <v>0</v>
      </c>
      <c r="F171" s="133">
        <f t="shared" si="3951"/>
        <v>0</v>
      </c>
      <c r="G171" s="147">
        <v>0</v>
      </c>
      <c r="H171" s="133">
        <f t="shared" si="3952"/>
        <v>0</v>
      </c>
      <c r="I171" s="147">
        <v>0</v>
      </c>
      <c r="J171" s="133">
        <f t="shared" si="3953"/>
        <v>0</v>
      </c>
      <c r="K171" s="134" t="e">
        <f t="shared" si="3092"/>
        <v>#DIV/0!</v>
      </c>
      <c r="L171" s="133">
        <v>0</v>
      </c>
      <c r="M171" s="135">
        <f t="shared" si="3954"/>
        <v>0</v>
      </c>
      <c r="N171" s="136">
        <f t="shared" si="3115"/>
        <v>0</v>
      </c>
      <c r="O171" s="148">
        <f t="shared" si="3115"/>
        <v>0</v>
      </c>
      <c r="P171" s="137">
        <f t="shared" si="3115"/>
        <v>0</v>
      </c>
      <c r="Q171" s="138" t="e">
        <f t="shared" si="3116"/>
        <v>#DIV/0!</v>
      </c>
      <c r="R171" s="137">
        <f t="shared" si="3117"/>
        <v>0</v>
      </c>
      <c r="S171" s="139">
        <f t="shared" si="3117"/>
        <v>0</v>
      </c>
      <c r="T171" s="140">
        <f t="shared" si="3352"/>
        <v>0</v>
      </c>
      <c r="U171" s="149">
        <f t="shared" si="3352"/>
        <v>0</v>
      </c>
      <c r="V171" s="141">
        <f t="shared" si="3955"/>
        <v>0</v>
      </c>
      <c r="W171" s="142" t="e">
        <f t="shared" si="3120"/>
        <v>#DIV/0!</v>
      </c>
      <c r="X171" s="141">
        <f t="shared" si="3354"/>
        <v>0</v>
      </c>
      <c r="Y171" s="143">
        <f t="shared" si="3956"/>
        <v>0</v>
      </c>
      <c r="Z171" s="144">
        <v>0</v>
      </c>
      <c r="AA171" s="147">
        <v>0</v>
      </c>
      <c r="AB171" s="133">
        <f t="shared" si="3957"/>
        <v>0</v>
      </c>
      <c r="AC171" s="134" t="e">
        <f t="shared" si="3958"/>
        <v>#DIV/0!</v>
      </c>
      <c r="AD171" s="133">
        <v>0</v>
      </c>
      <c r="AE171" s="145">
        <f t="shared" si="3959"/>
        <v>0</v>
      </c>
      <c r="AF171" s="144">
        <v>0</v>
      </c>
      <c r="AG171" s="147">
        <v>0</v>
      </c>
      <c r="AH171" s="133">
        <f t="shared" si="3960"/>
        <v>0</v>
      </c>
      <c r="AI171" s="134" t="e">
        <f t="shared" si="3961"/>
        <v>#DIV/0!</v>
      </c>
      <c r="AJ171" s="133">
        <v>0</v>
      </c>
      <c r="AK171" s="145">
        <f t="shared" si="3962"/>
        <v>0</v>
      </c>
      <c r="AL171" s="144">
        <f t="shared" si="3129"/>
        <v>0</v>
      </c>
      <c r="AM171" s="147">
        <f t="shared" si="3129"/>
        <v>0</v>
      </c>
      <c r="AN171" s="133">
        <f t="shared" si="3129"/>
        <v>0</v>
      </c>
      <c r="AO171" s="134" t="e">
        <f t="shared" si="3130"/>
        <v>#DIV/0!</v>
      </c>
      <c r="AP171" s="133">
        <f t="shared" si="3131"/>
        <v>0</v>
      </c>
      <c r="AQ171" s="145">
        <f t="shared" si="3131"/>
        <v>0</v>
      </c>
      <c r="AR171" s="144"/>
      <c r="AS171" s="147"/>
      <c r="AT171" s="133">
        <f t="shared" si="3132"/>
        <v>0</v>
      </c>
      <c r="AU171" s="134" t="e">
        <f t="shared" si="3133"/>
        <v>#DIV/0!</v>
      </c>
      <c r="AV171" s="133"/>
      <c r="AW171" s="145">
        <f t="shared" si="3134"/>
        <v>0</v>
      </c>
      <c r="AX171" s="144"/>
      <c r="AY171" s="147"/>
      <c r="AZ171" s="133">
        <f t="shared" si="3135"/>
        <v>0</v>
      </c>
      <c r="BA171" s="134" t="e">
        <f t="shared" si="3136"/>
        <v>#DIV/0!</v>
      </c>
      <c r="BB171" s="133"/>
      <c r="BC171" s="145">
        <f t="shared" si="3137"/>
        <v>0</v>
      </c>
      <c r="BD171" s="144"/>
      <c r="BE171" s="147"/>
      <c r="BF171" s="133">
        <f t="shared" si="3138"/>
        <v>0</v>
      </c>
      <c r="BG171" s="134" t="e">
        <f t="shared" si="3139"/>
        <v>#DIV/0!</v>
      </c>
      <c r="BH171" s="133"/>
      <c r="BI171" s="145">
        <f t="shared" si="3140"/>
        <v>0</v>
      </c>
      <c r="BJ171" s="144">
        <f t="shared" si="3141"/>
        <v>0</v>
      </c>
      <c r="BK171" s="147">
        <f t="shared" si="3141"/>
        <v>0</v>
      </c>
      <c r="BL171" s="133">
        <f t="shared" si="3141"/>
        <v>0</v>
      </c>
      <c r="BM171" s="134" t="e">
        <f t="shared" si="3142"/>
        <v>#DIV/0!</v>
      </c>
      <c r="BN171" s="133">
        <f t="shared" si="3143"/>
        <v>0</v>
      </c>
      <c r="BO171" s="145">
        <f t="shared" si="3143"/>
        <v>0</v>
      </c>
      <c r="BP171" s="144"/>
      <c r="BQ171" s="147"/>
      <c r="BR171" s="133">
        <f t="shared" si="3144"/>
        <v>0</v>
      </c>
      <c r="BS171" s="134" t="e">
        <f t="shared" si="3145"/>
        <v>#DIV/0!</v>
      </c>
      <c r="BT171" s="133"/>
      <c r="BU171" s="145">
        <f t="shared" si="3146"/>
        <v>0</v>
      </c>
      <c r="BV171" s="144"/>
      <c r="BW171" s="147"/>
      <c r="BX171" s="133">
        <f t="shared" si="3147"/>
        <v>0</v>
      </c>
      <c r="BY171" s="134" t="e">
        <f t="shared" si="3148"/>
        <v>#DIV/0!</v>
      </c>
      <c r="BZ171" s="133"/>
      <c r="CA171" s="145">
        <f t="shared" si="3149"/>
        <v>0</v>
      </c>
      <c r="CB171" s="144"/>
      <c r="CC171" s="147"/>
      <c r="CD171" s="133">
        <f t="shared" si="3150"/>
        <v>0</v>
      </c>
      <c r="CE171" s="134" t="e">
        <f t="shared" si="3151"/>
        <v>#DIV/0!</v>
      </c>
      <c r="CF171" s="133"/>
      <c r="CG171" s="145">
        <f t="shared" si="3152"/>
        <v>0</v>
      </c>
      <c r="CH171" s="144">
        <f t="shared" si="3153"/>
        <v>0</v>
      </c>
      <c r="CI171" s="147">
        <f t="shared" si="3153"/>
        <v>0</v>
      </c>
      <c r="CJ171" s="133">
        <f t="shared" si="3153"/>
        <v>0</v>
      </c>
      <c r="CK171" s="134" t="e">
        <f t="shared" si="3154"/>
        <v>#DIV/0!</v>
      </c>
      <c r="CL171" s="133">
        <f t="shared" si="3155"/>
        <v>0</v>
      </c>
      <c r="CM171" s="145">
        <f t="shared" si="3155"/>
        <v>0</v>
      </c>
      <c r="CN171" s="144"/>
      <c r="CO171" s="147"/>
      <c r="CP171" s="133">
        <f t="shared" si="3156"/>
        <v>0</v>
      </c>
      <c r="CQ171" s="134" t="e">
        <f t="shared" si="3157"/>
        <v>#DIV/0!</v>
      </c>
      <c r="CR171" s="133"/>
      <c r="CS171" s="145">
        <f t="shared" si="3158"/>
        <v>0</v>
      </c>
      <c r="CT171" s="144"/>
      <c r="CU171" s="147"/>
      <c r="CV171" s="133">
        <f t="shared" si="3159"/>
        <v>0</v>
      </c>
      <c r="CW171" s="134" t="e">
        <f t="shared" si="3160"/>
        <v>#DIV/0!</v>
      </c>
      <c r="CX171" s="133"/>
      <c r="CY171" s="145">
        <f t="shared" si="3161"/>
        <v>0</v>
      </c>
      <c r="CZ171" s="144"/>
      <c r="DA171" s="147"/>
      <c r="DB171" s="133">
        <f t="shared" si="3162"/>
        <v>0</v>
      </c>
      <c r="DC171" s="134" t="e">
        <f t="shared" si="3163"/>
        <v>#DIV/0!</v>
      </c>
      <c r="DD171" s="133"/>
      <c r="DE171" s="145">
        <f t="shared" si="3164"/>
        <v>0</v>
      </c>
      <c r="DF171" s="144">
        <f t="shared" si="3165"/>
        <v>0</v>
      </c>
      <c r="DG171" s="147">
        <f t="shared" si="3165"/>
        <v>0</v>
      </c>
      <c r="DH171" s="133">
        <f t="shared" si="3165"/>
        <v>0</v>
      </c>
      <c r="DI171" s="134" t="e">
        <f t="shared" si="3166"/>
        <v>#DIV/0!</v>
      </c>
      <c r="DJ171" s="133">
        <f t="shared" si="3167"/>
        <v>0</v>
      </c>
      <c r="DK171" s="145">
        <f t="shared" si="3167"/>
        <v>0</v>
      </c>
      <c r="DL171" s="144"/>
      <c r="DM171" s="147"/>
      <c r="DN171" s="133">
        <f t="shared" si="3168"/>
        <v>0</v>
      </c>
      <c r="DO171" s="134" t="e">
        <f t="shared" si="3169"/>
        <v>#DIV/0!</v>
      </c>
      <c r="DP171" s="133"/>
      <c r="DQ171" s="145">
        <f t="shared" si="3170"/>
        <v>0</v>
      </c>
      <c r="DR171" s="144"/>
      <c r="DS171" s="147"/>
      <c r="DT171" s="133">
        <f t="shared" si="3171"/>
        <v>0</v>
      </c>
      <c r="DU171" s="134" t="e">
        <f t="shared" si="3172"/>
        <v>#DIV/0!</v>
      </c>
      <c r="DV171" s="133"/>
      <c r="DW171" s="145">
        <f t="shared" si="3173"/>
        <v>0</v>
      </c>
      <c r="DX171" s="144"/>
      <c r="DY171" s="147"/>
      <c r="DZ171" s="133">
        <f t="shared" si="3963"/>
        <v>0</v>
      </c>
      <c r="EA171" s="134" t="e">
        <f t="shared" si="3964"/>
        <v>#DIV/0!</v>
      </c>
      <c r="EB171" s="133"/>
      <c r="EC171" s="145">
        <f t="shared" si="3965"/>
        <v>0</v>
      </c>
      <c r="ED171" s="144">
        <f t="shared" si="3177"/>
        <v>0</v>
      </c>
      <c r="EE171" s="147">
        <f t="shared" si="3177"/>
        <v>0</v>
      </c>
      <c r="EF171" s="133">
        <f t="shared" si="3177"/>
        <v>0</v>
      </c>
      <c r="EG171" s="134" t="e">
        <f t="shared" si="3178"/>
        <v>#DIV/0!</v>
      </c>
      <c r="EH171" s="133">
        <f t="shared" si="3179"/>
        <v>0</v>
      </c>
      <c r="EI171" s="145">
        <f t="shared" si="3179"/>
        <v>0</v>
      </c>
      <c r="EJ171" s="144"/>
      <c r="EK171" s="147"/>
      <c r="EL171" s="133">
        <f t="shared" si="3966"/>
        <v>0</v>
      </c>
      <c r="EM171" s="134" t="e">
        <f t="shared" si="3967"/>
        <v>#DIV/0!</v>
      </c>
      <c r="EN171" s="133"/>
      <c r="EO171" s="145">
        <f t="shared" si="3968"/>
        <v>0</v>
      </c>
      <c r="EP171" s="144"/>
      <c r="EQ171" s="147"/>
      <c r="ER171" s="133">
        <f t="shared" si="3969"/>
        <v>0</v>
      </c>
      <c r="ES171" s="134" t="e">
        <f t="shared" si="3970"/>
        <v>#DIV/0!</v>
      </c>
      <c r="ET171" s="133"/>
      <c r="EU171" s="145">
        <f t="shared" si="3971"/>
        <v>0</v>
      </c>
      <c r="EV171" s="144"/>
      <c r="EW171" s="147"/>
      <c r="EX171" s="133">
        <f t="shared" si="3972"/>
        <v>0</v>
      </c>
      <c r="EY171" s="134" t="e">
        <f t="shared" si="3973"/>
        <v>#DIV/0!</v>
      </c>
      <c r="EZ171" s="133"/>
      <c r="FA171" s="145">
        <f t="shared" si="3974"/>
        <v>0</v>
      </c>
      <c r="FB171" s="144"/>
      <c r="FC171" s="147"/>
      <c r="FD171" s="133">
        <f t="shared" si="3975"/>
        <v>0</v>
      </c>
      <c r="FE171" s="134" t="e">
        <f t="shared" si="3976"/>
        <v>#DIV/0!</v>
      </c>
      <c r="FF171" s="133"/>
      <c r="FG171" s="145">
        <f t="shared" si="3977"/>
        <v>0</v>
      </c>
      <c r="FH171" s="144"/>
      <c r="FI171" s="147"/>
      <c r="FJ171" s="133">
        <f t="shared" si="3978"/>
        <v>0</v>
      </c>
      <c r="FK171" s="134" t="e">
        <f t="shared" si="3979"/>
        <v>#DIV/0!</v>
      </c>
      <c r="FL171" s="133"/>
      <c r="FM171" s="145">
        <f t="shared" si="3980"/>
        <v>0</v>
      </c>
      <c r="FN171" s="144">
        <f t="shared" si="3195"/>
        <v>0</v>
      </c>
      <c r="FO171" s="147">
        <f t="shared" si="3195"/>
        <v>0</v>
      </c>
      <c r="FP171" s="133">
        <f t="shared" si="3195"/>
        <v>0</v>
      </c>
      <c r="FQ171" s="134" t="e">
        <f t="shared" si="3196"/>
        <v>#DIV/0!</v>
      </c>
      <c r="FR171" s="133">
        <f t="shared" si="3197"/>
        <v>0</v>
      </c>
      <c r="FS171" s="145">
        <f t="shared" si="3197"/>
        <v>0</v>
      </c>
      <c r="FT171" s="144"/>
      <c r="FU171" s="147"/>
      <c r="FV171" s="133">
        <f t="shared" si="3981"/>
        <v>0</v>
      </c>
      <c r="FW171" s="134" t="e">
        <f t="shared" si="3982"/>
        <v>#DIV/0!</v>
      </c>
      <c r="FX171" s="133"/>
      <c r="FY171" s="145">
        <f t="shared" si="3983"/>
        <v>0</v>
      </c>
      <c r="FZ171" s="144"/>
      <c r="GA171" s="147"/>
      <c r="GB171" s="133">
        <f t="shared" si="3984"/>
        <v>0</v>
      </c>
      <c r="GC171" s="134" t="e">
        <f t="shared" si="3985"/>
        <v>#DIV/0!</v>
      </c>
      <c r="GD171" s="133"/>
      <c r="GE171" s="145">
        <f t="shared" si="3986"/>
        <v>0</v>
      </c>
      <c r="GF171" s="144"/>
      <c r="GG171" s="147"/>
      <c r="GH171" s="133">
        <f t="shared" si="3987"/>
        <v>0</v>
      </c>
      <c r="GI171" s="134" t="e">
        <f t="shared" si="3988"/>
        <v>#DIV/0!</v>
      </c>
      <c r="GJ171" s="133"/>
      <c r="GK171" s="145">
        <f t="shared" si="3989"/>
        <v>0</v>
      </c>
      <c r="GL171" s="144">
        <f t="shared" si="3207"/>
        <v>0</v>
      </c>
      <c r="GM171" s="147">
        <f t="shared" si="3207"/>
        <v>0</v>
      </c>
      <c r="GN171" s="133">
        <f t="shared" si="3207"/>
        <v>0</v>
      </c>
      <c r="GO171" s="134" t="e">
        <f t="shared" si="3208"/>
        <v>#DIV/0!</v>
      </c>
      <c r="GP171" s="133">
        <f t="shared" si="3209"/>
        <v>0</v>
      </c>
      <c r="GQ171" s="145">
        <f t="shared" si="3209"/>
        <v>0</v>
      </c>
      <c r="GR171" s="144"/>
      <c r="GS171" s="147"/>
      <c r="GT171" s="133">
        <f t="shared" si="3990"/>
        <v>0</v>
      </c>
      <c r="GU171" s="134" t="e">
        <f t="shared" si="3991"/>
        <v>#DIV/0!</v>
      </c>
      <c r="GV171" s="133"/>
      <c r="GW171" s="145">
        <f t="shared" si="3992"/>
        <v>0</v>
      </c>
      <c r="GX171" s="144"/>
      <c r="GY171" s="147"/>
      <c r="GZ171" s="133">
        <f t="shared" si="3993"/>
        <v>0</v>
      </c>
      <c r="HA171" s="134" t="e">
        <f t="shared" si="3994"/>
        <v>#DIV/0!</v>
      </c>
      <c r="HB171" s="133"/>
      <c r="HC171" s="145">
        <f t="shared" si="3995"/>
        <v>0</v>
      </c>
      <c r="HD171" s="144"/>
      <c r="HE171" s="147"/>
      <c r="HF171" s="133">
        <f t="shared" si="3996"/>
        <v>0</v>
      </c>
      <c r="HG171" s="134" t="e">
        <f t="shared" si="3997"/>
        <v>#DIV/0!</v>
      </c>
      <c r="HH171" s="133"/>
      <c r="HI171" s="145">
        <f t="shared" si="3998"/>
        <v>0</v>
      </c>
      <c r="HJ171" s="144"/>
      <c r="HK171" s="147"/>
      <c r="HL171" s="133">
        <f t="shared" si="3999"/>
        <v>0</v>
      </c>
      <c r="HM171" s="134" t="e">
        <f t="shared" si="4000"/>
        <v>#DIV/0!</v>
      </c>
      <c r="HN171" s="133"/>
      <c r="HO171" s="145">
        <f t="shared" si="4001"/>
        <v>0</v>
      </c>
      <c r="HP171" s="144"/>
      <c r="HQ171" s="147"/>
      <c r="HR171" s="133">
        <f t="shared" si="4002"/>
        <v>0</v>
      </c>
      <c r="HS171" s="134" t="e">
        <f t="shared" si="4003"/>
        <v>#DIV/0!</v>
      </c>
      <c r="HT171" s="133"/>
      <c r="HU171" s="145">
        <f t="shared" si="4004"/>
        <v>0</v>
      </c>
      <c r="HV171" s="144"/>
      <c r="HW171" s="147"/>
      <c r="HX171" s="133">
        <f t="shared" si="4005"/>
        <v>0</v>
      </c>
      <c r="HY171" s="134" t="e">
        <f t="shared" si="4006"/>
        <v>#DIV/0!</v>
      </c>
      <c r="HZ171" s="133"/>
      <c r="IA171" s="145">
        <f t="shared" si="4007"/>
        <v>0</v>
      </c>
      <c r="IB171" s="144">
        <f t="shared" si="3228"/>
        <v>0</v>
      </c>
      <c r="IC171" s="147">
        <f t="shared" si="3228"/>
        <v>0</v>
      </c>
      <c r="ID171" s="133">
        <f t="shared" si="3228"/>
        <v>0</v>
      </c>
      <c r="IE171" s="134" t="e">
        <f t="shared" si="3229"/>
        <v>#DIV/0!</v>
      </c>
      <c r="IF171" s="133">
        <f t="shared" si="3230"/>
        <v>0</v>
      </c>
      <c r="IG171" s="145">
        <f t="shared" si="3230"/>
        <v>0</v>
      </c>
      <c r="IH171" s="144"/>
      <c r="II171" s="147"/>
      <c r="IJ171" s="133">
        <f t="shared" si="4008"/>
        <v>0</v>
      </c>
      <c r="IK171" s="134" t="e">
        <f t="shared" si="4009"/>
        <v>#DIV/0!</v>
      </c>
      <c r="IL171" s="133"/>
      <c r="IM171" s="145">
        <f t="shared" si="4010"/>
        <v>0</v>
      </c>
      <c r="IN171" s="144"/>
      <c r="IO171" s="147"/>
      <c r="IP171" s="133">
        <f t="shared" si="4011"/>
        <v>0</v>
      </c>
      <c r="IQ171" s="134" t="e">
        <f t="shared" si="4012"/>
        <v>#DIV/0!</v>
      </c>
      <c r="IR171" s="133"/>
      <c r="IS171" s="145">
        <f t="shared" si="4013"/>
        <v>0</v>
      </c>
      <c r="IT171" s="144"/>
      <c r="IU171" s="147"/>
      <c r="IV171" s="133">
        <f t="shared" si="4014"/>
        <v>0</v>
      </c>
      <c r="IW171" s="134" t="e">
        <f t="shared" si="4015"/>
        <v>#DIV/0!</v>
      </c>
      <c r="IX171" s="133"/>
      <c r="IY171" s="145">
        <f t="shared" si="4016"/>
        <v>0</v>
      </c>
      <c r="IZ171" s="144">
        <f t="shared" si="3240"/>
        <v>0</v>
      </c>
      <c r="JA171" s="147">
        <f t="shared" si="3240"/>
        <v>0</v>
      </c>
      <c r="JB171" s="133">
        <f t="shared" si="3240"/>
        <v>0</v>
      </c>
      <c r="JC171" s="134" t="e">
        <f t="shared" si="3241"/>
        <v>#DIV/0!</v>
      </c>
      <c r="JD171" s="133">
        <f t="shared" si="3242"/>
        <v>0</v>
      </c>
      <c r="JE171" s="145">
        <f t="shared" si="3242"/>
        <v>0</v>
      </c>
      <c r="JF171" s="144"/>
      <c r="JG171" s="147"/>
      <c r="JH171" s="133">
        <f t="shared" si="4017"/>
        <v>0</v>
      </c>
      <c r="JI171" s="134" t="e">
        <f t="shared" si="4018"/>
        <v>#DIV/0!</v>
      </c>
      <c r="JJ171" s="133"/>
      <c r="JK171" s="145">
        <f t="shared" si="4019"/>
        <v>0</v>
      </c>
      <c r="JL171" s="144"/>
      <c r="JM171" s="147"/>
      <c r="JN171" s="133">
        <f t="shared" si="4020"/>
        <v>0</v>
      </c>
      <c r="JO171" s="134" t="e">
        <f t="shared" si="4021"/>
        <v>#DIV/0!</v>
      </c>
      <c r="JP171" s="133"/>
      <c r="JQ171" s="145">
        <f t="shared" si="4022"/>
        <v>0</v>
      </c>
      <c r="JR171" s="144"/>
      <c r="JS171" s="147"/>
      <c r="JT171" s="133">
        <f t="shared" si="4023"/>
        <v>0</v>
      </c>
      <c r="JU171" s="134" t="e">
        <f t="shared" si="4024"/>
        <v>#DIV/0!</v>
      </c>
      <c r="JV171" s="133"/>
      <c r="JW171" s="145">
        <f t="shared" si="4025"/>
        <v>0</v>
      </c>
      <c r="JX171" s="144"/>
      <c r="JY171" s="147"/>
      <c r="JZ171" s="133">
        <f t="shared" si="4026"/>
        <v>0</v>
      </c>
      <c r="KA171" s="134" t="e">
        <f t="shared" si="4027"/>
        <v>#DIV/0!</v>
      </c>
      <c r="KB171" s="133"/>
      <c r="KC171" s="145">
        <f t="shared" si="4028"/>
        <v>0</v>
      </c>
      <c r="KD171" s="144">
        <f t="shared" si="3255"/>
        <v>0</v>
      </c>
      <c r="KE171" s="147">
        <f t="shared" si="3255"/>
        <v>0</v>
      </c>
      <c r="KF171" s="133">
        <f t="shared" si="3255"/>
        <v>0</v>
      </c>
      <c r="KG171" s="134" t="e">
        <f t="shared" si="3256"/>
        <v>#DIV/0!</v>
      </c>
      <c r="KH171" s="133">
        <f t="shared" si="3257"/>
        <v>0</v>
      </c>
      <c r="KI171" s="145">
        <f t="shared" si="3257"/>
        <v>0</v>
      </c>
      <c r="KJ171" s="144"/>
      <c r="KK171" s="147"/>
      <c r="KL171" s="133">
        <f t="shared" si="4029"/>
        <v>0</v>
      </c>
      <c r="KM171" s="134" t="e">
        <f t="shared" si="4030"/>
        <v>#DIV/0!</v>
      </c>
      <c r="KN171" s="133"/>
      <c r="KO171" s="145">
        <f t="shared" si="4031"/>
        <v>0</v>
      </c>
      <c r="KP171" s="144"/>
      <c r="KQ171" s="147"/>
      <c r="KR171" s="133">
        <f t="shared" si="4032"/>
        <v>0</v>
      </c>
      <c r="KS171" s="134" t="e">
        <f t="shared" si="4033"/>
        <v>#DIV/0!</v>
      </c>
      <c r="KT171" s="133"/>
      <c r="KU171" s="145">
        <f t="shared" si="4034"/>
        <v>0</v>
      </c>
      <c r="KV171" s="144">
        <f t="shared" si="3264"/>
        <v>0</v>
      </c>
      <c r="KW171" s="147">
        <f t="shared" si="3264"/>
        <v>0</v>
      </c>
      <c r="KX171" s="133">
        <f t="shared" si="3264"/>
        <v>0</v>
      </c>
      <c r="KY171" s="134" t="e">
        <f t="shared" si="3265"/>
        <v>#DIV/0!</v>
      </c>
      <c r="KZ171" s="133">
        <f t="shared" si="3266"/>
        <v>0</v>
      </c>
      <c r="LA171" s="145">
        <f t="shared" si="3266"/>
        <v>0</v>
      </c>
      <c r="LB171" s="144"/>
      <c r="LC171" s="147"/>
      <c r="LD171" s="133">
        <f t="shared" si="4035"/>
        <v>0</v>
      </c>
      <c r="LE171" s="134" t="e">
        <f t="shared" si="4036"/>
        <v>#DIV/0!</v>
      </c>
      <c r="LF171" s="133"/>
      <c r="LG171" s="145">
        <f t="shared" si="4037"/>
        <v>0</v>
      </c>
      <c r="LH171" s="144"/>
      <c r="LI171" s="147"/>
      <c r="LJ171" s="133">
        <f t="shared" si="4038"/>
        <v>0</v>
      </c>
      <c r="LK171" s="134" t="e">
        <f t="shared" si="4039"/>
        <v>#DIV/0!</v>
      </c>
      <c r="LL171" s="133"/>
      <c r="LM171" s="145">
        <f t="shared" si="4040"/>
        <v>0</v>
      </c>
      <c r="LN171" s="144">
        <f t="shared" si="3273"/>
        <v>0</v>
      </c>
      <c r="LO171" s="147">
        <f t="shared" si="3273"/>
        <v>0</v>
      </c>
      <c r="LP171" s="133">
        <f t="shared" si="3273"/>
        <v>0</v>
      </c>
      <c r="LQ171" s="134" t="e">
        <f t="shared" si="3274"/>
        <v>#DIV/0!</v>
      </c>
      <c r="LR171" s="133">
        <f t="shared" si="3275"/>
        <v>0</v>
      </c>
      <c r="LS171" s="145">
        <f t="shared" si="3275"/>
        <v>0</v>
      </c>
      <c r="LT171" s="144"/>
      <c r="LU171" s="147"/>
      <c r="LV171" s="133">
        <f t="shared" si="4041"/>
        <v>0</v>
      </c>
      <c r="LW171" s="134" t="e">
        <f t="shared" si="4042"/>
        <v>#DIV/0!</v>
      </c>
      <c r="LX171" s="133"/>
      <c r="LY171" s="145">
        <f t="shared" si="4043"/>
        <v>0</v>
      </c>
      <c r="LZ171" s="144"/>
      <c r="MA171" s="147"/>
      <c r="MB171" s="133">
        <f t="shared" si="4044"/>
        <v>0</v>
      </c>
      <c r="MC171" s="134" t="e">
        <f t="shared" si="4045"/>
        <v>#DIV/0!</v>
      </c>
      <c r="MD171" s="133"/>
      <c r="ME171" s="145">
        <f t="shared" si="4046"/>
        <v>0</v>
      </c>
      <c r="MF171" s="144">
        <f t="shared" si="3282"/>
        <v>0</v>
      </c>
      <c r="MG171" s="147">
        <f t="shared" si="3282"/>
        <v>0</v>
      </c>
      <c r="MH171" s="133">
        <f t="shared" si="3282"/>
        <v>0</v>
      </c>
      <c r="MI171" s="134" t="e">
        <f t="shared" si="3283"/>
        <v>#DIV/0!</v>
      </c>
      <c r="MJ171" s="133">
        <f t="shared" si="3284"/>
        <v>0</v>
      </c>
      <c r="MK171" s="145">
        <f t="shared" si="3284"/>
        <v>0</v>
      </c>
      <c r="ML171" s="144"/>
      <c r="MM171" s="147"/>
      <c r="MN171" s="133">
        <f t="shared" si="4047"/>
        <v>0</v>
      </c>
      <c r="MO171" s="134" t="e">
        <f t="shared" si="4048"/>
        <v>#DIV/0!</v>
      </c>
      <c r="MP171" s="133"/>
      <c r="MQ171" s="145">
        <f t="shared" si="4049"/>
        <v>0</v>
      </c>
      <c r="MR171" s="144"/>
      <c r="MS171" s="147"/>
      <c r="MT171" s="133">
        <f t="shared" si="4050"/>
        <v>0</v>
      </c>
      <c r="MU171" s="134" t="e">
        <f t="shared" si="4051"/>
        <v>#DIV/0!</v>
      </c>
      <c r="MV171" s="133"/>
      <c r="MW171" s="145">
        <f t="shared" si="4052"/>
        <v>0</v>
      </c>
      <c r="MX171" s="144">
        <f t="shared" si="3291"/>
        <v>0</v>
      </c>
      <c r="MY171" s="147">
        <f t="shared" si="3291"/>
        <v>0</v>
      </c>
      <c r="MZ171" s="133">
        <f t="shared" si="3291"/>
        <v>0</v>
      </c>
      <c r="NA171" s="134" t="e">
        <f t="shared" si="3292"/>
        <v>#DIV/0!</v>
      </c>
      <c r="NB171" s="133">
        <f t="shared" si="3293"/>
        <v>0</v>
      </c>
      <c r="NC171" s="145">
        <f t="shared" si="3293"/>
        <v>0</v>
      </c>
      <c r="ND171" s="144"/>
      <c r="NE171" s="147"/>
      <c r="NF171" s="133">
        <f t="shared" si="4053"/>
        <v>0</v>
      </c>
      <c r="NG171" s="134" t="e">
        <f t="shared" si="4054"/>
        <v>#DIV/0!</v>
      </c>
      <c r="NH171" s="133"/>
      <c r="NI171" s="145">
        <f t="shared" si="4055"/>
        <v>0</v>
      </c>
      <c r="NJ171" s="144"/>
      <c r="NK171" s="147"/>
      <c r="NL171" s="133">
        <f t="shared" si="4056"/>
        <v>0</v>
      </c>
      <c r="NM171" s="134" t="e">
        <f t="shared" si="4057"/>
        <v>#DIV/0!</v>
      </c>
      <c r="NN171" s="133"/>
      <c r="NO171" s="145">
        <f t="shared" si="4058"/>
        <v>0</v>
      </c>
      <c r="NP171" s="144">
        <f t="shared" si="3300"/>
        <v>0</v>
      </c>
      <c r="NQ171" s="147">
        <f t="shared" si="3300"/>
        <v>0</v>
      </c>
      <c r="NR171" s="133">
        <f t="shared" si="3300"/>
        <v>0</v>
      </c>
      <c r="NS171" s="134" t="e">
        <f t="shared" si="3301"/>
        <v>#DIV/0!</v>
      </c>
      <c r="NT171" s="133">
        <f t="shared" si="3302"/>
        <v>0</v>
      </c>
      <c r="NU171" s="145">
        <f t="shared" si="3302"/>
        <v>0</v>
      </c>
      <c r="NV171" s="144"/>
      <c r="NW171" s="147"/>
      <c r="NX171" s="133">
        <f t="shared" si="4059"/>
        <v>0</v>
      </c>
      <c r="NY171" s="134" t="e">
        <f t="shared" si="4060"/>
        <v>#DIV/0!</v>
      </c>
      <c r="NZ171" s="133"/>
      <c r="OA171" s="145">
        <f t="shared" si="4061"/>
        <v>0</v>
      </c>
      <c r="OB171" s="144"/>
      <c r="OC171" s="147"/>
      <c r="OD171" s="133">
        <f t="shared" si="4062"/>
        <v>0</v>
      </c>
      <c r="OE171" s="134" t="e">
        <f t="shared" si="4063"/>
        <v>#DIV/0!</v>
      </c>
      <c r="OF171" s="133"/>
      <c r="OG171" s="145">
        <f t="shared" si="4064"/>
        <v>0</v>
      </c>
      <c r="OH171" s="144"/>
      <c r="OI171" s="147"/>
      <c r="OJ171" s="133">
        <f t="shared" si="4065"/>
        <v>0</v>
      </c>
      <c r="OK171" s="134" t="e">
        <f t="shared" si="4066"/>
        <v>#DIV/0!</v>
      </c>
      <c r="OL171" s="133"/>
      <c r="OM171" s="145">
        <f t="shared" si="4067"/>
        <v>0</v>
      </c>
      <c r="ON171" s="144">
        <f t="shared" si="3312"/>
        <v>0</v>
      </c>
      <c r="OO171" s="147">
        <f t="shared" si="3312"/>
        <v>0</v>
      </c>
      <c r="OP171" s="133">
        <f t="shared" si="3312"/>
        <v>0</v>
      </c>
      <c r="OQ171" s="134" t="e">
        <f t="shared" si="3313"/>
        <v>#DIV/0!</v>
      </c>
      <c r="OR171" s="133">
        <f t="shared" si="3314"/>
        <v>0</v>
      </c>
      <c r="OS171" s="145">
        <f t="shared" si="3314"/>
        <v>0</v>
      </c>
      <c r="OT171" s="144"/>
      <c r="OU171" s="147"/>
      <c r="OV171" s="133">
        <f t="shared" si="4068"/>
        <v>0</v>
      </c>
      <c r="OW171" s="134" t="e">
        <f t="shared" si="4069"/>
        <v>#DIV/0!</v>
      </c>
      <c r="OX171" s="133"/>
      <c r="OY171" s="145">
        <f t="shared" si="4070"/>
        <v>0</v>
      </c>
      <c r="OZ171" s="144"/>
      <c r="PA171" s="147"/>
      <c r="PB171" s="133">
        <f t="shared" si="4071"/>
        <v>0</v>
      </c>
      <c r="PC171" s="134" t="e">
        <f t="shared" si="4072"/>
        <v>#DIV/0!</v>
      </c>
      <c r="PD171" s="133"/>
      <c r="PE171" s="145">
        <f t="shared" si="4073"/>
        <v>0</v>
      </c>
      <c r="PF171" s="144">
        <f t="shared" si="3321"/>
        <v>0</v>
      </c>
      <c r="PG171" s="147">
        <f t="shared" si="3321"/>
        <v>0</v>
      </c>
      <c r="PH171" s="133">
        <f t="shared" si="3321"/>
        <v>0</v>
      </c>
      <c r="PI171" s="134" t="e">
        <f t="shared" si="3322"/>
        <v>#DIV/0!</v>
      </c>
      <c r="PJ171" s="133">
        <f t="shared" si="3323"/>
        <v>0</v>
      </c>
      <c r="PK171" s="145">
        <f t="shared" si="3323"/>
        <v>0</v>
      </c>
      <c r="PL171" s="144"/>
      <c r="PM171" s="147"/>
      <c r="PN171" s="133">
        <f t="shared" si="4074"/>
        <v>0</v>
      </c>
      <c r="PO171" s="134" t="e">
        <f t="shared" si="4075"/>
        <v>#DIV/0!</v>
      </c>
      <c r="PP171" s="133"/>
      <c r="PQ171" s="145">
        <f t="shared" si="4076"/>
        <v>0</v>
      </c>
      <c r="PR171" s="144"/>
      <c r="PS171" s="147"/>
      <c r="PT171" s="133">
        <f t="shared" si="4077"/>
        <v>0</v>
      </c>
      <c r="PU171" s="134" t="e">
        <f t="shared" si="4078"/>
        <v>#DIV/0!</v>
      </c>
      <c r="PV171" s="133"/>
      <c r="PW171" s="145">
        <f t="shared" si="4079"/>
        <v>0</v>
      </c>
    </row>
    <row r="172" spans="1:439" ht="18.75" customHeight="1">
      <c r="A172" s="233"/>
      <c r="B172" s="184" t="s">
        <v>917</v>
      </c>
      <c r="C172" s="184"/>
      <c r="D172" s="133">
        <v>0</v>
      </c>
      <c r="E172" s="133">
        <v>0</v>
      </c>
      <c r="F172" s="133">
        <f t="shared" si="3951"/>
        <v>0</v>
      </c>
      <c r="G172" s="147">
        <v>0</v>
      </c>
      <c r="H172" s="133">
        <f t="shared" si="3952"/>
        <v>0</v>
      </c>
      <c r="I172" s="147">
        <v>0</v>
      </c>
      <c r="J172" s="133">
        <f t="shared" si="3953"/>
        <v>0</v>
      </c>
      <c r="K172" s="134" t="e">
        <f t="shared" si="3092"/>
        <v>#DIV/0!</v>
      </c>
      <c r="L172" s="133">
        <v>0</v>
      </c>
      <c r="M172" s="135">
        <f t="shared" si="3954"/>
        <v>0</v>
      </c>
      <c r="N172" s="136">
        <f t="shared" si="3115"/>
        <v>0</v>
      </c>
      <c r="O172" s="148">
        <f t="shared" si="3115"/>
        <v>0</v>
      </c>
      <c r="P172" s="137">
        <f t="shared" si="3115"/>
        <v>0</v>
      </c>
      <c r="Q172" s="138" t="e">
        <f t="shared" si="3116"/>
        <v>#DIV/0!</v>
      </c>
      <c r="R172" s="137">
        <f t="shared" si="3117"/>
        <v>0</v>
      </c>
      <c r="S172" s="139">
        <f t="shared" si="3117"/>
        <v>0</v>
      </c>
      <c r="T172" s="140">
        <f t="shared" si="3352"/>
        <v>0</v>
      </c>
      <c r="U172" s="149">
        <f t="shared" si="3352"/>
        <v>0</v>
      </c>
      <c r="V172" s="141">
        <f t="shared" si="3955"/>
        <v>0</v>
      </c>
      <c r="W172" s="142" t="e">
        <f t="shared" si="3120"/>
        <v>#DIV/0!</v>
      </c>
      <c r="X172" s="141">
        <f t="shared" si="3354"/>
        <v>0</v>
      </c>
      <c r="Y172" s="143">
        <f t="shared" si="3956"/>
        <v>0</v>
      </c>
      <c r="Z172" s="144">
        <v>0</v>
      </c>
      <c r="AA172" s="147">
        <v>0</v>
      </c>
      <c r="AB172" s="133">
        <f t="shared" si="3957"/>
        <v>0</v>
      </c>
      <c r="AC172" s="134" t="e">
        <f t="shared" si="3958"/>
        <v>#DIV/0!</v>
      </c>
      <c r="AD172" s="133">
        <v>0</v>
      </c>
      <c r="AE172" s="145">
        <f t="shared" si="3959"/>
        <v>0</v>
      </c>
      <c r="AF172" s="144">
        <v>0</v>
      </c>
      <c r="AG172" s="147">
        <v>0</v>
      </c>
      <c r="AH172" s="133">
        <f t="shared" si="3960"/>
        <v>0</v>
      </c>
      <c r="AI172" s="134" t="e">
        <f t="shared" si="3961"/>
        <v>#DIV/0!</v>
      </c>
      <c r="AJ172" s="133">
        <v>0</v>
      </c>
      <c r="AK172" s="145">
        <f t="shared" si="3962"/>
        <v>0</v>
      </c>
      <c r="AL172" s="144">
        <f t="shared" si="3129"/>
        <v>0</v>
      </c>
      <c r="AM172" s="147">
        <f t="shared" si="3129"/>
        <v>0</v>
      </c>
      <c r="AN172" s="133">
        <f t="shared" si="3129"/>
        <v>0</v>
      </c>
      <c r="AO172" s="134" t="e">
        <f t="shared" si="3130"/>
        <v>#DIV/0!</v>
      </c>
      <c r="AP172" s="133">
        <f t="shared" si="3131"/>
        <v>0</v>
      </c>
      <c r="AQ172" s="145">
        <f t="shared" si="3131"/>
        <v>0</v>
      </c>
      <c r="AR172" s="144"/>
      <c r="AS172" s="147"/>
      <c r="AT172" s="133">
        <f t="shared" si="3132"/>
        <v>0</v>
      </c>
      <c r="AU172" s="134" t="e">
        <f t="shared" si="3133"/>
        <v>#DIV/0!</v>
      </c>
      <c r="AV172" s="133"/>
      <c r="AW172" s="145">
        <f t="shared" si="3134"/>
        <v>0</v>
      </c>
      <c r="AX172" s="144"/>
      <c r="AY172" s="147"/>
      <c r="AZ172" s="133">
        <f t="shared" si="3135"/>
        <v>0</v>
      </c>
      <c r="BA172" s="134" t="e">
        <f t="shared" si="3136"/>
        <v>#DIV/0!</v>
      </c>
      <c r="BB172" s="133"/>
      <c r="BC172" s="145">
        <f t="shared" si="3137"/>
        <v>0</v>
      </c>
      <c r="BD172" s="144"/>
      <c r="BE172" s="147"/>
      <c r="BF172" s="133">
        <f t="shared" si="3138"/>
        <v>0</v>
      </c>
      <c r="BG172" s="134" t="e">
        <f t="shared" si="3139"/>
        <v>#DIV/0!</v>
      </c>
      <c r="BH172" s="133"/>
      <c r="BI172" s="145">
        <f t="shared" si="3140"/>
        <v>0</v>
      </c>
      <c r="BJ172" s="144">
        <f t="shared" si="3141"/>
        <v>0</v>
      </c>
      <c r="BK172" s="147">
        <f t="shared" si="3141"/>
        <v>0</v>
      </c>
      <c r="BL172" s="133">
        <f t="shared" si="3141"/>
        <v>0</v>
      </c>
      <c r="BM172" s="134" t="e">
        <f t="shared" si="3142"/>
        <v>#DIV/0!</v>
      </c>
      <c r="BN172" s="133">
        <f t="shared" si="3143"/>
        <v>0</v>
      </c>
      <c r="BO172" s="145">
        <f t="shared" si="3143"/>
        <v>0</v>
      </c>
      <c r="BP172" s="144"/>
      <c r="BQ172" s="147"/>
      <c r="BR172" s="133">
        <f t="shared" si="3144"/>
        <v>0</v>
      </c>
      <c r="BS172" s="134" t="e">
        <f t="shared" si="3145"/>
        <v>#DIV/0!</v>
      </c>
      <c r="BT172" s="133"/>
      <c r="BU172" s="145">
        <f t="shared" si="3146"/>
        <v>0</v>
      </c>
      <c r="BV172" s="144"/>
      <c r="BW172" s="147"/>
      <c r="BX172" s="133">
        <f t="shared" si="3147"/>
        <v>0</v>
      </c>
      <c r="BY172" s="134" t="e">
        <f t="shared" si="3148"/>
        <v>#DIV/0!</v>
      </c>
      <c r="BZ172" s="133"/>
      <c r="CA172" s="145">
        <f t="shared" si="3149"/>
        <v>0</v>
      </c>
      <c r="CB172" s="144"/>
      <c r="CC172" s="147"/>
      <c r="CD172" s="133">
        <f t="shared" si="3150"/>
        <v>0</v>
      </c>
      <c r="CE172" s="134" t="e">
        <f t="shared" si="3151"/>
        <v>#DIV/0!</v>
      </c>
      <c r="CF172" s="133"/>
      <c r="CG172" s="145">
        <f t="shared" si="3152"/>
        <v>0</v>
      </c>
      <c r="CH172" s="144">
        <f t="shared" si="3153"/>
        <v>0</v>
      </c>
      <c r="CI172" s="147">
        <f t="shared" si="3153"/>
        <v>0</v>
      </c>
      <c r="CJ172" s="133">
        <f t="shared" si="3153"/>
        <v>0</v>
      </c>
      <c r="CK172" s="134" t="e">
        <f t="shared" si="3154"/>
        <v>#DIV/0!</v>
      </c>
      <c r="CL172" s="133">
        <f t="shared" si="3155"/>
        <v>0</v>
      </c>
      <c r="CM172" s="145">
        <f t="shared" si="3155"/>
        <v>0</v>
      </c>
      <c r="CN172" s="144"/>
      <c r="CO172" s="147"/>
      <c r="CP172" s="133">
        <f t="shared" si="3156"/>
        <v>0</v>
      </c>
      <c r="CQ172" s="134" t="e">
        <f t="shared" si="3157"/>
        <v>#DIV/0!</v>
      </c>
      <c r="CR172" s="133"/>
      <c r="CS172" s="145">
        <f t="shared" si="3158"/>
        <v>0</v>
      </c>
      <c r="CT172" s="144"/>
      <c r="CU172" s="147"/>
      <c r="CV172" s="133">
        <f t="shared" si="3159"/>
        <v>0</v>
      </c>
      <c r="CW172" s="134" t="e">
        <f t="shared" si="3160"/>
        <v>#DIV/0!</v>
      </c>
      <c r="CX172" s="133"/>
      <c r="CY172" s="145">
        <f t="shared" si="3161"/>
        <v>0</v>
      </c>
      <c r="CZ172" s="144"/>
      <c r="DA172" s="147"/>
      <c r="DB172" s="133">
        <f t="shared" si="3162"/>
        <v>0</v>
      </c>
      <c r="DC172" s="134" t="e">
        <f t="shared" si="3163"/>
        <v>#DIV/0!</v>
      </c>
      <c r="DD172" s="133"/>
      <c r="DE172" s="145">
        <f t="shared" si="3164"/>
        <v>0</v>
      </c>
      <c r="DF172" s="144">
        <f t="shared" si="3165"/>
        <v>0</v>
      </c>
      <c r="DG172" s="147">
        <f t="shared" si="3165"/>
        <v>0</v>
      </c>
      <c r="DH172" s="133">
        <f t="shared" si="3165"/>
        <v>0</v>
      </c>
      <c r="DI172" s="134" t="e">
        <f t="shared" si="3166"/>
        <v>#DIV/0!</v>
      </c>
      <c r="DJ172" s="133">
        <f t="shared" si="3167"/>
        <v>0</v>
      </c>
      <c r="DK172" s="145">
        <f t="shared" si="3167"/>
        <v>0</v>
      </c>
      <c r="DL172" s="144"/>
      <c r="DM172" s="147"/>
      <c r="DN172" s="133">
        <f t="shared" si="3168"/>
        <v>0</v>
      </c>
      <c r="DO172" s="134" t="e">
        <f t="shared" si="3169"/>
        <v>#DIV/0!</v>
      </c>
      <c r="DP172" s="133"/>
      <c r="DQ172" s="145">
        <f t="shared" si="3170"/>
        <v>0</v>
      </c>
      <c r="DR172" s="144"/>
      <c r="DS172" s="147"/>
      <c r="DT172" s="133">
        <f t="shared" si="3171"/>
        <v>0</v>
      </c>
      <c r="DU172" s="134" t="e">
        <f t="shared" si="3172"/>
        <v>#DIV/0!</v>
      </c>
      <c r="DV172" s="133"/>
      <c r="DW172" s="145">
        <f t="shared" si="3173"/>
        <v>0</v>
      </c>
      <c r="DX172" s="144"/>
      <c r="DY172" s="147"/>
      <c r="DZ172" s="133">
        <f t="shared" si="3963"/>
        <v>0</v>
      </c>
      <c r="EA172" s="134" t="e">
        <f t="shared" si="3964"/>
        <v>#DIV/0!</v>
      </c>
      <c r="EB172" s="133"/>
      <c r="EC172" s="145">
        <f t="shared" si="3965"/>
        <v>0</v>
      </c>
      <c r="ED172" s="144">
        <f t="shared" si="3177"/>
        <v>0</v>
      </c>
      <c r="EE172" s="147">
        <f t="shared" si="3177"/>
        <v>0</v>
      </c>
      <c r="EF172" s="133">
        <f t="shared" si="3177"/>
        <v>0</v>
      </c>
      <c r="EG172" s="134" t="e">
        <f t="shared" si="3178"/>
        <v>#DIV/0!</v>
      </c>
      <c r="EH172" s="133">
        <f t="shared" si="3179"/>
        <v>0</v>
      </c>
      <c r="EI172" s="145">
        <f t="shared" si="3179"/>
        <v>0</v>
      </c>
      <c r="EJ172" s="144"/>
      <c r="EK172" s="147"/>
      <c r="EL172" s="133">
        <f t="shared" si="3966"/>
        <v>0</v>
      </c>
      <c r="EM172" s="134" t="e">
        <f t="shared" si="3967"/>
        <v>#DIV/0!</v>
      </c>
      <c r="EN172" s="133"/>
      <c r="EO172" s="145">
        <f t="shared" si="3968"/>
        <v>0</v>
      </c>
      <c r="EP172" s="144"/>
      <c r="EQ172" s="147"/>
      <c r="ER172" s="133">
        <f t="shared" si="3969"/>
        <v>0</v>
      </c>
      <c r="ES172" s="134" t="e">
        <f t="shared" si="3970"/>
        <v>#DIV/0!</v>
      </c>
      <c r="ET172" s="133"/>
      <c r="EU172" s="145">
        <f t="shared" si="3971"/>
        <v>0</v>
      </c>
      <c r="EV172" s="144"/>
      <c r="EW172" s="147"/>
      <c r="EX172" s="133">
        <f t="shared" si="3972"/>
        <v>0</v>
      </c>
      <c r="EY172" s="134" t="e">
        <f t="shared" si="3973"/>
        <v>#DIV/0!</v>
      </c>
      <c r="EZ172" s="133"/>
      <c r="FA172" s="145">
        <f t="shared" si="3974"/>
        <v>0</v>
      </c>
      <c r="FB172" s="144"/>
      <c r="FC172" s="147"/>
      <c r="FD172" s="133">
        <f t="shared" si="3975"/>
        <v>0</v>
      </c>
      <c r="FE172" s="134" t="e">
        <f t="shared" si="3976"/>
        <v>#DIV/0!</v>
      </c>
      <c r="FF172" s="133"/>
      <c r="FG172" s="145">
        <f t="shared" si="3977"/>
        <v>0</v>
      </c>
      <c r="FH172" s="144"/>
      <c r="FI172" s="147"/>
      <c r="FJ172" s="133">
        <f t="shared" si="3978"/>
        <v>0</v>
      </c>
      <c r="FK172" s="134" t="e">
        <f t="shared" si="3979"/>
        <v>#DIV/0!</v>
      </c>
      <c r="FL172" s="133"/>
      <c r="FM172" s="145">
        <f t="shared" si="3980"/>
        <v>0</v>
      </c>
      <c r="FN172" s="144">
        <f t="shared" si="3195"/>
        <v>0</v>
      </c>
      <c r="FO172" s="147">
        <f t="shared" si="3195"/>
        <v>0</v>
      </c>
      <c r="FP172" s="133">
        <f t="shared" si="3195"/>
        <v>0</v>
      </c>
      <c r="FQ172" s="134" t="e">
        <f t="shared" si="3196"/>
        <v>#DIV/0!</v>
      </c>
      <c r="FR172" s="133">
        <f t="shared" si="3197"/>
        <v>0</v>
      </c>
      <c r="FS172" s="145">
        <f t="shared" si="3197"/>
        <v>0</v>
      </c>
      <c r="FT172" s="144"/>
      <c r="FU172" s="147"/>
      <c r="FV172" s="133">
        <f t="shared" si="3981"/>
        <v>0</v>
      </c>
      <c r="FW172" s="134" t="e">
        <f t="shared" si="3982"/>
        <v>#DIV/0!</v>
      </c>
      <c r="FX172" s="133"/>
      <c r="FY172" s="145">
        <f t="shared" si="3983"/>
        <v>0</v>
      </c>
      <c r="FZ172" s="144"/>
      <c r="GA172" s="147"/>
      <c r="GB172" s="133">
        <f t="shared" si="3984"/>
        <v>0</v>
      </c>
      <c r="GC172" s="134" t="e">
        <f t="shared" si="3985"/>
        <v>#DIV/0!</v>
      </c>
      <c r="GD172" s="133"/>
      <c r="GE172" s="145">
        <f t="shared" si="3986"/>
        <v>0</v>
      </c>
      <c r="GF172" s="144"/>
      <c r="GG172" s="147"/>
      <c r="GH172" s="133">
        <f t="shared" si="3987"/>
        <v>0</v>
      </c>
      <c r="GI172" s="134" t="e">
        <f t="shared" si="3988"/>
        <v>#DIV/0!</v>
      </c>
      <c r="GJ172" s="133"/>
      <c r="GK172" s="145">
        <f t="shared" si="3989"/>
        <v>0</v>
      </c>
      <c r="GL172" s="144">
        <f t="shared" si="3207"/>
        <v>0</v>
      </c>
      <c r="GM172" s="147">
        <f t="shared" si="3207"/>
        <v>0</v>
      </c>
      <c r="GN172" s="133">
        <f t="shared" si="3207"/>
        <v>0</v>
      </c>
      <c r="GO172" s="134" t="e">
        <f t="shared" si="3208"/>
        <v>#DIV/0!</v>
      </c>
      <c r="GP172" s="133">
        <f t="shared" si="3209"/>
        <v>0</v>
      </c>
      <c r="GQ172" s="145">
        <f t="shared" si="3209"/>
        <v>0</v>
      </c>
      <c r="GR172" s="144"/>
      <c r="GS172" s="147"/>
      <c r="GT172" s="133">
        <f t="shared" si="3990"/>
        <v>0</v>
      </c>
      <c r="GU172" s="134" t="e">
        <f t="shared" si="3991"/>
        <v>#DIV/0!</v>
      </c>
      <c r="GV172" s="133"/>
      <c r="GW172" s="145">
        <f t="shared" si="3992"/>
        <v>0</v>
      </c>
      <c r="GX172" s="144"/>
      <c r="GY172" s="147"/>
      <c r="GZ172" s="133">
        <f t="shared" si="3993"/>
        <v>0</v>
      </c>
      <c r="HA172" s="134" t="e">
        <f t="shared" si="3994"/>
        <v>#DIV/0!</v>
      </c>
      <c r="HB172" s="133"/>
      <c r="HC172" s="145">
        <f t="shared" si="3995"/>
        <v>0</v>
      </c>
      <c r="HD172" s="144"/>
      <c r="HE172" s="147"/>
      <c r="HF172" s="133">
        <f t="shared" si="3996"/>
        <v>0</v>
      </c>
      <c r="HG172" s="134" t="e">
        <f t="shared" si="3997"/>
        <v>#DIV/0!</v>
      </c>
      <c r="HH172" s="133"/>
      <c r="HI172" s="145">
        <f t="shared" si="3998"/>
        <v>0</v>
      </c>
      <c r="HJ172" s="144"/>
      <c r="HK172" s="147"/>
      <c r="HL172" s="133">
        <f t="shared" si="3999"/>
        <v>0</v>
      </c>
      <c r="HM172" s="134" t="e">
        <f t="shared" si="4000"/>
        <v>#DIV/0!</v>
      </c>
      <c r="HN172" s="133"/>
      <c r="HO172" s="145">
        <f t="shared" si="4001"/>
        <v>0</v>
      </c>
      <c r="HP172" s="144"/>
      <c r="HQ172" s="147"/>
      <c r="HR172" s="133">
        <f t="shared" si="4002"/>
        <v>0</v>
      </c>
      <c r="HS172" s="134" t="e">
        <f t="shared" si="4003"/>
        <v>#DIV/0!</v>
      </c>
      <c r="HT172" s="133"/>
      <c r="HU172" s="145">
        <f t="shared" si="4004"/>
        <v>0</v>
      </c>
      <c r="HV172" s="144"/>
      <c r="HW172" s="147"/>
      <c r="HX172" s="133">
        <f t="shared" si="4005"/>
        <v>0</v>
      </c>
      <c r="HY172" s="134" t="e">
        <f t="shared" si="4006"/>
        <v>#DIV/0!</v>
      </c>
      <c r="HZ172" s="133"/>
      <c r="IA172" s="145">
        <f t="shared" si="4007"/>
        <v>0</v>
      </c>
      <c r="IB172" s="144">
        <f t="shared" si="3228"/>
        <v>0</v>
      </c>
      <c r="IC172" s="147">
        <f t="shared" si="3228"/>
        <v>0</v>
      </c>
      <c r="ID172" s="133">
        <f t="shared" si="3228"/>
        <v>0</v>
      </c>
      <c r="IE172" s="134" t="e">
        <f t="shared" si="3229"/>
        <v>#DIV/0!</v>
      </c>
      <c r="IF172" s="133">
        <f t="shared" si="3230"/>
        <v>0</v>
      </c>
      <c r="IG172" s="145">
        <f t="shared" si="3230"/>
        <v>0</v>
      </c>
      <c r="IH172" s="144"/>
      <c r="II172" s="147"/>
      <c r="IJ172" s="133">
        <f t="shared" si="4008"/>
        <v>0</v>
      </c>
      <c r="IK172" s="134" t="e">
        <f t="shared" si="4009"/>
        <v>#DIV/0!</v>
      </c>
      <c r="IL172" s="133"/>
      <c r="IM172" s="145">
        <f t="shared" si="4010"/>
        <v>0</v>
      </c>
      <c r="IN172" s="144"/>
      <c r="IO172" s="147"/>
      <c r="IP172" s="133">
        <f t="shared" si="4011"/>
        <v>0</v>
      </c>
      <c r="IQ172" s="134" t="e">
        <f t="shared" si="4012"/>
        <v>#DIV/0!</v>
      </c>
      <c r="IR172" s="133"/>
      <c r="IS172" s="145">
        <f t="shared" si="4013"/>
        <v>0</v>
      </c>
      <c r="IT172" s="144"/>
      <c r="IU172" s="147"/>
      <c r="IV172" s="133">
        <f t="shared" si="4014"/>
        <v>0</v>
      </c>
      <c r="IW172" s="134" t="e">
        <f t="shared" si="4015"/>
        <v>#DIV/0!</v>
      </c>
      <c r="IX172" s="133"/>
      <c r="IY172" s="145">
        <f t="shared" si="4016"/>
        <v>0</v>
      </c>
      <c r="IZ172" s="144">
        <f t="shared" si="3240"/>
        <v>0</v>
      </c>
      <c r="JA172" s="147">
        <f t="shared" si="3240"/>
        <v>0</v>
      </c>
      <c r="JB172" s="133">
        <f t="shared" si="3240"/>
        <v>0</v>
      </c>
      <c r="JC172" s="134" t="e">
        <f t="shared" si="3241"/>
        <v>#DIV/0!</v>
      </c>
      <c r="JD172" s="133">
        <f t="shared" si="3242"/>
        <v>0</v>
      </c>
      <c r="JE172" s="145">
        <f t="shared" si="3242"/>
        <v>0</v>
      </c>
      <c r="JF172" s="144"/>
      <c r="JG172" s="147"/>
      <c r="JH172" s="133">
        <f t="shared" si="4017"/>
        <v>0</v>
      </c>
      <c r="JI172" s="134" t="e">
        <f t="shared" si="4018"/>
        <v>#DIV/0!</v>
      </c>
      <c r="JJ172" s="133"/>
      <c r="JK172" s="145">
        <f t="shared" si="4019"/>
        <v>0</v>
      </c>
      <c r="JL172" s="144"/>
      <c r="JM172" s="147"/>
      <c r="JN172" s="133">
        <f t="shared" si="4020"/>
        <v>0</v>
      </c>
      <c r="JO172" s="134" t="e">
        <f t="shared" si="4021"/>
        <v>#DIV/0!</v>
      </c>
      <c r="JP172" s="133"/>
      <c r="JQ172" s="145">
        <f t="shared" si="4022"/>
        <v>0</v>
      </c>
      <c r="JR172" s="144"/>
      <c r="JS172" s="147"/>
      <c r="JT172" s="133">
        <f t="shared" si="4023"/>
        <v>0</v>
      </c>
      <c r="JU172" s="134" t="e">
        <f t="shared" si="4024"/>
        <v>#DIV/0!</v>
      </c>
      <c r="JV172" s="133"/>
      <c r="JW172" s="145">
        <f t="shared" si="4025"/>
        <v>0</v>
      </c>
      <c r="JX172" s="144"/>
      <c r="JY172" s="147"/>
      <c r="JZ172" s="133">
        <f t="shared" si="4026"/>
        <v>0</v>
      </c>
      <c r="KA172" s="134" t="e">
        <f t="shared" si="4027"/>
        <v>#DIV/0!</v>
      </c>
      <c r="KB172" s="133"/>
      <c r="KC172" s="145">
        <f t="shared" si="4028"/>
        <v>0</v>
      </c>
      <c r="KD172" s="144">
        <f t="shared" si="3255"/>
        <v>0</v>
      </c>
      <c r="KE172" s="147">
        <f t="shared" si="3255"/>
        <v>0</v>
      </c>
      <c r="KF172" s="133">
        <f t="shared" si="3255"/>
        <v>0</v>
      </c>
      <c r="KG172" s="134" t="e">
        <f t="shared" si="3256"/>
        <v>#DIV/0!</v>
      </c>
      <c r="KH172" s="133">
        <f t="shared" si="3257"/>
        <v>0</v>
      </c>
      <c r="KI172" s="145">
        <f t="shared" si="3257"/>
        <v>0</v>
      </c>
      <c r="KJ172" s="144"/>
      <c r="KK172" s="147"/>
      <c r="KL172" s="133">
        <f t="shared" si="4029"/>
        <v>0</v>
      </c>
      <c r="KM172" s="134" t="e">
        <f t="shared" si="4030"/>
        <v>#DIV/0!</v>
      </c>
      <c r="KN172" s="133"/>
      <c r="KO172" s="145">
        <f t="shared" si="4031"/>
        <v>0</v>
      </c>
      <c r="KP172" s="144"/>
      <c r="KQ172" s="147"/>
      <c r="KR172" s="133">
        <f t="shared" si="4032"/>
        <v>0</v>
      </c>
      <c r="KS172" s="134" t="e">
        <f t="shared" si="4033"/>
        <v>#DIV/0!</v>
      </c>
      <c r="KT172" s="133"/>
      <c r="KU172" s="145">
        <f t="shared" si="4034"/>
        <v>0</v>
      </c>
      <c r="KV172" s="144">
        <f t="shared" si="3264"/>
        <v>0</v>
      </c>
      <c r="KW172" s="147">
        <f t="shared" si="3264"/>
        <v>0</v>
      </c>
      <c r="KX172" s="133">
        <f t="shared" si="3264"/>
        <v>0</v>
      </c>
      <c r="KY172" s="134" t="e">
        <f t="shared" si="3265"/>
        <v>#DIV/0!</v>
      </c>
      <c r="KZ172" s="133">
        <f t="shared" si="3266"/>
        <v>0</v>
      </c>
      <c r="LA172" s="145">
        <f t="shared" si="3266"/>
        <v>0</v>
      </c>
      <c r="LB172" s="144"/>
      <c r="LC172" s="147"/>
      <c r="LD172" s="133">
        <f t="shared" si="4035"/>
        <v>0</v>
      </c>
      <c r="LE172" s="134" t="e">
        <f t="shared" si="4036"/>
        <v>#DIV/0!</v>
      </c>
      <c r="LF172" s="133"/>
      <c r="LG172" s="145">
        <f t="shared" si="4037"/>
        <v>0</v>
      </c>
      <c r="LH172" s="144"/>
      <c r="LI172" s="147"/>
      <c r="LJ172" s="133">
        <f t="shared" si="4038"/>
        <v>0</v>
      </c>
      <c r="LK172" s="134" t="e">
        <f t="shared" si="4039"/>
        <v>#DIV/0!</v>
      </c>
      <c r="LL172" s="133"/>
      <c r="LM172" s="145">
        <f t="shared" si="4040"/>
        <v>0</v>
      </c>
      <c r="LN172" s="144">
        <f t="shared" si="3273"/>
        <v>0</v>
      </c>
      <c r="LO172" s="147">
        <f t="shared" si="3273"/>
        <v>0</v>
      </c>
      <c r="LP172" s="133">
        <f t="shared" si="3273"/>
        <v>0</v>
      </c>
      <c r="LQ172" s="134" t="e">
        <f t="shared" si="3274"/>
        <v>#DIV/0!</v>
      </c>
      <c r="LR172" s="133">
        <f t="shared" si="3275"/>
        <v>0</v>
      </c>
      <c r="LS172" s="145">
        <f t="shared" si="3275"/>
        <v>0</v>
      </c>
      <c r="LT172" s="144"/>
      <c r="LU172" s="147"/>
      <c r="LV172" s="133">
        <f t="shared" si="4041"/>
        <v>0</v>
      </c>
      <c r="LW172" s="134" t="e">
        <f t="shared" si="4042"/>
        <v>#DIV/0!</v>
      </c>
      <c r="LX172" s="133"/>
      <c r="LY172" s="145">
        <f t="shared" si="4043"/>
        <v>0</v>
      </c>
      <c r="LZ172" s="144"/>
      <c r="MA172" s="147"/>
      <c r="MB172" s="133">
        <f t="shared" si="4044"/>
        <v>0</v>
      </c>
      <c r="MC172" s="134" t="e">
        <f t="shared" si="4045"/>
        <v>#DIV/0!</v>
      </c>
      <c r="MD172" s="133"/>
      <c r="ME172" s="145">
        <f t="shared" si="4046"/>
        <v>0</v>
      </c>
      <c r="MF172" s="144">
        <f t="shared" si="3282"/>
        <v>0</v>
      </c>
      <c r="MG172" s="147">
        <f t="shared" si="3282"/>
        <v>0</v>
      </c>
      <c r="MH172" s="133">
        <f t="shared" si="3282"/>
        <v>0</v>
      </c>
      <c r="MI172" s="134" t="e">
        <f t="shared" si="3283"/>
        <v>#DIV/0!</v>
      </c>
      <c r="MJ172" s="133">
        <f t="shared" si="3284"/>
        <v>0</v>
      </c>
      <c r="MK172" s="145">
        <f t="shared" si="3284"/>
        <v>0</v>
      </c>
      <c r="ML172" s="144"/>
      <c r="MM172" s="147"/>
      <c r="MN172" s="133">
        <f t="shared" si="4047"/>
        <v>0</v>
      </c>
      <c r="MO172" s="134" t="e">
        <f t="shared" si="4048"/>
        <v>#DIV/0!</v>
      </c>
      <c r="MP172" s="133"/>
      <c r="MQ172" s="145">
        <f t="shared" si="4049"/>
        <v>0</v>
      </c>
      <c r="MR172" s="144"/>
      <c r="MS172" s="147"/>
      <c r="MT172" s="133">
        <f t="shared" si="4050"/>
        <v>0</v>
      </c>
      <c r="MU172" s="134" t="e">
        <f t="shared" si="4051"/>
        <v>#DIV/0!</v>
      </c>
      <c r="MV172" s="133"/>
      <c r="MW172" s="145">
        <f t="shared" si="4052"/>
        <v>0</v>
      </c>
      <c r="MX172" s="144">
        <f t="shared" si="3291"/>
        <v>0</v>
      </c>
      <c r="MY172" s="147">
        <f t="shared" si="3291"/>
        <v>0</v>
      </c>
      <c r="MZ172" s="133">
        <f t="shared" si="3291"/>
        <v>0</v>
      </c>
      <c r="NA172" s="134" t="e">
        <f t="shared" si="3292"/>
        <v>#DIV/0!</v>
      </c>
      <c r="NB172" s="133">
        <f t="shared" si="3293"/>
        <v>0</v>
      </c>
      <c r="NC172" s="145">
        <f t="shared" si="3293"/>
        <v>0</v>
      </c>
      <c r="ND172" s="144"/>
      <c r="NE172" s="147"/>
      <c r="NF172" s="133">
        <f t="shared" si="4053"/>
        <v>0</v>
      </c>
      <c r="NG172" s="134" t="e">
        <f t="shared" si="4054"/>
        <v>#DIV/0!</v>
      </c>
      <c r="NH172" s="133"/>
      <c r="NI172" s="145">
        <f t="shared" si="4055"/>
        <v>0</v>
      </c>
      <c r="NJ172" s="144"/>
      <c r="NK172" s="147"/>
      <c r="NL172" s="133">
        <f t="shared" si="4056"/>
        <v>0</v>
      </c>
      <c r="NM172" s="134" t="e">
        <f t="shared" si="4057"/>
        <v>#DIV/0!</v>
      </c>
      <c r="NN172" s="133"/>
      <c r="NO172" s="145">
        <f t="shared" si="4058"/>
        <v>0</v>
      </c>
      <c r="NP172" s="144">
        <f t="shared" si="3300"/>
        <v>0</v>
      </c>
      <c r="NQ172" s="147">
        <f t="shared" si="3300"/>
        <v>0</v>
      </c>
      <c r="NR172" s="133">
        <f t="shared" si="3300"/>
        <v>0</v>
      </c>
      <c r="NS172" s="134" t="e">
        <f t="shared" si="3301"/>
        <v>#DIV/0!</v>
      </c>
      <c r="NT172" s="133">
        <f t="shared" si="3302"/>
        <v>0</v>
      </c>
      <c r="NU172" s="145">
        <f t="shared" si="3302"/>
        <v>0</v>
      </c>
      <c r="NV172" s="144"/>
      <c r="NW172" s="147"/>
      <c r="NX172" s="133">
        <f t="shared" si="4059"/>
        <v>0</v>
      </c>
      <c r="NY172" s="134" t="e">
        <f t="shared" si="4060"/>
        <v>#DIV/0!</v>
      </c>
      <c r="NZ172" s="133"/>
      <c r="OA172" s="145">
        <f t="shared" si="4061"/>
        <v>0</v>
      </c>
      <c r="OB172" s="144"/>
      <c r="OC172" s="147"/>
      <c r="OD172" s="133">
        <f t="shared" si="4062"/>
        <v>0</v>
      </c>
      <c r="OE172" s="134" t="e">
        <f t="shared" si="4063"/>
        <v>#DIV/0!</v>
      </c>
      <c r="OF172" s="133"/>
      <c r="OG172" s="145">
        <f t="shared" si="4064"/>
        <v>0</v>
      </c>
      <c r="OH172" s="144"/>
      <c r="OI172" s="147"/>
      <c r="OJ172" s="133">
        <f t="shared" si="4065"/>
        <v>0</v>
      </c>
      <c r="OK172" s="134" t="e">
        <f t="shared" si="4066"/>
        <v>#DIV/0!</v>
      </c>
      <c r="OL172" s="133"/>
      <c r="OM172" s="145">
        <f t="shared" si="4067"/>
        <v>0</v>
      </c>
      <c r="ON172" s="144">
        <f t="shared" si="3312"/>
        <v>0</v>
      </c>
      <c r="OO172" s="147">
        <f t="shared" si="3312"/>
        <v>0</v>
      </c>
      <c r="OP172" s="133">
        <f t="shared" si="3312"/>
        <v>0</v>
      </c>
      <c r="OQ172" s="134" t="e">
        <f t="shared" si="3313"/>
        <v>#DIV/0!</v>
      </c>
      <c r="OR172" s="133">
        <f t="shared" si="3314"/>
        <v>0</v>
      </c>
      <c r="OS172" s="145">
        <f t="shared" si="3314"/>
        <v>0</v>
      </c>
      <c r="OT172" s="144"/>
      <c r="OU172" s="147"/>
      <c r="OV172" s="133">
        <f t="shared" si="4068"/>
        <v>0</v>
      </c>
      <c r="OW172" s="134" t="e">
        <f t="shared" si="4069"/>
        <v>#DIV/0!</v>
      </c>
      <c r="OX172" s="133"/>
      <c r="OY172" s="145">
        <f t="shared" si="4070"/>
        <v>0</v>
      </c>
      <c r="OZ172" s="144"/>
      <c r="PA172" s="147"/>
      <c r="PB172" s="133">
        <f t="shared" si="4071"/>
        <v>0</v>
      </c>
      <c r="PC172" s="134" t="e">
        <f t="shared" si="4072"/>
        <v>#DIV/0!</v>
      </c>
      <c r="PD172" s="133"/>
      <c r="PE172" s="145">
        <f t="shared" si="4073"/>
        <v>0</v>
      </c>
      <c r="PF172" s="144">
        <f t="shared" si="3321"/>
        <v>0</v>
      </c>
      <c r="PG172" s="147">
        <f t="shared" si="3321"/>
        <v>0</v>
      </c>
      <c r="PH172" s="133">
        <f t="shared" si="3321"/>
        <v>0</v>
      </c>
      <c r="PI172" s="134" t="e">
        <f t="shared" si="3322"/>
        <v>#DIV/0!</v>
      </c>
      <c r="PJ172" s="133">
        <f t="shared" si="3323"/>
        <v>0</v>
      </c>
      <c r="PK172" s="145">
        <f t="shared" si="3323"/>
        <v>0</v>
      </c>
      <c r="PL172" s="144"/>
      <c r="PM172" s="147"/>
      <c r="PN172" s="133">
        <f t="shared" si="4074"/>
        <v>0</v>
      </c>
      <c r="PO172" s="134" t="e">
        <f t="shared" si="4075"/>
        <v>#DIV/0!</v>
      </c>
      <c r="PP172" s="133"/>
      <c r="PQ172" s="145">
        <f t="shared" si="4076"/>
        <v>0</v>
      </c>
      <c r="PR172" s="144"/>
      <c r="PS172" s="147"/>
      <c r="PT172" s="133">
        <f t="shared" si="4077"/>
        <v>0</v>
      </c>
      <c r="PU172" s="134" t="e">
        <f t="shared" si="4078"/>
        <v>#DIV/0!</v>
      </c>
      <c r="PV172" s="133"/>
      <c r="PW172" s="145">
        <f t="shared" si="4079"/>
        <v>0</v>
      </c>
    </row>
    <row r="173" spans="1:439" s="98" customFormat="1">
      <c r="A173" s="150"/>
      <c r="B173" s="184" t="s">
        <v>918</v>
      </c>
      <c r="C173" s="184"/>
      <c r="D173" s="133">
        <v>0</v>
      </c>
      <c r="E173" s="133">
        <v>0</v>
      </c>
      <c r="F173" s="133">
        <f t="shared" si="3951"/>
        <v>0</v>
      </c>
      <c r="G173" s="147">
        <v>0</v>
      </c>
      <c r="H173" s="133">
        <f t="shared" si="3952"/>
        <v>0</v>
      </c>
      <c r="I173" s="147">
        <v>0</v>
      </c>
      <c r="J173" s="133">
        <f t="shared" si="3953"/>
        <v>0</v>
      </c>
      <c r="K173" s="134" t="e">
        <f t="shared" si="3092"/>
        <v>#DIV/0!</v>
      </c>
      <c r="L173" s="133">
        <v>0</v>
      </c>
      <c r="M173" s="135">
        <f t="shared" si="3954"/>
        <v>0</v>
      </c>
      <c r="N173" s="136">
        <f t="shared" si="3115"/>
        <v>0</v>
      </c>
      <c r="O173" s="148">
        <f t="shared" si="3115"/>
        <v>0</v>
      </c>
      <c r="P173" s="137">
        <f t="shared" si="3115"/>
        <v>0</v>
      </c>
      <c r="Q173" s="138" t="e">
        <f t="shared" si="3116"/>
        <v>#DIV/0!</v>
      </c>
      <c r="R173" s="137">
        <f t="shared" si="3117"/>
        <v>0</v>
      </c>
      <c r="S173" s="139">
        <f t="shared" si="3117"/>
        <v>0</v>
      </c>
      <c r="T173" s="140">
        <f t="shared" si="3352"/>
        <v>0</v>
      </c>
      <c r="U173" s="149">
        <f t="shared" si="3352"/>
        <v>0</v>
      </c>
      <c r="V173" s="141">
        <f t="shared" si="3955"/>
        <v>0</v>
      </c>
      <c r="W173" s="142" t="e">
        <f t="shared" si="3120"/>
        <v>#DIV/0!</v>
      </c>
      <c r="X173" s="141">
        <f t="shared" si="3354"/>
        <v>0</v>
      </c>
      <c r="Y173" s="143">
        <f t="shared" si="3956"/>
        <v>0</v>
      </c>
      <c r="Z173" s="144">
        <v>0</v>
      </c>
      <c r="AA173" s="147">
        <v>0</v>
      </c>
      <c r="AB173" s="133">
        <f t="shared" si="3957"/>
        <v>0</v>
      </c>
      <c r="AC173" s="134" t="e">
        <f t="shared" si="3958"/>
        <v>#DIV/0!</v>
      </c>
      <c r="AD173" s="133">
        <v>0</v>
      </c>
      <c r="AE173" s="145">
        <f t="shared" si="3959"/>
        <v>0</v>
      </c>
      <c r="AF173" s="144">
        <v>0</v>
      </c>
      <c r="AG173" s="147">
        <v>0</v>
      </c>
      <c r="AH173" s="133">
        <f t="shared" si="3960"/>
        <v>0</v>
      </c>
      <c r="AI173" s="134" t="e">
        <f t="shared" si="3961"/>
        <v>#DIV/0!</v>
      </c>
      <c r="AJ173" s="133">
        <v>0</v>
      </c>
      <c r="AK173" s="145">
        <f t="shared" si="3962"/>
        <v>0</v>
      </c>
      <c r="AL173" s="144">
        <f t="shared" si="3129"/>
        <v>0</v>
      </c>
      <c r="AM173" s="147">
        <f t="shared" si="3129"/>
        <v>0</v>
      </c>
      <c r="AN173" s="133">
        <f t="shared" si="3129"/>
        <v>0</v>
      </c>
      <c r="AO173" s="134" t="e">
        <f t="shared" si="3130"/>
        <v>#DIV/0!</v>
      </c>
      <c r="AP173" s="133">
        <f t="shared" si="3131"/>
        <v>0</v>
      </c>
      <c r="AQ173" s="145">
        <f t="shared" si="3131"/>
        <v>0</v>
      </c>
      <c r="AR173" s="144"/>
      <c r="AS173" s="147"/>
      <c r="AT173" s="133">
        <f t="shared" si="3132"/>
        <v>0</v>
      </c>
      <c r="AU173" s="134" t="e">
        <f t="shared" si="3133"/>
        <v>#DIV/0!</v>
      </c>
      <c r="AV173" s="133"/>
      <c r="AW173" s="145">
        <f t="shared" si="3134"/>
        <v>0</v>
      </c>
      <c r="AX173" s="144"/>
      <c r="AY173" s="147"/>
      <c r="AZ173" s="133">
        <f t="shared" si="3135"/>
        <v>0</v>
      </c>
      <c r="BA173" s="134" t="e">
        <f t="shared" si="3136"/>
        <v>#DIV/0!</v>
      </c>
      <c r="BB173" s="133"/>
      <c r="BC173" s="145">
        <f t="shared" si="3137"/>
        <v>0</v>
      </c>
      <c r="BD173" s="144"/>
      <c r="BE173" s="147"/>
      <c r="BF173" s="133">
        <f t="shared" si="3138"/>
        <v>0</v>
      </c>
      <c r="BG173" s="134" t="e">
        <f t="shared" si="3139"/>
        <v>#DIV/0!</v>
      </c>
      <c r="BH173" s="133"/>
      <c r="BI173" s="145">
        <f t="shared" si="3140"/>
        <v>0</v>
      </c>
      <c r="BJ173" s="144">
        <f t="shared" si="3141"/>
        <v>0</v>
      </c>
      <c r="BK173" s="147">
        <f t="shared" si="3141"/>
        <v>0</v>
      </c>
      <c r="BL173" s="133">
        <f t="shared" si="3141"/>
        <v>0</v>
      </c>
      <c r="BM173" s="134" t="e">
        <f t="shared" si="3142"/>
        <v>#DIV/0!</v>
      </c>
      <c r="BN173" s="133">
        <f t="shared" si="3143"/>
        <v>0</v>
      </c>
      <c r="BO173" s="145">
        <f t="shared" si="3143"/>
        <v>0</v>
      </c>
      <c r="BP173" s="144"/>
      <c r="BQ173" s="147"/>
      <c r="BR173" s="133">
        <f t="shared" si="3144"/>
        <v>0</v>
      </c>
      <c r="BS173" s="134" t="e">
        <f t="shared" si="3145"/>
        <v>#DIV/0!</v>
      </c>
      <c r="BT173" s="133"/>
      <c r="BU173" s="145">
        <f t="shared" si="3146"/>
        <v>0</v>
      </c>
      <c r="BV173" s="144"/>
      <c r="BW173" s="147"/>
      <c r="BX173" s="133">
        <f t="shared" si="3147"/>
        <v>0</v>
      </c>
      <c r="BY173" s="134" t="e">
        <f t="shared" si="3148"/>
        <v>#DIV/0!</v>
      </c>
      <c r="BZ173" s="133"/>
      <c r="CA173" s="145">
        <f t="shared" si="3149"/>
        <v>0</v>
      </c>
      <c r="CB173" s="144"/>
      <c r="CC173" s="147"/>
      <c r="CD173" s="133">
        <f t="shared" si="3150"/>
        <v>0</v>
      </c>
      <c r="CE173" s="134" t="e">
        <f t="shared" si="3151"/>
        <v>#DIV/0!</v>
      </c>
      <c r="CF173" s="133"/>
      <c r="CG173" s="145">
        <f t="shared" si="3152"/>
        <v>0</v>
      </c>
      <c r="CH173" s="144">
        <f t="shared" si="3153"/>
        <v>0</v>
      </c>
      <c r="CI173" s="147">
        <f t="shared" si="3153"/>
        <v>0</v>
      </c>
      <c r="CJ173" s="133">
        <f t="shared" si="3153"/>
        <v>0</v>
      </c>
      <c r="CK173" s="134" t="e">
        <f t="shared" si="3154"/>
        <v>#DIV/0!</v>
      </c>
      <c r="CL173" s="133">
        <f t="shared" si="3155"/>
        <v>0</v>
      </c>
      <c r="CM173" s="145">
        <f t="shared" si="3155"/>
        <v>0</v>
      </c>
      <c r="CN173" s="144"/>
      <c r="CO173" s="147"/>
      <c r="CP173" s="133">
        <f t="shared" si="3156"/>
        <v>0</v>
      </c>
      <c r="CQ173" s="134" t="e">
        <f t="shared" si="3157"/>
        <v>#DIV/0!</v>
      </c>
      <c r="CR173" s="133"/>
      <c r="CS173" s="145">
        <f t="shared" si="3158"/>
        <v>0</v>
      </c>
      <c r="CT173" s="144"/>
      <c r="CU173" s="147"/>
      <c r="CV173" s="133">
        <f t="shared" si="3159"/>
        <v>0</v>
      </c>
      <c r="CW173" s="134" t="e">
        <f t="shared" si="3160"/>
        <v>#DIV/0!</v>
      </c>
      <c r="CX173" s="133"/>
      <c r="CY173" s="145">
        <f t="shared" si="3161"/>
        <v>0</v>
      </c>
      <c r="CZ173" s="144"/>
      <c r="DA173" s="147"/>
      <c r="DB173" s="133">
        <f t="shared" si="3162"/>
        <v>0</v>
      </c>
      <c r="DC173" s="134" t="e">
        <f t="shared" si="3163"/>
        <v>#DIV/0!</v>
      </c>
      <c r="DD173" s="133"/>
      <c r="DE173" s="145">
        <f t="shared" si="3164"/>
        <v>0</v>
      </c>
      <c r="DF173" s="144">
        <f t="shared" si="3165"/>
        <v>0</v>
      </c>
      <c r="DG173" s="147">
        <f t="shared" si="3165"/>
        <v>0</v>
      </c>
      <c r="DH173" s="133">
        <f t="shared" si="3165"/>
        <v>0</v>
      </c>
      <c r="DI173" s="134" t="e">
        <f t="shared" si="3166"/>
        <v>#DIV/0!</v>
      </c>
      <c r="DJ173" s="133">
        <f t="shared" si="3167"/>
        <v>0</v>
      </c>
      <c r="DK173" s="145">
        <f t="shared" si="3167"/>
        <v>0</v>
      </c>
      <c r="DL173" s="144"/>
      <c r="DM173" s="147"/>
      <c r="DN173" s="133">
        <f t="shared" si="3168"/>
        <v>0</v>
      </c>
      <c r="DO173" s="134" t="e">
        <f t="shared" si="3169"/>
        <v>#DIV/0!</v>
      </c>
      <c r="DP173" s="133"/>
      <c r="DQ173" s="145">
        <f t="shared" si="3170"/>
        <v>0</v>
      </c>
      <c r="DR173" s="144"/>
      <c r="DS173" s="147"/>
      <c r="DT173" s="133">
        <f t="shared" si="3171"/>
        <v>0</v>
      </c>
      <c r="DU173" s="134" t="e">
        <f t="shared" si="3172"/>
        <v>#DIV/0!</v>
      </c>
      <c r="DV173" s="133"/>
      <c r="DW173" s="145">
        <f t="shared" si="3173"/>
        <v>0</v>
      </c>
      <c r="DX173" s="144"/>
      <c r="DY173" s="147"/>
      <c r="DZ173" s="133">
        <f t="shared" si="3963"/>
        <v>0</v>
      </c>
      <c r="EA173" s="134" t="e">
        <f t="shared" si="3964"/>
        <v>#DIV/0!</v>
      </c>
      <c r="EB173" s="133"/>
      <c r="EC173" s="145">
        <f t="shared" si="3965"/>
        <v>0</v>
      </c>
      <c r="ED173" s="144">
        <f t="shared" si="3177"/>
        <v>0</v>
      </c>
      <c r="EE173" s="147">
        <f t="shared" si="3177"/>
        <v>0</v>
      </c>
      <c r="EF173" s="133">
        <f t="shared" si="3177"/>
        <v>0</v>
      </c>
      <c r="EG173" s="134" t="e">
        <f t="shared" si="3178"/>
        <v>#DIV/0!</v>
      </c>
      <c r="EH173" s="133">
        <f t="shared" si="3179"/>
        <v>0</v>
      </c>
      <c r="EI173" s="145">
        <f t="shared" si="3179"/>
        <v>0</v>
      </c>
      <c r="EJ173" s="144"/>
      <c r="EK173" s="147"/>
      <c r="EL173" s="133">
        <f t="shared" si="3966"/>
        <v>0</v>
      </c>
      <c r="EM173" s="134" t="e">
        <f t="shared" si="3967"/>
        <v>#DIV/0!</v>
      </c>
      <c r="EN173" s="133"/>
      <c r="EO173" s="145">
        <f t="shared" si="3968"/>
        <v>0</v>
      </c>
      <c r="EP173" s="144"/>
      <c r="EQ173" s="147"/>
      <c r="ER173" s="133">
        <f t="shared" si="3969"/>
        <v>0</v>
      </c>
      <c r="ES173" s="134" t="e">
        <f t="shared" si="3970"/>
        <v>#DIV/0!</v>
      </c>
      <c r="ET173" s="133"/>
      <c r="EU173" s="145">
        <f t="shared" si="3971"/>
        <v>0</v>
      </c>
      <c r="EV173" s="144"/>
      <c r="EW173" s="147"/>
      <c r="EX173" s="133">
        <f t="shared" si="3972"/>
        <v>0</v>
      </c>
      <c r="EY173" s="134" t="e">
        <f t="shared" si="3973"/>
        <v>#DIV/0!</v>
      </c>
      <c r="EZ173" s="133"/>
      <c r="FA173" s="145">
        <f t="shared" si="3974"/>
        <v>0</v>
      </c>
      <c r="FB173" s="144"/>
      <c r="FC173" s="147"/>
      <c r="FD173" s="133">
        <f t="shared" si="3975"/>
        <v>0</v>
      </c>
      <c r="FE173" s="134" t="e">
        <f t="shared" si="3976"/>
        <v>#DIV/0!</v>
      </c>
      <c r="FF173" s="133"/>
      <c r="FG173" s="145">
        <f t="shared" si="3977"/>
        <v>0</v>
      </c>
      <c r="FH173" s="144"/>
      <c r="FI173" s="147"/>
      <c r="FJ173" s="133">
        <f t="shared" si="3978"/>
        <v>0</v>
      </c>
      <c r="FK173" s="134" t="e">
        <f t="shared" si="3979"/>
        <v>#DIV/0!</v>
      </c>
      <c r="FL173" s="133"/>
      <c r="FM173" s="145">
        <f t="shared" si="3980"/>
        <v>0</v>
      </c>
      <c r="FN173" s="144">
        <f t="shared" si="3195"/>
        <v>0</v>
      </c>
      <c r="FO173" s="147">
        <f t="shared" si="3195"/>
        <v>0</v>
      </c>
      <c r="FP173" s="133">
        <f t="shared" si="3195"/>
        <v>0</v>
      </c>
      <c r="FQ173" s="134" t="e">
        <f t="shared" si="3196"/>
        <v>#DIV/0!</v>
      </c>
      <c r="FR173" s="133">
        <f t="shared" si="3197"/>
        <v>0</v>
      </c>
      <c r="FS173" s="145">
        <f t="shared" si="3197"/>
        <v>0</v>
      </c>
      <c r="FT173" s="144"/>
      <c r="FU173" s="147"/>
      <c r="FV173" s="133">
        <f t="shared" si="3981"/>
        <v>0</v>
      </c>
      <c r="FW173" s="134" t="e">
        <f t="shared" si="3982"/>
        <v>#DIV/0!</v>
      </c>
      <c r="FX173" s="133"/>
      <c r="FY173" s="145">
        <f t="shared" si="3983"/>
        <v>0</v>
      </c>
      <c r="FZ173" s="144"/>
      <c r="GA173" s="147"/>
      <c r="GB173" s="133">
        <f t="shared" si="3984"/>
        <v>0</v>
      </c>
      <c r="GC173" s="134" t="e">
        <f t="shared" si="3985"/>
        <v>#DIV/0!</v>
      </c>
      <c r="GD173" s="133"/>
      <c r="GE173" s="145">
        <f t="shared" si="3986"/>
        <v>0</v>
      </c>
      <c r="GF173" s="144"/>
      <c r="GG173" s="147"/>
      <c r="GH173" s="133">
        <f t="shared" si="3987"/>
        <v>0</v>
      </c>
      <c r="GI173" s="134" t="e">
        <f t="shared" si="3988"/>
        <v>#DIV/0!</v>
      </c>
      <c r="GJ173" s="133"/>
      <c r="GK173" s="145">
        <f t="shared" si="3989"/>
        <v>0</v>
      </c>
      <c r="GL173" s="144">
        <f t="shared" si="3207"/>
        <v>0</v>
      </c>
      <c r="GM173" s="147">
        <f t="shared" si="3207"/>
        <v>0</v>
      </c>
      <c r="GN173" s="133">
        <f t="shared" si="3207"/>
        <v>0</v>
      </c>
      <c r="GO173" s="134" t="e">
        <f t="shared" si="3208"/>
        <v>#DIV/0!</v>
      </c>
      <c r="GP173" s="133">
        <f t="shared" si="3209"/>
        <v>0</v>
      </c>
      <c r="GQ173" s="145">
        <f t="shared" si="3209"/>
        <v>0</v>
      </c>
      <c r="GR173" s="144"/>
      <c r="GS173" s="147"/>
      <c r="GT173" s="133">
        <f t="shared" si="3990"/>
        <v>0</v>
      </c>
      <c r="GU173" s="134" t="e">
        <f t="shared" si="3991"/>
        <v>#DIV/0!</v>
      </c>
      <c r="GV173" s="133"/>
      <c r="GW173" s="145">
        <f t="shared" si="3992"/>
        <v>0</v>
      </c>
      <c r="GX173" s="144"/>
      <c r="GY173" s="147"/>
      <c r="GZ173" s="133">
        <f t="shared" si="3993"/>
        <v>0</v>
      </c>
      <c r="HA173" s="134" t="e">
        <f t="shared" si="3994"/>
        <v>#DIV/0!</v>
      </c>
      <c r="HB173" s="133"/>
      <c r="HC173" s="145">
        <f t="shared" si="3995"/>
        <v>0</v>
      </c>
      <c r="HD173" s="144"/>
      <c r="HE173" s="147"/>
      <c r="HF173" s="133">
        <f t="shared" si="3996"/>
        <v>0</v>
      </c>
      <c r="HG173" s="134" t="e">
        <f t="shared" si="3997"/>
        <v>#DIV/0!</v>
      </c>
      <c r="HH173" s="133"/>
      <c r="HI173" s="145">
        <f t="shared" si="3998"/>
        <v>0</v>
      </c>
      <c r="HJ173" s="144"/>
      <c r="HK173" s="147"/>
      <c r="HL173" s="133">
        <f t="shared" si="3999"/>
        <v>0</v>
      </c>
      <c r="HM173" s="134" t="e">
        <f t="shared" si="4000"/>
        <v>#DIV/0!</v>
      </c>
      <c r="HN173" s="133"/>
      <c r="HO173" s="145">
        <f t="shared" si="4001"/>
        <v>0</v>
      </c>
      <c r="HP173" s="144"/>
      <c r="HQ173" s="147"/>
      <c r="HR173" s="133">
        <f t="shared" si="4002"/>
        <v>0</v>
      </c>
      <c r="HS173" s="134" t="e">
        <f t="shared" si="4003"/>
        <v>#DIV/0!</v>
      </c>
      <c r="HT173" s="133"/>
      <c r="HU173" s="145">
        <f t="shared" si="4004"/>
        <v>0</v>
      </c>
      <c r="HV173" s="144"/>
      <c r="HW173" s="147"/>
      <c r="HX173" s="133">
        <f t="shared" si="4005"/>
        <v>0</v>
      </c>
      <c r="HY173" s="134" t="e">
        <f t="shared" si="4006"/>
        <v>#DIV/0!</v>
      </c>
      <c r="HZ173" s="133"/>
      <c r="IA173" s="145">
        <f t="shared" si="4007"/>
        <v>0</v>
      </c>
      <c r="IB173" s="144">
        <f t="shared" si="3228"/>
        <v>0</v>
      </c>
      <c r="IC173" s="147">
        <f t="shared" si="3228"/>
        <v>0</v>
      </c>
      <c r="ID173" s="133">
        <f t="shared" si="3228"/>
        <v>0</v>
      </c>
      <c r="IE173" s="134" t="e">
        <f t="shared" si="3229"/>
        <v>#DIV/0!</v>
      </c>
      <c r="IF173" s="133">
        <f t="shared" si="3230"/>
        <v>0</v>
      </c>
      <c r="IG173" s="145">
        <f t="shared" si="3230"/>
        <v>0</v>
      </c>
      <c r="IH173" s="144"/>
      <c r="II173" s="147"/>
      <c r="IJ173" s="133">
        <f t="shared" si="4008"/>
        <v>0</v>
      </c>
      <c r="IK173" s="134" t="e">
        <f t="shared" si="4009"/>
        <v>#DIV/0!</v>
      </c>
      <c r="IL173" s="133"/>
      <c r="IM173" s="145">
        <f t="shared" si="4010"/>
        <v>0</v>
      </c>
      <c r="IN173" s="144"/>
      <c r="IO173" s="147"/>
      <c r="IP173" s="133">
        <f t="shared" si="4011"/>
        <v>0</v>
      </c>
      <c r="IQ173" s="134" t="e">
        <f t="shared" si="4012"/>
        <v>#DIV/0!</v>
      </c>
      <c r="IR173" s="133"/>
      <c r="IS173" s="145">
        <f t="shared" si="4013"/>
        <v>0</v>
      </c>
      <c r="IT173" s="144"/>
      <c r="IU173" s="147"/>
      <c r="IV173" s="133">
        <f t="shared" si="4014"/>
        <v>0</v>
      </c>
      <c r="IW173" s="134" t="e">
        <f t="shared" si="4015"/>
        <v>#DIV/0!</v>
      </c>
      <c r="IX173" s="133"/>
      <c r="IY173" s="145">
        <f t="shared" si="4016"/>
        <v>0</v>
      </c>
      <c r="IZ173" s="144">
        <f t="shared" si="3240"/>
        <v>0</v>
      </c>
      <c r="JA173" s="147">
        <f t="shared" si="3240"/>
        <v>0</v>
      </c>
      <c r="JB173" s="133">
        <f t="shared" si="3240"/>
        <v>0</v>
      </c>
      <c r="JC173" s="134" t="e">
        <f t="shared" si="3241"/>
        <v>#DIV/0!</v>
      </c>
      <c r="JD173" s="133">
        <f t="shared" si="3242"/>
        <v>0</v>
      </c>
      <c r="JE173" s="145">
        <f t="shared" si="3242"/>
        <v>0</v>
      </c>
      <c r="JF173" s="144"/>
      <c r="JG173" s="147"/>
      <c r="JH173" s="133">
        <f t="shared" si="4017"/>
        <v>0</v>
      </c>
      <c r="JI173" s="134" t="e">
        <f t="shared" si="4018"/>
        <v>#DIV/0!</v>
      </c>
      <c r="JJ173" s="133"/>
      <c r="JK173" s="145">
        <f t="shared" si="4019"/>
        <v>0</v>
      </c>
      <c r="JL173" s="144"/>
      <c r="JM173" s="147"/>
      <c r="JN173" s="133">
        <f t="shared" si="4020"/>
        <v>0</v>
      </c>
      <c r="JO173" s="134" t="e">
        <f t="shared" si="4021"/>
        <v>#DIV/0!</v>
      </c>
      <c r="JP173" s="133"/>
      <c r="JQ173" s="145">
        <f t="shared" si="4022"/>
        <v>0</v>
      </c>
      <c r="JR173" s="144"/>
      <c r="JS173" s="147"/>
      <c r="JT173" s="133">
        <f t="shared" si="4023"/>
        <v>0</v>
      </c>
      <c r="JU173" s="134" t="e">
        <f t="shared" si="4024"/>
        <v>#DIV/0!</v>
      </c>
      <c r="JV173" s="133"/>
      <c r="JW173" s="145">
        <f t="shared" si="4025"/>
        <v>0</v>
      </c>
      <c r="JX173" s="144"/>
      <c r="JY173" s="147"/>
      <c r="JZ173" s="133">
        <f t="shared" si="4026"/>
        <v>0</v>
      </c>
      <c r="KA173" s="134" t="e">
        <f t="shared" si="4027"/>
        <v>#DIV/0!</v>
      </c>
      <c r="KB173" s="133"/>
      <c r="KC173" s="145">
        <f t="shared" si="4028"/>
        <v>0</v>
      </c>
      <c r="KD173" s="144">
        <f t="shared" si="3255"/>
        <v>0</v>
      </c>
      <c r="KE173" s="147">
        <f t="shared" si="3255"/>
        <v>0</v>
      </c>
      <c r="KF173" s="133">
        <f t="shared" si="3255"/>
        <v>0</v>
      </c>
      <c r="KG173" s="134" t="e">
        <f t="shared" si="3256"/>
        <v>#DIV/0!</v>
      </c>
      <c r="KH173" s="133">
        <f t="shared" si="3257"/>
        <v>0</v>
      </c>
      <c r="KI173" s="145">
        <f t="shared" si="3257"/>
        <v>0</v>
      </c>
      <c r="KJ173" s="144"/>
      <c r="KK173" s="147"/>
      <c r="KL173" s="133">
        <f t="shared" si="4029"/>
        <v>0</v>
      </c>
      <c r="KM173" s="134" t="e">
        <f t="shared" si="4030"/>
        <v>#DIV/0!</v>
      </c>
      <c r="KN173" s="133"/>
      <c r="KO173" s="145">
        <f t="shared" si="4031"/>
        <v>0</v>
      </c>
      <c r="KP173" s="144"/>
      <c r="KQ173" s="147"/>
      <c r="KR173" s="133">
        <f t="shared" si="4032"/>
        <v>0</v>
      </c>
      <c r="KS173" s="134" t="e">
        <f t="shared" si="4033"/>
        <v>#DIV/0!</v>
      </c>
      <c r="KT173" s="133"/>
      <c r="KU173" s="145">
        <f t="shared" si="4034"/>
        <v>0</v>
      </c>
      <c r="KV173" s="144">
        <f t="shared" si="3264"/>
        <v>0</v>
      </c>
      <c r="KW173" s="147">
        <f t="shared" si="3264"/>
        <v>0</v>
      </c>
      <c r="KX173" s="133">
        <f t="shared" si="3264"/>
        <v>0</v>
      </c>
      <c r="KY173" s="134" t="e">
        <f t="shared" si="3265"/>
        <v>#DIV/0!</v>
      </c>
      <c r="KZ173" s="133">
        <f t="shared" si="3266"/>
        <v>0</v>
      </c>
      <c r="LA173" s="145">
        <f t="shared" si="3266"/>
        <v>0</v>
      </c>
      <c r="LB173" s="144"/>
      <c r="LC173" s="147"/>
      <c r="LD173" s="133">
        <f t="shared" si="4035"/>
        <v>0</v>
      </c>
      <c r="LE173" s="134" t="e">
        <f t="shared" si="4036"/>
        <v>#DIV/0!</v>
      </c>
      <c r="LF173" s="133"/>
      <c r="LG173" s="145">
        <f t="shared" si="4037"/>
        <v>0</v>
      </c>
      <c r="LH173" s="144"/>
      <c r="LI173" s="147"/>
      <c r="LJ173" s="133">
        <f t="shared" si="4038"/>
        <v>0</v>
      </c>
      <c r="LK173" s="134" t="e">
        <f t="shared" si="4039"/>
        <v>#DIV/0!</v>
      </c>
      <c r="LL173" s="133"/>
      <c r="LM173" s="145">
        <f t="shared" si="4040"/>
        <v>0</v>
      </c>
      <c r="LN173" s="144">
        <f t="shared" si="3273"/>
        <v>0</v>
      </c>
      <c r="LO173" s="147">
        <f t="shared" si="3273"/>
        <v>0</v>
      </c>
      <c r="LP173" s="133">
        <f t="shared" si="3273"/>
        <v>0</v>
      </c>
      <c r="LQ173" s="134" t="e">
        <f t="shared" si="3274"/>
        <v>#DIV/0!</v>
      </c>
      <c r="LR173" s="133">
        <f t="shared" si="3275"/>
        <v>0</v>
      </c>
      <c r="LS173" s="145">
        <f t="shared" si="3275"/>
        <v>0</v>
      </c>
      <c r="LT173" s="144"/>
      <c r="LU173" s="147"/>
      <c r="LV173" s="133">
        <f t="shared" si="4041"/>
        <v>0</v>
      </c>
      <c r="LW173" s="134" t="e">
        <f t="shared" si="4042"/>
        <v>#DIV/0!</v>
      </c>
      <c r="LX173" s="133"/>
      <c r="LY173" s="145">
        <f t="shared" si="4043"/>
        <v>0</v>
      </c>
      <c r="LZ173" s="144"/>
      <c r="MA173" s="147"/>
      <c r="MB173" s="133">
        <f t="shared" si="4044"/>
        <v>0</v>
      </c>
      <c r="MC173" s="134" t="e">
        <f t="shared" si="4045"/>
        <v>#DIV/0!</v>
      </c>
      <c r="MD173" s="133"/>
      <c r="ME173" s="145">
        <f t="shared" si="4046"/>
        <v>0</v>
      </c>
      <c r="MF173" s="144">
        <f t="shared" si="3282"/>
        <v>0</v>
      </c>
      <c r="MG173" s="147">
        <f t="shared" si="3282"/>
        <v>0</v>
      </c>
      <c r="MH173" s="133">
        <f t="shared" si="3282"/>
        <v>0</v>
      </c>
      <c r="MI173" s="134" t="e">
        <f t="shared" si="3283"/>
        <v>#DIV/0!</v>
      </c>
      <c r="MJ173" s="133">
        <f t="shared" si="3284"/>
        <v>0</v>
      </c>
      <c r="MK173" s="145">
        <f t="shared" si="3284"/>
        <v>0</v>
      </c>
      <c r="ML173" s="144"/>
      <c r="MM173" s="147"/>
      <c r="MN173" s="133">
        <f t="shared" si="4047"/>
        <v>0</v>
      </c>
      <c r="MO173" s="134" t="e">
        <f t="shared" si="4048"/>
        <v>#DIV/0!</v>
      </c>
      <c r="MP173" s="133"/>
      <c r="MQ173" s="145">
        <f t="shared" si="4049"/>
        <v>0</v>
      </c>
      <c r="MR173" s="144"/>
      <c r="MS173" s="147"/>
      <c r="MT173" s="133">
        <f t="shared" si="4050"/>
        <v>0</v>
      </c>
      <c r="MU173" s="134" t="e">
        <f t="shared" si="4051"/>
        <v>#DIV/0!</v>
      </c>
      <c r="MV173" s="133"/>
      <c r="MW173" s="145">
        <f t="shared" si="4052"/>
        <v>0</v>
      </c>
      <c r="MX173" s="144">
        <f t="shared" si="3291"/>
        <v>0</v>
      </c>
      <c r="MY173" s="147">
        <f t="shared" si="3291"/>
        <v>0</v>
      </c>
      <c r="MZ173" s="133">
        <f t="shared" si="3291"/>
        <v>0</v>
      </c>
      <c r="NA173" s="134" t="e">
        <f t="shared" si="3292"/>
        <v>#DIV/0!</v>
      </c>
      <c r="NB173" s="133">
        <f t="shared" si="3293"/>
        <v>0</v>
      </c>
      <c r="NC173" s="145">
        <f t="shared" si="3293"/>
        <v>0</v>
      </c>
      <c r="ND173" s="144"/>
      <c r="NE173" s="147"/>
      <c r="NF173" s="133">
        <f t="shared" si="4053"/>
        <v>0</v>
      </c>
      <c r="NG173" s="134" t="e">
        <f t="shared" si="4054"/>
        <v>#DIV/0!</v>
      </c>
      <c r="NH173" s="133"/>
      <c r="NI173" s="145">
        <f t="shared" si="4055"/>
        <v>0</v>
      </c>
      <c r="NJ173" s="144"/>
      <c r="NK173" s="147"/>
      <c r="NL173" s="133">
        <f t="shared" si="4056"/>
        <v>0</v>
      </c>
      <c r="NM173" s="134" t="e">
        <f t="shared" si="4057"/>
        <v>#DIV/0!</v>
      </c>
      <c r="NN173" s="133"/>
      <c r="NO173" s="145">
        <f t="shared" si="4058"/>
        <v>0</v>
      </c>
      <c r="NP173" s="144">
        <f t="shared" si="3300"/>
        <v>0</v>
      </c>
      <c r="NQ173" s="147">
        <f t="shared" si="3300"/>
        <v>0</v>
      </c>
      <c r="NR173" s="133">
        <f t="shared" si="3300"/>
        <v>0</v>
      </c>
      <c r="NS173" s="134" t="e">
        <f t="shared" si="3301"/>
        <v>#DIV/0!</v>
      </c>
      <c r="NT173" s="133">
        <f t="shared" si="3302"/>
        <v>0</v>
      </c>
      <c r="NU173" s="145">
        <f t="shared" si="3302"/>
        <v>0</v>
      </c>
      <c r="NV173" s="144"/>
      <c r="NW173" s="147"/>
      <c r="NX173" s="133">
        <f t="shared" si="4059"/>
        <v>0</v>
      </c>
      <c r="NY173" s="134" t="e">
        <f t="shared" si="4060"/>
        <v>#DIV/0!</v>
      </c>
      <c r="NZ173" s="133"/>
      <c r="OA173" s="145">
        <f t="shared" si="4061"/>
        <v>0</v>
      </c>
      <c r="OB173" s="144"/>
      <c r="OC173" s="147"/>
      <c r="OD173" s="133">
        <f t="shared" si="4062"/>
        <v>0</v>
      </c>
      <c r="OE173" s="134" t="e">
        <f t="shared" si="4063"/>
        <v>#DIV/0!</v>
      </c>
      <c r="OF173" s="133"/>
      <c r="OG173" s="145">
        <f t="shared" si="4064"/>
        <v>0</v>
      </c>
      <c r="OH173" s="144"/>
      <c r="OI173" s="147"/>
      <c r="OJ173" s="133">
        <f t="shared" si="4065"/>
        <v>0</v>
      </c>
      <c r="OK173" s="134" t="e">
        <f t="shared" si="4066"/>
        <v>#DIV/0!</v>
      </c>
      <c r="OL173" s="133"/>
      <c r="OM173" s="145">
        <f t="shared" si="4067"/>
        <v>0</v>
      </c>
      <c r="ON173" s="144">
        <f t="shared" si="3312"/>
        <v>0</v>
      </c>
      <c r="OO173" s="147">
        <f t="shared" si="3312"/>
        <v>0</v>
      </c>
      <c r="OP173" s="133">
        <f t="shared" si="3312"/>
        <v>0</v>
      </c>
      <c r="OQ173" s="134" t="e">
        <f t="shared" si="3313"/>
        <v>#DIV/0!</v>
      </c>
      <c r="OR173" s="133">
        <f t="shared" si="3314"/>
        <v>0</v>
      </c>
      <c r="OS173" s="145">
        <f t="shared" si="3314"/>
        <v>0</v>
      </c>
      <c r="OT173" s="144"/>
      <c r="OU173" s="147"/>
      <c r="OV173" s="133">
        <f t="shared" si="4068"/>
        <v>0</v>
      </c>
      <c r="OW173" s="134" t="e">
        <f t="shared" si="4069"/>
        <v>#DIV/0!</v>
      </c>
      <c r="OX173" s="133"/>
      <c r="OY173" s="145">
        <f t="shared" si="4070"/>
        <v>0</v>
      </c>
      <c r="OZ173" s="144"/>
      <c r="PA173" s="147"/>
      <c r="PB173" s="133">
        <f t="shared" si="4071"/>
        <v>0</v>
      </c>
      <c r="PC173" s="134" t="e">
        <f t="shared" si="4072"/>
        <v>#DIV/0!</v>
      </c>
      <c r="PD173" s="133"/>
      <c r="PE173" s="145">
        <f t="shared" si="4073"/>
        <v>0</v>
      </c>
      <c r="PF173" s="144">
        <f t="shared" si="3321"/>
        <v>0</v>
      </c>
      <c r="PG173" s="147">
        <f t="shared" si="3321"/>
        <v>0</v>
      </c>
      <c r="PH173" s="133">
        <f t="shared" si="3321"/>
        <v>0</v>
      </c>
      <c r="PI173" s="134" t="e">
        <f t="shared" si="3322"/>
        <v>#DIV/0!</v>
      </c>
      <c r="PJ173" s="133">
        <f t="shared" si="3323"/>
        <v>0</v>
      </c>
      <c r="PK173" s="145">
        <f t="shared" si="3323"/>
        <v>0</v>
      </c>
      <c r="PL173" s="144"/>
      <c r="PM173" s="147"/>
      <c r="PN173" s="133">
        <f t="shared" si="4074"/>
        <v>0</v>
      </c>
      <c r="PO173" s="134" t="e">
        <f t="shared" si="4075"/>
        <v>#DIV/0!</v>
      </c>
      <c r="PP173" s="133"/>
      <c r="PQ173" s="145">
        <f t="shared" si="4076"/>
        <v>0</v>
      </c>
      <c r="PR173" s="144"/>
      <c r="PS173" s="147"/>
      <c r="PT173" s="133">
        <f t="shared" si="4077"/>
        <v>0</v>
      </c>
      <c r="PU173" s="134" t="e">
        <f t="shared" si="4078"/>
        <v>#DIV/0!</v>
      </c>
      <c r="PV173" s="133"/>
      <c r="PW173" s="145">
        <f t="shared" si="4079"/>
        <v>0</v>
      </c>
    </row>
    <row r="174" spans="1:439" s="98" customFormat="1">
      <c r="A174" s="150"/>
      <c r="B174" s="184" t="s">
        <v>919</v>
      </c>
      <c r="C174" s="184"/>
      <c r="D174" s="133">
        <v>0</v>
      </c>
      <c r="E174" s="133">
        <v>0</v>
      </c>
      <c r="F174" s="133">
        <f t="shared" si="3951"/>
        <v>0</v>
      </c>
      <c r="G174" s="133">
        <v>0</v>
      </c>
      <c r="H174" s="133">
        <f t="shared" si="3952"/>
        <v>0</v>
      </c>
      <c r="I174" s="147">
        <v>0</v>
      </c>
      <c r="J174" s="241">
        <f t="shared" si="3953"/>
        <v>0</v>
      </c>
      <c r="K174" s="134" t="e">
        <f t="shared" si="3092"/>
        <v>#DIV/0!</v>
      </c>
      <c r="L174" s="133">
        <v>0</v>
      </c>
      <c r="M174" s="243">
        <f t="shared" si="3954"/>
        <v>0</v>
      </c>
      <c r="N174" s="136">
        <f t="shared" si="3115"/>
        <v>0</v>
      </c>
      <c r="O174" s="148">
        <f t="shared" si="3115"/>
        <v>0</v>
      </c>
      <c r="P174" s="239">
        <f t="shared" si="3115"/>
        <v>0</v>
      </c>
      <c r="Q174" s="138" t="e">
        <f t="shared" si="3116"/>
        <v>#DIV/0!</v>
      </c>
      <c r="R174" s="137">
        <f t="shared" si="3117"/>
        <v>0</v>
      </c>
      <c r="S174" s="139">
        <f t="shared" si="3117"/>
        <v>0</v>
      </c>
      <c r="T174" s="140">
        <f t="shared" si="3352"/>
        <v>0</v>
      </c>
      <c r="U174" s="149">
        <f t="shared" si="3352"/>
        <v>0</v>
      </c>
      <c r="V174" s="240">
        <f t="shared" si="3955"/>
        <v>0</v>
      </c>
      <c r="W174" s="142" t="e">
        <f t="shared" si="3120"/>
        <v>#DIV/0!</v>
      </c>
      <c r="X174" s="141">
        <f t="shared" si="3354"/>
        <v>0</v>
      </c>
      <c r="Y174" s="143">
        <f t="shared" si="3956"/>
        <v>0</v>
      </c>
      <c r="Z174" s="144">
        <v>0</v>
      </c>
      <c r="AA174" s="147">
        <v>0</v>
      </c>
      <c r="AB174" s="241">
        <f t="shared" si="3957"/>
        <v>0</v>
      </c>
      <c r="AC174" s="134" t="e">
        <f t="shared" si="3958"/>
        <v>#DIV/0!</v>
      </c>
      <c r="AD174" s="133">
        <v>0</v>
      </c>
      <c r="AE174" s="145">
        <f t="shared" si="3959"/>
        <v>0</v>
      </c>
      <c r="AF174" s="144">
        <v>0</v>
      </c>
      <c r="AG174" s="147">
        <v>0</v>
      </c>
      <c r="AH174" s="241">
        <f t="shared" si="3960"/>
        <v>0</v>
      </c>
      <c r="AI174" s="134" t="e">
        <f t="shared" si="3961"/>
        <v>#DIV/0!</v>
      </c>
      <c r="AJ174" s="133">
        <v>0</v>
      </c>
      <c r="AK174" s="145">
        <f t="shared" si="3962"/>
        <v>0</v>
      </c>
      <c r="AL174" s="144">
        <f t="shared" si="3129"/>
        <v>0</v>
      </c>
      <c r="AM174" s="147">
        <f t="shared" si="3129"/>
        <v>0</v>
      </c>
      <c r="AN174" s="241">
        <f t="shared" si="3129"/>
        <v>0</v>
      </c>
      <c r="AO174" s="134" t="e">
        <f t="shared" si="3130"/>
        <v>#DIV/0!</v>
      </c>
      <c r="AP174" s="133">
        <f t="shared" si="3131"/>
        <v>0</v>
      </c>
      <c r="AQ174" s="145">
        <f t="shared" si="3131"/>
        <v>0</v>
      </c>
      <c r="AR174" s="144"/>
      <c r="AS174" s="147"/>
      <c r="AT174" s="241">
        <f t="shared" si="3132"/>
        <v>0</v>
      </c>
      <c r="AU174" s="134" t="e">
        <f t="shared" si="3133"/>
        <v>#DIV/0!</v>
      </c>
      <c r="AV174" s="133"/>
      <c r="AW174" s="145">
        <f t="shared" si="3134"/>
        <v>0</v>
      </c>
      <c r="AX174" s="144"/>
      <c r="AY174" s="147"/>
      <c r="AZ174" s="241">
        <f t="shared" si="3135"/>
        <v>0</v>
      </c>
      <c r="BA174" s="134" t="e">
        <f t="shared" si="3136"/>
        <v>#DIV/0!</v>
      </c>
      <c r="BB174" s="133"/>
      <c r="BC174" s="145">
        <f t="shared" si="3137"/>
        <v>0</v>
      </c>
      <c r="BD174" s="144"/>
      <c r="BE174" s="147"/>
      <c r="BF174" s="241">
        <f t="shared" si="3138"/>
        <v>0</v>
      </c>
      <c r="BG174" s="134" t="e">
        <f t="shared" si="3139"/>
        <v>#DIV/0!</v>
      </c>
      <c r="BH174" s="133"/>
      <c r="BI174" s="145">
        <f t="shared" si="3140"/>
        <v>0</v>
      </c>
      <c r="BJ174" s="144">
        <f t="shared" si="3141"/>
        <v>0</v>
      </c>
      <c r="BK174" s="147">
        <f t="shared" si="3141"/>
        <v>0</v>
      </c>
      <c r="BL174" s="241">
        <f t="shared" si="3141"/>
        <v>0</v>
      </c>
      <c r="BM174" s="134" t="e">
        <f t="shared" si="3142"/>
        <v>#DIV/0!</v>
      </c>
      <c r="BN174" s="133">
        <f t="shared" si="3143"/>
        <v>0</v>
      </c>
      <c r="BO174" s="145">
        <f t="shared" si="3143"/>
        <v>0</v>
      </c>
      <c r="BP174" s="144"/>
      <c r="BQ174" s="147"/>
      <c r="BR174" s="241">
        <f t="shared" si="3144"/>
        <v>0</v>
      </c>
      <c r="BS174" s="134" t="e">
        <f t="shared" si="3145"/>
        <v>#DIV/0!</v>
      </c>
      <c r="BT174" s="133"/>
      <c r="BU174" s="145">
        <f t="shared" si="3146"/>
        <v>0</v>
      </c>
      <c r="BV174" s="144"/>
      <c r="BW174" s="147"/>
      <c r="BX174" s="241">
        <f t="shared" si="3147"/>
        <v>0</v>
      </c>
      <c r="BY174" s="134" t="e">
        <f t="shared" si="3148"/>
        <v>#DIV/0!</v>
      </c>
      <c r="BZ174" s="133"/>
      <c r="CA174" s="145">
        <f t="shared" si="3149"/>
        <v>0</v>
      </c>
      <c r="CB174" s="144"/>
      <c r="CC174" s="147"/>
      <c r="CD174" s="241">
        <f t="shared" si="3150"/>
        <v>0</v>
      </c>
      <c r="CE174" s="134" t="e">
        <f t="shared" si="3151"/>
        <v>#DIV/0!</v>
      </c>
      <c r="CF174" s="133"/>
      <c r="CG174" s="145">
        <f t="shared" si="3152"/>
        <v>0</v>
      </c>
      <c r="CH174" s="144">
        <f t="shared" si="3153"/>
        <v>0</v>
      </c>
      <c r="CI174" s="147">
        <f t="shared" si="3153"/>
        <v>0</v>
      </c>
      <c r="CJ174" s="241">
        <f t="shared" si="3153"/>
        <v>0</v>
      </c>
      <c r="CK174" s="134" t="e">
        <f t="shared" si="3154"/>
        <v>#DIV/0!</v>
      </c>
      <c r="CL174" s="133">
        <f t="shared" si="3155"/>
        <v>0</v>
      </c>
      <c r="CM174" s="145">
        <f t="shared" si="3155"/>
        <v>0</v>
      </c>
      <c r="CN174" s="144"/>
      <c r="CO174" s="147"/>
      <c r="CP174" s="241">
        <f t="shared" si="3156"/>
        <v>0</v>
      </c>
      <c r="CQ174" s="134" t="e">
        <f t="shared" si="3157"/>
        <v>#DIV/0!</v>
      </c>
      <c r="CR174" s="133"/>
      <c r="CS174" s="145">
        <f t="shared" si="3158"/>
        <v>0</v>
      </c>
      <c r="CT174" s="144"/>
      <c r="CU174" s="147"/>
      <c r="CV174" s="241">
        <f t="shared" si="3159"/>
        <v>0</v>
      </c>
      <c r="CW174" s="134" t="e">
        <f t="shared" si="3160"/>
        <v>#DIV/0!</v>
      </c>
      <c r="CX174" s="133"/>
      <c r="CY174" s="145">
        <f t="shared" si="3161"/>
        <v>0</v>
      </c>
      <c r="CZ174" s="144"/>
      <c r="DA174" s="147"/>
      <c r="DB174" s="241">
        <f t="shared" si="3162"/>
        <v>0</v>
      </c>
      <c r="DC174" s="134" t="e">
        <f t="shared" si="3163"/>
        <v>#DIV/0!</v>
      </c>
      <c r="DD174" s="133"/>
      <c r="DE174" s="145">
        <f t="shared" si="3164"/>
        <v>0</v>
      </c>
      <c r="DF174" s="144">
        <f t="shared" si="3165"/>
        <v>0</v>
      </c>
      <c r="DG174" s="147">
        <f t="shared" si="3165"/>
        <v>0</v>
      </c>
      <c r="DH174" s="241">
        <f t="shared" si="3165"/>
        <v>0</v>
      </c>
      <c r="DI174" s="134" t="e">
        <f t="shared" si="3166"/>
        <v>#DIV/0!</v>
      </c>
      <c r="DJ174" s="133">
        <f t="shared" si="3167"/>
        <v>0</v>
      </c>
      <c r="DK174" s="145">
        <f t="shared" si="3167"/>
        <v>0</v>
      </c>
      <c r="DL174" s="144"/>
      <c r="DM174" s="147"/>
      <c r="DN174" s="241">
        <f t="shared" si="3168"/>
        <v>0</v>
      </c>
      <c r="DO174" s="134" t="e">
        <f t="shared" si="3169"/>
        <v>#DIV/0!</v>
      </c>
      <c r="DP174" s="133"/>
      <c r="DQ174" s="145">
        <f t="shared" si="3170"/>
        <v>0</v>
      </c>
      <c r="DR174" s="144"/>
      <c r="DS174" s="147"/>
      <c r="DT174" s="241">
        <f t="shared" si="3171"/>
        <v>0</v>
      </c>
      <c r="DU174" s="134" t="e">
        <f t="shared" si="3172"/>
        <v>#DIV/0!</v>
      </c>
      <c r="DV174" s="133"/>
      <c r="DW174" s="145">
        <f t="shared" si="3173"/>
        <v>0</v>
      </c>
      <c r="DX174" s="144"/>
      <c r="DY174" s="147"/>
      <c r="DZ174" s="241">
        <f t="shared" si="3963"/>
        <v>0</v>
      </c>
      <c r="EA174" s="134" t="e">
        <f t="shared" si="3964"/>
        <v>#DIV/0!</v>
      </c>
      <c r="EB174" s="133"/>
      <c r="EC174" s="145">
        <f t="shared" si="3965"/>
        <v>0</v>
      </c>
      <c r="ED174" s="144">
        <f t="shared" si="3177"/>
        <v>0</v>
      </c>
      <c r="EE174" s="147">
        <f t="shared" si="3177"/>
        <v>0</v>
      </c>
      <c r="EF174" s="241">
        <f t="shared" si="3177"/>
        <v>0</v>
      </c>
      <c r="EG174" s="134" t="e">
        <f t="shared" si="3178"/>
        <v>#DIV/0!</v>
      </c>
      <c r="EH174" s="133">
        <f t="shared" si="3179"/>
        <v>0</v>
      </c>
      <c r="EI174" s="145">
        <f t="shared" si="3179"/>
        <v>0</v>
      </c>
      <c r="EJ174" s="144"/>
      <c r="EK174" s="147"/>
      <c r="EL174" s="241">
        <f t="shared" si="3966"/>
        <v>0</v>
      </c>
      <c r="EM174" s="134" t="e">
        <f t="shared" si="3967"/>
        <v>#DIV/0!</v>
      </c>
      <c r="EN174" s="133"/>
      <c r="EO174" s="145">
        <f t="shared" si="3968"/>
        <v>0</v>
      </c>
      <c r="EP174" s="144"/>
      <c r="EQ174" s="147"/>
      <c r="ER174" s="241">
        <f t="shared" si="3969"/>
        <v>0</v>
      </c>
      <c r="ES174" s="134" t="e">
        <f t="shared" si="3970"/>
        <v>#DIV/0!</v>
      </c>
      <c r="ET174" s="133"/>
      <c r="EU174" s="145">
        <f t="shared" si="3971"/>
        <v>0</v>
      </c>
      <c r="EV174" s="144"/>
      <c r="EW174" s="147"/>
      <c r="EX174" s="241">
        <f t="shared" si="3972"/>
        <v>0</v>
      </c>
      <c r="EY174" s="134" t="e">
        <f t="shared" si="3973"/>
        <v>#DIV/0!</v>
      </c>
      <c r="EZ174" s="133"/>
      <c r="FA174" s="145">
        <f t="shared" si="3974"/>
        <v>0</v>
      </c>
      <c r="FB174" s="144"/>
      <c r="FC174" s="147"/>
      <c r="FD174" s="241">
        <f t="shared" si="3975"/>
        <v>0</v>
      </c>
      <c r="FE174" s="134" t="e">
        <f t="shared" si="3976"/>
        <v>#DIV/0!</v>
      </c>
      <c r="FF174" s="133"/>
      <c r="FG174" s="145">
        <f t="shared" si="3977"/>
        <v>0</v>
      </c>
      <c r="FH174" s="144"/>
      <c r="FI174" s="147"/>
      <c r="FJ174" s="241">
        <f t="shared" si="3978"/>
        <v>0</v>
      </c>
      <c r="FK174" s="134" t="e">
        <f t="shared" si="3979"/>
        <v>#DIV/0!</v>
      </c>
      <c r="FL174" s="133"/>
      <c r="FM174" s="145">
        <f t="shared" si="3980"/>
        <v>0</v>
      </c>
      <c r="FN174" s="144">
        <f t="shared" si="3195"/>
        <v>0</v>
      </c>
      <c r="FO174" s="147">
        <f t="shared" si="3195"/>
        <v>0</v>
      </c>
      <c r="FP174" s="241">
        <f t="shared" si="3195"/>
        <v>0</v>
      </c>
      <c r="FQ174" s="134" t="e">
        <f t="shared" si="3196"/>
        <v>#DIV/0!</v>
      </c>
      <c r="FR174" s="133">
        <f t="shared" si="3197"/>
        <v>0</v>
      </c>
      <c r="FS174" s="145">
        <f t="shared" si="3197"/>
        <v>0</v>
      </c>
      <c r="FT174" s="144"/>
      <c r="FU174" s="147"/>
      <c r="FV174" s="241">
        <f t="shared" si="3981"/>
        <v>0</v>
      </c>
      <c r="FW174" s="134" t="e">
        <f t="shared" si="3982"/>
        <v>#DIV/0!</v>
      </c>
      <c r="FX174" s="133"/>
      <c r="FY174" s="145">
        <f t="shared" si="3983"/>
        <v>0</v>
      </c>
      <c r="FZ174" s="144"/>
      <c r="GA174" s="147"/>
      <c r="GB174" s="241">
        <f t="shared" si="3984"/>
        <v>0</v>
      </c>
      <c r="GC174" s="134" t="e">
        <f t="shared" si="3985"/>
        <v>#DIV/0!</v>
      </c>
      <c r="GD174" s="133"/>
      <c r="GE174" s="145">
        <f t="shared" si="3986"/>
        <v>0</v>
      </c>
      <c r="GF174" s="144"/>
      <c r="GG174" s="147"/>
      <c r="GH174" s="241">
        <f t="shared" si="3987"/>
        <v>0</v>
      </c>
      <c r="GI174" s="134" t="e">
        <f t="shared" si="3988"/>
        <v>#DIV/0!</v>
      </c>
      <c r="GJ174" s="133"/>
      <c r="GK174" s="145">
        <f t="shared" si="3989"/>
        <v>0</v>
      </c>
      <c r="GL174" s="144">
        <f t="shared" si="3207"/>
        <v>0</v>
      </c>
      <c r="GM174" s="147">
        <f t="shared" si="3207"/>
        <v>0</v>
      </c>
      <c r="GN174" s="241">
        <f t="shared" si="3207"/>
        <v>0</v>
      </c>
      <c r="GO174" s="134" t="e">
        <f t="shared" si="3208"/>
        <v>#DIV/0!</v>
      </c>
      <c r="GP174" s="133">
        <f t="shared" si="3209"/>
        <v>0</v>
      </c>
      <c r="GQ174" s="145">
        <f t="shared" si="3209"/>
        <v>0</v>
      </c>
      <c r="GR174" s="144"/>
      <c r="GS174" s="147"/>
      <c r="GT174" s="241">
        <f t="shared" si="3990"/>
        <v>0</v>
      </c>
      <c r="GU174" s="134" t="e">
        <f t="shared" si="3991"/>
        <v>#DIV/0!</v>
      </c>
      <c r="GV174" s="133"/>
      <c r="GW174" s="145">
        <f t="shared" si="3992"/>
        <v>0</v>
      </c>
      <c r="GX174" s="144"/>
      <c r="GY174" s="147"/>
      <c r="GZ174" s="241">
        <f t="shared" si="3993"/>
        <v>0</v>
      </c>
      <c r="HA174" s="134" t="e">
        <f t="shared" si="3994"/>
        <v>#DIV/0!</v>
      </c>
      <c r="HB174" s="133"/>
      <c r="HC174" s="145">
        <f t="shared" si="3995"/>
        <v>0</v>
      </c>
      <c r="HD174" s="144"/>
      <c r="HE174" s="147"/>
      <c r="HF174" s="241">
        <f t="shared" si="3996"/>
        <v>0</v>
      </c>
      <c r="HG174" s="134" t="e">
        <f t="shared" si="3997"/>
        <v>#DIV/0!</v>
      </c>
      <c r="HH174" s="133"/>
      <c r="HI174" s="145">
        <f t="shared" si="3998"/>
        <v>0</v>
      </c>
      <c r="HJ174" s="144"/>
      <c r="HK174" s="147"/>
      <c r="HL174" s="241">
        <f t="shared" si="3999"/>
        <v>0</v>
      </c>
      <c r="HM174" s="134" t="e">
        <f t="shared" si="4000"/>
        <v>#DIV/0!</v>
      </c>
      <c r="HN174" s="133"/>
      <c r="HO174" s="145">
        <f t="shared" si="4001"/>
        <v>0</v>
      </c>
      <c r="HP174" s="144"/>
      <c r="HQ174" s="147"/>
      <c r="HR174" s="241">
        <f t="shared" si="4002"/>
        <v>0</v>
      </c>
      <c r="HS174" s="134" t="e">
        <f t="shared" si="4003"/>
        <v>#DIV/0!</v>
      </c>
      <c r="HT174" s="133"/>
      <c r="HU174" s="145">
        <f t="shared" si="4004"/>
        <v>0</v>
      </c>
      <c r="HV174" s="144"/>
      <c r="HW174" s="147"/>
      <c r="HX174" s="241">
        <f t="shared" si="4005"/>
        <v>0</v>
      </c>
      <c r="HY174" s="134" t="e">
        <f t="shared" si="4006"/>
        <v>#DIV/0!</v>
      </c>
      <c r="HZ174" s="133"/>
      <c r="IA174" s="145">
        <f t="shared" si="4007"/>
        <v>0</v>
      </c>
      <c r="IB174" s="144">
        <f t="shared" si="3228"/>
        <v>0</v>
      </c>
      <c r="IC174" s="147">
        <f t="shared" si="3228"/>
        <v>0</v>
      </c>
      <c r="ID174" s="241">
        <f t="shared" si="3228"/>
        <v>0</v>
      </c>
      <c r="IE174" s="134" t="e">
        <f t="shared" si="3229"/>
        <v>#DIV/0!</v>
      </c>
      <c r="IF174" s="133">
        <f t="shared" si="3230"/>
        <v>0</v>
      </c>
      <c r="IG174" s="145">
        <f t="shared" si="3230"/>
        <v>0</v>
      </c>
      <c r="IH174" s="144"/>
      <c r="II174" s="147"/>
      <c r="IJ174" s="241">
        <f t="shared" si="4008"/>
        <v>0</v>
      </c>
      <c r="IK174" s="134" t="e">
        <f t="shared" si="4009"/>
        <v>#DIV/0!</v>
      </c>
      <c r="IL174" s="133"/>
      <c r="IM174" s="145">
        <f t="shared" si="4010"/>
        <v>0</v>
      </c>
      <c r="IN174" s="144"/>
      <c r="IO174" s="147"/>
      <c r="IP174" s="241">
        <f t="shared" si="4011"/>
        <v>0</v>
      </c>
      <c r="IQ174" s="134" t="e">
        <f t="shared" si="4012"/>
        <v>#DIV/0!</v>
      </c>
      <c r="IR174" s="133"/>
      <c r="IS174" s="145">
        <f t="shared" si="4013"/>
        <v>0</v>
      </c>
      <c r="IT174" s="144"/>
      <c r="IU174" s="147"/>
      <c r="IV174" s="241">
        <f t="shared" si="4014"/>
        <v>0</v>
      </c>
      <c r="IW174" s="134" t="e">
        <f t="shared" si="4015"/>
        <v>#DIV/0!</v>
      </c>
      <c r="IX174" s="133"/>
      <c r="IY174" s="145">
        <f t="shared" si="4016"/>
        <v>0</v>
      </c>
      <c r="IZ174" s="144">
        <f t="shared" si="3240"/>
        <v>0</v>
      </c>
      <c r="JA174" s="147">
        <f t="shared" si="3240"/>
        <v>0</v>
      </c>
      <c r="JB174" s="241">
        <f t="shared" si="3240"/>
        <v>0</v>
      </c>
      <c r="JC174" s="134" t="e">
        <f t="shared" si="3241"/>
        <v>#DIV/0!</v>
      </c>
      <c r="JD174" s="133">
        <f t="shared" si="3242"/>
        <v>0</v>
      </c>
      <c r="JE174" s="145">
        <f t="shared" si="3242"/>
        <v>0</v>
      </c>
      <c r="JF174" s="144"/>
      <c r="JG174" s="147"/>
      <c r="JH174" s="241">
        <f t="shared" si="4017"/>
        <v>0</v>
      </c>
      <c r="JI174" s="134" t="e">
        <f t="shared" si="4018"/>
        <v>#DIV/0!</v>
      </c>
      <c r="JJ174" s="133"/>
      <c r="JK174" s="145">
        <f t="shared" si="4019"/>
        <v>0</v>
      </c>
      <c r="JL174" s="144"/>
      <c r="JM174" s="147"/>
      <c r="JN174" s="241">
        <f t="shared" si="4020"/>
        <v>0</v>
      </c>
      <c r="JO174" s="134" t="e">
        <f t="shared" si="4021"/>
        <v>#DIV/0!</v>
      </c>
      <c r="JP174" s="133"/>
      <c r="JQ174" s="145">
        <f t="shared" si="4022"/>
        <v>0</v>
      </c>
      <c r="JR174" s="144"/>
      <c r="JS174" s="147"/>
      <c r="JT174" s="241">
        <f t="shared" si="4023"/>
        <v>0</v>
      </c>
      <c r="JU174" s="134" t="e">
        <f t="shared" si="4024"/>
        <v>#DIV/0!</v>
      </c>
      <c r="JV174" s="133"/>
      <c r="JW174" s="145">
        <f t="shared" si="4025"/>
        <v>0</v>
      </c>
      <c r="JX174" s="144"/>
      <c r="JY174" s="147"/>
      <c r="JZ174" s="241">
        <f t="shared" si="4026"/>
        <v>0</v>
      </c>
      <c r="KA174" s="134" t="e">
        <f t="shared" si="4027"/>
        <v>#DIV/0!</v>
      </c>
      <c r="KB174" s="133"/>
      <c r="KC174" s="145">
        <f t="shared" si="4028"/>
        <v>0</v>
      </c>
      <c r="KD174" s="144">
        <f t="shared" si="3255"/>
        <v>0</v>
      </c>
      <c r="KE174" s="147">
        <f t="shared" si="3255"/>
        <v>0</v>
      </c>
      <c r="KF174" s="241">
        <f t="shared" si="3255"/>
        <v>0</v>
      </c>
      <c r="KG174" s="134" t="e">
        <f t="shared" si="3256"/>
        <v>#DIV/0!</v>
      </c>
      <c r="KH174" s="133">
        <f t="shared" si="3257"/>
        <v>0</v>
      </c>
      <c r="KI174" s="145">
        <f t="shared" si="3257"/>
        <v>0</v>
      </c>
      <c r="KJ174" s="144"/>
      <c r="KK174" s="147"/>
      <c r="KL174" s="241">
        <f t="shared" si="4029"/>
        <v>0</v>
      </c>
      <c r="KM174" s="134" t="e">
        <f t="shared" si="4030"/>
        <v>#DIV/0!</v>
      </c>
      <c r="KN174" s="133"/>
      <c r="KO174" s="145">
        <f t="shared" si="4031"/>
        <v>0</v>
      </c>
      <c r="KP174" s="144"/>
      <c r="KQ174" s="147"/>
      <c r="KR174" s="241">
        <f t="shared" si="4032"/>
        <v>0</v>
      </c>
      <c r="KS174" s="134" t="e">
        <f t="shared" si="4033"/>
        <v>#DIV/0!</v>
      </c>
      <c r="KT174" s="133"/>
      <c r="KU174" s="145">
        <f t="shared" si="4034"/>
        <v>0</v>
      </c>
      <c r="KV174" s="144">
        <f t="shared" si="3264"/>
        <v>0</v>
      </c>
      <c r="KW174" s="147">
        <f t="shared" si="3264"/>
        <v>0</v>
      </c>
      <c r="KX174" s="241">
        <f t="shared" si="3264"/>
        <v>0</v>
      </c>
      <c r="KY174" s="134" t="e">
        <f t="shared" si="3265"/>
        <v>#DIV/0!</v>
      </c>
      <c r="KZ174" s="133">
        <f t="shared" si="3266"/>
        <v>0</v>
      </c>
      <c r="LA174" s="145">
        <f t="shared" si="3266"/>
        <v>0</v>
      </c>
      <c r="LB174" s="144"/>
      <c r="LC174" s="147"/>
      <c r="LD174" s="241">
        <f t="shared" si="4035"/>
        <v>0</v>
      </c>
      <c r="LE174" s="134" t="e">
        <f t="shared" si="4036"/>
        <v>#DIV/0!</v>
      </c>
      <c r="LF174" s="133"/>
      <c r="LG174" s="145">
        <f t="shared" si="4037"/>
        <v>0</v>
      </c>
      <c r="LH174" s="144"/>
      <c r="LI174" s="147"/>
      <c r="LJ174" s="241">
        <f t="shared" si="4038"/>
        <v>0</v>
      </c>
      <c r="LK174" s="134" t="e">
        <f t="shared" si="4039"/>
        <v>#DIV/0!</v>
      </c>
      <c r="LL174" s="133"/>
      <c r="LM174" s="145">
        <f t="shared" si="4040"/>
        <v>0</v>
      </c>
      <c r="LN174" s="144">
        <f t="shared" si="3273"/>
        <v>0</v>
      </c>
      <c r="LO174" s="147">
        <f t="shared" si="3273"/>
        <v>0</v>
      </c>
      <c r="LP174" s="241">
        <f t="shared" si="3273"/>
        <v>0</v>
      </c>
      <c r="LQ174" s="134" t="e">
        <f t="shared" si="3274"/>
        <v>#DIV/0!</v>
      </c>
      <c r="LR174" s="133">
        <f t="shared" si="3275"/>
        <v>0</v>
      </c>
      <c r="LS174" s="145">
        <f t="shared" si="3275"/>
        <v>0</v>
      </c>
      <c r="LT174" s="144"/>
      <c r="LU174" s="147"/>
      <c r="LV174" s="241">
        <f t="shared" si="4041"/>
        <v>0</v>
      </c>
      <c r="LW174" s="134" t="e">
        <f t="shared" si="4042"/>
        <v>#DIV/0!</v>
      </c>
      <c r="LX174" s="133"/>
      <c r="LY174" s="145">
        <f t="shared" si="4043"/>
        <v>0</v>
      </c>
      <c r="LZ174" s="144"/>
      <c r="MA174" s="147"/>
      <c r="MB174" s="241">
        <f t="shared" si="4044"/>
        <v>0</v>
      </c>
      <c r="MC174" s="134" t="e">
        <f t="shared" si="4045"/>
        <v>#DIV/0!</v>
      </c>
      <c r="MD174" s="133"/>
      <c r="ME174" s="145">
        <f t="shared" si="4046"/>
        <v>0</v>
      </c>
      <c r="MF174" s="144">
        <f t="shared" si="3282"/>
        <v>0</v>
      </c>
      <c r="MG174" s="147">
        <f t="shared" si="3282"/>
        <v>0</v>
      </c>
      <c r="MH174" s="241">
        <f t="shared" si="3282"/>
        <v>0</v>
      </c>
      <c r="MI174" s="134" t="e">
        <f t="shared" si="3283"/>
        <v>#DIV/0!</v>
      </c>
      <c r="MJ174" s="133">
        <f t="shared" si="3284"/>
        <v>0</v>
      </c>
      <c r="MK174" s="145">
        <f t="shared" si="3284"/>
        <v>0</v>
      </c>
      <c r="ML174" s="144"/>
      <c r="MM174" s="147"/>
      <c r="MN174" s="241">
        <f t="shared" si="4047"/>
        <v>0</v>
      </c>
      <c r="MO174" s="134" t="e">
        <f t="shared" si="4048"/>
        <v>#DIV/0!</v>
      </c>
      <c r="MP174" s="133"/>
      <c r="MQ174" s="145">
        <f t="shared" si="4049"/>
        <v>0</v>
      </c>
      <c r="MR174" s="144"/>
      <c r="MS174" s="147"/>
      <c r="MT174" s="241">
        <f t="shared" si="4050"/>
        <v>0</v>
      </c>
      <c r="MU174" s="134" t="e">
        <f t="shared" si="4051"/>
        <v>#DIV/0!</v>
      </c>
      <c r="MV174" s="133"/>
      <c r="MW174" s="145">
        <f t="shared" si="4052"/>
        <v>0</v>
      </c>
      <c r="MX174" s="144">
        <f t="shared" si="3291"/>
        <v>0</v>
      </c>
      <c r="MY174" s="147">
        <f t="shared" si="3291"/>
        <v>0</v>
      </c>
      <c r="MZ174" s="241">
        <f t="shared" si="3291"/>
        <v>0</v>
      </c>
      <c r="NA174" s="134" t="e">
        <f t="shared" si="3292"/>
        <v>#DIV/0!</v>
      </c>
      <c r="NB174" s="133">
        <f t="shared" si="3293"/>
        <v>0</v>
      </c>
      <c r="NC174" s="145">
        <f t="shared" si="3293"/>
        <v>0</v>
      </c>
      <c r="ND174" s="144"/>
      <c r="NE174" s="147"/>
      <c r="NF174" s="241">
        <f t="shared" si="4053"/>
        <v>0</v>
      </c>
      <c r="NG174" s="134" t="e">
        <f t="shared" si="4054"/>
        <v>#DIV/0!</v>
      </c>
      <c r="NH174" s="133"/>
      <c r="NI174" s="145">
        <f t="shared" si="4055"/>
        <v>0</v>
      </c>
      <c r="NJ174" s="144"/>
      <c r="NK174" s="147"/>
      <c r="NL174" s="241">
        <f t="shared" si="4056"/>
        <v>0</v>
      </c>
      <c r="NM174" s="134" t="e">
        <f t="shared" si="4057"/>
        <v>#DIV/0!</v>
      </c>
      <c r="NN174" s="133"/>
      <c r="NO174" s="145">
        <f t="shared" si="4058"/>
        <v>0</v>
      </c>
      <c r="NP174" s="144">
        <f t="shared" si="3300"/>
        <v>0</v>
      </c>
      <c r="NQ174" s="147">
        <f t="shared" si="3300"/>
        <v>0</v>
      </c>
      <c r="NR174" s="241">
        <f t="shared" si="3300"/>
        <v>0</v>
      </c>
      <c r="NS174" s="134" t="e">
        <f t="shared" si="3301"/>
        <v>#DIV/0!</v>
      </c>
      <c r="NT174" s="133">
        <f t="shared" si="3302"/>
        <v>0</v>
      </c>
      <c r="NU174" s="145">
        <f t="shared" si="3302"/>
        <v>0</v>
      </c>
      <c r="NV174" s="144"/>
      <c r="NW174" s="147"/>
      <c r="NX174" s="241">
        <f t="shared" si="4059"/>
        <v>0</v>
      </c>
      <c r="NY174" s="134" t="e">
        <f t="shared" si="4060"/>
        <v>#DIV/0!</v>
      </c>
      <c r="NZ174" s="133"/>
      <c r="OA174" s="145">
        <f t="shared" si="4061"/>
        <v>0</v>
      </c>
      <c r="OB174" s="144"/>
      <c r="OC174" s="147"/>
      <c r="OD174" s="241">
        <f t="shared" si="4062"/>
        <v>0</v>
      </c>
      <c r="OE174" s="134" t="e">
        <f t="shared" si="4063"/>
        <v>#DIV/0!</v>
      </c>
      <c r="OF174" s="133"/>
      <c r="OG174" s="145">
        <f t="shared" si="4064"/>
        <v>0</v>
      </c>
      <c r="OH174" s="144"/>
      <c r="OI174" s="147"/>
      <c r="OJ174" s="241">
        <f t="shared" si="4065"/>
        <v>0</v>
      </c>
      <c r="OK174" s="134" t="e">
        <f t="shared" si="4066"/>
        <v>#DIV/0!</v>
      </c>
      <c r="OL174" s="133"/>
      <c r="OM174" s="145">
        <f t="shared" si="4067"/>
        <v>0</v>
      </c>
      <c r="ON174" s="144">
        <f t="shared" si="3312"/>
        <v>0</v>
      </c>
      <c r="OO174" s="147">
        <f t="shared" si="3312"/>
        <v>0</v>
      </c>
      <c r="OP174" s="241">
        <f t="shared" si="3312"/>
        <v>0</v>
      </c>
      <c r="OQ174" s="134" t="e">
        <f t="shared" si="3313"/>
        <v>#DIV/0!</v>
      </c>
      <c r="OR174" s="133">
        <f t="shared" si="3314"/>
        <v>0</v>
      </c>
      <c r="OS174" s="145">
        <f t="shared" si="3314"/>
        <v>0</v>
      </c>
      <c r="OT174" s="144"/>
      <c r="OU174" s="147"/>
      <c r="OV174" s="241">
        <f t="shared" si="4068"/>
        <v>0</v>
      </c>
      <c r="OW174" s="134" t="e">
        <f t="shared" si="4069"/>
        <v>#DIV/0!</v>
      </c>
      <c r="OX174" s="133"/>
      <c r="OY174" s="145">
        <f t="shared" si="4070"/>
        <v>0</v>
      </c>
      <c r="OZ174" s="144"/>
      <c r="PA174" s="147"/>
      <c r="PB174" s="241">
        <f t="shared" si="4071"/>
        <v>0</v>
      </c>
      <c r="PC174" s="134" t="e">
        <f t="shared" si="4072"/>
        <v>#DIV/0!</v>
      </c>
      <c r="PD174" s="133"/>
      <c r="PE174" s="145">
        <f t="shared" si="4073"/>
        <v>0</v>
      </c>
      <c r="PF174" s="144">
        <f t="shared" si="3321"/>
        <v>0</v>
      </c>
      <c r="PG174" s="147">
        <f t="shared" si="3321"/>
        <v>0</v>
      </c>
      <c r="PH174" s="241">
        <f t="shared" si="3321"/>
        <v>0</v>
      </c>
      <c r="PI174" s="134" t="e">
        <f t="shared" si="3322"/>
        <v>#DIV/0!</v>
      </c>
      <c r="PJ174" s="133">
        <f t="shared" si="3323"/>
        <v>0</v>
      </c>
      <c r="PK174" s="145">
        <f t="shared" si="3323"/>
        <v>0</v>
      </c>
      <c r="PL174" s="144"/>
      <c r="PM174" s="147"/>
      <c r="PN174" s="241">
        <f t="shared" si="4074"/>
        <v>0</v>
      </c>
      <c r="PO174" s="134" t="e">
        <f t="shared" si="4075"/>
        <v>#DIV/0!</v>
      </c>
      <c r="PP174" s="133"/>
      <c r="PQ174" s="145">
        <f t="shared" si="4076"/>
        <v>0</v>
      </c>
      <c r="PR174" s="144"/>
      <c r="PS174" s="147"/>
      <c r="PT174" s="241">
        <f t="shared" si="4077"/>
        <v>0</v>
      </c>
      <c r="PU174" s="134" t="e">
        <f t="shared" si="4078"/>
        <v>#DIV/0!</v>
      </c>
      <c r="PV174" s="133"/>
      <c r="PW174" s="145">
        <f t="shared" si="4079"/>
        <v>0</v>
      </c>
    </row>
    <row r="175" spans="1:439" s="98" customFormat="1">
      <c r="A175" s="150"/>
      <c r="B175" s="217" t="s">
        <v>920</v>
      </c>
      <c r="C175" s="217"/>
      <c r="D175" s="164">
        <f>SUM(D170:D174)</f>
        <v>0</v>
      </c>
      <c r="E175" s="164">
        <f t="shared" ref="E175:J175" si="4080">SUM(E170:E174)</f>
        <v>0</v>
      </c>
      <c r="F175" s="164">
        <f t="shared" si="4080"/>
        <v>0</v>
      </c>
      <c r="G175" s="164">
        <f t="shared" si="4080"/>
        <v>0</v>
      </c>
      <c r="H175" s="164">
        <f t="shared" si="4080"/>
        <v>0</v>
      </c>
      <c r="I175" s="164">
        <f t="shared" si="4080"/>
        <v>0</v>
      </c>
      <c r="J175" s="164">
        <f t="shared" si="4080"/>
        <v>0</v>
      </c>
      <c r="K175" s="165" t="e">
        <f t="shared" si="3092"/>
        <v>#DIV/0!</v>
      </c>
      <c r="L175" s="164">
        <f t="shared" ref="L175:M175" si="4081">SUM(L170:L174)</f>
        <v>0</v>
      </c>
      <c r="M175" s="166">
        <f t="shared" si="4081"/>
        <v>0</v>
      </c>
      <c r="N175" s="167">
        <f t="shared" si="3115"/>
        <v>0</v>
      </c>
      <c r="O175" s="168">
        <f t="shared" si="3115"/>
        <v>0</v>
      </c>
      <c r="P175" s="168">
        <f t="shared" si="3115"/>
        <v>0</v>
      </c>
      <c r="Q175" s="169" t="e">
        <f t="shared" si="3116"/>
        <v>#DIV/0!</v>
      </c>
      <c r="R175" s="168">
        <f t="shared" si="3117"/>
        <v>0</v>
      </c>
      <c r="S175" s="170">
        <f t="shared" si="3117"/>
        <v>0</v>
      </c>
      <c r="T175" s="171">
        <f>SUM(T170:T174)</f>
        <v>0</v>
      </c>
      <c r="U175" s="172">
        <f t="shared" ref="U175:V175" si="4082">SUM(U170:U174)</f>
        <v>0</v>
      </c>
      <c r="V175" s="172">
        <f t="shared" si="4082"/>
        <v>0</v>
      </c>
      <c r="W175" s="173" t="e">
        <f t="shared" si="3120"/>
        <v>#DIV/0!</v>
      </c>
      <c r="X175" s="172">
        <f t="shared" ref="X175:CG175" si="4083">SUM(X170:X174)</f>
        <v>0</v>
      </c>
      <c r="Y175" s="174">
        <f t="shared" si="4083"/>
        <v>0</v>
      </c>
      <c r="Z175" s="175">
        <f t="shared" si="4083"/>
        <v>0</v>
      </c>
      <c r="AA175" s="164">
        <f t="shared" si="4083"/>
        <v>0</v>
      </c>
      <c r="AB175" s="164">
        <f t="shared" si="4083"/>
        <v>0</v>
      </c>
      <c r="AC175" s="165" t="e">
        <f t="shared" si="4083"/>
        <v>#DIV/0!</v>
      </c>
      <c r="AD175" s="164">
        <f t="shared" si="4083"/>
        <v>0</v>
      </c>
      <c r="AE175" s="176">
        <f t="shared" si="4083"/>
        <v>0</v>
      </c>
      <c r="AF175" s="175">
        <f t="shared" si="4083"/>
        <v>0</v>
      </c>
      <c r="AG175" s="164">
        <f t="shared" si="4083"/>
        <v>0</v>
      </c>
      <c r="AH175" s="164">
        <f t="shared" si="4083"/>
        <v>0</v>
      </c>
      <c r="AI175" s="165" t="e">
        <f t="shared" si="4083"/>
        <v>#DIV/0!</v>
      </c>
      <c r="AJ175" s="164">
        <f t="shared" si="4083"/>
        <v>0</v>
      </c>
      <c r="AK175" s="176">
        <f t="shared" si="4083"/>
        <v>0</v>
      </c>
      <c r="AL175" s="175">
        <f t="shared" si="3129"/>
        <v>0</v>
      </c>
      <c r="AM175" s="164">
        <f t="shared" si="3129"/>
        <v>0</v>
      </c>
      <c r="AN175" s="164">
        <f t="shared" si="3129"/>
        <v>0</v>
      </c>
      <c r="AO175" s="165" t="e">
        <f t="shared" si="3130"/>
        <v>#DIV/0!</v>
      </c>
      <c r="AP175" s="164">
        <f t="shared" si="3131"/>
        <v>0</v>
      </c>
      <c r="AQ175" s="176">
        <f t="shared" si="3131"/>
        <v>0</v>
      </c>
      <c r="AR175" s="175">
        <f t="shared" si="4083"/>
        <v>0</v>
      </c>
      <c r="AS175" s="164">
        <f t="shared" si="4083"/>
        <v>0</v>
      </c>
      <c r="AT175" s="164">
        <f t="shared" si="4083"/>
        <v>0</v>
      </c>
      <c r="AU175" s="165" t="e">
        <f t="shared" si="4083"/>
        <v>#DIV/0!</v>
      </c>
      <c r="AV175" s="164">
        <f t="shared" si="4083"/>
        <v>0</v>
      </c>
      <c r="AW175" s="176">
        <f t="shared" si="4083"/>
        <v>0</v>
      </c>
      <c r="AX175" s="175">
        <f t="shared" si="4083"/>
        <v>0</v>
      </c>
      <c r="AY175" s="164">
        <f t="shared" si="4083"/>
        <v>0</v>
      </c>
      <c r="AZ175" s="164">
        <f t="shared" si="4083"/>
        <v>0</v>
      </c>
      <c r="BA175" s="165" t="e">
        <f t="shared" si="4083"/>
        <v>#DIV/0!</v>
      </c>
      <c r="BB175" s="164">
        <f t="shared" si="4083"/>
        <v>0</v>
      </c>
      <c r="BC175" s="176">
        <f t="shared" si="4083"/>
        <v>0</v>
      </c>
      <c r="BD175" s="175">
        <f t="shared" si="4083"/>
        <v>0</v>
      </c>
      <c r="BE175" s="164">
        <f t="shared" si="4083"/>
        <v>0</v>
      </c>
      <c r="BF175" s="164">
        <f t="shared" si="4083"/>
        <v>0</v>
      </c>
      <c r="BG175" s="165" t="e">
        <f t="shared" si="4083"/>
        <v>#DIV/0!</v>
      </c>
      <c r="BH175" s="164">
        <f t="shared" si="4083"/>
        <v>0</v>
      </c>
      <c r="BI175" s="176">
        <f t="shared" si="4083"/>
        <v>0</v>
      </c>
      <c r="BJ175" s="175">
        <f t="shared" si="3141"/>
        <v>0</v>
      </c>
      <c r="BK175" s="164">
        <f t="shared" si="3141"/>
        <v>0</v>
      </c>
      <c r="BL175" s="164">
        <f t="shared" si="3141"/>
        <v>0</v>
      </c>
      <c r="BM175" s="165" t="e">
        <f t="shared" si="3142"/>
        <v>#DIV/0!</v>
      </c>
      <c r="BN175" s="164">
        <f t="shared" si="3143"/>
        <v>0</v>
      </c>
      <c r="BO175" s="176">
        <f t="shared" si="3143"/>
        <v>0</v>
      </c>
      <c r="BP175" s="175">
        <f t="shared" si="4083"/>
        <v>0</v>
      </c>
      <c r="BQ175" s="164">
        <f t="shared" si="4083"/>
        <v>0</v>
      </c>
      <c r="BR175" s="164">
        <f t="shared" si="4083"/>
        <v>0</v>
      </c>
      <c r="BS175" s="165" t="e">
        <f t="shared" si="4083"/>
        <v>#DIV/0!</v>
      </c>
      <c r="BT175" s="164">
        <f t="shared" si="4083"/>
        <v>0</v>
      </c>
      <c r="BU175" s="176">
        <f t="shared" si="4083"/>
        <v>0</v>
      </c>
      <c r="BV175" s="175">
        <f t="shared" si="4083"/>
        <v>0</v>
      </c>
      <c r="BW175" s="164">
        <f t="shared" si="4083"/>
        <v>0</v>
      </c>
      <c r="BX175" s="164">
        <f t="shared" si="4083"/>
        <v>0</v>
      </c>
      <c r="BY175" s="165" t="e">
        <f t="shared" si="4083"/>
        <v>#DIV/0!</v>
      </c>
      <c r="BZ175" s="164">
        <f t="shared" si="4083"/>
        <v>0</v>
      </c>
      <c r="CA175" s="176">
        <f t="shared" si="4083"/>
        <v>0</v>
      </c>
      <c r="CB175" s="175">
        <f t="shared" si="4083"/>
        <v>0</v>
      </c>
      <c r="CC175" s="164">
        <f t="shared" si="4083"/>
        <v>0</v>
      </c>
      <c r="CD175" s="164">
        <f t="shared" si="4083"/>
        <v>0</v>
      </c>
      <c r="CE175" s="165" t="e">
        <f t="shared" si="4083"/>
        <v>#DIV/0!</v>
      </c>
      <c r="CF175" s="164">
        <f t="shared" si="4083"/>
        <v>0</v>
      </c>
      <c r="CG175" s="176">
        <f t="shared" si="4083"/>
        <v>0</v>
      </c>
      <c r="CH175" s="175">
        <f t="shared" si="3153"/>
        <v>0</v>
      </c>
      <c r="CI175" s="164">
        <f t="shared" si="3153"/>
        <v>0</v>
      </c>
      <c r="CJ175" s="164">
        <f t="shared" si="3153"/>
        <v>0</v>
      </c>
      <c r="CK175" s="165" t="e">
        <f t="shared" si="3154"/>
        <v>#DIV/0!</v>
      </c>
      <c r="CL175" s="164">
        <f t="shared" si="3155"/>
        <v>0</v>
      </c>
      <c r="CM175" s="176">
        <f t="shared" si="3155"/>
        <v>0</v>
      </c>
      <c r="CN175" s="175">
        <f t="shared" ref="CN175:EC175" si="4084">SUM(CN170:CN174)</f>
        <v>0</v>
      </c>
      <c r="CO175" s="164">
        <f t="shared" si="4084"/>
        <v>0</v>
      </c>
      <c r="CP175" s="164">
        <f t="shared" si="4084"/>
        <v>0</v>
      </c>
      <c r="CQ175" s="165" t="e">
        <f t="shared" si="4084"/>
        <v>#DIV/0!</v>
      </c>
      <c r="CR175" s="164">
        <f t="shared" si="4084"/>
        <v>0</v>
      </c>
      <c r="CS175" s="176">
        <f t="shared" si="4084"/>
        <v>0</v>
      </c>
      <c r="CT175" s="175">
        <f t="shared" si="4084"/>
        <v>0</v>
      </c>
      <c r="CU175" s="164">
        <f t="shared" si="4084"/>
        <v>0</v>
      </c>
      <c r="CV175" s="164">
        <f t="shared" si="4084"/>
        <v>0</v>
      </c>
      <c r="CW175" s="165" t="e">
        <f t="shared" si="4084"/>
        <v>#DIV/0!</v>
      </c>
      <c r="CX175" s="164">
        <f t="shared" si="4084"/>
        <v>0</v>
      </c>
      <c r="CY175" s="176">
        <f t="shared" si="4084"/>
        <v>0</v>
      </c>
      <c r="CZ175" s="175">
        <f t="shared" si="4084"/>
        <v>0</v>
      </c>
      <c r="DA175" s="164">
        <f t="shared" si="4084"/>
        <v>0</v>
      </c>
      <c r="DB175" s="164">
        <f t="shared" si="4084"/>
        <v>0</v>
      </c>
      <c r="DC175" s="165" t="e">
        <f t="shared" si="4084"/>
        <v>#DIV/0!</v>
      </c>
      <c r="DD175" s="164">
        <f t="shared" si="4084"/>
        <v>0</v>
      </c>
      <c r="DE175" s="176">
        <f t="shared" si="4084"/>
        <v>0</v>
      </c>
      <c r="DF175" s="175">
        <f t="shared" si="3165"/>
        <v>0</v>
      </c>
      <c r="DG175" s="164">
        <f t="shared" si="3165"/>
        <v>0</v>
      </c>
      <c r="DH175" s="164">
        <f t="shared" si="3165"/>
        <v>0</v>
      </c>
      <c r="DI175" s="165" t="e">
        <f t="shared" si="3166"/>
        <v>#DIV/0!</v>
      </c>
      <c r="DJ175" s="164">
        <f t="shared" si="3167"/>
        <v>0</v>
      </c>
      <c r="DK175" s="176">
        <f t="shared" si="3167"/>
        <v>0</v>
      </c>
      <c r="DL175" s="175">
        <f t="shared" si="4084"/>
        <v>0</v>
      </c>
      <c r="DM175" s="164">
        <f t="shared" si="4084"/>
        <v>0</v>
      </c>
      <c r="DN175" s="164">
        <f t="shared" si="4084"/>
        <v>0</v>
      </c>
      <c r="DO175" s="165" t="e">
        <f t="shared" si="4084"/>
        <v>#DIV/0!</v>
      </c>
      <c r="DP175" s="164">
        <f t="shared" si="4084"/>
        <v>0</v>
      </c>
      <c r="DQ175" s="176">
        <f t="shared" si="4084"/>
        <v>0</v>
      </c>
      <c r="DR175" s="175">
        <f t="shared" si="4084"/>
        <v>0</v>
      </c>
      <c r="DS175" s="164">
        <f t="shared" si="4084"/>
        <v>0</v>
      </c>
      <c r="DT175" s="164">
        <f t="shared" si="4084"/>
        <v>0</v>
      </c>
      <c r="DU175" s="165" t="e">
        <f t="shared" si="4084"/>
        <v>#DIV/0!</v>
      </c>
      <c r="DV175" s="164">
        <f t="shared" si="4084"/>
        <v>0</v>
      </c>
      <c r="DW175" s="176">
        <f t="shared" si="4084"/>
        <v>0</v>
      </c>
      <c r="DX175" s="175">
        <f t="shared" si="4084"/>
        <v>0</v>
      </c>
      <c r="DY175" s="164">
        <f t="shared" si="4084"/>
        <v>0</v>
      </c>
      <c r="DZ175" s="164">
        <f t="shared" si="4084"/>
        <v>0</v>
      </c>
      <c r="EA175" s="165" t="e">
        <f t="shared" si="4084"/>
        <v>#DIV/0!</v>
      </c>
      <c r="EB175" s="164">
        <f t="shared" si="4084"/>
        <v>0</v>
      </c>
      <c r="EC175" s="176">
        <f t="shared" si="4084"/>
        <v>0</v>
      </c>
      <c r="ED175" s="175">
        <f t="shared" si="3177"/>
        <v>0</v>
      </c>
      <c r="EE175" s="164">
        <f t="shared" si="3177"/>
        <v>0</v>
      </c>
      <c r="EF175" s="164">
        <f t="shared" si="3177"/>
        <v>0</v>
      </c>
      <c r="EG175" s="165" t="e">
        <f t="shared" si="3178"/>
        <v>#DIV/0!</v>
      </c>
      <c r="EH175" s="164">
        <f t="shared" si="3179"/>
        <v>0</v>
      </c>
      <c r="EI175" s="176">
        <f t="shared" si="3179"/>
        <v>0</v>
      </c>
      <c r="EJ175" s="175">
        <f t="shared" ref="EJ175:FM175" si="4085">SUM(EJ170:EJ174)</f>
        <v>0</v>
      </c>
      <c r="EK175" s="164">
        <f t="shared" si="4085"/>
        <v>0</v>
      </c>
      <c r="EL175" s="164">
        <f t="shared" si="4085"/>
        <v>0</v>
      </c>
      <c r="EM175" s="165" t="e">
        <f t="shared" si="4085"/>
        <v>#DIV/0!</v>
      </c>
      <c r="EN175" s="164">
        <f t="shared" si="4085"/>
        <v>0</v>
      </c>
      <c r="EO175" s="176">
        <f t="shared" si="4085"/>
        <v>0</v>
      </c>
      <c r="EP175" s="175">
        <f t="shared" si="4085"/>
        <v>0</v>
      </c>
      <c r="EQ175" s="164">
        <f t="shared" si="4085"/>
        <v>0</v>
      </c>
      <c r="ER175" s="164">
        <f t="shared" si="4085"/>
        <v>0</v>
      </c>
      <c r="ES175" s="165" t="e">
        <f t="shared" si="4085"/>
        <v>#DIV/0!</v>
      </c>
      <c r="ET175" s="164">
        <f t="shared" si="4085"/>
        <v>0</v>
      </c>
      <c r="EU175" s="176">
        <f t="shared" si="4085"/>
        <v>0</v>
      </c>
      <c r="EV175" s="175">
        <f t="shared" si="4085"/>
        <v>0</v>
      </c>
      <c r="EW175" s="164">
        <f t="shared" si="4085"/>
        <v>0</v>
      </c>
      <c r="EX175" s="164">
        <f t="shared" si="4085"/>
        <v>0</v>
      </c>
      <c r="EY175" s="165" t="e">
        <f t="shared" si="4085"/>
        <v>#DIV/0!</v>
      </c>
      <c r="EZ175" s="164">
        <f t="shared" si="4085"/>
        <v>0</v>
      </c>
      <c r="FA175" s="176">
        <f t="shared" si="4085"/>
        <v>0</v>
      </c>
      <c r="FB175" s="175">
        <f t="shared" si="4085"/>
        <v>0</v>
      </c>
      <c r="FC175" s="164">
        <f t="shared" si="4085"/>
        <v>0</v>
      </c>
      <c r="FD175" s="164">
        <f t="shared" si="4085"/>
        <v>0</v>
      </c>
      <c r="FE175" s="165" t="e">
        <f t="shared" si="4085"/>
        <v>#DIV/0!</v>
      </c>
      <c r="FF175" s="164">
        <f t="shared" si="4085"/>
        <v>0</v>
      </c>
      <c r="FG175" s="176">
        <f t="shared" si="4085"/>
        <v>0</v>
      </c>
      <c r="FH175" s="175">
        <f t="shared" si="4085"/>
        <v>0</v>
      </c>
      <c r="FI175" s="164">
        <f t="shared" si="4085"/>
        <v>0</v>
      </c>
      <c r="FJ175" s="164">
        <f t="shared" si="4085"/>
        <v>0</v>
      </c>
      <c r="FK175" s="165" t="e">
        <f t="shared" si="4085"/>
        <v>#DIV/0!</v>
      </c>
      <c r="FL175" s="164">
        <f t="shared" si="4085"/>
        <v>0</v>
      </c>
      <c r="FM175" s="176">
        <f t="shared" si="4085"/>
        <v>0</v>
      </c>
      <c r="FN175" s="175">
        <f t="shared" si="3195"/>
        <v>0</v>
      </c>
      <c r="FO175" s="164">
        <f t="shared" si="3195"/>
        <v>0</v>
      </c>
      <c r="FP175" s="164">
        <f t="shared" si="3195"/>
        <v>0</v>
      </c>
      <c r="FQ175" s="165" t="e">
        <f t="shared" si="3196"/>
        <v>#DIV/0!</v>
      </c>
      <c r="FR175" s="164">
        <f t="shared" si="3197"/>
        <v>0</v>
      </c>
      <c r="FS175" s="176">
        <f t="shared" si="3197"/>
        <v>0</v>
      </c>
      <c r="FT175" s="175">
        <f t="shared" ref="FT175:GK175" si="4086">SUM(FT170:FT174)</f>
        <v>0</v>
      </c>
      <c r="FU175" s="164">
        <f t="shared" si="4086"/>
        <v>0</v>
      </c>
      <c r="FV175" s="164">
        <f t="shared" si="4086"/>
        <v>0</v>
      </c>
      <c r="FW175" s="165" t="e">
        <f t="shared" si="4086"/>
        <v>#DIV/0!</v>
      </c>
      <c r="FX175" s="164">
        <f t="shared" si="4086"/>
        <v>0</v>
      </c>
      <c r="FY175" s="176">
        <f t="shared" si="4086"/>
        <v>0</v>
      </c>
      <c r="FZ175" s="175">
        <f t="shared" si="4086"/>
        <v>0</v>
      </c>
      <c r="GA175" s="164">
        <f t="shared" si="4086"/>
        <v>0</v>
      </c>
      <c r="GB175" s="164">
        <f t="shared" si="4086"/>
        <v>0</v>
      </c>
      <c r="GC175" s="165" t="e">
        <f t="shared" si="4086"/>
        <v>#DIV/0!</v>
      </c>
      <c r="GD175" s="164">
        <f t="shared" si="4086"/>
        <v>0</v>
      </c>
      <c r="GE175" s="176">
        <f t="shared" si="4086"/>
        <v>0</v>
      </c>
      <c r="GF175" s="175">
        <f t="shared" si="4086"/>
        <v>0</v>
      </c>
      <c r="GG175" s="164">
        <f t="shared" si="4086"/>
        <v>0</v>
      </c>
      <c r="GH175" s="164">
        <f t="shared" si="4086"/>
        <v>0</v>
      </c>
      <c r="GI175" s="165" t="e">
        <f t="shared" si="4086"/>
        <v>#DIV/0!</v>
      </c>
      <c r="GJ175" s="164">
        <f t="shared" si="4086"/>
        <v>0</v>
      </c>
      <c r="GK175" s="176">
        <f t="shared" si="4086"/>
        <v>0</v>
      </c>
      <c r="GL175" s="175">
        <f t="shared" si="3207"/>
        <v>0</v>
      </c>
      <c r="GM175" s="164">
        <f t="shared" si="3207"/>
        <v>0</v>
      </c>
      <c r="GN175" s="164">
        <f t="shared" si="3207"/>
        <v>0</v>
      </c>
      <c r="GO175" s="165" t="e">
        <f t="shared" si="3208"/>
        <v>#DIV/0!</v>
      </c>
      <c r="GP175" s="164">
        <f t="shared" si="3209"/>
        <v>0</v>
      </c>
      <c r="GQ175" s="176">
        <f t="shared" si="3209"/>
        <v>0</v>
      </c>
      <c r="GR175" s="175">
        <f t="shared" ref="GR175:IA175" si="4087">SUM(GR170:GR174)</f>
        <v>0</v>
      </c>
      <c r="GS175" s="164">
        <f t="shared" si="4087"/>
        <v>0</v>
      </c>
      <c r="GT175" s="164">
        <f t="shared" si="4087"/>
        <v>0</v>
      </c>
      <c r="GU175" s="165" t="e">
        <f t="shared" si="4087"/>
        <v>#DIV/0!</v>
      </c>
      <c r="GV175" s="164">
        <f t="shared" si="4087"/>
        <v>0</v>
      </c>
      <c r="GW175" s="176">
        <f t="shared" si="4087"/>
        <v>0</v>
      </c>
      <c r="GX175" s="175">
        <f t="shared" si="4087"/>
        <v>0</v>
      </c>
      <c r="GY175" s="164">
        <f t="shared" si="4087"/>
        <v>0</v>
      </c>
      <c r="GZ175" s="164">
        <f t="shared" si="4087"/>
        <v>0</v>
      </c>
      <c r="HA175" s="165" t="e">
        <f t="shared" si="4087"/>
        <v>#DIV/0!</v>
      </c>
      <c r="HB175" s="164">
        <f t="shared" si="4087"/>
        <v>0</v>
      </c>
      <c r="HC175" s="176">
        <f t="shared" si="4087"/>
        <v>0</v>
      </c>
      <c r="HD175" s="175">
        <f t="shared" si="4087"/>
        <v>0</v>
      </c>
      <c r="HE175" s="164">
        <f t="shared" si="4087"/>
        <v>0</v>
      </c>
      <c r="HF175" s="164">
        <f t="shared" si="4087"/>
        <v>0</v>
      </c>
      <c r="HG175" s="165" t="e">
        <f t="shared" si="4087"/>
        <v>#DIV/0!</v>
      </c>
      <c r="HH175" s="164">
        <f t="shared" si="4087"/>
        <v>0</v>
      </c>
      <c r="HI175" s="176">
        <f t="shared" si="4087"/>
        <v>0</v>
      </c>
      <c r="HJ175" s="175">
        <f t="shared" si="4087"/>
        <v>0</v>
      </c>
      <c r="HK175" s="164">
        <f t="shared" si="4087"/>
        <v>0</v>
      </c>
      <c r="HL175" s="164">
        <f t="shared" si="4087"/>
        <v>0</v>
      </c>
      <c r="HM175" s="165" t="e">
        <f t="shared" si="4087"/>
        <v>#DIV/0!</v>
      </c>
      <c r="HN175" s="164">
        <f t="shared" si="4087"/>
        <v>0</v>
      </c>
      <c r="HO175" s="176">
        <f t="shared" si="4087"/>
        <v>0</v>
      </c>
      <c r="HP175" s="175">
        <f t="shared" si="4087"/>
        <v>0</v>
      </c>
      <c r="HQ175" s="164">
        <f t="shared" si="4087"/>
        <v>0</v>
      </c>
      <c r="HR175" s="164">
        <f t="shared" si="4087"/>
        <v>0</v>
      </c>
      <c r="HS175" s="165" t="e">
        <f t="shared" si="4087"/>
        <v>#DIV/0!</v>
      </c>
      <c r="HT175" s="164">
        <f t="shared" si="4087"/>
        <v>0</v>
      </c>
      <c r="HU175" s="176">
        <f t="shared" si="4087"/>
        <v>0</v>
      </c>
      <c r="HV175" s="175">
        <f t="shared" si="4087"/>
        <v>0</v>
      </c>
      <c r="HW175" s="164">
        <f t="shared" si="4087"/>
        <v>0</v>
      </c>
      <c r="HX175" s="164">
        <f t="shared" si="4087"/>
        <v>0</v>
      </c>
      <c r="HY175" s="165" t="e">
        <f t="shared" si="4087"/>
        <v>#DIV/0!</v>
      </c>
      <c r="HZ175" s="164">
        <f t="shared" si="4087"/>
        <v>0</v>
      </c>
      <c r="IA175" s="176">
        <f t="shared" si="4087"/>
        <v>0</v>
      </c>
      <c r="IB175" s="175">
        <f t="shared" si="3228"/>
        <v>0</v>
      </c>
      <c r="IC175" s="164">
        <f t="shared" si="3228"/>
        <v>0</v>
      </c>
      <c r="ID175" s="164">
        <f t="shared" si="3228"/>
        <v>0</v>
      </c>
      <c r="IE175" s="165" t="e">
        <f t="shared" si="3229"/>
        <v>#DIV/0!</v>
      </c>
      <c r="IF175" s="164">
        <f t="shared" si="3230"/>
        <v>0</v>
      </c>
      <c r="IG175" s="176">
        <f t="shared" si="3230"/>
        <v>0</v>
      </c>
      <c r="IH175" s="175">
        <f t="shared" ref="IH175:IY175" si="4088">SUM(IH170:IH174)</f>
        <v>0</v>
      </c>
      <c r="II175" s="164">
        <f t="shared" si="4088"/>
        <v>0</v>
      </c>
      <c r="IJ175" s="164">
        <f t="shared" si="4088"/>
        <v>0</v>
      </c>
      <c r="IK175" s="165" t="e">
        <f t="shared" si="4088"/>
        <v>#DIV/0!</v>
      </c>
      <c r="IL175" s="164">
        <f t="shared" si="4088"/>
        <v>0</v>
      </c>
      <c r="IM175" s="176">
        <f t="shared" si="4088"/>
        <v>0</v>
      </c>
      <c r="IN175" s="175">
        <f t="shared" si="4088"/>
        <v>0</v>
      </c>
      <c r="IO175" s="164">
        <f t="shared" si="4088"/>
        <v>0</v>
      </c>
      <c r="IP175" s="164">
        <f t="shared" si="4088"/>
        <v>0</v>
      </c>
      <c r="IQ175" s="165" t="e">
        <f t="shared" si="4088"/>
        <v>#DIV/0!</v>
      </c>
      <c r="IR175" s="164">
        <f t="shared" si="4088"/>
        <v>0</v>
      </c>
      <c r="IS175" s="176">
        <f t="shared" si="4088"/>
        <v>0</v>
      </c>
      <c r="IT175" s="175">
        <f t="shared" si="4088"/>
        <v>0</v>
      </c>
      <c r="IU175" s="164">
        <f t="shared" si="4088"/>
        <v>0</v>
      </c>
      <c r="IV175" s="164">
        <f t="shared" si="4088"/>
        <v>0</v>
      </c>
      <c r="IW175" s="165" t="e">
        <f t="shared" si="4088"/>
        <v>#DIV/0!</v>
      </c>
      <c r="IX175" s="164">
        <f t="shared" si="4088"/>
        <v>0</v>
      </c>
      <c r="IY175" s="176">
        <f t="shared" si="4088"/>
        <v>0</v>
      </c>
      <c r="IZ175" s="175">
        <f t="shared" si="3240"/>
        <v>0</v>
      </c>
      <c r="JA175" s="164">
        <f t="shared" si="3240"/>
        <v>0</v>
      </c>
      <c r="JB175" s="164">
        <f t="shared" si="3240"/>
        <v>0</v>
      </c>
      <c r="JC175" s="165" t="e">
        <f t="shared" si="3241"/>
        <v>#DIV/0!</v>
      </c>
      <c r="JD175" s="164">
        <f t="shared" si="3242"/>
        <v>0</v>
      </c>
      <c r="JE175" s="176">
        <f t="shared" si="3242"/>
        <v>0</v>
      </c>
      <c r="JF175" s="175">
        <f t="shared" ref="JF175:KC175" si="4089">SUM(JF170:JF174)</f>
        <v>0</v>
      </c>
      <c r="JG175" s="164">
        <f t="shared" si="4089"/>
        <v>0</v>
      </c>
      <c r="JH175" s="164">
        <f t="shared" si="4089"/>
        <v>0</v>
      </c>
      <c r="JI175" s="165" t="e">
        <f t="shared" si="4089"/>
        <v>#DIV/0!</v>
      </c>
      <c r="JJ175" s="164">
        <f t="shared" si="4089"/>
        <v>0</v>
      </c>
      <c r="JK175" s="176">
        <f t="shared" si="4089"/>
        <v>0</v>
      </c>
      <c r="JL175" s="175">
        <f t="shared" si="4089"/>
        <v>0</v>
      </c>
      <c r="JM175" s="164">
        <f t="shared" si="4089"/>
        <v>0</v>
      </c>
      <c r="JN175" s="164">
        <f t="shared" si="4089"/>
        <v>0</v>
      </c>
      <c r="JO175" s="165" t="e">
        <f t="shared" si="4089"/>
        <v>#DIV/0!</v>
      </c>
      <c r="JP175" s="164">
        <f t="shared" si="4089"/>
        <v>0</v>
      </c>
      <c r="JQ175" s="176">
        <f t="shared" si="4089"/>
        <v>0</v>
      </c>
      <c r="JR175" s="175">
        <f t="shared" si="4089"/>
        <v>0</v>
      </c>
      <c r="JS175" s="164">
        <f t="shared" si="4089"/>
        <v>0</v>
      </c>
      <c r="JT175" s="164">
        <f t="shared" si="4089"/>
        <v>0</v>
      </c>
      <c r="JU175" s="165" t="e">
        <f t="shared" si="4089"/>
        <v>#DIV/0!</v>
      </c>
      <c r="JV175" s="164">
        <f t="shared" si="4089"/>
        <v>0</v>
      </c>
      <c r="JW175" s="176">
        <f t="shared" si="4089"/>
        <v>0</v>
      </c>
      <c r="JX175" s="175">
        <f t="shared" si="4089"/>
        <v>0</v>
      </c>
      <c r="JY175" s="164">
        <f t="shared" si="4089"/>
        <v>0</v>
      </c>
      <c r="JZ175" s="164">
        <f t="shared" si="4089"/>
        <v>0</v>
      </c>
      <c r="KA175" s="165" t="e">
        <f t="shared" si="4089"/>
        <v>#DIV/0!</v>
      </c>
      <c r="KB175" s="164">
        <f t="shared" si="4089"/>
        <v>0</v>
      </c>
      <c r="KC175" s="176">
        <f t="shared" si="4089"/>
        <v>0</v>
      </c>
      <c r="KD175" s="175">
        <f t="shared" si="3255"/>
        <v>0</v>
      </c>
      <c r="KE175" s="164">
        <f t="shared" si="3255"/>
        <v>0</v>
      </c>
      <c r="KF175" s="164">
        <f t="shared" si="3255"/>
        <v>0</v>
      </c>
      <c r="KG175" s="165" t="e">
        <f t="shared" si="3256"/>
        <v>#DIV/0!</v>
      </c>
      <c r="KH175" s="164">
        <f t="shared" si="3257"/>
        <v>0</v>
      </c>
      <c r="KI175" s="176">
        <f t="shared" si="3257"/>
        <v>0</v>
      </c>
      <c r="KJ175" s="175">
        <f t="shared" ref="KJ175:KU175" si="4090">SUM(KJ170:KJ174)</f>
        <v>0</v>
      </c>
      <c r="KK175" s="164">
        <f t="shared" si="4090"/>
        <v>0</v>
      </c>
      <c r="KL175" s="164">
        <f t="shared" si="4090"/>
        <v>0</v>
      </c>
      <c r="KM175" s="165" t="e">
        <f t="shared" si="4090"/>
        <v>#DIV/0!</v>
      </c>
      <c r="KN175" s="164">
        <f t="shared" si="4090"/>
        <v>0</v>
      </c>
      <c r="KO175" s="176">
        <f t="shared" si="4090"/>
        <v>0</v>
      </c>
      <c r="KP175" s="175">
        <f t="shared" si="4090"/>
        <v>0</v>
      </c>
      <c r="KQ175" s="164">
        <f t="shared" si="4090"/>
        <v>0</v>
      </c>
      <c r="KR175" s="164">
        <f t="shared" si="4090"/>
        <v>0</v>
      </c>
      <c r="KS175" s="165" t="e">
        <f t="shared" si="4090"/>
        <v>#DIV/0!</v>
      </c>
      <c r="KT175" s="164">
        <f t="shared" si="4090"/>
        <v>0</v>
      </c>
      <c r="KU175" s="176">
        <f t="shared" si="4090"/>
        <v>0</v>
      </c>
      <c r="KV175" s="175">
        <f t="shared" si="3264"/>
        <v>0</v>
      </c>
      <c r="KW175" s="164">
        <f t="shared" si="3264"/>
        <v>0</v>
      </c>
      <c r="KX175" s="164">
        <f t="shared" si="3264"/>
        <v>0</v>
      </c>
      <c r="KY175" s="165" t="e">
        <f t="shared" si="3265"/>
        <v>#DIV/0!</v>
      </c>
      <c r="KZ175" s="164">
        <f t="shared" si="3266"/>
        <v>0</v>
      </c>
      <c r="LA175" s="176">
        <f t="shared" si="3266"/>
        <v>0</v>
      </c>
      <c r="LB175" s="175">
        <f t="shared" ref="LB175:LM175" si="4091">SUM(LB170:LB174)</f>
        <v>0</v>
      </c>
      <c r="LC175" s="164">
        <f t="shared" si="4091"/>
        <v>0</v>
      </c>
      <c r="LD175" s="164">
        <f t="shared" si="4091"/>
        <v>0</v>
      </c>
      <c r="LE175" s="165" t="e">
        <f t="shared" si="4091"/>
        <v>#DIV/0!</v>
      </c>
      <c r="LF175" s="164">
        <f t="shared" si="4091"/>
        <v>0</v>
      </c>
      <c r="LG175" s="176">
        <f t="shared" si="4091"/>
        <v>0</v>
      </c>
      <c r="LH175" s="175">
        <f t="shared" si="4091"/>
        <v>0</v>
      </c>
      <c r="LI175" s="164">
        <f t="shared" si="4091"/>
        <v>0</v>
      </c>
      <c r="LJ175" s="164">
        <f t="shared" si="4091"/>
        <v>0</v>
      </c>
      <c r="LK175" s="165" t="e">
        <f t="shared" si="4091"/>
        <v>#DIV/0!</v>
      </c>
      <c r="LL175" s="164">
        <f t="shared" si="4091"/>
        <v>0</v>
      </c>
      <c r="LM175" s="176">
        <f t="shared" si="4091"/>
        <v>0</v>
      </c>
      <c r="LN175" s="175">
        <f t="shared" si="3273"/>
        <v>0</v>
      </c>
      <c r="LO175" s="164">
        <f t="shared" si="3273"/>
        <v>0</v>
      </c>
      <c r="LP175" s="164">
        <f t="shared" si="3273"/>
        <v>0</v>
      </c>
      <c r="LQ175" s="165" t="e">
        <f t="shared" si="3274"/>
        <v>#DIV/0!</v>
      </c>
      <c r="LR175" s="164">
        <f t="shared" si="3275"/>
        <v>0</v>
      </c>
      <c r="LS175" s="176">
        <f t="shared" si="3275"/>
        <v>0</v>
      </c>
      <c r="LT175" s="175">
        <f t="shared" ref="LT175:ME175" si="4092">SUM(LT170:LT174)</f>
        <v>0</v>
      </c>
      <c r="LU175" s="164">
        <f t="shared" si="4092"/>
        <v>0</v>
      </c>
      <c r="LV175" s="164">
        <f t="shared" si="4092"/>
        <v>0</v>
      </c>
      <c r="LW175" s="165" t="e">
        <f t="shared" si="4092"/>
        <v>#DIV/0!</v>
      </c>
      <c r="LX175" s="164">
        <f t="shared" si="4092"/>
        <v>0</v>
      </c>
      <c r="LY175" s="176">
        <f t="shared" si="4092"/>
        <v>0</v>
      </c>
      <c r="LZ175" s="175">
        <f t="shared" si="4092"/>
        <v>0</v>
      </c>
      <c r="MA175" s="164">
        <f t="shared" si="4092"/>
        <v>0</v>
      </c>
      <c r="MB175" s="164">
        <f t="shared" si="4092"/>
        <v>0</v>
      </c>
      <c r="MC175" s="165" t="e">
        <f t="shared" si="4092"/>
        <v>#DIV/0!</v>
      </c>
      <c r="MD175" s="164">
        <f t="shared" si="4092"/>
        <v>0</v>
      </c>
      <c r="ME175" s="176">
        <f t="shared" si="4092"/>
        <v>0</v>
      </c>
      <c r="MF175" s="175">
        <f t="shared" si="3282"/>
        <v>0</v>
      </c>
      <c r="MG175" s="164">
        <f t="shared" si="3282"/>
        <v>0</v>
      </c>
      <c r="MH175" s="164">
        <f t="shared" si="3282"/>
        <v>0</v>
      </c>
      <c r="MI175" s="165" t="e">
        <f t="shared" si="3283"/>
        <v>#DIV/0!</v>
      </c>
      <c r="MJ175" s="164">
        <f t="shared" si="3284"/>
        <v>0</v>
      </c>
      <c r="MK175" s="176">
        <f t="shared" si="3284"/>
        <v>0</v>
      </c>
      <c r="ML175" s="175">
        <f t="shared" ref="ML175:MW175" si="4093">SUM(ML170:ML174)</f>
        <v>0</v>
      </c>
      <c r="MM175" s="164">
        <f t="shared" si="4093"/>
        <v>0</v>
      </c>
      <c r="MN175" s="164">
        <f t="shared" si="4093"/>
        <v>0</v>
      </c>
      <c r="MO175" s="165" t="e">
        <f t="shared" si="4093"/>
        <v>#DIV/0!</v>
      </c>
      <c r="MP175" s="164">
        <f t="shared" si="4093"/>
        <v>0</v>
      </c>
      <c r="MQ175" s="176">
        <f t="shared" si="4093"/>
        <v>0</v>
      </c>
      <c r="MR175" s="175">
        <f t="shared" si="4093"/>
        <v>0</v>
      </c>
      <c r="MS175" s="164">
        <f t="shared" si="4093"/>
        <v>0</v>
      </c>
      <c r="MT175" s="164">
        <f t="shared" si="4093"/>
        <v>0</v>
      </c>
      <c r="MU175" s="165" t="e">
        <f t="shared" si="4093"/>
        <v>#DIV/0!</v>
      </c>
      <c r="MV175" s="164">
        <f t="shared" si="4093"/>
        <v>0</v>
      </c>
      <c r="MW175" s="176">
        <f t="shared" si="4093"/>
        <v>0</v>
      </c>
      <c r="MX175" s="175">
        <f t="shared" si="3291"/>
        <v>0</v>
      </c>
      <c r="MY175" s="164">
        <f t="shared" si="3291"/>
        <v>0</v>
      </c>
      <c r="MZ175" s="164">
        <f t="shared" si="3291"/>
        <v>0</v>
      </c>
      <c r="NA175" s="165" t="e">
        <f t="shared" si="3292"/>
        <v>#DIV/0!</v>
      </c>
      <c r="NB175" s="164">
        <f t="shared" si="3293"/>
        <v>0</v>
      </c>
      <c r="NC175" s="176">
        <f t="shared" si="3293"/>
        <v>0</v>
      </c>
      <c r="ND175" s="175">
        <f t="shared" ref="ND175:NO175" si="4094">SUM(ND170:ND174)</f>
        <v>0</v>
      </c>
      <c r="NE175" s="164">
        <f t="shared" si="4094"/>
        <v>0</v>
      </c>
      <c r="NF175" s="164">
        <f t="shared" si="4094"/>
        <v>0</v>
      </c>
      <c r="NG175" s="165" t="e">
        <f t="shared" si="4094"/>
        <v>#DIV/0!</v>
      </c>
      <c r="NH175" s="164">
        <f t="shared" si="4094"/>
        <v>0</v>
      </c>
      <c r="NI175" s="176">
        <f t="shared" si="4094"/>
        <v>0</v>
      </c>
      <c r="NJ175" s="175">
        <f t="shared" si="4094"/>
        <v>0</v>
      </c>
      <c r="NK175" s="164">
        <f t="shared" si="4094"/>
        <v>0</v>
      </c>
      <c r="NL175" s="164">
        <f t="shared" si="4094"/>
        <v>0</v>
      </c>
      <c r="NM175" s="165" t="e">
        <f t="shared" si="4094"/>
        <v>#DIV/0!</v>
      </c>
      <c r="NN175" s="164">
        <f t="shared" si="4094"/>
        <v>0</v>
      </c>
      <c r="NO175" s="176">
        <f t="shared" si="4094"/>
        <v>0</v>
      </c>
      <c r="NP175" s="175">
        <f t="shared" si="3300"/>
        <v>0</v>
      </c>
      <c r="NQ175" s="164">
        <f t="shared" si="3300"/>
        <v>0</v>
      </c>
      <c r="NR175" s="164">
        <f t="shared" si="3300"/>
        <v>0</v>
      </c>
      <c r="NS175" s="165" t="e">
        <f t="shared" si="3301"/>
        <v>#DIV/0!</v>
      </c>
      <c r="NT175" s="164">
        <f t="shared" si="3302"/>
        <v>0</v>
      </c>
      <c r="NU175" s="176">
        <f t="shared" si="3302"/>
        <v>0</v>
      </c>
      <c r="NV175" s="175">
        <f t="shared" ref="NV175:OM175" si="4095">SUM(NV170:NV174)</f>
        <v>0</v>
      </c>
      <c r="NW175" s="164">
        <f t="shared" si="4095"/>
        <v>0</v>
      </c>
      <c r="NX175" s="164">
        <f t="shared" si="4095"/>
        <v>0</v>
      </c>
      <c r="NY175" s="165" t="e">
        <f t="shared" si="4095"/>
        <v>#DIV/0!</v>
      </c>
      <c r="NZ175" s="164">
        <f t="shared" si="4095"/>
        <v>0</v>
      </c>
      <c r="OA175" s="176">
        <f t="shared" si="4095"/>
        <v>0</v>
      </c>
      <c r="OB175" s="175">
        <f t="shared" si="4095"/>
        <v>0</v>
      </c>
      <c r="OC175" s="164">
        <f t="shared" si="4095"/>
        <v>0</v>
      </c>
      <c r="OD175" s="164">
        <f t="shared" si="4095"/>
        <v>0</v>
      </c>
      <c r="OE175" s="165" t="e">
        <f t="shared" si="4095"/>
        <v>#DIV/0!</v>
      </c>
      <c r="OF175" s="164">
        <f t="shared" si="4095"/>
        <v>0</v>
      </c>
      <c r="OG175" s="176">
        <f t="shared" si="4095"/>
        <v>0</v>
      </c>
      <c r="OH175" s="175">
        <f t="shared" si="4095"/>
        <v>0</v>
      </c>
      <c r="OI175" s="164">
        <f t="shared" si="4095"/>
        <v>0</v>
      </c>
      <c r="OJ175" s="164">
        <f t="shared" si="4095"/>
        <v>0</v>
      </c>
      <c r="OK175" s="165" t="e">
        <f t="shared" si="4095"/>
        <v>#DIV/0!</v>
      </c>
      <c r="OL175" s="164">
        <f t="shared" si="4095"/>
        <v>0</v>
      </c>
      <c r="OM175" s="176">
        <f t="shared" si="4095"/>
        <v>0</v>
      </c>
      <c r="ON175" s="175">
        <f t="shared" si="3312"/>
        <v>0</v>
      </c>
      <c r="OO175" s="164">
        <f t="shared" si="3312"/>
        <v>0</v>
      </c>
      <c r="OP175" s="164">
        <f t="shared" si="3312"/>
        <v>0</v>
      </c>
      <c r="OQ175" s="165" t="e">
        <f t="shared" si="3313"/>
        <v>#DIV/0!</v>
      </c>
      <c r="OR175" s="164">
        <f t="shared" si="3314"/>
        <v>0</v>
      </c>
      <c r="OS175" s="176">
        <f t="shared" si="3314"/>
        <v>0</v>
      </c>
      <c r="OT175" s="175">
        <f t="shared" ref="OT175:PE175" si="4096">SUM(OT170:OT174)</f>
        <v>0</v>
      </c>
      <c r="OU175" s="164">
        <f t="shared" si="4096"/>
        <v>0</v>
      </c>
      <c r="OV175" s="164">
        <f t="shared" si="4096"/>
        <v>0</v>
      </c>
      <c r="OW175" s="165" t="e">
        <f t="shared" si="4096"/>
        <v>#DIV/0!</v>
      </c>
      <c r="OX175" s="164">
        <f t="shared" si="4096"/>
        <v>0</v>
      </c>
      <c r="OY175" s="176">
        <f t="shared" si="4096"/>
        <v>0</v>
      </c>
      <c r="OZ175" s="175">
        <f t="shared" si="4096"/>
        <v>0</v>
      </c>
      <c r="PA175" s="164">
        <f t="shared" si="4096"/>
        <v>0</v>
      </c>
      <c r="PB175" s="164">
        <f t="shared" si="4096"/>
        <v>0</v>
      </c>
      <c r="PC175" s="165" t="e">
        <f t="shared" si="4096"/>
        <v>#DIV/0!</v>
      </c>
      <c r="PD175" s="164">
        <f t="shared" si="4096"/>
        <v>0</v>
      </c>
      <c r="PE175" s="176">
        <f t="shared" si="4096"/>
        <v>0</v>
      </c>
      <c r="PF175" s="175">
        <f t="shared" si="3321"/>
        <v>0</v>
      </c>
      <c r="PG175" s="164">
        <f t="shared" si="3321"/>
        <v>0</v>
      </c>
      <c r="PH175" s="164">
        <f t="shared" si="3321"/>
        <v>0</v>
      </c>
      <c r="PI175" s="165" t="e">
        <f t="shared" si="3322"/>
        <v>#DIV/0!</v>
      </c>
      <c r="PJ175" s="164">
        <f t="shared" si="3323"/>
        <v>0</v>
      </c>
      <c r="PK175" s="176">
        <f t="shared" si="3323"/>
        <v>0</v>
      </c>
      <c r="PL175" s="175">
        <f t="shared" ref="PL175:PW175" si="4097">SUM(PL170:PL174)</f>
        <v>0</v>
      </c>
      <c r="PM175" s="164">
        <f t="shared" si="4097"/>
        <v>0</v>
      </c>
      <c r="PN175" s="164">
        <f t="shared" si="4097"/>
        <v>0</v>
      </c>
      <c r="PO175" s="165" t="e">
        <f t="shared" si="4097"/>
        <v>#DIV/0!</v>
      </c>
      <c r="PP175" s="164">
        <f t="shared" si="4097"/>
        <v>0</v>
      </c>
      <c r="PQ175" s="176">
        <f t="shared" si="4097"/>
        <v>0</v>
      </c>
      <c r="PR175" s="175">
        <f t="shared" si="4097"/>
        <v>0</v>
      </c>
      <c r="PS175" s="164">
        <f t="shared" si="4097"/>
        <v>0</v>
      </c>
      <c r="PT175" s="164">
        <f t="shared" si="4097"/>
        <v>0</v>
      </c>
      <c r="PU175" s="165" t="e">
        <f t="shared" si="4097"/>
        <v>#DIV/0!</v>
      </c>
      <c r="PV175" s="164">
        <f t="shared" si="4097"/>
        <v>0</v>
      </c>
      <c r="PW175" s="176">
        <f t="shared" si="4097"/>
        <v>0</v>
      </c>
    </row>
    <row r="176" spans="1:439" s="98" customFormat="1" ht="18.75" customHeight="1">
      <c r="A176" s="102"/>
      <c r="B176" s="245" t="s">
        <v>921</v>
      </c>
      <c r="C176" s="245"/>
      <c r="D176" s="201">
        <f>+D97+D104+D111+D118+D124+D130+D136+D143+D147+D154+D161+D168+D175</f>
        <v>581943895.80999994</v>
      </c>
      <c r="E176" s="201">
        <f t="shared" ref="E176:J176" si="4098">+E97+E104+E111+E118+E124+E130+E136+E143+E147+E154+E161+E168+E175</f>
        <v>48317850</v>
      </c>
      <c r="F176" s="201">
        <f t="shared" si="4098"/>
        <v>630261745.80999994</v>
      </c>
      <c r="G176" s="201">
        <f t="shared" si="4098"/>
        <v>1202</v>
      </c>
      <c r="H176" s="201">
        <f t="shared" si="4098"/>
        <v>630260543.80999994</v>
      </c>
      <c r="I176" s="201">
        <f t="shared" si="4098"/>
        <v>20750259.779999997</v>
      </c>
      <c r="J176" s="201">
        <f t="shared" si="4098"/>
        <v>609510284.02999997</v>
      </c>
      <c r="K176" s="202">
        <f t="shared" si="3092"/>
        <v>3.2923304471135397</v>
      </c>
      <c r="L176" s="201">
        <f t="shared" ref="L176:M176" si="4099">+L97+L104+L111+L118+L124+L130+L136+L143+L147+L154+L161+L168+L175</f>
        <v>85623352.469999999</v>
      </c>
      <c r="M176" s="203">
        <f t="shared" si="4099"/>
        <v>523886931.55999994</v>
      </c>
      <c r="N176" s="167">
        <f t="shared" si="3115"/>
        <v>0</v>
      </c>
      <c r="O176" s="168">
        <f t="shared" si="3115"/>
        <v>0</v>
      </c>
      <c r="P176" s="168">
        <f t="shared" si="3115"/>
        <v>0</v>
      </c>
      <c r="Q176" s="169" t="e">
        <f t="shared" si="3116"/>
        <v>#DIV/0!</v>
      </c>
      <c r="R176" s="168">
        <f t="shared" si="3117"/>
        <v>0</v>
      </c>
      <c r="S176" s="170">
        <f t="shared" si="3117"/>
        <v>0</v>
      </c>
      <c r="T176" s="171">
        <f t="shared" ref="T176:V176" si="4100">+T97+T104+T111+T118+T124+T130+T136+T143+T147+T154+T161+T168+T175</f>
        <v>630260543.80999994</v>
      </c>
      <c r="U176" s="172">
        <f t="shared" si="4100"/>
        <v>20750259.779999997</v>
      </c>
      <c r="V176" s="172">
        <f t="shared" si="4100"/>
        <v>609510284.02999997</v>
      </c>
      <c r="W176" s="173">
        <f t="shared" si="3120"/>
        <v>3.2923304471135397</v>
      </c>
      <c r="X176" s="172">
        <f t="shared" ref="X176:CG176" si="4101">+X97+X104+X111+X118+X124+X130+X136+X143+X147+X154+X161+X168+X175</f>
        <v>85623352.469999999</v>
      </c>
      <c r="Y176" s="174">
        <f t="shared" si="4101"/>
        <v>523886931.55999994</v>
      </c>
      <c r="Z176" s="175">
        <f t="shared" si="4101"/>
        <v>0</v>
      </c>
      <c r="AA176" s="164">
        <f t="shared" si="4101"/>
        <v>0</v>
      </c>
      <c r="AB176" s="164">
        <f t="shared" si="4101"/>
        <v>0</v>
      </c>
      <c r="AC176" s="165" t="e">
        <f t="shared" si="4101"/>
        <v>#DIV/0!</v>
      </c>
      <c r="AD176" s="164">
        <f t="shared" si="4101"/>
        <v>0</v>
      </c>
      <c r="AE176" s="176">
        <f t="shared" si="4101"/>
        <v>0</v>
      </c>
      <c r="AF176" s="175">
        <f t="shared" si="4101"/>
        <v>0</v>
      </c>
      <c r="AG176" s="164">
        <f t="shared" si="4101"/>
        <v>0</v>
      </c>
      <c r="AH176" s="164">
        <f t="shared" si="4101"/>
        <v>0</v>
      </c>
      <c r="AI176" s="165" t="e">
        <f t="shared" si="4101"/>
        <v>#DIV/0!</v>
      </c>
      <c r="AJ176" s="164">
        <f t="shared" si="4101"/>
        <v>0</v>
      </c>
      <c r="AK176" s="176">
        <f t="shared" si="4101"/>
        <v>0</v>
      </c>
      <c r="AL176" s="175">
        <f t="shared" si="3129"/>
        <v>30642552.889999989</v>
      </c>
      <c r="AM176" s="164">
        <f t="shared" si="3129"/>
        <v>2558305.7800000003</v>
      </c>
      <c r="AN176" s="164">
        <f t="shared" si="3129"/>
        <v>28084247.109999988</v>
      </c>
      <c r="AO176" s="165">
        <f t="shared" si="3130"/>
        <v>8.3488663271097359</v>
      </c>
      <c r="AP176" s="164">
        <f t="shared" si="3131"/>
        <v>1188699.8600000001</v>
      </c>
      <c r="AQ176" s="176">
        <f t="shared" si="3131"/>
        <v>26895547.249999989</v>
      </c>
      <c r="AR176" s="175">
        <f t="shared" si="4101"/>
        <v>-124498.11000001279</v>
      </c>
      <c r="AS176" s="164">
        <f t="shared" si="4101"/>
        <v>0</v>
      </c>
      <c r="AT176" s="164">
        <f t="shared" si="4101"/>
        <v>-124498.11000001279</v>
      </c>
      <c r="AU176" s="165" t="e">
        <f t="shared" si="4101"/>
        <v>#DIV/0!</v>
      </c>
      <c r="AV176" s="164">
        <f t="shared" si="4101"/>
        <v>0</v>
      </c>
      <c r="AW176" s="176">
        <f t="shared" si="4101"/>
        <v>-124498.11000001279</v>
      </c>
      <c r="AX176" s="175">
        <f t="shared" si="4101"/>
        <v>13158.04</v>
      </c>
      <c r="AY176" s="164">
        <f t="shared" si="4101"/>
        <v>8136.14</v>
      </c>
      <c r="AZ176" s="164">
        <f t="shared" si="4101"/>
        <v>5021.9000000000005</v>
      </c>
      <c r="BA176" s="165" t="e">
        <f t="shared" si="4101"/>
        <v>#DIV/0!</v>
      </c>
      <c r="BB176" s="164">
        <f t="shared" si="4101"/>
        <v>0</v>
      </c>
      <c r="BC176" s="176">
        <f t="shared" si="4101"/>
        <v>5021.9000000000005</v>
      </c>
      <c r="BD176" s="175">
        <f t="shared" si="4101"/>
        <v>30753892.960000001</v>
      </c>
      <c r="BE176" s="164">
        <f t="shared" si="4101"/>
        <v>2550169.64</v>
      </c>
      <c r="BF176" s="164">
        <f t="shared" si="4101"/>
        <v>28203723.32</v>
      </c>
      <c r="BG176" s="165" t="e">
        <f t="shared" si="4101"/>
        <v>#DIV/0!</v>
      </c>
      <c r="BH176" s="164">
        <f t="shared" si="4101"/>
        <v>1188699.8600000001</v>
      </c>
      <c r="BI176" s="176">
        <f t="shared" si="4101"/>
        <v>27015023.460000001</v>
      </c>
      <c r="BJ176" s="175">
        <f t="shared" si="3141"/>
        <v>189824606.84</v>
      </c>
      <c r="BK176" s="164">
        <f t="shared" si="3141"/>
        <v>5271103.9000000004</v>
      </c>
      <c r="BL176" s="164">
        <f t="shared" si="3141"/>
        <v>184553502.94</v>
      </c>
      <c r="BM176" s="165">
        <f t="shared" si="3142"/>
        <v>2.7768285617696162</v>
      </c>
      <c r="BN176" s="164">
        <f t="shared" si="3143"/>
        <v>59625514.399999999</v>
      </c>
      <c r="BO176" s="176">
        <f t="shared" si="3143"/>
        <v>124927988.53999999</v>
      </c>
      <c r="BP176" s="175">
        <f t="shared" si="4101"/>
        <v>189824606.84</v>
      </c>
      <c r="BQ176" s="164">
        <f t="shared" si="4101"/>
        <v>5271103.9000000004</v>
      </c>
      <c r="BR176" s="164">
        <f t="shared" si="4101"/>
        <v>184553502.94</v>
      </c>
      <c r="BS176" s="165" t="e">
        <f t="shared" si="4101"/>
        <v>#DIV/0!</v>
      </c>
      <c r="BT176" s="164">
        <f t="shared" si="4101"/>
        <v>59625514.399999999</v>
      </c>
      <c r="BU176" s="176">
        <f t="shared" si="4101"/>
        <v>124927988.53999999</v>
      </c>
      <c r="BV176" s="175">
        <f t="shared" si="4101"/>
        <v>0</v>
      </c>
      <c r="BW176" s="164">
        <f t="shared" si="4101"/>
        <v>0</v>
      </c>
      <c r="BX176" s="164">
        <f t="shared" si="4101"/>
        <v>0</v>
      </c>
      <c r="BY176" s="165" t="e">
        <f t="shared" si="4101"/>
        <v>#DIV/0!</v>
      </c>
      <c r="BZ176" s="164">
        <f t="shared" si="4101"/>
        <v>0</v>
      </c>
      <c r="CA176" s="176">
        <f t="shared" si="4101"/>
        <v>0</v>
      </c>
      <c r="CB176" s="175">
        <f t="shared" si="4101"/>
        <v>0</v>
      </c>
      <c r="CC176" s="164">
        <f t="shared" si="4101"/>
        <v>0</v>
      </c>
      <c r="CD176" s="164">
        <f t="shared" si="4101"/>
        <v>0</v>
      </c>
      <c r="CE176" s="165" t="e">
        <f t="shared" si="4101"/>
        <v>#DIV/0!</v>
      </c>
      <c r="CF176" s="164">
        <f t="shared" si="4101"/>
        <v>0</v>
      </c>
      <c r="CG176" s="176">
        <f t="shared" si="4101"/>
        <v>0</v>
      </c>
      <c r="CH176" s="175">
        <f t="shared" si="3153"/>
        <v>0</v>
      </c>
      <c r="CI176" s="164">
        <f t="shared" si="3153"/>
        <v>0</v>
      </c>
      <c r="CJ176" s="164">
        <f t="shared" si="3153"/>
        <v>0</v>
      </c>
      <c r="CK176" s="165" t="e">
        <f t="shared" si="3154"/>
        <v>#DIV/0!</v>
      </c>
      <c r="CL176" s="164">
        <f t="shared" si="3155"/>
        <v>0</v>
      </c>
      <c r="CM176" s="176">
        <f t="shared" si="3155"/>
        <v>0</v>
      </c>
      <c r="CN176" s="175">
        <f t="shared" ref="CN176:EC176" si="4102">+CN97+CN104+CN111+CN118+CN124+CN130+CN136+CN143+CN147+CN154+CN161+CN168+CN175</f>
        <v>0</v>
      </c>
      <c r="CO176" s="164">
        <f t="shared" si="4102"/>
        <v>0</v>
      </c>
      <c r="CP176" s="164">
        <f t="shared" si="4102"/>
        <v>0</v>
      </c>
      <c r="CQ176" s="165" t="e">
        <f t="shared" si="4102"/>
        <v>#DIV/0!</v>
      </c>
      <c r="CR176" s="164">
        <f t="shared" si="4102"/>
        <v>0</v>
      </c>
      <c r="CS176" s="176">
        <f t="shared" si="4102"/>
        <v>0</v>
      </c>
      <c r="CT176" s="175">
        <f t="shared" si="4102"/>
        <v>0</v>
      </c>
      <c r="CU176" s="164">
        <f t="shared" si="4102"/>
        <v>0</v>
      </c>
      <c r="CV176" s="164">
        <f t="shared" si="4102"/>
        <v>0</v>
      </c>
      <c r="CW176" s="165" t="e">
        <f t="shared" si="4102"/>
        <v>#DIV/0!</v>
      </c>
      <c r="CX176" s="164">
        <f t="shared" si="4102"/>
        <v>0</v>
      </c>
      <c r="CY176" s="176">
        <f t="shared" si="4102"/>
        <v>0</v>
      </c>
      <c r="CZ176" s="175">
        <f t="shared" si="4102"/>
        <v>0</v>
      </c>
      <c r="DA176" s="164">
        <f t="shared" si="4102"/>
        <v>0</v>
      </c>
      <c r="DB176" s="164">
        <f t="shared" si="4102"/>
        <v>0</v>
      </c>
      <c r="DC176" s="165" t="e">
        <f t="shared" si="4102"/>
        <v>#DIV/0!</v>
      </c>
      <c r="DD176" s="164">
        <f t="shared" si="4102"/>
        <v>0</v>
      </c>
      <c r="DE176" s="176">
        <f t="shared" si="4102"/>
        <v>0</v>
      </c>
      <c r="DF176" s="175">
        <f t="shared" si="3165"/>
        <v>10072212.66</v>
      </c>
      <c r="DG176" s="164">
        <f t="shared" si="3165"/>
        <v>1573261.76</v>
      </c>
      <c r="DH176" s="164">
        <f t="shared" si="3165"/>
        <v>8498950.9000000004</v>
      </c>
      <c r="DI176" s="165">
        <f t="shared" si="3166"/>
        <v>15.619822705371671</v>
      </c>
      <c r="DJ176" s="164">
        <f t="shared" si="3167"/>
        <v>1271085</v>
      </c>
      <c r="DK176" s="176">
        <f t="shared" si="3167"/>
        <v>7227865.8999999994</v>
      </c>
      <c r="DL176" s="175">
        <f t="shared" si="4102"/>
        <v>9023629.7899999991</v>
      </c>
      <c r="DM176" s="164">
        <f t="shared" si="4102"/>
        <v>1410664.28</v>
      </c>
      <c r="DN176" s="164">
        <f t="shared" si="4102"/>
        <v>7612965.5099999998</v>
      </c>
      <c r="DO176" s="165" t="e">
        <f t="shared" si="4102"/>
        <v>#DIV/0!</v>
      </c>
      <c r="DP176" s="164">
        <f t="shared" si="4102"/>
        <v>1271085</v>
      </c>
      <c r="DQ176" s="176">
        <f t="shared" si="4102"/>
        <v>6341880.5099999998</v>
      </c>
      <c r="DR176" s="175">
        <f t="shared" si="4102"/>
        <v>885985.39</v>
      </c>
      <c r="DS176" s="164">
        <f t="shared" si="4102"/>
        <v>0</v>
      </c>
      <c r="DT176" s="164">
        <f t="shared" si="4102"/>
        <v>885985.39</v>
      </c>
      <c r="DU176" s="165" t="e">
        <f t="shared" si="4102"/>
        <v>#DIV/0!</v>
      </c>
      <c r="DV176" s="164">
        <f t="shared" si="4102"/>
        <v>0</v>
      </c>
      <c r="DW176" s="176">
        <f t="shared" si="4102"/>
        <v>885985.39</v>
      </c>
      <c r="DX176" s="175">
        <f t="shared" si="4102"/>
        <v>162597.48000000001</v>
      </c>
      <c r="DY176" s="164">
        <f t="shared" si="4102"/>
        <v>162597.48000000001</v>
      </c>
      <c r="DZ176" s="164">
        <f t="shared" si="4102"/>
        <v>0</v>
      </c>
      <c r="EA176" s="165" t="e">
        <f t="shared" si="4102"/>
        <v>#DIV/0!</v>
      </c>
      <c r="EB176" s="164">
        <f t="shared" si="4102"/>
        <v>0</v>
      </c>
      <c r="EC176" s="176">
        <f t="shared" si="4102"/>
        <v>0</v>
      </c>
      <c r="ED176" s="175">
        <f t="shared" si="3177"/>
        <v>4114739.1</v>
      </c>
      <c r="EE176" s="164">
        <f t="shared" si="3177"/>
        <v>646992.3899999999</v>
      </c>
      <c r="EF176" s="164">
        <f t="shared" si="3177"/>
        <v>3467746.71</v>
      </c>
      <c r="EG176" s="165">
        <f t="shared" si="3178"/>
        <v>15.723776751726493</v>
      </c>
      <c r="EH176" s="164">
        <f t="shared" si="3179"/>
        <v>130280</v>
      </c>
      <c r="EI176" s="176">
        <f t="shared" si="3179"/>
        <v>3337466.71</v>
      </c>
      <c r="EJ176" s="175">
        <f t="shared" ref="EJ176:FM176" si="4103">+EJ97+EJ104+EJ111+EJ118+EJ124+EJ130+EJ136+EJ143+EJ147+EJ154+EJ161+EJ168+EJ175</f>
        <v>4148147.83</v>
      </c>
      <c r="EK176" s="164">
        <f t="shared" si="4103"/>
        <v>569723</v>
      </c>
      <c r="EL176" s="164">
        <f t="shared" si="4103"/>
        <v>3578424.83</v>
      </c>
      <c r="EM176" s="165" t="e">
        <f t="shared" si="4103"/>
        <v>#DIV/0!</v>
      </c>
      <c r="EN176" s="164">
        <f t="shared" si="4103"/>
        <v>130280</v>
      </c>
      <c r="EO176" s="176">
        <f t="shared" si="4103"/>
        <v>3448144.83</v>
      </c>
      <c r="EP176" s="175">
        <f t="shared" si="4103"/>
        <v>9069.39</v>
      </c>
      <c r="EQ176" s="164">
        <f t="shared" si="4103"/>
        <v>9069.39</v>
      </c>
      <c r="ER176" s="164">
        <f t="shared" si="4103"/>
        <v>0</v>
      </c>
      <c r="ES176" s="165" t="e">
        <f t="shared" si="4103"/>
        <v>#DIV/0!</v>
      </c>
      <c r="ET176" s="164">
        <f t="shared" si="4103"/>
        <v>0</v>
      </c>
      <c r="EU176" s="176">
        <f t="shared" si="4103"/>
        <v>0</v>
      </c>
      <c r="EV176" s="175">
        <f t="shared" si="4103"/>
        <v>-199208.12000000011</v>
      </c>
      <c r="EW176" s="164">
        <f t="shared" si="4103"/>
        <v>68199.999999999884</v>
      </c>
      <c r="EX176" s="164">
        <f t="shared" si="4103"/>
        <v>-267408.12</v>
      </c>
      <c r="EY176" s="165" t="e">
        <f t="shared" si="4103"/>
        <v>#DIV/0!</v>
      </c>
      <c r="EZ176" s="164">
        <f t="shared" si="4103"/>
        <v>0</v>
      </c>
      <c r="FA176" s="176">
        <f t="shared" si="4103"/>
        <v>-267408.12</v>
      </c>
      <c r="FB176" s="175">
        <f t="shared" si="4103"/>
        <v>156730</v>
      </c>
      <c r="FC176" s="164">
        <f t="shared" si="4103"/>
        <v>0</v>
      </c>
      <c r="FD176" s="164">
        <f t="shared" si="4103"/>
        <v>156730</v>
      </c>
      <c r="FE176" s="165" t="e">
        <f t="shared" si="4103"/>
        <v>#DIV/0!</v>
      </c>
      <c r="FF176" s="164">
        <f t="shared" si="4103"/>
        <v>0</v>
      </c>
      <c r="FG176" s="176">
        <f t="shared" si="4103"/>
        <v>156730</v>
      </c>
      <c r="FH176" s="175">
        <f t="shared" si="4103"/>
        <v>0</v>
      </c>
      <c r="FI176" s="164">
        <f t="shared" si="4103"/>
        <v>0</v>
      </c>
      <c r="FJ176" s="164">
        <f t="shared" si="4103"/>
        <v>0</v>
      </c>
      <c r="FK176" s="165" t="e">
        <f t="shared" si="4103"/>
        <v>#DIV/0!</v>
      </c>
      <c r="FL176" s="164">
        <f t="shared" si="4103"/>
        <v>0</v>
      </c>
      <c r="FM176" s="176">
        <f t="shared" si="4103"/>
        <v>0</v>
      </c>
      <c r="FN176" s="175">
        <f t="shared" si="3195"/>
        <v>11811149.139999999</v>
      </c>
      <c r="FO176" s="164">
        <f t="shared" si="3195"/>
        <v>1981496.69</v>
      </c>
      <c r="FP176" s="164">
        <f t="shared" si="3195"/>
        <v>9829652.4500000011</v>
      </c>
      <c r="FQ176" s="165">
        <f t="shared" si="3196"/>
        <v>16.776493688403296</v>
      </c>
      <c r="FR176" s="164">
        <f t="shared" si="3197"/>
        <v>1921322</v>
      </c>
      <c r="FS176" s="176">
        <f t="shared" si="3197"/>
        <v>7908330.4500000002</v>
      </c>
      <c r="FT176" s="175">
        <f t="shared" ref="FT176:GK176" si="4104">+FT97+FT104+FT111+FT118+FT124+FT130+FT136+FT143+FT147+FT154+FT161+FT168+FT175</f>
        <v>11692169.489999998</v>
      </c>
      <c r="FU176" s="164">
        <f t="shared" si="4104"/>
        <v>1950086.69</v>
      </c>
      <c r="FV176" s="164">
        <f t="shared" si="4104"/>
        <v>9742082.8000000007</v>
      </c>
      <c r="FW176" s="165" t="e">
        <f t="shared" si="4104"/>
        <v>#DIV/0!</v>
      </c>
      <c r="FX176" s="164">
        <f t="shared" si="4104"/>
        <v>1921322</v>
      </c>
      <c r="FY176" s="176">
        <f t="shared" si="4104"/>
        <v>7820760.7999999998</v>
      </c>
      <c r="FZ176" s="175">
        <f t="shared" si="4104"/>
        <v>95399.999999999971</v>
      </c>
      <c r="GA176" s="164">
        <f t="shared" si="4104"/>
        <v>31410</v>
      </c>
      <c r="GB176" s="164">
        <f t="shared" si="4104"/>
        <v>63989.999999999971</v>
      </c>
      <c r="GC176" s="165" t="e">
        <f t="shared" si="4104"/>
        <v>#DIV/0!</v>
      </c>
      <c r="GD176" s="164">
        <f t="shared" si="4104"/>
        <v>0</v>
      </c>
      <c r="GE176" s="176">
        <f t="shared" si="4104"/>
        <v>63989.999999999971</v>
      </c>
      <c r="GF176" s="175">
        <f t="shared" si="4104"/>
        <v>23579.65</v>
      </c>
      <c r="GG176" s="164">
        <f t="shared" si="4104"/>
        <v>0</v>
      </c>
      <c r="GH176" s="164">
        <f t="shared" si="4104"/>
        <v>23579.65</v>
      </c>
      <c r="GI176" s="165" t="e">
        <f t="shared" si="4104"/>
        <v>#DIV/0!</v>
      </c>
      <c r="GJ176" s="164">
        <f t="shared" si="4104"/>
        <v>0</v>
      </c>
      <c r="GK176" s="176">
        <f t="shared" si="4104"/>
        <v>23579.65</v>
      </c>
      <c r="GL176" s="175">
        <f t="shared" si="3207"/>
        <v>6890663.7000000002</v>
      </c>
      <c r="GM176" s="164">
        <f t="shared" si="3207"/>
        <v>761212</v>
      </c>
      <c r="GN176" s="164">
        <f t="shared" si="3207"/>
        <v>6129451.7000000002</v>
      </c>
      <c r="GO176" s="165">
        <f t="shared" si="3208"/>
        <v>11.047005530105903</v>
      </c>
      <c r="GP176" s="164">
        <f t="shared" si="3209"/>
        <v>2728211</v>
      </c>
      <c r="GQ176" s="176">
        <f t="shared" si="3209"/>
        <v>3401240.6999999997</v>
      </c>
      <c r="GR176" s="175">
        <f t="shared" ref="GR176:IA176" si="4105">+GR97+GR104+GR111+GR118+GR124+GR130+GR136+GR143+GR147+GR154+GR161+GR168+GR175</f>
        <v>6624797.1099999994</v>
      </c>
      <c r="GS176" s="164">
        <f t="shared" si="4105"/>
        <v>722712</v>
      </c>
      <c r="GT176" s="164">
        <f t="shared" si="4105"/>
        <v>5902085.1099999994</v>
      </c>
      <c r="GU176" s="165" t="e">
        <f t="shared" si="4105"/>
        <v>#DIV/0!</v>
      </c>
      <c r="GV176" s="164">
        <f t="shared" si="4105"/>
        <v>2549791</v>
      </c>
      <c r="GW176" s="176">
        <f t="shared" si="4105"/>
        <v>3352294.11</v>
      </c>
      <c r="GX176" s="175">
        <f t="shared" si="4105"/>
        <v>160057.2900000001</v>
      </c>
      <c r="GY176" s="164">
        <f t="shared" si="4105"/>
        <v>20500</v>
      </c>
      <c r="GZ176" s="164">
        <f t="shared" si="4105"/>
        <v>139557.2900000001</v>
      </c>
      <c r="HA176" s="165" t="e">
        <f t="shared" si="4105"/>
        <v>#DIV/0!</v>
      </c>
      <c r="HB176" s="164">
        <f t="shared" si="4105"/>
        <v>0</v>
      </c>
      <c r="HC176" s="176">
        <f t="shared" si="4105"/>
        <v>139557.2900000001</v>
      </c>
      <c r="HD176" s="175">
        <f t="shared" si="4105"/>
        <v>18130.29</v>
      </c>
      <c r="HE176" s="164">
        <f t="shared" si="4105"/>
        <v>18000</v>
      </c>
      <c r="HF176" s="164">
        <f t="shared" si="4105"/>
        <v>130.29000000000087</v>
      </c>
      <c r="HG176" s="165" t="e">
        <f t="shared" si="4105"/>
        <v>#DIV/0!</v>
      </c>
      <c r="HH176" s="164">
        <f t="shared" si="4105"/>
        <v>0</v>
      </c>
      <c r="HI176" s="176">
        <f t="shared" si="4105"/>
        <v>130.29000000000087</v>
      </c>
      <c r="HJ176" s="175">
        <f t="shared" si="4105"/>
        <v>86503.65</v>
      </c>
      <c r="HK176" s="164">
        <f t="shared" si="4105"/>
        <v>0</v>
      </c>
      <c r="HL176" s="164">
        <f t="shared" si="4105"/>
        <v>86503.65</v>
      </c>
      <c r="HM176" s="165" t="e">
        <f t="shared" si="4105"/>
        <v>#DIV/0!</v>
      </c>
      <c r="HN176" s="164">
        <f t="shared" si="4105"/>
        <v>0</v>
      </c>
      <c r="HO176" s="176">
        <f t="shared" si="4105"/>
        <v>86503.65</v>
      </c>
      <c r="HP176" s="175">
        <f t="shared" si="4105"/>
        <v>-171754.37</v>
      </c>
      <c r="HQ176" s="164">
        <f t="shared" si="4105"/>
        <v>0</v>
      </c>
      <c r="HR176" s="164">
        <f t="shared" si="4105"/>
        <v>-171754.37</v>
      </c>
      <c r="HS176" s="165" t="e">
        <f t="shared" si="4105"/>
        <v>#DIV/0!</v>
      </c>
      <c r="HT176" s="164">
        <f t="shared" si="4105"/>
        <v>5920</v>
      </c>
      <c r="HU176" s="176">
        <f t="shared" si="4105"/>
        <v>-177674.37</v>
      </c>
      <c r="HV176" s="175">
        <f t="shared" si="4105"/>
        <v>172929.73</v>
      </c>
      <c r="HW176" s="164">
        <f t="shared" si="4105"/>
        <v>0</v>
      </c>
      <c r="HX176" s="164">
        <f t="shared" si="4105"/>
        <v>172929.73</v>
      </c>
      <c r="HY176" s="165" t="e">
        <f t="shared" si="4105"/>
        <v>#DIV/0!</v>
      </c>
      <c r="HZ176" s="164">
        <f t="shared" si="4105"/>
        <v>172500</v>
      </c>
      <c r="IA176" s="176">
        <f t="shared" si="4105"/>
        <v>429.73</v>
      </c>
      <c r="IB176" s="175">
        <f t="shared" si="3228"/>
        <v>17185879.289999999</v>
      </c>
      <c r="IC176" s="164">
        <f t="shared" si="3228"/>
        <v>2100362.8500000006</v>
      </c>
      <c r="ID176" s="164">
        <f t="shared" si="3228"/>
        <v>15085516.440000001</v>
      </c>
      <c r="IE176" s="165">
        <f t="shared" si="3229"/>
        <v>12.221445377090163</v>
      </c>
      <c r="IF176" s="164">
        <f t="shared" si="3230"/>
        <v>6083471.6799999997</v>
      </c>
      <c r="IG176" s="176">
        <f t="shared" si="3230"/>
        <v>9002044.7599999998</v>
      </c>
      <c r="IH176" s="175">
        <f t="shared" ref="IH176:IY176" si="4106">+IH97+IH104+IH111+IH118+IH124+IH130+IH136+IH143+IH147+IH154+IH161+IH168+IH175</f>
        <v>16649326.75</v>
      </c>
      <c r="II176" s="164">
        <f t="shared" si="4106"/>
        <v>2127665.8500000006</v>
      </c>
      <c r="IJ176" s="164">
        <f t="shared" si="4106"/>
        <v>14521660.9</v>
      </c>
      <c r="IK176" s="165" t="e">
        <f t="shared" si="4106"/>
        <v>#DIV/0!</v>
      </c>
      <c r="IL176" s="164">
        <f t="shared" si="4106"/>
        <v>5857761.6799999997</v>
      </c>
      <c r="IM176" s="176">
        <f t="shared" si="4106"/>
        <v>8663899.2199999988</v>
      </c>
      <c r="IN176" s="175">
        <f t="shared" si="4106"/>
        <v>294929.99</v>
      </c>
      <c r="IO176" s="164">
        <f t="shared" si="4106"/>
        <v>33728</v>
      </c>
      <c r="IP176" s="164">
        <f t="shared" si="4106"/>
        <v>261201.99</v>
      </c>
      <c r="IQ176" s="165" t="e">
        <f t="shared" si="4106"/>
        <v>#DIV/0!</v>
      </c>
      <c r="IR176" s="164">
        <f t="shared" si="4106"/>
        <v>0</v>
      </c>
      <c r="IS176" s="176">
        <f t="shared" si="4106"/>
        <v>261201.99</v>
      </c>
      <c r="IT176" s="175">
        <f t="shared" si="4106"/>
        <v>241622.55000000002</v>
      </c>
      <c r="IU176" s="164">
        <f t="shared" si="4106"/>
        <v>-61031</v>
      </c>
      <c r="IV176" s="164">
        <f t="shared" si="4106"/>
        <v>302653.55</v>
      </c>
      <c r="IW176" s="165" t="e">
        <f t="shared" si="4106"/>
        <v>#DIV/0!</v>
      </c>
      <c r="IX176" s="164">
        <f t="shared" si="4106"/>
        <v>225710</v>
      </c>
      <c r="IY176" s="176">
        <f t="shared" si="4106"/>
        <v>76943.55</v>
      </c>
      <c r="IZ176" s="175">
        <f t="shared" si="3240"/>
        <v>8398791.5599999987</v>
      </c>
      <c r="JA176" s="164">
        <f t="shared" si="3240"/>
        <v>1450861.45</v>
      </c>
      <c r="JB176" s="164">
        <f t="shared" si="3240"/>
        <v>6947930.1099999994</v>
      </c>
      <c r="JC176" s="165">
        <f t="shared" si="3241"/>
        <v>17.274645282422039</v>
      </c>
      <c r="JD176" s="164">
        <f t="shared" si="3242"/>
        <v>1296514.28</v>
      </c>
      <c r="JE176" s="176">
        <f t="shared" si="3242"/>
        <v>5651415.8300000001</v>
      </c>
      <c r="JF176" s="175">
        <f t="shared" ref="JF176:KC176" si="4107">+JF97+JF104+JF111+JF118+JF124+JF130+JF136+JF143+JF147+JF154+JF161+JF168+JF175</f>
        <v>7806272.3099999996</v>
      </c>
      <c r="JG176" s="164">
        <f t="shared" si="4107"/>
        <v>1364841.45</v>
      </c>
      <c r="JH176" s="164">
        <f t="shared" si="4107"/>
        <v>6441430.8599999994</v>
      </c>
      <c r="JI176" s="165" t="e">
        <f t="shared" si="4107"/>
        <v>#DIV/0!</v>
      </c>
      <c r="JJ176" s="164">
        <f t="shared" si="4107"/>
        <v>1230214.28</v>
      </c>
      <c r="JK176" s="176">
        <f t="shared" si="4107"/>
        <v>5211216.58</v>
      </c>
      <c r="JL176" s="175">
        <f t="shared" si="4107"/>
        <v>72142.34</v>
      </c>
      <c r="JM176" s="164">
        <f t="shared" si="4107"/>
        <v>11520</v>
      </c>
      <c r="JN176" s="164">
        <f t="shared" si="4107"/>
        <v>60622.34</v>
      </c>
      <c r="JO176" s="165" t="e">
        <f t="shared" si="4107"/>
        <v>#DIV/0!</v>
      </c>
      <c r="JP176" s="164">
        <f t="shared" si="4107"/>
        <v>0</v>
      </c>
      <c r="JQ176" s="176">
        <f t="shared" si="4107"/>
        <v>60622.34</v>
      </c>
      <c r="JR176" s="175">
        <f t="shared" si="4107"/>
        <v>450857.92</v>
      </c>
      <c r="JS176" s="164">
        <f t="shared" si="4107"/>
        <v>74500</v>
      </c>
      <c r="JT176" s="164">
        <f t="shared" si="4107"/>
        <v>376357.92</v>
      </c>
      <c r="JU176" s="165" t="e">
        <f t="shared" si="4107"/>
        <v>#DIV/0!</v>
      </c>
      <c r="JV176" s="164">
        <f t="shared" si="4107"/>
        <v>66300</v>
      </c>
      <c r="JW176" s="176">
        <f t="shared" si="4107"/>
        <v>310057.92</v>
      </c>
      <c r="JX176" s="175">
        <f t="shared" si="4107"/>
        <v>69518.990000000005</v>
      </c>
      <c r="JY176" s="164">
        <f t="shared" si="4107"/>
        <v>0</v>
      </c>
      <c r="JZ176" s="164">
        <f t="shared" si="4107"/>
        <v>69518.990000000005</v>
      </c>
      <c r="KA176" s="165" t="e">
        <f t="shared" si="4107"/>
        <v>#DIV/0!</v>
      </c>
      <c r="KB176" s="164">
        <f t="shared" si="4107"/>
        <v>0</v>
      </c>
      <c r="KC176" s="176">
        <f t="shared" si="4107"/>
        <v>69518.990000000005</v>
      </c>
      <c r="KD176" s="175">
        <f t="shared" si="3255"/>
        <v>297985024.81</v>
      </c>
      <c r="KE176" s="164">
        <f t="shared" si="3255"/>
        <v>14333.15</v>
      </c>
      <c r="KF176" s="164">
        <f t="shared" si="3255"/>
        <v>297970691.65999997</v>
      </c>
      <c r="KG176" s="165">
        <f t="shared" si="3256"/>
        <v>4.8100235940175332E-3</v>
      </c>
      <c r="KH176" s="164">
        <f t="shared" si="3257"/>
        <v>0</v>
      </c>
      <c r="KI176" s="176">
        <f t="shared" si="3257"/>
        <v>297970691.65999997</v>
      </c>
      <c r="KJ176" s="175">
        <f t="shared" ref="KJ176:KU176" si="4108">+KJ97+KJ104+KJ111+KJ118+KJ124+KJ130+KJ136+KJ143+KJ147+KJ154+KJ161+KJ168+KJ175</f>
        <v>298018917.61000001</v>
      </c>
      <c r="KK176" s="164">
        <f t="shared" si="4108"/>
        <v>14333.15</v>
      </c>
      <c r="KL176" s="164">
        <f t="shared" si="4108"/>
        <v>298004584.45999998</v>
      </c>
      <c r="KM176" s="165" t="e">
        <f t="shared" si="4108"/>
        <v>#DIV/0!</v>
      </c>
      <c r="KN176" s="164">
        <f t="shared" si="4108"/>
        <v>0</v>
      </c>
      <c r="KO176" s="176">
        <f t="shared" si="4108"/>
        <v>298004584.45999998</v>
      </c>
      <c r="KP176" s="175">
        <f t="shared" si="4108"/>
        <v>-33892.800000000003</v>
      </c>
      <c r="KQ176" s="164">
        <f t="shared" si="4108"/>
        <v>0</v>
      </c>
      <c r="KR176" s="164">
        <f t="shared" si="4108"/>
        <v>-33892.800000000003</v>
      </c>
      <c r="KS176" s="165" t="e">
        <f t="shared" si="4108"/>
        <v>#DIV/0!</v>
      </c>
      <c r="KT176" s="164">
        <f t="shared" si="4108"/>
        <v>0</v>
      </c>
      <c r="KU176" s="176">
        <f t="shared" si="4108"/>
        <v>-33892.800000000003</v>
      </c>
      <c r="KV176" s="175">
        <f t="shared" si="3264"/>
        <v>7837898.4500000002</v>
      </c>
      <c r="KW176" s="164">
        <f t="shared" si="3264"/>
        <v>1650073.65</v>
      </c>
      <c r="KX176" s="164">
        <f t="shared" si="3264"/>
        <v>6187824.7999999998</v>
      </c>
      <c r="KY176" s="165">
        <f t="shared" si="3265"/>
        <v>21.052501005546965</v>
      </c>
      <c r="KZ176" s="164">
        <f t="shared" si="3266"/>
        <v>431858</v>
      </c>
      <c r="LA176" s="176">
        <f t="shared" si="3266"/>
        <v>5755966.7999999998</v>
      </c>
      <c r="LB176" s="175">
        <f t="shared" ref="LB176:LM176" si="4109">+LB97+LB104+LB111+LB118+LB124+LB130+LB136+LB143+LB147+LB154+LB161+LB168+LB175</f>
        <v>7707386.4900000002</v>
      </c>
      <c r="LC176" s="164">
        <f t="shared" si="4109"/>
        <v>1595866</v>
      </c>
      <c r="LD176" s="164">
        <f t="shared" si="4109"/>
        <v>6111520.4900000002</v>
      </c>
      <c r="LE176" s="165" t="e">
        <f t="shared" si="4109"/>
        <v>#DIV/0!</v>
      </c>
      <c r="LF176" s="164">
        <f t="shared" si="4109"/>
        <v>431858</v>
      </c>
      <c r="LG176" s="176">
        <f t="shared" si="4109"/>
        <v>5679662.4900000002</v>
      </c>
      <c r="LH176" s="175">
        <f t="shared" si="4109"/>
        <v>130511.95999999999</v>
      </c>
      <c r="LI176" s="164">
        <f t="shared" si="4109"/>
        <v>54207.65</v>
      </c>
      <c r="LJ176" s="164">
        <f t="shared" si="4109"/>
        <v>76304.31</v>
      </c>
      <c r="LK176" s="165" t="e">
        <f t="shared" si="4109"/>
        <v>#DIV/0!</v>
      </c>
      <c r="LL176" s="164">
        <f t="shared" si="4109"/>
        <v>0</v>
      </c>
      <c r="LM176" s="176">
        <f t="shared" si="4109"/>
        <v>76304.31</v>
      </c>
      <c r="LN176" s="175">
        <f t="shared" si="3273"/>
        <v>6496211.25</v>
      </c>
      <c r="LO176" s="164">
        <f t="shared" si="3273"/>
        <v>157052</v>
      </c>
      <c r="LP176" s="164">
        <f t="shared" si="3273"/>
        <v>6339159.25</v>
      </c>
      <c r="LQ176" s="165">
        <f t="shared" si="3274"/>
        <v>2.417593793613162</v>
      </c>
      <c r="LR176" s="164">
        <f t="shared" si="3275"/>
        <v>1850111.3</v>
      </c>
      <c r="LS176" s="176">
        <f t="shared" si="3275"/>
        <v>4489047.95</v>
      </c>
      <c r="LT176" s="175">
        <f t="shared" ref="LT176:ME176" si="4110">+LT97+LT104+LT111+LT118+LT124+LT130+LT136+LT143+LT147+LT154+LT161+LT168+LT175</f>
        <v>5977177.0700000003</v>
      </c>
      <c r="LU176" s="164">
        <f t="shared" si="4110"/>
        <v>116821</v>
      </c>
      <c r="LV176" s="164">
        <f t="shared" si="4110"/>
        <v>5860356.0700000003</v>
      </c>
      <c r="LW176" s="165" t="e">
        <f t="shared" si="4110"/>
        <v>#DIV/0!</v>
      </c>
      <c r="LX176" s="164">
        <f t="shared" si="4110"/>
        <v>1850111.3</v>
      </c>
      <c r="LY176" s="176">
        <f t="shared" si="4110"/>
        <v>4010244.77</v>
      </c>
      <c r="LZ176" s="175">
        <f t="shared" si="4110"/>
        <v>519034.17999999982</v>
      </c>
      <c r="MA176" s="164">
        <f t="shared" si="4110"/>
        <v>40231</v>
      </c>
      <c r="MB176" s="164">
        <f t="shared" si="4110"/>
        <v>478803.17999999982</v>
      </c>
      <c r="MC176" s="165" t="e">
        <f t="shared" si="4110"/>
        <v>#DIV/0!</v>
      </c>
      <c r="MD176" s="164">
        <f t="shared" si="4110"/>
        <v>0</v>
      </c>
      <c r="ME176" s="176">
        <f t="shared" si="4110"/>
        <v>478803.17999999982</v>
      </c>
      <c r="MF176" s="175">
        <f t="shared" si="3282"/>
        <v>7497363.2999999998</v>
      </c>
      <c r="MG176" s="164">
        <f t="shared" si="3282"/>
        <v>700887.77999999991</v>
      </c>
      <c r="MH176" s="164">
        <f t="shared" si="3282"/>
        <v>6796475.5199999996</v>
      </c>
      <c r="MI176" s="165">
        <f t="shared" si="3283"/>
        <v>9.3484569435230647</v>
      </c>
      <c r="MJ176" s="164">
        <f t="shared" si="3284"/>
        <v>1181671</v>
      </c>
      <c r="MK176" s="176">
        <f t="shared" si="3284"/>
        <v>5614804.5199999996</v>
      </c>
      <c r="ML176" s="175">
        <f t="shared" ref="ML176:MW176" si="4111">+ML97+ML104+ML111+ML118+ML124+ML130+ML136+ML143+ML147+ML154+ML161+ML168+ML175</f>
        <v>7204378.7800000003</v>
      </c>
      <c r="MM176" s="164">
        <f t="shared" si="4111"/>
        <v>507942.36</v>
      </c>
      <c r="MN176" s="164">
        <f t="shared" si="4111"/>
        <v>6696436.4199999999</v>
      </c>
      <c r="MO176" s="165" t="e">
        <f t="shared" si="4111"/>
        <v>#DIV/0!</v>
      </c>
      <c r="MP176" s="164">
        <f t="shared" si="4111"/>
        <v>1181671</v>
      </c>
      <c r="MQ176" s="176">
        <f t="shared" si="4111"/>
        <v>5514765.4199999999</v>
      </c>
      <c r="MR176" s="175">
        <f t="shared" si="4111"/>
        <v>292984.5199999999</v>
      </c>
      <c r="MS176" s="164">
        <f t="shared" si="4111"/>
        <v>192945.41999999993</v>
      </c>
      <c r="MT176" s="164">
        <f t="shared" si="4111"/>
        <v>100039.1</v>
      </c>
      <c r="MU176" s="165" t="e">
        <f t="shared" si="4111"/>
        <v>#DIV/0!</v>
      </c>
      <c r="MV176" s="164">
        <f t="shared" si="4111"/>
        <v>0</v>
      </c>
      <c r="MW176" s="176">
        <f t="shared" si="4111"/>
        <v>100039.1</v>
      </c>
      <c r="MX176" s="175">
        <f t="shared" si="3291"/>
        <v>5900911.8300000001</v>
      </c>
      <c r="MY176" s="164">
        <f t="shared" si="3291"/>
        <v>710946</v>
      </c>
      <c r="MZ176" s="164">
        <f t="shared" si="3291"/>
        <v>5189965.83</v>
      </c>
      <c r="NA176" s="165">
        <f t="shared" si="3292"/>
        <v>12.04807020477037</v>
      </c>
      <c r="NB176" s="164">
        <f t="shared" si="3293"/>
        <v>74770</v>
      </c>
      <c r="NC176" s="176">
        <f t="shared" si="3293"/>
        <v>5115195.83</v>
      </c>
      <c r="ND176" s="175">
        <f t="shared" ref="ND176:NO176" si="4112">+ND97+ND104+ND111+ND118+ND124+ND130+ND136+ND143+ND147+ND154+ND161+ND168+ND175</f>
        <v>5820025.5</v>
      </c>
      <c r="NE176" s="164">
        <f t="shared" si="4112"/>
        <v>710946</v>
      </c>
      <c r="NF176" s="164">
        <f t="shared" si="4112"/>
        <v>5109079.5</v>
      </c>
      <c r="NG176" s="165" t="e">
        <f t="shared" si="4112"/>
        <v>#DIV/0!</v>
      </c>
      <c r="NH176" s="164">
        <f t="shared" si="4112"/>
        <v>43470</v>
      </c>
      <c r="NI176" s="176">
        <f t="shared" si="4112"/>
        <v>5065609.5</v>
      </c>
      <c r="NJ176" s="175">
        <f t="shared" si="4112"/>
        <v>80886.33</v>
      </c>
      <c r="NK176" s="164">
        <f t="shared" si="4112"/>
        <v>0</v>
      </c>
      <c r="NL176" s="164">
        <f t="shared" si="4112"/>
        <v>80886.33</v>
      </c>
      <c r="NM176" s="165" t="e">
        <f t="shared" si="4112"/>
        <v>#DIV/0!</v>
      </c>
      <c r="NN176" s="164">
        <f t="shared" si="4112"/>
        <v>31300</v>
      </c>
      <c r="NO176" s="176">
        <f t="shared" si="4112"/>
        <v>49586.33</v>
      </c>
      <c r="NP176" s="175">
        <f t="shared" si="3300"/>
        <v>19479768.549999997</v>
      </c>
      <c r="NQ176" s="164">
        <f t="shared" si="3300"/>
        <v>500888.68</v>
      </c>
      <c r="NR176" s="164">
        <f t="shared" si="3300"/>
        <v>18978879.869999997</v>
      </c>
      <c r="NS176" s="165">
        <f t="shared" si="3301"/>
        <v>2.571327676272622</v>
      </c>
      <c r="NT176" s="164">
        <f t="shared" si="3302"/>
        <v>7169709</v>
      </c>
      <c r="NU176" s="176">
        <f t="shared" si="3302"/>
        <v>11809170.870000001</v>
      </c>
      <c r="NV176" s="175">
        <f t="shared" ref="NV176:OM176" si="4113">+NV97+NV104+NV111+NV118+NV124+NV130+NV136+NV143+NV147+NV154+NV161+NV168+NV175</f>
        <v>18782542.369999997</v>
      </c>
      <c r="NW176" s="164">
        <f t="shared" si="4113"/>
        <v>365671.04</v>
      </c>
      <c r="NX176" s="164">
        <f t="shared" si="4113"/>
        <v>18416871.329999998</v>
      </c>
      <c r="NY176" s="165" t="e">
        <f t="shared" si="4113"/>
        <v>#DIV/0!</v>
      </c>
      <c r="NZ176" s="164">
        <f t="shared" si="4113"/>
        <v>1998467</v>
      </c>
      <c r="OA176" s="176">
        <f t="shared" si="4113"/>
        <v>16418404.33</v>
      </c>
      <c r="OB176" s="175">
        <f t="shared" si="4113"/>
        <v>519186.18000000005</v>
      </c>
      <c r="OC176" s="164">
        <f t="shared" si="4113"/>
        <v>117517.64000000001</v>
      </c>
      <c r="OD176" s="164">
        <f t="shared" si="4113"/>
        <v>401668.54000000004</v>
      </c>
      <c r="OE176" s="165" t="e">
        <f t="shared" si="4113"/>
        <v>#DIV/0!</v>
      </c>
      <c r="OF176" s="164">
        <f t="shared" si="4113"/>
        <v>5010902</v>
      </c>
      <c r="OG176" s="176">
        <f t="shared" si="4113"/>
        <v>-4609233.46</v>
      </c>
      <c r="OH176" s="175">
        <f t="shared" si="4113"/>
        <v>178040</v>
      </c>
      <c r="OI176" s="164">
        <f t="shared" si="4113"/>
        <v>17700</v>
      </c>
      <c r="OJ176" s="164">
        <f t="shared" si="4113"/>
        <v>160340</v>
      </c>
      <c r="OK176" s="165" t="e">
        <f t="shared" si="4113"/>
        <v>#DIV/0!</v>
      </c>
      <c r="OL176" s="164">
        <f t="shared" si="4113"/>
        <v>160340</v>
      </c>
      <c r="OM176" s="176">
        <f t="shared" si="4113"/>
        <v>0</v>
      </c>
      <c r="ON176" s="175">
        <f t="shared" si="3312"/>
        <v>1517871.3299999998</v>
      </c>
      <c r="OO176" s="164">
        <f t="shared" si="3312"/>
        <v>158599.62999999989</v>
      </c>
      <c r="OP176" s="164">
        <f t="shared" si="3312"/>
        <v>1359271.7</v>
      </c>
      <c r="OQ176" s="165">
        <f t="shared" si="3313"/>
        <v>10.448819136731432</v>
      </c>
      <c r="OR176" s="164">
        <f t="shared" si="3314"/>
        <v>75000</v>
      </c>
      <c r="OS176" s="176">
        <f t="shared" si="3314"/>
        <v>1284271.7000000002</v>
      </c>
      <c r="OT176" s="175">
        <f t="shared" ref="OT176:PE176" si="4114">+OT97+OT104+OT111+OT118+OT124+OT130+OT136+OT143+OT147+OT154+OT161+OT168+OT175</f>
        <v>1241597.6299999999</v>
      </c>
      <c r="OU176" s="164">
        <f t="shared" si="4114"/>
        <v>155776</v>
      </c>
      <c r="OV176" s="164">
        <f t="shared" si="4114"/>
        <v>1085821.6299999999</v>
      </c>
      <c r="OW176" s="165" t="e">
        <f t="shared" si="4114"/>
        <v>#DIV/0!</v>
      </c>
      <c r="OX176" s="164">
        <f t="shared" si="4114"/>
        <v>75000</v>
      </c>
      <c r="OY176" s="176">
        <f t="shared" si="4114"/>
        <v>1010821.63</v>
      </c>
      <c r="OZ176" s="175">
        <f t="shared" si="4114"/>
        <v>276273.69999999995</v>
      </c>
      <c r="PA176" s="164">
        <f t="shared" si="4114"/>
        <v>2823.6299999998882</v>
      </c>
      <c r="PB176" s="164">
        <f t="shared" si="4114"/>
        <v>273450.07000000007</v>
      </c>
      <c r="PC176" s="165" t="e">
        <f t="shared" si="4114"/>
        <v>#DIV/0!</v>
      </c>
      <c r="PD176" s="164">
        <f t="shared" si="4114"/>
        <v>0</v>
      </c>
      <c r="PE176" s="176">
        <f t="shared" si="4114"/>
        <v>273450.07000000007</v>
      </c>
      <c r="PF176" s="175">
        <f t="shared" si="3321"/>
        <v>4604899.1100000003</v>
      </c>
      <c r="PG176" s="164">
        <f t="shared" si="3321"/>
        <v>513882.07</v>
      </c>
      <c r="PH176" s="164">
        <f t="shared" si="3321"/>
        <v>4091017.04</v>
      </c>
      <c r="PI176" s="165">
        <f t="shared" si="3322"/>
        <v>11.159464251541442</v>
      </c>
      <c r="PJ176" s="164">
        <f t="shared" si="3323"/>
        <v>595134.94999999995</v>
      </c>
      <c r="PK176" s="176">
        <f t="shared" si="3323"/>
        <v>3495882.09</v>
      </c>
      <c r="PL176" s="175">
        <f t="shared" ref="PL176:PW176" si="4115">+PL97+PL104+PL111+PL118+PL124+PL130+PL136+PL143+PL147+PL154+PL161+PL168+PL175</f>
        <v>4533572.82</v>
      </c>
      <c r="PM176" s="164">
        <f t="shared" si="4115"/>
        <v>473400</v>
      </c>
      <c r="PN176" s="164">
        <f t="shared" si="4115"/>
        <v>4060172.82</v>
      </c>
      <c r="PO176" s="165" t="e">
        <f t="shared" si="4115"/>
        <v>#DIV/0!</v>
      </c>
      <c r="PP176" s="164">
        <f t="shared" si="4115"/>
        <v>595134.94999999995</v>
      </c>
      <c r="PQ176" s="176">
        <f t="shared" si="4115"/>
        <v>3465037.8699999996</v>
      </c>
      <c r="PR176" s="175">
        <f t="shared" si="4115"/>
        <v>71326.289999999994</v>
      </c>
      <c r="PS176" s="164">
        <f t="shared" si="4115"/>
        <v>40482.07</v>
      </c>
      <c r="PT176" s="164">
        <f t="shared" si="4115"/>
        <v>30844.22</v>
      </c>
      <c r="PU176" s="165" t="e">
        <f t="shared" si="4115"/>
        <v>#DIV/0!</v>
      </c>
      <c r="PV176" s="164">
        <f t="shared" si="4115"/>
        <v>0</v>
      </c>
      <c r="PW176" s="176">
        <f t="shared" si="4115"/>
        <v>30844.22</v>
      </c>
    </row>
    <row r="177" spans="1:439" s="98" customFormat="1" ht="18.75" customHeight="1">
      <c r="A177" s="102"/>
      <c r="B177" s="246" t="s">
        <v>922</v>
      </c>
      <c r="C177" s="246"/>
      <c r="D177" s="164">
        <f>+D89+D176</f>
        <v>624493397.06999993</v>
      </c>
      <c r="E177" s="164">
        <f t="shared" ref="E177:J177" si="4116">+E89+E176</f>
        <v>82301776</v>
      </c>
      <c r="F177" s="164">
        <f t="shared" si="4116"/>
        <v>706795173.06999993</v>
      </c>
      <c r="G177" s="164">
        <f t="shared" si="4116"/>
        <v>95708</v>
      </c>
      <c r="H177" s="164">
        <f t="shared" si="4116"/>
        <v>706699465.06999993</v>
      </c>
      <c r="I177" s="164">
        <f t="shared" si="4116"/>
        <v>32176625.484999999</v>
      </c>
      <c r="J177" s="164">
        <f t="shared" si="4116"/>
        <v>674374051.40499997</v>
      </c>
      <c r="K177" s="165">
        <f t="shared" si="3092"/>
        <v>4.5530847376278745</v>
      </c>
      <c r="L177" s="164">
        <f t="shared" ref="L177:M177" si="4117">+L89+L176</f>
        <v>125354850.88</v>
      </c>
      <c r="M177" s="166">
        <f t="shared" si="4117"/>
        <v>549019200.52499998</v>
      </c>
      <c r="N177" s="167">
        <f t="shared" si="3115"/>
        <v>0</v>
      </c>
      <c r="O177" s="168">
        <f t="shared" si="3115"/>
        <v>0</v>
      </c>
      <c r="P177" s="168">
        <f t="shared" si="3115"/>
        <v>0</v>
      </c>
      <c r="Q177" s="169" t="e">
        <f t="shared" si="3116"/>
        <v>#DIV/0!</v>
      </c>
      <c r="R177" s="168">
        <f t="shared" si="3117"/>
        <v>0</v>
      </c>
      <c r="S177" s="170">
        <f t="shared" si="3117"/>
        <v>0</v>
      </c>
      <c r="T177" s="171">
        <f t="shared" ref="T177:V177" si="4118">+T89+T176</f>
        <v>706699465.06999993</v>
      </c>
      <c r="U177" s="172">
        <f t="shared" si="4118"/>
        <v>32176625.484999999</v>
      </c>
      <c r="V177" s="172">
        <f t="shared" si="4118"/>
        <v>674374051.40499997</v>
      </c>
      <c r="W177" s="173">
        <f t="shared" si="3120"/>
        <v>4.5530847376278745</v>
      </c>
      <c r="X177" s="172">
        <f t="shared" ref="X177:CG177" si="4119">+X89+X176</f>
        <v>125354850.88</v>
      </c>
      <c r="Y177" s="174">
        <f t="shared" si="4119"/>
        <v>549019200.52499998</v>
      </c>
      <c r="Z177" s="175">
        <f t="shared" si="4119"/>
        <v>0</v>
      </c>
      <c r="AA177" s="164">
        <f t="shared" si="4119"/>
        <v>0</v>
      </c>
      <c r="AB177" s="164">
        <f t="shared" si="4119"/>
        <v>0</v>
      </c>
      <c r="AC177" s="165" t="e">
        <f t="shared" si="4119"/>
        <v>#DIV/0!</v>
      </c>
      <c r="AD177" s="164">
        <f t="shared" si="4119"/>
        <v>0</v>
      </c>
      <c r="AE177" s="176">
        <f t="shared" si="4119"/>
        <v>0</v>
      </c>
      <c r="AF177" s="175">
        <f t="shared" si="4119"/>
        <v>0</v>
      </c>
      <c r="AG177" s="164">
        <f t="shared" si="4119"/>
        <v>0</v>
      </c>
      <c r="AH177" s="164">
        <f t="shared" si="4119"/>
        <v>0</v>
      </c>
      <c r="AI177" s="165" t="e">
        <f t="shared" si="4119"/>
        <v>#DIV/0!</v>
      </c>
      <c r="AJ177" s="164">
        <f t="shared" si="4119"/>
        <v>0</v>
      </c>
      <c r="AK177" s="176">
        <f t="shared" si="4119"/>
        <v>0</v>
      </c>
      <c r="AL177" s="175">
        <f t="shared" si="3129"/>
        <v>44164459.459999993</v>
      </c>
      <c r="AM177" s="164">
        <f t="shared" si="3129"/>
        <v>2558305.7800000003</v>
      </c>
      <c r="AN177" s="164">
        <f t="shared" si="3129"/>
        <v>34341153.679999992</v>
      </c>
      <c r="AO177" s="165">
        <f t="shared" si="3130"/>
        <v>5.7926799315116098</v>
      </c>
      <c r="AP177" s="164">
        <f t="shared" si="3131"/>
        <v>1188699.8600000001</v>
      </c>
      <c r="AQ177" s="176">
        <f t="shared" si="3131"/>
        <v>33152453.819999993</v>
      </c>
      <c r="AR177" s="175">
        <f t="shared" si="4119"/>
        <v>8067178.2199999876</v>
      </c>
      <c r="AS177" s="164">
        <f t="shared" si="4119"/>
        <v>0</v>
      </c>
      <c r="AT177" s="164">
        <f t="shared" si="4119"/>
        <v>802178.21999998752</v>
      </c>
      <c r="AU177" s="165" t="e">
        <f t="shared" si="4119"/>
        <v>#DIV/0!</v>
      </c>
      <c r="AV177" s="164">
        <f t="shared" si="4119"/>
        <v>0</v>
      </c>
      <c r="AW177" s="176">
        <f t="shared" si="4119"/>
        <v>802178.21999998752</v>
      </c>
      <c r="AX177" s="175">
        <f t="shared" si="4119"/>
        <v>5204745.8200000012</v>
      </c>
      <c r="AY177" s="164">
        <f t="shared" si="4119"/>
        <v>8136.14</v>
      </c>
      <c r="AZ177" s="164">
        <f t="shared" si="4119"/>
        <v>5196609.6800000016</v>
      </c>
      <c r="BA177" s="165" t="e">
        <f t="shared" si="4119"/>
        <v>#DIV/0!</v>
      </c>
      <c r="BB177" s="164">
        <f t="shared" si="4119"/>
        <v>0</v>
      </c>
      <c r="BC177" s="176">
        <f t="shared" si="4119"/>
        <v>5196609.6800000016</v>
      </c>
      <c r="BD177" s="175">
        <f t="shared" si="4119"/>
        <v>30892535.420000002</v>
      </c>
      <c r="BE177" s="164">
        <f t="shared" si="4119"/>
        <v>2550169.64</v>
      </c>
      <c r="BF177" s="164">
        <f t="shared" si="4119"/>
        <v>28342365.780000001</v>
      </c>
      <c r="BG177" s="165" t="e">
        <f t="shared" si="4119"/>
        <v>#DIV/0!</v>
      </c>
      <c r="BH177" s="164">
        <f t="shared" si="4119"/>
        <v>1188699.8600000001</v>
      </c>
      <c r="BI177" s="176">
        <f t="shared" si="4119"/>
        <v>27153665.920000002</v>
      </c>
      <c r="BJ177" s="175">
        <f t="shared" si="3141"/>
        <v>217279966.74000001</v>
      </c>
      <c r="BK177" s="164">
        <f t="shared" si="3141"/>
        <v>5271103.9000000004</v>
      </c>
      <c r="BL177" s="164">
        <f t="shared" si="3141"/>
        <v>212008862.84</v>
      </c>
      <c r="BM177" s="165">
        <f t="shared" si="3142"/>
        <v>2.4259502516895499</v>
      </c>
      <c r="BN177" s="164">
        <f t="shared" si="3143"/>
        <v>83235506.900000006</v>
      </c>
      <c r="BO177" s="176">
        <f t="shared" si="3143"/>
        <v>128773355.94</v>
      </c>
      <c r="BP177" s="175">
        <f t="shared" si="4119"/>
        <v>217279966.74000001</v>
      </c>
      <c r="BQ177" s="164">
        <f t="shared" si="4119"/>
        <v>5271103.9000000004</v>
      </c>
      <c r="BR177" s="164">
        <f t="shared" si="4119"/>
        <v>212008862.84</v>
      </c>
      <c r="BS177" s="165" t="e">
        <f t="shared" si="4119"/>
        <v>#DIV/0!</v>
      </c>
      <c r="BT177" s="164">
        <f t="shared" si="4119"/>
        <v>83235506.900000006</v>
      </c>
      <c r="BU177" s="176">
        <f t="shared" si="4119"/>
        <v>128773355.94</v>
      </c>
      <c r="BV177" s="175">
        <f t="shared" si="4119"/>
        <v>0</v>
      </c>
      <c r="BW177" s="164">
        <f t="shared" si="4119"/>
        <v>0</v>
      </c>
      <c r="BX177" s="164">
        <f t="shared" si="4119"/>
        <v>0</v>
      </c>
      <c r="BY177" s="165" t="e">
        <f t="shared" si="4119"/>
        <v>#DIV/0!</v>
      </c>
      <c r="BZ177" s="164">
        <f t="shared" si="4119"/>
        <v>0</v>
      </c>
      <c r="CA177" s="176">
        <f t="shared" si="4119"/>
        <v>0</v>
      </c>
      <c r="CB177" s="175">
        <f t="shared" si="4119"/>
        <v>0</v>
      </c>
      <c r="CC177" s="164">
        <f t="shared" si="4119"/>
        <v>0</v>
      </c>
      <c r="CD177" s="164">
        <f t="shared" si="4119"/>
        <v>0</v>
      </c>
      <c r="CE177" s="165" t="e">
        <f t="shared" si="4119"/>
        <v>#DIV/0!</v>
      </c>
      <c r="CF177" s="164">
        <f t="shared" si="4119"/>
        <v>0</v>
      </c>
      <c r="CG177" s="176">
        <f t="shared" si="4119"/>
        <v>0</v>
      </c>
      <c r="CH177" s="175">
        <f t="shared" si="3153"/>
        <v>0</v>
      </c>
      <c r="CI177" s="164">
        <f t="shared" si="3153"/>
        <v>0</v>
      </c>
      <c r="CJ177" s="164">
        <f t="shared" si="3153"/>
        <v>0</v>
      </c>
      <c r="CK177" s="165" t="e">
        <f t="shared" si="3154"/>
        <v>#DIV/0!</v>
      </c>
      <c r="CL177" s="164">
        <f t="shared" si="3155"/>
        <v>0</v>
      </c>
      <c r="CM177" s="176">
        <f t="shared" si="3155"/>
        <v>0</v>
      </c>
      <c r="CN177" s="175">
        <f t="shared" ref="CN177:EC177" si="4120">+CN89+CN176</f>
        <v>0</v>
      </c>
      <c r="CO177" s="164">
        <f t="shared" si="4120"/>
        <v>0</v>
      </c>
      <c r="CP177" s="164">
        <f t="shared" si="4120"/>
        <v>0</v>
      </c>
      <c r="CQ177" s="165" t="e">
        <f t="shared" si="4120"/>
        <v>#DIV/0!</v>
      </c>
      <c r="CR177" s="164">
        <f t="shared" si="4120"/>
        <v>0</v>
      </c>
      <c r="CS177" s="176">
        <f t="shared" si="4120"/>
        <v>0</v>
      </c>
      <c r="CT177" s="175">
        <f t="shared" si="4120"/>
        <v>0</v>
      </c>
      <c r="CU177" s="164">
        <f t="shared" si="4120"/>
        <v>0</v>
      </c>
      <c r="CV177" s="164">
        <f t="shared" si="4120"/>
        <v>0</v>
      </c>
      <c r="CW177" s="165" t="e">
        <f t="shared" si="4120"/>
        <v>#DIV/0!</v>
      </c>
      <c r="CX177" s="164">
        <f t="shared" si="4120"/>
        <v>0</v>
      </c>
      <c r="CY177" s="176">
        <f t="shared" si="4120"/>
        <v>0</v>
      </c>
      <c r="CZ177" s="175">
        <f t="shared" si="4120"/>
        <v>0</v>
      </c>
      <c r="DA177" s="164">
        <f t="shared" si="4120"/>
        <v>0</v>
      </c>
      <c r="DB177" s="164">
        <f t="shared" si="4120"/>
        <v>0</v>
      </c>
      <c r="DC177" s="165" t="e">
        <f t="shared" si="4120"/>
        <v>#DIV/0!</v>
      </c>
      <c r="DD177" s="164">
        <f t="shared" si="4120"/>
        <v>0</v>
      </c>
      <c r="DE177" s="176">
        <f t="shared" si="4120"/>
        <v>0</v>
      </c>
      <c r="DF177" s="175">
        <f t="shared" si="3165"/>
        <v>13934202.669999998</v>
      </c>
      <c r="DG177" s="164">
        <f t="shared" si="3165"/>
        <v>2909034.6599999997</v>
      </c>
      <c r="DH177" s="164">
        <f t="shared" si="3165"/>
        <v>11025168.01</v>
      </c>
      <c r="DI177" s="165">
        <f t="shared" si="3166"/>
        <v>20.876936620586704</v>
      </c>
      <c r="DJ177" s="164">
        <f t="shared" si="3167"/>
        <v>2675585</v>
      </c>
      <c r="DK177" s="176">
        <f t="shared" si="3167"/>
        <v>8349583.0100000007</v>
      </c>
      <c r="DL177" s="175">
        <f t="shared" si="4120"/>
        <v>12024250.219999999</v>
      </c>
      <c r="DM177" s="164">
        <f t="shared" si="4120"/>
        <v>2648339.7549999999</v>
      </c>
      <c r="DN177" s="164">
        <f t="shared" si="4120"/>
        <v>9375910.4649999999</v>
      </c>
      <c r="DO177" s="165" t="e">
        <f t="shared" si="4120"/>
        <v>#DIV/0!</v>
      </c>
      <c r="DP177" s="164">
        <f t="shared" si="4120"/>
        <v>2675585</v>
      </c>
      <c r="DQ177" s="176">
        <f t="shared" si="4120"/>
        <v>6700325.4649999999</v>
      </c>
      <c r="DR177" s="175">
        <f t="shared" si="4120"/>
        <v>1300798.52</v>
      </c>
      <c r="DS177" s="164">
        <f t="shared" si="4120"/>
        <v>35439.37999999999</v>
      </c>
      <c r="DT177" s="164">
        <f t="shared" si="4120"/>
        <v>1265359.1400000001</v>
      </c>
      <c r="DU177" s="165" t="e">
        <f t="shared" si="4120"/>
        <v>#DIV/0!</v>
      </c>
      <c r="DV177" s="164">
        <f t="shared" si="4120"/>
        <v>0</v>
      </c>
      <c r="DW177" s="176">
        <f t="shared" si="4120"/>
        <v>1265359.1400000001</v>
      </c>
      <c r="DX177" s="175">
        <f t="shared" si="4120"/>
        <v>609153.93000000005</v>
      </c>
      <c r="DY177" s="164">
        <f t="shared" si="4120"/>
        <v>225255.52500000005</v>
      </c>
      <c r="DZ177" s="164">
        <f t="shared" si="4120"/>
        <v>383898.40499999991</v>
      </c>
      <c r="EA177" s="165" t="e">
        <f t="shared" si="4120"/>
        <v>#DIV/0!</v>
      </c>
      <c r="EB177" s="164">
        <f t="shared" si="4120"/>
        <v>0</v>
      </c>
      <c r="EC177" s="176">
        <f t="shared" si="4120"/>
        <v>383898.40499999991</v>
      </c>
      <c r="ED177" s="175">
        <f t="shared" si="3177"/>
        <v>6399554.4800000004</v>
      </c>
      <c r="EE177" s="164">
        <f t="shared" si="3177"/>
        <v>1445026.1600000001</v>
      </c>
      <c r="EF177" s="164">
        <f t="shared" si="3177"/>
        <v>4954528.3199999994</v>
      </c>
      <c r="EG177" s="165">
        <f t="shared" si="3178"/>
        <v>22.58010560760161</v>
      </c>
      <c r="EH177" s="164">
        <f t="shared" si="3179"/>
        <v>1424712</v>
      </c>
      <c r="EI177" s="176">
        <f t="shared" si="3179"/>
        <v>3529816.3199999994</v>
      </c>
      <c r="EJ177" s="175">
        <f t="shared" ref="EJ177:FM177" si="4121">+EJ89+EJ176</f>
        <v>5332376.5</v>
      </c>
      <c r="EK177" s="164">
        <f t="shared" si="4121"/>
        <v>740926.75000000023</v>
      </c>
      <c r="EL177" s="164">
        <f t="shared" si="4121"/>
        <v>4591449.75</v>
      </c>
      <c r="EM177" s="165" t="e">
        <f t="shared" si="4121"/>
        <v>#DIV/0!</v>
      </c>
      <c r="EN177" s="164">
        <f t="shared" si="4121"/>
        <v>1386520</v>
      </c>
      <c r="EO177" s="176">
        <f t="shared" si="4121"/>
        <v>3204929.75</v>
      </c>
      <c r="EP177" s="175">
        <f t="shared" si="4121"/>
        <v>198432.90999999997</v>
      </c>
      <c r="EQ177" s="164">
        <f t="shared" si="4121"/>
        <v>93441.030000000028</v>
      </c>
      <c r="ER177" s="164">
        <f t="shared" si="4121"/>
        <v>104991.87999999996</v>
      </c>
      <c r="ES177" s="165" t="e">
        <f t="shared" si="4121"/>
        <v>#DIV/0!</v>
      </c>
      <c r="ET177" s="164">
        <f t="shared" si="4121"/>
        <v>6800</v>
      </c>
      <c r="EU177" s="176">
        <f t="shared" si="4121"/>
        <v>98191.879999999961</v>
      </c>
      <c r="EV177" s="175">
        <f t="shared" si="4121"/>
        <v>211641.78999999992</v>
      </c>
      <c r="EW177" s="164">
        <f t="shared" si="4121"/>
        <v>300078.94999999995</v>
      </c>
      <c r="EX177" s="164">
        <f t="shared" si="4121"/>
        <v>-88437.160000000033</v>
      </c>
      <c r="EY177" s="165" t="e">
        <f t="shared" si="4121"/>
        <v>#DIV/0!</v>
      </c>
      <c r="EZ177" s="164">
        <f t="shared" si="4121"/>
        <v>0</v>
      </c>
      <c r="FA177" s="176">
        <f t="shared" si="4121"/>
        <v>-88437.160000000033</v>
      </c>
      <c r="FB177" s="175">
        <f t="shared" si="4121"/>
        <v>512452.28</v>
      </c>
      <c r="FC177" s="164">
        <f t="shared" si="4121"/>
        <v>176939.31000000006</v>
      </c>
      <c r="FD177" s="164">
        <f t="shared" si="4121"/>
        <v>335512.96999999997</v>
      </c>
      <c r="FE177" s="165" t="e">
        <f t="shared" si="4121"/>
        <v>#DIV/0!</v>
      </c>
      <c r="FF177" s="164">
        <f t="shared" si="4121"/>
        <v>31392</v>
      </c>
      <c r="FG177" s="176">
        <f t="shared" si="4121"/>
        <v>304120.96999999997</v>
      </c>
      <c r="FH177" s="175">
        <f t="shared" si="4121"/>
        <v>144651</v>
      </c>
      <c r="FI177" s="164">
        <f t="shared" si="4121"/>
        <v>133640.11999999991</v>
      </c>
      <c r="FJ177" s="164">
        <f t="shared" si="4121"/>
        <v>11010.880000000092</v>
      </c>
      <c r="FK177" s="165" t="e">
        <f t="shared" si="4121"/>
        <v>#DIV/0!</v>
      </c>
      <c r="FL177" s="164">
        <f t="shared" si="4121"/>
        <v>0</v>
      </c>
      <c r="FM177" s="176">
        <f t="shared" si="4121"/>
        <v>11010.880000000092</v>
      </c>
      <c r="FN177" s="175">
        <f t="shared" si="3195"/>
        <v>16159163.369999999</v>
      </c>
      <c r="FO177" s="164">
        <f t="shared" si="3195"/>
        <v>2955857.2300000009</v>
      </c>
      <c r="FP177" s="164">
        <f t="shared" si="3195"/>
        <v>13203306.140000001</v>
      </c>
      <c r="FQ177" s="165">
        <f t="shared" si="3196"/>
        <v>18.292142744763904</v>
      </c>
      <c r="FR177" s="164">
        <f t="shared" si="3197"/>
        <v>4646151.95</v>
      </c>
      <c r="FS177" s="176">
        <f t="shared" si="3197"/>
        <v>8557154.1899999976</v>
      </c>
      <c r="FT177" s="175">
        <f t="shared" ref="FT177:GK177" si="4122">+FT89+FT176</f>
        <v>15391433.889999999</v>
      </c>
      <c r="FU177" s="164">
        <f t="shared" si="4122"/>
        <v>2857562.9300000006</v>
      </c>
      <c r="FV177" s="164">
        <f t="shared" si="4122"/>
        <v>12533870.960000001</v>
      </c>
      <c r="FW177" s="165" t="e">
        <f t="shared" si="4122"/>
        <v>#DIV/0!</v>
      </c>
      <c r="FX177" s="164">
        <f t="shared" si="4122"/>
        <v>4646151.95</v>
      </c>
      <c r="FY177" s="176">
        <f t="shared" si="4122"/>
        <v>7887719.0099999988</v>
      </c>
      <c r="FZ177" s="175">
        <f t="shared" si="4122"/>
        <v>297925.92999999993</v>
      </c>
      <c r="GA177" s="164">
        <f t="shared" si="4122"/>
        <v>58208.039999999979</v>
      </c>
      <c r="GB177" s="164">
        <f t="shared" si="4122"/>
        <v>239717.88999999998</v>
      </c>
      <c r="GC177" s="165" t="e">
        <f t="shared" si="4122"/>
        <v>#DIV/0!</v>
      </c>
      <c r="GD177" s="164">
        <f t="shared" si="4122"/>
        <v>0</v>
      </c>
      <c r="GE177" s="176">
        <f t="shared" si="4122"/>
        <v>239717.88999999998</v>
      </c>
      <c r="GF177" s="175">
        <f t="shared" si="4122"/>
        <v>469803.55000000005</v>
      </c>
      <c r="GG177" s="164">
        <f t="shared" si="4122"/>
        <v>40086.260000000024</v>
      </c>
      <c r="GH177" s="164">
        <f t="shared" si="4122"/>
        <v>429717.29000000004</v>
      </c>
      <c r="GI177" s="165" t="e">
        <f t="shared" si="4122"/>
        <v>#DIV/0!</v>
      </c>
      <c r="GJ177" s="164">
        <f t="shared" si="4122"/>
        <v>0</v>
      </c>
      <c r="GK177" s="176">
        <f t="shared" si="4122"/>
        <v>429717.29000000004</v>
      </c>
      <c r="GL177" s="175">
        <f t="shared" si="3207"/>
        <v>9798626.7300000004</v>
      </c>
      <c r="GM177" s="164">
        <f t="shared" si="3207"/>
        <v>2727060.3950000019</v>
      </c>
      <c r="GN177" s="164">
        <f t="shared" si="3207"/>
        <v>7071566.335</v>
      </c>
      <c r="GO177" s="165">
        <f t="shared" si="3208"/>
        <v>27.831046840989337</v>
      </c>
      <c r="GP177" s="164">
        <f t="shared" si="3209"/>
        <v>3049066</v>
      </c>
      <c r="GQ177" s="176">
        <f t="shared" si="3209"/>
        <v>4022500.3349999986</v>
      </c>
      <c r="GR177" s="175">
        <f t="shared" ref="GR177:IA177" si="4123">+GR89+GR176</f>
        <v>8539647.1099999994</v>
      </c>
      <c r="GS177" s="164">
        <f t="shared" si="4123"/>
        <v>2392913.9200000013</v>
      </c>
      <c r="GT177" s="164">
        <f t="shared" si="4123"/>
        <v>6146733.1899999985</v>
      </c>
      <c r="GU177" s="165" t="e">
        <f t="shared" si="4123"/>
        <v>#DIV/0!</v>
      </c>
      <c r="GV177" s="164">
        <f t="shared" si="4123"/>
        <v>2715791</v>
      </c>
      <c r="GW177" s="176">
        <f t="shared" si="4123"/>
        <v>3430942.1899999985</v>
      </c>
      <c r="GX177" s="175">
        <f t="shared" si="4123"/>
        <v>312702.44000000012</v>
      </c>
      <c r="GY177" s="164">
        <f t="shared" si="4123"/>
        <v>105073.25000000016</v>
      </c>
      <c r="GZ177" s="164">
        <f t="shared" si="4123"/>
        <v>207629.18999999994</v>
      </c>
      <c r="HA177" s="165" t="e">
        <f t="shared" si="4123"/>
        <v>#DIV/0!</v>
      </c>
      <c r="HB177" s="164">
        <f t="shared" si="4123"/>
        <v>0</v>
      </c>
      <c r="HC177" s="176">
        <f t="shared" si="4123"/>
        <v>207629.18999999994</v>
      </c>
      <c r="HD177" s="175">
        <f t="shared" si="4123"/>
        <v>178420.17</v>
      </c>
      <c r="HE177" s="164">
        <f t="shared" si="4123"/>
        <v>113345.21999999997</v>
      </c>
      <c r="HF177" s="164">
        <f t="shared" si="4123"/>
        <v>65074.950000000033</v>
      </c>
      <c r="HG177" s="165" t="e">
        <f t="shared" si="4123"/>
        <v>#DIV/0!</v>
      </c>
      <c r="HH177" s="164">
        <f t="shared" si="4123"/>
        <v>117855</v>
      </c>
      <c r="HI177" s="176">
        <f t="shared" si="4123"/>
        <v>-52780.049999999967</v>
      </c>
      <c r="HJ177" s="175">
        <f t="shared" si="4123"/>
        <v>290916.65000000002</v>
      </c>
      <c r="HK177" s="164">
        <f t="shared" si="4123"/>
        <v>44034.450000000004</v>
      </c>
      <c r="HL177" s="164">
        <f t="shared" si="4123"/>
        <v>246882.19999999998</v>
      </c>
      <c r="HM177" s="165" t="e">
        <f t="shared" si="4123"/>
        <v>#DIV/0!</v>
      </c>
      <c r="HN177" s="164">
        <f t="shared" si="4123"/>
        <v>37000</v>
      </c>
      <c r="HO177" s="176">
        <f t="shared" si="4123"/>
        <v>209882.19999999998</v>
      </c>
      <c r="HP177" s="175">
        <f t="shared" si="4123"/>
        <v>169397.63</v>
      </c>
      <c r="HQ177" s="164">
        <f t="shared" si="4123"/>
        <v>49407.47999999996</v>
      </c>
      <c r="HR177" s="164">
        <f t="shared" si="4123"/>
        <v>119990.15000000002</v>
      </c>
      <c r="HS177" s="165" t="e">
        <f t="shared" si="4123"/>
        <v>#DIV/0!</v>
      </c>
      <c r="HT177" s="164">
        <f t="shared" si="4123"/>
        <v>5920</v>
      </c>
      <c r="HU177" s="176">
        <f t="shared" si="4123"/>
        <v>114070.15000000002</v>
      </c>
      <c r="HV177" s="175">
        <f t="shared" si="4123"/>
        <v>307542.73</v>
      </c>
      <c r="HW177" s="164">
        <f t="shared" si="4123"/>
        <v>22286.07499999999</v>
      </c>
      <c r="HX177" s="164">
        <f t="shared" si="4123"/>
        <v>285256.65500000003</v>
      </c>
      <c r="HY177" s="165" t="e">
        <f t="shared" si="4123"/>
        <v>#DIV/0!</v>
      </c>
      <c r="HZ177" s="164">
        <f t="shared" si="4123"/>
        <v>172500</v>
      </c>
      <c r="IA177" s="176">
        <f t="shared" si="4123"/>
        <v>112756.65500000001</v>
      </c>
      <c r="IB177" s="175">
        <f t="shared" si="3228"/>
        <v>22345993.399999999</v>
      </c>
      <c r="IC177" s="164">
        <f t="shared" si="3228"/>
        <v>2986122.4400000009</v>
      </c>
      <c r="ID177" s="164">
        <f t="shared" si="3228"/>
        <v>19359870.960000001</v>
      </c>
      <c r="IE177" s="165">
        <f t="shared" si="3229"/>
        <v>13.363122357317089</v>
      </c>
      <c r="IF177" s="164">
        <f t="shared" si="3230"/>
        <v>7992463.6799999997</v>
      </c>
      <c r="IG177" s="176">
        <f t="shared" si="3230"/>
        <v>11367407.279999997</v>
      </c>
      <c r="IH177" s="175">
        <f t="shared" ref="IH177:IY177" si="4124">+IH89+IH176</f>
        <v>20286126.219999999</v>
      </c>
      <c r="II177" s="164">
        <f t="shared" si="4124"/>
        <v>2728850.2100000009</v>
      </c>
      <c r="IJ177" s="164">
        <f t="shared" si="4124"/>
        <v>17557276.010000002</v>
      </c>
      <c r="IK177" s="165" t="e">
        <f t="shared" si="4124"/>
        <v>#DIV/0!</v>
      </c>
      <c r="IL177" s="164">
        <f t="shared" si="4124"/>
        <v>7646938.6799999997</v>
      </c>
      <c r="IM177" s="176">
        <f t="shared" si="4124"/>
        <v>9910337.3299999982</v>
      </c>
      <c r="IN177" s="175">
        <f t="shared" si="4124"/>
        <v>1325461.6299999999</v>
      </c>
      <c r="IO177" s="164">
        <f t="shared" si="4124"/>
        <v>140155.34000000003</v>
      </c>
      <c r="IP177" s="164">
        <f t="shared" si="4124"/>
        <v>1185306.29</v>
      </c>
      <c r="IQ177" s="165" t="e">
        <f t="shared" si="4124"/>
        <v>#DIV/0!</v>
      </c>
      <c r="IR177" s="164">
        <f t="shared" si="4124"/>
        <v>36257</v>
      </c>
      <c r="IS177" s="176">
        <f t="shared" si="4124"/>
        <v>1149049.29</v>
      </c>
      <c r="IT177" s="175">
        <f t="shared" si="4124"/>
        <v>734405.55</v>
      </c>
      <c r="IU177" s="164">
        <f t="shared" si="4124"/>
        <v>117116.88999999998</v>
      </c>
      <c r="IV177" s="164">
        <f t="shared" si="4124"/>
        <v>617288.66</v>
      </c>
      <c r="IW177" s="165" t="e">
        <f t="shared" si="4124"/>
        <v>#DIV/0!</v>
      </c>
      <c r="IX177" s="164">
        <f t="shared" si="4124"/>
        <v>309268</v>
      </c>
      <c r="IY177" s="176">
        <f t="shared" si="4124"/>
        <v>308020.66000000003</v>
      </c>
      <c r="IZ177" s="175">
        <f t="shared" si="3240"/>
        <v>10786059.869999999</v>
      </c>
      <c r="JA177" s="164">
        <f t="shared" si="3240"/>
        <v>2335863.3949999991</v>
      </c>
      <c r="JB177" s="164">
        <f t="shared" si="3240"/>
        <v>8450196.4749999996</v>
      </c>
      <c r="JC177" s="165">
        <f t="shared" si="3241"/>
        <v>21.656317720773039</v>
      </c>
      <c r="JD177" s="164">
        <f t="shared" si="3242"/>
        <v>2813195.2800000003</v>
      </c>
      <c r="JE177" s="176">
        <f t="shared" si="3242"/>
        <v>5637001.1949999994</v>
      </c>
      <c r="JF177" s="175">
        <f t="shared" ref="JF177:KC177" si="4125">+JF89+JF176</f>
        <v>9667492.8300000001</v>
      </c>
      <c r="JG177" s="164">
        <f t="shared" si="4125"/>
        <v>2097201.6049999995</v>
      </c>
      <c r="JH177" s="164">
        <f t="shared" si="4125"/>
        <v>7570291.2249999996</v>
      </c>
      <c r="JI177" s="165" t="e">
        <f t="shared" si="4125"/>
        <v>#DIV/0!</v>
      </c>
      <c r="JJ177" s="164">
        <f t="shared" si="4125"/>
        <v>2507014.2800000003</v>
      </c>
      <c r="JK177" s="176">
        <f t="shared" si="4125"/>
        <v>5063276.9450000003</v>
      </c>
      <c r="JL177" s="175">
        <f t="shared" si="4125"/>
        <v>208078.69999999998</v>
      </c>
      <c r="JM177" s="164">
        <f t="shared" si="4125"/>
        <v>72760.850000000006</v>
      </c>
      <c r="JN177" s="164">
        <f t="shared" si="4125"/>
        <v>135317.84999999998</v>
      </c>
      <c r="JO177" s="165" t="e">
        <f t="shared" si="4125"/>
        <v>#DIV/0!</v>
      </c>
      <c r="JP177" s="164">
        <f t="shared" si="4125"/>
        <v>119116</v>
      </c>
      <c r="JQ177" s="176">
        <f t="shared" si="4125"/>
        <v>16201.849999999977</v>
      </c>
      <c r="JR177" s="175">
        <f t="shared" si="4125"/>
        <v>697470.91999999993</v>
      </c>
      <c r="JS177" s="164">
        <f t="shared" si="4125"/>
        <v>114900.19999999995</v>
      </c>
      <c r="JT177" s="164">
        <f t="shared" si="4125"/>
        <v>582570.72</v>
      </c>
      <c r="JU177" s="165" t="e">
        <f t="shared" si="4125"/>
        <v>#DIV/0!</v>
      </c>
      <c r="JV177" s="164">
        <f t="shared" si="4125"/>
        <v>66300</v>
      </c>
      <c r="JW177" s="176">
        <f t="shared" si="4125"/>
        <v>516270.72000000003</v>
      </c>
      <c r="JX177" s="175">
        <f t="shared" si="4125"/>
        <v>213017.41999999998</v>
      </c>
      <c r="JY177" s="164">
        <f t="shared" si="4125"/>
        <v>51000.739999999983</v>
      </c>
      <c r="JZ177" s="164">
        <f t="shared" si="4125"/>
        <v>162016.68</v>
      </c>
      <c r="KA177" s="165" t="e">
        <f t="shared" si="4125"/>
        <v>#DIV/0!</v>
      </c>
      <c r="KB177" s="164">
        <f t="shared" si="4125"/>
        <v>120765</v>
      </c>
      <c r="KC177" s="176">
        <f t="shared" si="4125"/>
        <v>41251.680000000015</v>
      </c>
      <c r="KD177" s="175">
        <f t="shared" si="3255"/>
        <v>299972868.31000006</v>
      </c>
      <c r="KE177" s="164">
        <f t="shared" si="3255"/>
        <v>630763.13000000035</v>
      </c>
      <c r="KF177" s="164">
        <f t="shared" si="3255"/>
        <v>299342105.17999995</v>
      </c>
      <c r="KG177" s="165">
        <f t="shared" si="3256"/>
        <v>0.21027339357509917</v>
      </c>
      <c r="KH177" s="164">
        <f t="shared" si="3257"/>
        <v>982100</v>
      </c>
      <c r="KI177" s="176">
        <f t="shared" si="3257"/>
        <v>298360005.17999995</v>
      </c>
      <c r="KJ177" s="175">
        <f t="shared" ref="KJ177:KU177" si="4126">+KJ89+KJ176</f>
        <v>299577401.83000004</v>
      </c>
      <c r="KK177" s="164">
        <f t="shared" si="4126"/>
        <v>579976.97000000032</v>
      </c>
      <c r="KL177" s="164">
        <f t="shared" si="4126"/>
        <v>298997424.85999995</v>
      </c>
      <c r="KM177" s="165" t="e">
        <f t="shared" si="4126"/>
        <v>#DIV/0!</v>
      </c>
      <c r="KN177" s="164">
        <f t="shared" si="4126"/>
        <v>982100</v>
      </c>
      <c r="KO177" s="176">
        <f t="shared" si="4126"/>
        <v>298015324.85999995</v>
      </c>
      <c r="KP177" s="175">
        <f t="shared" si="4126"/>
        <v>395466.48000000004</v>
      </c>
      <c r="KQ177" s="164">
        <f t="shared" si="4126"/>
        <v>50786.159999999982</v>
      </c>
      <c r="KR177" s="164">
        <f t="shared" si="4126"/>
        <v>344680.32000000007</v>
      </c>
      <c r="KS177" s="165" t="e">
        <f t="shared" si="4126"/>
        <v>#DIV/0!</v>
      </c>
      <c r="KT177" s="164">
        <f t="shared" si="4126"/>
        <v>0</v>
      </c>
      <c r="KU177" s="176">
        <f t="shared" si="4126"/>
        <v>344680.32000000007</v>
      </c>
      <c r="KV177" s="175">
        <f t="shared" si="3264"/>
        <v>9404358.4499999993</v>
      </c>
      <c r="KW177" s="164">
        <f t="shared" si="3264"/>
        <v>3383942.7549999999</v>
      </c>
      <c r="KX177" s="164">
        <f t="shared" si="3264"/>
        <v>6020415.6950000003</v>
      </c>
      <c r="KY177" s="165">
        <f t="shared" si="3265"/>
        <v>35.982707092582167</v>
      </c>
      <c r="KZ177" s="164">
        <f t="shared" si="3266"/>
        <v>502968</v>
      </c>
      <c r="LA177" s="176">
        <f t="shared" si="3266"/>
        <v>5517447.6950000003</v>
      </c>
      <c r="LB177" s="175">
        <f t="shared" ref="LB177:LM177" si="4127">+LB89+LB176</f>
        <v>9084381.4900000002</v>
      </c>
      <c r="LC177" s="164">
        <f t="shared" si="4127"/>
        <v>3216195.92</v>
      </c>
      <c r="LD177" s="164">
        <f t="shared" si="4127"/>
        <v>5868185.5700000003</v>
      </c>
      <c r="LE177" s="165" t="e">
        <f t="shared" si="4127"/>
        <v>#DIV/0!</v>
      </c>
      <c r="LF177" s="164">
        <f t="shared" si="4127"/>
        <v>502968</v>
      </c>
      <c r="LG177" s="176">
        <f t="shared" si="4127"/>
        <v>5365217.57</v>
      </c>
      <c r="LH177" s="175">
        <f t="shared" si="4127"/>
        <v>319976.95999999996</v>
      </c>
      <c r="LI177" s="164">
        <f t="shared" si="4127"/>
        <v>167746.83500000005</v>
      </c>
      <c r="LJ177" s="164">
        <f t="shared" si="4127"/>
        <v>152230.12499999994</v>
      </c>
      <c r="LK177" s="165" t="e">
        <f t="shared" si="4127"/>
        <v>#DIV/0!</v>
      </c>
      <c r="LL177" s="164">
        <f t="shared" si="4127"/>
        <v>0</v>
      </c>
      <c r="LM177" s="176">
        <f t="shared" si="4127"/>
        <v>152230.12499999994</v>
      </c>
      <c r="LN177" s="175">
        <f t="shared" si="3273"/>
        <v>8689831.1799999997</v>
      </c>
      <c r="LO177" s="164">
        <f t="shared" si="3273"/>
        <v>466723.98000000091</v>
      </c>
      <c r="LP177" s="164">
        <f t="shared" si="3273"/>
        <v>8223107.1999999993</v>
      </c>
      <c r="LQ177" s="165">
        <f t="shared" si="3274"/>
        <v>5.3709211414162468</v>
      </c>
      <c r="LR177" s="164">
        <f t="shared" si="3275"/>
        <v>3209684.3</v>
      </c>
      <c r="LS177" s="176">
        <f t="shared" si="3275"/>
        <v>5013422.8999999985</v>
      </c>
      <c r="LT177" s="175">
        <f t="shared" ref="LT177:ME177" si="4128">+LT89+LT176</f>
        <v>7789788.6500000004</v>
      </c>
      <c r="LU177" s="164">
        <f t="shared" si="4128"/>
        <v>263727.33999999997</v>
      </c>
      <c r="LV177" s="164">
        <f t="shared" si="4128"/>
        <v>7526061.3100000005</v>
      </c>
      <c r="LW177" s="165" t="e">
        <f t="shared" si="4128"/>
        <v>#DIV/0!</v>
      </c>
      <c r="LX177" s="164">
        <f t="shared" si="4128"/>
        <v>3029871.3</v>
      </c>
      <c r="LY177" s="176">
        <f t="shared" si="4128"/>
        <v>4496190.01</v>
      </c>
      <c r="LZ177" s="175">
        <f t="shared" si="4128"/>
        <v>900042.5299999998</v>
      </c>
      <c r="MA177" s="164">
        <f t="shared" si="4128"/>
        <v>202996.64000000092</v>
      </c>
      <c r="MB177" s="164">
        <f t="shared" si="4128"/>
        <v>697045.88999999885</v>
      </c>
      <c r="MC177" s="165" t="e">
        <f t="shared" si="4128"/>
        <v>#DIV/0!</v>
      </c>
      <c r="MD177" s="164">
        <f t="shared" si="4128"/>
        <v>179813</v>
      </c>
      <c r="ME177" s="176">
        <f t="shared" si="4128"/>
        <v>517232.88999999885</v>
      </c>
      <c r="MF177" s="175">
        <f t="shared" si="3282"/>
        <v>8517584.870000001</v>
      </c>
      <c r="MG177" s="164">
        <f t="shared" si="3282"/>
        <v>933830.42499999981</v>
      </c>
      <c r="MH177" s="164">
        <f t="shared" si="3282"/>
        <v>7583754.4450000003</v>
      </c>
      <c r="MI177" s="165">
        <f t="shared" si="3283"/>
        <v>10.963558793397731</v>
      </c>
      <c r="MJ177" s="164">
        <f t="shared" si="3284"/>
        <v>2019431</v>
      </c>
      <c r="MK177" s="176">
        <f t="shared" si="3284"/>
        <v>5564323.4450000003</v>
      </c>
      <c r="ML177" s="175">
        <f t="shared" ref="ML177:MW177" si="4129">+ML89+ML176</f>
        <v>8084138.7800000003</v>
      </c>
      <c r="MM177" s="164">
        <f t="shared" si="4129"/>
        <v>648805.08000000007</v>
      </c>
      <c r="MN177" s="164">
        <f t="shared" si="4129"/>
        <v>7435333.7000000002</v>
      </c>
      <c r="MO177" s="165" t="e">
        <f t="shared" si="4129"/>
        <v>#DIV/0!</v>
      </c>
      <c r="MP177" s="164">
        <f t="shared" si="4129"/>
        <v>2019431</v>
      </c>
      <c r="MQ177" s="176">
        <f t="shared" si="4129"/>
        <v>5415902.7000000002</v>
      </c>
      <c r="MR177" s="175">
        <f t="shared" si="4129"/>
        <v>433446.08999999991</v>
      </c>
      <c r="MS177" s="164">
        <f t="shared" si="4129"/>
        <v>285025.34499999974</v>
      </c>
      <c r="MT177" s="164">
        <f t="shared" si="4129"/>
        <v>148420.74500000017</v>
      </c>
      <c r="MU177" s="165" t="e">
        <f t="shared" si="4129"/>
        <v>#DIV/0!</v>
      </c>
      <c r="MV177" s="164">
        <f t="shared" si="4129"/>
        <v>0</v>
      </c>
      <c r="MW177" s="176">
        <f t="shared" si="4129"/>
        <v>148420.74500000017</v>
      </c>
      <c r="MX177" s="175">
        <f t="shared" si="3291"/>
        <v>7958699.3100000005</v>
      </c>
      <c r="MY177" s="164">
        <f t="shared" si="3291"/>
        <v>1071857.9200000002</v>
      </c>
      <c r="MZ177" s="164">
        <f t="shared" si="3291"/>
        <v>6886841.3899999997</v>
      </c>
      <c r="NA177" s="165">
        <f t="shared" si="3292"/>
        <v>13.467752433531757</v>
      </c>
      <c r="NB177" s="164">
        <f t="shared" si="3293"/>
        <v>1169059</v>
      </c>
      <c r="NC177" s="176">
        <f t="shared" si="3293"/>
        <v>5717782.3899999997</v>
      </c>
      <c r="ND177" s="175">
        <f t="shared" ref="ND177:NO177" si="4130">+ND89+ND176</f>
        <v>6689383</v>
      </c>
      <c r="NE177" s="164">
        <f t="shared" si="4130"/>
        <v>1008940.9050000003</v>
      </c>
      <c r="NF177" s="164">
        <f t="shared" si="4130"/>
        <v>5680442.0949999997</v>
      </c>
      <c r="NG177" s="165" t="e">
        <f t="shared" si="4130"/>
        <v>#DIV/0!</v>
      </c>
      <c r="NH177" s="164">
        <f t="shared" si="4130"/>
        <v>907220</v>
      </c>
      <c r="NI177" s="176">
        <f t="shared" si="4130"/>
        <v>4773222.0949999997</v>
      </c>
      <c r="NJ177" s="175">
        <f t="shared" si="4130"/>
        <v>1269316.31</v>
      </c>
      <c r="NK177" s="164">
        <f t="shared" si="4130"/>
        <v>62917.014999999999</v>
      </c>
      <c r="NL177" s="164">
        <f t="shared" si="4130"/>
        <v>1206399.2949999999</v>
      </c>
      <c r="NM177" s="165" t="e">
        <f t="shared" si="4130"/>
        <v>#DIV/0!</v>
      </c>
      <c r="NN177" s="164">
        <f t="shared" si="4130"/>
        <v>261839</v>
      </c>
      <c r="NO177" s="176">
        <f t="shared" si="4130"/>
        <v>944560.29499999993</v>
      </c>
      <c r="NP177" s="175">
        <f t="shared" si="3300"/>
        <v>21063008.619999997</v>
      </c>
      <c r="NQ177" s="164">
        <f t="shared" si="3300"/>
        <v>1162566.0500000007</v>
      </c>
      <c r="NR177" s="164">
        <f t="shared" si="3300"/>
        <v>19900442.569999997</v>
      </c>
      <c r="NS177" s="165">
        <f t="shared" si="3301"/>
        <v>5.5194681394950731</v>
      </c>
      <c r="NT177" s="164">
        <f t="shared" si="3302"/>
        <v>7443069.5999999996</v>
      </c>
      <c r="NU177" s="176">
        <f t="shared" si="3302"/>
        <v>12457372.969999999</v>
      </c>
      <c r="NV177" s="175">
        <f t="shared" ref="NV177:OM177" si="4131">+NV89+NV176</f>
        <v>19173662.439999998</v>
      </c>
      <c r="NW177" s="164">
        <f t="shared" si="4131"/>
        <v>741499.73000000045</v>
      </c>
      <c r="NX177" s="164">
        <f t="shared" si="4131"/>
        <v>18432162.709999997</v>
      </c>
      <c r="NY177" s="165" t="e">
        <f t="shared" si="4131"/>
        <v>#DIV/0!</v>
      </c>
      <c r="NZ177" s="164">
        <f t="shared" si="4131"/>
        <v>2026367</v>
      </c>
      <c r="OA177" s="176">
        <f t="shared" si="4131"/>
        <v>16405795.709999999</v>
      </c>
      <c r="OB177" s="175">
        <f t="shared" si="4131"/>
        <v>1432499.1800000002</v>
      </c>
      <c r="OC177" s="164">
        <f t="shared" si="4131"/>
        <v>292970.52000000014</v>
      </c>
      <c r="OD177" s="164">
        <f t="shared" si="4131"/>
        <v>1139528.6599999999</v>
      </c>
      <c r="OE177" s="165" t="e">
        <f t="shared" si="4131"/>
        <v>#DIV/0!</v>
      </c>
      <c r="OF177" s="164">
        <f t="shared" si="4131"/>
        <v>5129482</v>
      </c>
      <c r="OG177" s="176">
        <f t="shared" si="4131"/>
        <v>-3989953.34</v>
      </c>
      <c r="OH177" s="175">
        <f t="shared" si="4131"/>
        <v>456847</v>
      </c>
      <c r="OI177" s="164">
        <f t="shared" si="4131"/>
        <v>128095.8000000001</v>
      </c>
      <c r="OJ177" s="164">
        <f t="shared" si="4131"/>
        <v>328751.1999999999</v>
      </c>
      <c r="OK177" s="165" t="e">
        <f t="shared" si="4131"/>
        <v>#DIV/0!</v>
      </c>
      <c r="OL177" s="164">
        <f t="shared" si="4131"/>
        <v>287220.59999999998</v>
      </c>
      <c r="OM177" s="176">
        <f t="shared" si="4131"/>
        <v>41530.599999999904</v>
      </c>
      <c r="ON177" s="175">
        <f t="shared" si="3312"/>
        <v>3190849.05</v>
      </c>
      <c r="OO177" s="164">
        <f t="shared" si="3312"/>
        <v>635649.00499999989</v>
      </c>
      <c r="OP177" s="164">
        <f t="shared" si="3312"/>
        <v>2555200.0449999999</v>
      </c>
      <c r="OQ177" s="165">
        <f t="shared" si="3313"/>
        <v>19.920998926602309</v>
      </c>
      <c r="OR177" s="164">
        <f t="shared" si="3314"/>
        <v>1482525</v>
      </c>
      <c r="OS177" s="176">
        <f t="shared" si="3314"/>
        <v>1072675.0449999999</v>
      </c>
      <c r="OT177" s="175">
        <f t="shared" ref="OT177:PE177" si="4132">+OT89+OT176</f>
        <v>2353618.63</v>
      </c>
      <c r="OU177" s="164">
        <f t="shared" si="4132"/>
        <v>289749.80999999988</v>
      </c>
      <c r="OV177" s="164">
        <f t="shared" si="4132"/>
        <v>2063868.82</v>
      </c>
      <c r="OW177" s="165" t="e">
        <f t="shared" si="4132"/>
        <v>#DIV/0!</v>
      </c>
      <c r="OX177" s="164">
        <f t="shared" si="4132"/>
        <v>1149880</v>
      </c>
      <c r="OY177" s="176">
        <f t="shared" si="4132"/>
        <v>913988.82000000007</v>
      </c>
      <c r="OZ177" s="175">
        <f t="shared" si="4132"/>
        <v>837230.41999999993</v>
      </c>
      <c r="PA177" s="164">
        <f t="shared" si="4132"/>
        <v>345899.19500000007</v>
      </c>
      <c r="PB177" s="164">
        <f t="shared" si="4132"/>
        <v>491331.22499999986</v>
      </c>
      <c r="PC177" s="165" t="e">
        <f t="shared" si="4132"/>
        <v>#DIV/0!</v>
      </c>
      <c r="PD177" s="164">
        <f t="shared" si="4132"/>
        <v>332645</v>
      </c>
      <c r="PE177" s="176">
        <f t="shared" si="4132"/>
        <v>158686.22499999989</v>
      </c>
      <c r="PF177" s="175">
        <f t="shared" si="3321"/>
        <v>7034238.5600000005</v>
      </c>
      <c r="PG177" s="164">
        <f t="shared" si="3321"/>
        <v>702918.26000000013</v>
      </c>
      <c r="PH177" s="164">
        <f t="shared" si="3321"/>
        <v>6331320.3000000007</v>
      </c>
      <c r="PI177" s="165">
        <f t="shared" si="3322"/>
        <v>9.9928123563668283</v>
      </c>
      <c r="PJ177" s="164">
        <f t="shared" si="3323"/>
        <v>1520633.31</v>
      </c>
      <c r="PK177" s="176">
        <f t="shared" si="3323"/>
        <v>4810686.9899999993</v>
      </c>
      <c r="PL177" s="175">
        <f t="shared" ref="PL177:PW177" si="4133">+PL89+PL176</f>
        <v>6790206.7100000009</v>
      </c>
      <c r="PM177" s="164">
        <f t="shared" si="4133"/>
        <v>603186.14000000013</v>
      </c>
      <c r="PN177" s="164">
        <f t="shared" si="4133"/>
        <v>6187020.5700000003</v>
      </c>
      <c r="PO177" s="165" t="e">
        <f t="shared" si="4133"/>
        <v>#DIV/0!</v>
      </c>
      <c r="PP177" s="164">
        <f t="shared" si="4133"/>
        <v>1247160.51</v>
      </c>
      <c r="PQ177" s="176">
        <f t="shared" si="4133"/>
        <v>4939860.0599999996</v>
      </c>
      <c r="PR177" s="175">
        <f t="shared" si="4133"/>
        <v>244031.84999999998</v>
      </c>
      <c r="PS177" s="164">
        <f t="shared" si="4133"/>
        <v>99732.119999999966</v>
      </c>
      <c r="PT177" s="164">
        <f t="shared" si="4133"/>
        <v>144299.73000000004</v>
      </c>
      <c r="PU177" s="165" t="e">
        <f t="shared" si="4133"/>
        <v>#DIV/0!</v>
      </c>
      <c r="PV177" s="164">
        <f t="shared" si="4133"/>
        <v>273472.8</v>
      </c>
      <c r="PW177" s="176">
        <f t="shared" si="4133"/>
        <v>-129173.06999999995</v>
      </c>
    </row>
    <row r="178" spans="1:439" s="98" customFormat="1" ht="18.75" customHeight="1" thickBot="1">
      <c r="A178" s="247"/>
      <c r="B178" s="248" t="s">
        <v>923</v>
      </c>
      <c r="C178" s="248"/>
      <c r="D178" s="249">
        <f>+D6++D89+D176</f>
        <v>624493397.06999993</v>
      </c>
      <c r="E178" s="249">
        <f t="shared" ref="E178:J178" si="4134">+E6++E89+E176</f>
        <v>102301776</v>
      </c>
      <c r="F178" s="249">
        <f t="shared" si="4134"/>
        <v>726795173.06999993</v>
      </c>
      <c r="G178" s="249">
        <f t="shared" si="4134"/>
        <v>95708</v>
      </c>
      <c r="H178" s="249">
        <f t="shared" si="4134"/>
        <v>726699465.06999993</v>
      </c>
      <c r="I178" s="249">
        <f t="shared" si="4134"/>
        <v>32176625.484999999</v>
      </c>
      <c r="J178" s="249">
        <f t="shared" si="4134"/>
        <v>694374051.40499997</v>
      </c>
      <c r="K178" s="250">
        <f t="shared" si="3092"/>
        <v>4.4277761346501823</v>
      </c>
      <c r="L178" s="249">
        <f t="shared" ref="L178:M178" si="4135">+L6++L89+L176</f>
        <v>125354850.88</v>
      </c>
      <c r="M178" s="251">
        <f t="shared" si="4135"/>
        <v>569019200.52499998</v>
      </c>
      <c r="N178" s="252">
        <f t="shared" si="3115"/>
        <v>0</v>
      </c>
      <c r="O178" s="253">
        <f t="shared" si="3115"/>
        <v>0</v>
      </c>
      <c r="P178" s="253">
        <f t="shared" si="3115"/>
        <v>0</v>
      </c>
      <c r="Q178" s="254" t="e">
        <f t="shared" si="3116"/>
        <v>#DIV/0!</v>
      </c>
      <c r="R178" s="253">
        <f t="shared" si="3117"/>
        <v>0</v>
      </c>
      <c r="S178" s="255">
        <f t="shared" si="3117"/>
        <v>0</v>
      </c>
      <c r="T178" s="256">
        <f t="shared" ref="T178:V178" si="4136">+T6++T89+T176</f>
        <v>726699465.06999993</v>
      </c>
      <c r="U178" s="257">
        <f t="shared" si="4136"/>
        <v>32176625.484999999</v>
      </c>
      <c r="V178" s="257">
        <f t="shared" si="4136"/>
        <v>694374051.40499997</v>
      </c>
      <c r="W178" s="258">
        <f t="shared" si="3120"/>
        <v>4.4277761346501823</v>
      </c>
      <c r="X178" s="257">
        <f t="shared" ref="X178:CG178" si="4137">+X6++X89+X176</f>
        <v>125354850.88</v>
      </c>
      <c r="Y178" s="259">
        <f t="shared" si="4137"/>
        <v>569019200.52499998</v>
      </c>
      <c r="Z178" s="260">
        <f t="shared" si="4137"/>
        <v>20000000</v>
      </c>
      <c r="AA178" s="249">
        <f t="shared" si="4137"/>
        <v>0</v>
      </c>
      <c r="AB178" s="249">
        <f t="shared" si="4137"/>
        <v>20000000</v>
      </c>
      <c r="AC178" s="250" t="e">
        <f t="shared" si="4137"/>
        <v>#DIV/0!</v>
      </c>
      <c r="AD178" s="249">
        <f t="shared" si="4137"/>
        <v>0</v>
      </c>
      <c r="AE178" s="261">
        <f t="shared" si="4137"/>
        <v>20000000</v>
      </c>
      <c r="AF178" s="260">
        <f t="shared" si="4137"/>
        <v>0</v>
      </c>
      <c r="AG178" s="249">
        <f t="shared" si="4137"/>
        <v>0</v>
      </c>
      <c r="AH178" s="249">
        <f t="shared" si="4137"/>
        <v>0</v>
      </c>
      <c r="AI178" s="250" t="e">
        <f t="shared" si="4137"/>
        <v>#DIV/0!</v>
      </c>
      <c r="AJ178" s="249">
        <f t="shared" si="4137"/>
        <v>0</v>
      </c>
      <c r="AK178" s="261">
        <f t="shared" si="4137"/>
        <v>0</v>
      </c>
      <c r="AL178" s="260">
        <f t="shared" si="3129"/>
        <v>44164459.459999993</v>
      </c>
      <c r="AM178" s="249">
        <f t="shared" si="3129"/>
        <v>2558305.7800000003</v>
      </c>
      <c r="AN178" s="249">
        <f t="shared" si="3129"/>
        <v>34341153.679999992</v>
      </c>
      <c r="AO178" s="250">
        <f t="shared" si="3130"/>
        <v>5.7926799315116098</v>
      </c>
      <c r="AP178" s="249">
        <f t="shared" si="3131"/>
        <v>1188699.8600000001</v>
      </c>
      <c r="AQ178" s="261">
        <f t="shared" si="3131"/>
        <v>33152453.819999993</v>
      </c>
      <c r="AR178" s="260">
        <f t="shared" si="4137"/>
        <v>8067178.2199999876</v>
      </c>
      <c r="AS178" s="249">
        <f t="shared" si="4137"/>
        <v>0</v>
      </c>
      <c r="AT178" s="249">
        <f t="shared" si="4137"/>
        <v>802178.21999998752</v>
      </c>
      <c r="AU178" s="250" t="e">
        <f t="shared" si="4137"/>
        <v>#DIV/0!</v>
      </c>
      <c r="AV178" s="249">
        <f t="shared" si="4137"/>
        <v>0</v>
      </c>
      <c r="AW178" s="261">
        <f t="shared" si="4137"/>
        <v>802178.21999998752</v>
      </c>
      <c r="AX178" s="260">
        <f t="shared" si="4137"/>
        <v>5204745.8200000012</v>
      </c>
      <c r="AY178" s="249">
        <f t="shared" si="4137"/>
        <v>8136.14</v>
      </c>
      <c r="AZ178" s="249">
        <f t="shared" si="4137"/>
        <v>5196609.6800000016</v>
      </c>
      <c r="BA178" s="250" t="e">
        <f t="shared" si="4137"/>
        <v>#DIV/0!</v>
      </c>
      <c r="BB178" s="249">
        <f t="shared" si="4137"/>
        <v>0</v>
      </c>
      <c r="BC178" s="261">
        <f t="shared" si="4137"/>
        <v>5196609.6800000016</v>
      </c>
      <c r="BD178" s="260">
        <f t="shared" si="4137"/>
        <v>30892535.420000002</v>
      </c>
      <c r="BE178" s="249">
        <f t="shared" si="4137"/>
        <v>2550169.64</v>
      </c>
      <c r="BF178" s="249">
        <f t="shared" si="4137"/>
        <v>28342365.780000001</v>
      </c>
      <c r="BG178" s="250" t="e">
        <f t="shared" si="4137"/>
        <v>#DIV/0!</v>
      </c>
      <c r="BH178" s="249">
        <f t="shared" si="4137"/>
        <v>1188699.8600000001</v>
      </c>
      <c r="BI178" s="261">
        <f t="shared" si="4137"/>
        <v>27153665.920000002</v>
      </c>
      <c r="BJ178" s="260">
        <f t="shared" si="3141"/>
        <v>217279966.74000001</v>
      </c>
      <c r="BK178" s="249">
        <f t="shared" si="3141"/>
        <v>5271103.9000000004</v>
      </c>
      <c r="BL178" s="249">
        <f t="shared" si="3141"/>
        <v>212008862.84</v>
      </c>
      <c r="BM178" s="250">
        <f t="shared" si="3142"/>
        <v>2.4259502516895499</v>
      </c>
      <c r="BN178" s="249">
        <f t="shared" si="3143"/>
        <v>83235506.900000006</v>
      </c>
      <c r="BO178" s="261">
        <f t="shared" si="3143"/>
        <v>128773355.94</v>
      </c>
      <c r="BP178" s="260">
        <f t="shared" si="4137"/>
        <v>217279966.74000001</v>
      </c>
      <c r="BQ178" s="249">
        <f t="shared" si="4137"/>
        <v>5271103.9000000004</v>
      </c>
      <c r="BR178" s="249">
        <f t="shared" si="4137"/>
        <v>212008862.84</v>
      </c>
      <c r="BS178" s="250" t="e">
        <f t="shared" si="4137"/>
        <v>#DIV/0!</v>
      </c>
      <c r="BT178" s="249">
        <f t="shared" si="4137"/>
        <v>83235506.900000006</v>
      </c>
      <c r="BU178" s="261">
        <f t="shared" si="4137"/>
        <v>128773355.94</v>
      </c>
      <c r="BV178" s="260">
        <f t="shared" si="4137"/>
        <v>0</v>
      </c>
      <c r="BW178" s="249">
        <f t="shared" si="4137"/>
        <v>0</v>
      </c>
      <c r="BX178" s="249">
        <f t="shared" si="4137"/>
        <v>0</v>
      </c>
      <c r="BY178" s="250" t="e">
        <f t="shared" si="4137"/>
        <v>#DIV/0!</v>
      </c>
      <c r="BZ178" s="249">
        <f t="shared" si="4137"/>
        <v>0</v>
      </c>
      <c r="CA178" s="261">
        <f t="shared" si="4137"/>
        <v>0</v>
      </c>
      <c r="CB178" s="260">
        <f t="shared" si="4137"/>
        <v>0</v>
      </c>
      <c r="CC178" s="249">
        <f t="shared" si="4137"/>
        <v>0</v>
      </c>
      <c r="CD178" s="249">
        <f t="shared" si="4137"/>
        <v>0</v>
      </c>
      <c r="CE178" s="250" t="e">
        <f t="shared" si="4137"/>
        <v>#DIV/0!</v>
      </c>
      <c r="CF178" s="249">
        <f t="shared" si="4137"/>
        <v>0</v>
      </c>
      <c r="CG178" s="261">
        <f t="shared" si="4137"/>
        <v>0</v>
      </c>
      <c r="CH178" s="260">
        <f t="shared" si="3153"/>
        <v>0</v>
      </c>
      <c r="CI178" s="249">
        <f t="shared" si="3153"/>
        <v>0</v>
      </c>
      <c r="CJ178" s="249">
        <f t="shared" si="3153"/>
        <v>0</v>
      </c>
      <c r="CK178" s="250" t="e">
        <f t="shared" si="3154"/>
        <v>#DIV/0!</v>
      </c>
      <c r="CL178" s="249">
        <f t="shared" si="3155"/>
        <v>0</v>
      </c>
      <c r="CM178" s="261">
        <f t="shared" si="3155"/>
        <v>0</v>
      </c>
      <c r="CN178" s="260">
        <f t="shared" ref="CN178:FK178" si="4138">+CN6++CN89+CN176</f>
        <v>0</v>
      </c>
      <c r="CO178" s="249">
        <f t="shared" si="4138"/>
        <v>0</v>
      </c>
      <c r="CP178" s="249">
        <f t="shared" si="4138"/>
        <v>0</v>
      </c>
      <c r="CQ178" s="250" t="e">
        <f t="shared" si="4138"/>
        <v>#DIV/0!</v>
      </c>
      <c r="CR178" s="249">
        <f t="shared" si="4138"/>
        <v>0</v>
      </c>
      <c r="CS178" s="261">
        <f t="shared" si="4138"/>
        <v>0</v>
      </c>
      <c r="CT178" s="260">
        <f t="shared" si="4138"/>
        <v>0</v>
      </c>
      <c r="CU178" s="249">
        <f t="shared" si="4138"/>
        <v>0</v>
      </c>
      <c r="CV178" s="249">
        <f t="shared" si="4138"/>
        <v>0</v>
      </c>
      <c r="CW178" s="250" t="e">
        <f t="shared" si="4138"/>
        <v>#DIV/0!</v>
      </c>
      <c r="CX178" s="249">
        <f t="shared" si="4138"/>
        <v>0</v>
      </c>
      <c r="CY178" s="261">
        <f t="shared" si="4138"/>
        <v>0</v>
      </c>
      <c r="CZ178" s="260">
        <f t="shared" si="4138"/>
        <v>0</v>
      </c>
      <c r="DA178" s="249">
        <f t="shared" si="4138"/>
        <v>0</v>
      </c>
      <c r="DB178" s="249">
        <f t="shared" si="4138"/>
        <v>0</v>
      </c>
      <c r="DC178" s="250" t="e">
        <f t="shared" si="4138"/>
        <v>#DIV/0!</v>
      </c>
      <c r="DD178" s="249">
        <f t="shared" si="4138"/>
        <v>0</v>
      </c>
      <c r="DE178" s="261">
        <f t="shared" si="4138"/>
        <v>0</v>
      </c>
      <c r="DF178" s="260">
        <f t="shared" si="3165"/>
        <v>13934202.669999998</v>
      </c>
      <c r="DG178" s="249">
        <f t="shared" si="3165"/>
        <v>2909034.6599999997</v>
      </c>
      <c r="DH178" s="249">
        <f t="shared" si="3165"/>
        <v>11025168.01</v>
      </c>
      <c r="DI178" s="250">
        <f t="shared" si="3166"/>
        <v>20.876936620586704</v>
      </c>
      <c r="DJ178" s="249">
        <f t="shared" si="3167"/>
        <v>2675585</v>
      </c>
      <c r="DK178" s="261">
        <f t="shared" si="3167"/>
        <v>8349583.0100000007</v>
      </c>
      <c r="DL178" s="260">
        <f t="shared" si="4138"/>
        <v>12024250.219999999</v>
      </c>
      <c r="DM178" s="249">
        <f t="shared" si="4138"/>
        <v>2648339.7549999999</v>
      </c>
      <c r="DN178" s="249">
        <f t="shared" si="4138"/>
        <v>9375910.4649999999</v>
      </c>
      <c r="DO178" s="250" t="e">
        <f t="shared" si="4138"/>
        <v>#DIV/0!</v>
      </c>
      <c r="DP178" s="249">
        <f t="shared" si="4138"/>
        <v>2675585</v>
      </c>
      <c r="DQ178" s="261">
        <f t="shared" si="4138"/>
        <v>6700325.4649999999</v>
      </c>
      <c r="DR178" s="260">
        <f t="shared" si="4138"/>
        <v>1300798.52</v>
      </c>
      <c r="DS178" s="249">
        <f t="shared" si="4138"/>
        <v>35439.37999999999</v>
      </c>
      <c r="DT178" s="249">
        <f t="shared" si="4138"/>
        <v>1265359.1400000001</v>
      </c>
      <c r="DU178" s="250" t="e">
        <f t="shared" si="4138"/>
        <v>#DIV/0!</v>
      </c>
      <c r="DV178" s="249">
        <f t="shared" si="4138"/>
        <v>0</v>
      </c>
      <c r="DW178" s="261">
        <f t="shared" si="4138"/>
        <v>1265359.1400000001</v>
      </c>
      <c r="DX178" s="260">
        <f t="shared" si="4138"/>
        <v>609153.93000000005</v>
      </c>
      <c r="DY178" s="249">
        <f t="shared" si="4138"/>
        <v>225255.52500000005</v>
      </c>
      <c r="DZ178" s="249">
        <f t="shared" si="4138"/>
        <v>383898.40499999991</v>
      </c>
      <c r="EA178" s="250" t="e">
        <f t="shared" si="4138"/>
        <v>#DIV/0!</v>
      </c>
      <c r="EB178" s="249">
        <f t="shared" si="4138"/>
        <v>0</v>
      </c>
      <c r="EC178" s="261">
        <f t="shared" si="4138"/>
        <v>383898.40499999991</v>
      </c>
      <c r="ED178" s="260">
        <f t="shared" si="3177"/>
        <v>6399554.4800000004</v>
      </c>
      <c r="EE178" s="249">
        <f t="shared" si="3177"/>
        <v>1445026.1600000001</v>
      </c>
      <c r="EF178" s="249">
        <f t="shared" si="3177"/>
        <v>4954528.3199999994</v>
      </c>
      <c r="EG178" s="250">
        <f t="shared" si="3178"/>
        <v>22.58010560760161</v>
      </c>
      <c r="EH178" s="249">
        <f t="shared" si="3179"/>
        <v>1424712</v>
      </c>
      <c r="EI178" s="261">
        <f t="shared" si="3179"/>
        <v>3529816.3199999994</v>
      </c>
      <c r="EJ178" s="260">
        <f t="shared" si="4138"/>
        <v>5332376.5</v>
      </c>
      <c r="EK178" s="249">
        <f t="shared" si="4138"/>
        <v>740926.75000000023</v>
      </c>
      <c r="EL178" s="249">
        <f t="shared" si="4138"/>
        <v>4591449.75</v>
      </c>
      <c r="EM178" s="250" t="e">
        <f t="shared" si="4138"/>
        <v>#DIV/0!</v>
      </c>
      <c r="EN178" s="249">
        <f t="shared" si="4138"/>
        <v>1386520</v>
      </c>
      <c r="EO178" s="261">
        <f t="shared" si="4138"/>
        <v>3204929.75</v>
      </c>
      <c r="EP178" s="260">
        <f t="shared" si="4138"/>
        <v>198432.90999999997</v>
      </c>
      <c r="EQ178" s="249">
        <f t="shared" si="4138"/>
        <v>93441.030000000028</v>
      </c>
      <c r="ER178" s="249">
        <f t="shared" si="4138"/>
        <v>104991.87999999996</v>
      </c>
      <c r="ES178" s="250" t="e">
        <f t="shared" si="4138"/>
        <v>#DIV/0!</v>
      </c>
      <c r="ET178" s="249">
        <f t="shared" si="4138"/>
        <v>6800</v>
      </c>
      <c r="EU178" s="261">
        <f t="shared" si="4138"/>
        <v>98191.879999999961</v>
      </c>
      <c r="EV178" s="260">
        <f t="shared" si="4138"/>
        <v>211641.78999999992</v>
      </c>
      <c r="EW178" s="249">
        <f t="shared" si="4138"/>
        <v>300078.94999999995</v>
      </c>
      <c r="EX178" s="249">
        <f t="shared" si="4138"/>
        <v>-88437.160000000033</v>
      </c>
      <c r="EY178" s="250" t="e">
        <f t="shared" si="4138"/>
        <v>#DIV/0!</v>
      </c>
      <c r="EZ178" s="249">
        <f t="shared" si="4138"/>
        <v>0</v>
      </c>
      <c r="FA178" s="261">
        <f t="shared" si="4138"/>
        <v>-88437.160000000033</v>
      </c>
      <c r="FB178" s="260">
        <f t="shared" si="4138"/>
        <v>512452.28</v>
      </c>
      <c r="FC178" s="249">
        <f t="shared" si="4138"/>
        <v>176939.31000000006</v>
      </c>
      <c r="FD178" s="249">
        <f t="shared" si="4138"/>
        <v>335512.96999999997</v>
      </c>
      <c r="FE178" s="250" t="e">
        <f t="shared" si="4138"/>
        <v>#DIV/0!</v>
      </c>
      <c r="FF178" s="249">
        <f t="shared" si="4138"/>
        <v>31392</v>
      </c>
      <c r="FG178" s="261">
        <f t="shared" si="4138"/>
        <v>304120.96999999997</v>
      </c>
      <c r="FH178" s="260">
        <f t="shared" si="4138"/>
        <v>144651</v>
      </c>
      <c r="FI178" s="249">
        <f t="shared" si="4138"/>
        <v>133640.11999999991</v>
      </c>
      <c r="FJ178" s="249">
        <f t="shared" si="4138"/>
        <v>11010.880000000092</v>
      </c>
      <c r="FK178" s="250" t="e">
        <f t="shared" si="4138"/>
        <v>#DIV/0!</v>
      </c>
      <c r="FL178" s="249">
        <f t="shared" ref="FL178:IO178" si="4139">+FL6++FL89+FL176</f>
        <v>0</v>
      </c>
      <c r="FM178" s="261">
        <f t="shared" si="4139"/>
        <v>11010.880000000092</v>
      </c>
      <c r="FN178" s="260">
        <f t="shared" si="3195"/>
        <v>16159163.369999999</v>
      </c>
      <c r="FO178" s="249">
        <f t="shared" si="3195"/>
        <v>2955857.2300000009</v>
      </c>
      <c r="FP178" s="249">
        <f t="shared" si="3195"/>
        <v>13203306.140000001</v>
      </c>
      <c r="FQ178" s="250">
        <f t="shared" si="3196"/>
        <v>18.292142744763904</v>
      </c>
      <c r="FR178" s="249">
        <f t="shared" si="3197"/>
        <v>4646151.95</v>
      </c>
      <c r="FS178" s="261">
        <f t="shared" si="3197"/>
        <v>8557154.1899999976</v>
      </c>
      <c r="FT178" s="260">
        <f t="shared" si="4139"/>
        <v>15391433.889999999</v>
      </c>
      <c r="FU178" s="249">
        <f t="shared" si="4139"/>
        <v>2857562.9300000006</v>
      </c>
      <c r="FV178" s="249">
        <f t="shared" si="4139"/>
        <v>12533870.960000001</v>
      </c>
      <c r="FW178" s="250" t="e">
        <f t="shared" si="4139"/>
        <v>#DIV/0!</v>
      </c>
      <c r="FX178" s="249">
        <f t="shared" si="4139"/>
        <v>4646151.95</v>
      </c>
      <c r="FY178" s="261">
        <f t="shared" si="4139"/>
        <v>7887719.0099999988</v>
      </c>
      <c r="FZ178" s="260">
        <f t="shared" si="4139"/>
        <v>297925.92999999993</v>
      </c>
      <c r="GA178" s="249">
        <f t="shared" si="4139"/>
        <v>58208.039999999979</v>
      </c>
      <c r="GB178" s="249">
        <f t="shared" si="4139"/>
        <v>239717.88999999998</v>
      </c>
      <c r="GC178" s="250" t="e">
        <f t="shared" si="4139"/>
        <v>#DIV/0!</v>
      </c>
      <c r="GD178" s="249">
        <f t="shared" si="4139"/>
        <v>0</v>
      </c>
      <c r="GE178" s="261">
        <f t="shared" si="4139"/>
        <v>239717.88999999998</v>
      </c>
      <c r="GF178" s="260">
        <f t="shared" si="4139"/>
        <v>469803.55000000005</v>
      </c>
      <c r="GG178" s="249">
        <f t="shared" si="4139"/>
        <v>40086.260000000024</v>
      </c>
      <c r="GH178" s="249">
        <f t="shared" si="4139"/>
        <v>429717.29000000004</v>
      </c>
      <c r="GI178" s="250" t="e">
        <f t="shared" si="4139"/>
        <v>#DIV/0!</v>
      </c>
      <c r="GJ178" s="249">
        <f t="shared" si="4139"/>
        <v>0</v>
      </c>
      <c r="GK178" s="261">
        <f t="shared" si="4139"/>
        <v>429717.29000000004</v>
      </c>
      <c r="GL178" s="260">
        <f t="shared" si="3207"/>
        <v>9798626.7300000004</v>
      </c>
      <c r="GM178" s="249">
        <f t="shared" si="3207"/>
        <v>2727060.3950000019</v>
      </c>
      <c r="GN178" s="249">
        <f t="shared" si="3207"/>
        <v>7071566.335</v>
      </c>
      <c r="GO178" s="250">
        <f t="shared" si="3208"/>
        <v>27.831046840989337</v>
      </c>
      <c r="GP178" s="249">
        <f t="shared" si="3209"/>
        <v>3049066</v>
      </c>
      <c r="GQ178" s="261">
        <f t="shared" si="3209"/>
        <v>4022500.3349999986</v>
      </c>
      <c r="GR178" s="260">
        <f t="shared" si="4139"/>
        <v>8539647.1099999994</v>
      </c>
      <c r="GS178" s="249">
        <f t="shared" si="4139"/>
        <v>2392913.9200000013</v>
      </c>
      <c r="GT178" s="249">
        <f t="shared" si="4139"/>
        <v>6146733.1899999985</v>
      </c>
      <c r="GU178" s="250" t="e">
        <f t="shared" si="4139"/>
        <v>#DIV/0!</v>
      </c>
      <c r="GV178" s="249">
        <f t="shared" si="4139"/>
        <v>2715791</v>
      </c>
      <c r="GW178" s="261">
        <f t="shared" si="4139"/>
        <v>3430942.1899999985</v>
      </c>
      <c r="GX178" s="260">
        <f t="shared" si="4139"/>
        <v>312702.44000000012</v>
      </c>
      <c r="GY178" s="249">
        <f t="shared" si="4139"/>
        <v>105073.25000000016</v>
      </c>
      <c r="GZ178" s="249">
        <f t="shared" si="4139"/>
        <v>207629.18999999994</v>
      </c>
      <c r="HA178" s="250" t="e">
        <f t="shared" si="4139"/>
        <v>#DIV/0!</v>
      </c>
      <c r="HB178" s="249">
        <f t="shared" si="4139"/>
        <v>0</v>
      </c>
      <c r="HC178" s="261">
        <f t="shared" si="4139"/>
        <v>207629.18999999994</v>
      </c>
      <c r="HD178" s="260">
        <f t="shared" si="4139"/>
        <v>178420.17</v>
      </c>
      <c r="HE178" s="249">
        <f t="shared" si="4139"/>
        <v>113345.21999999997</v>
      </c>
      <c r="HF178" s="249">
        <f t="shared" si="4139"/>
        <v>65074.950000000033</v>
      </c>
      <c r="HG178" s="250" t="e">
        <f t="shared" si="4139"/>
        <v>#DIV/0!</v>
      </c>
      <c r="HH178" s="249">
        <f t="shared" si="4139"/>
        <v>117855</v>
      </c>
      <c r="HI178" s="261">
        <f t="shared" si="4139"/>
        <v>-52780.049999999967</v>
      </c>
      <c r="HJ178" s="260">
        <f t="shared" si="4139"/>
        <v>290916.65000000002</v>
      </c>
      <c r="HK178" s="249">
        <f t="shared" si="4139"/>
        <v>44034.450000000004</v>
      </c>
      <c r="HL178" s="249">
        <f t="shared" si="4139"/>
        <v>246882.19999999998</v>
      </c>
      <c r="HM178" s="250" t="e">
        <f t="shared" si="4139"/>
        <v>#DIV/0!</v>
      </c>
      <c r="HN178" s="249">
        <f t="shared" si="4139"/>
        <v>37000</v>
      </c>
      <c r="HO178" s="261">
        <f t="shared" si="4139"/>
        <v>209882.19999999998</v>
      </c>
      <c r="HP178" s="260">
        <f t="shared" si="4139"/>
        <v>169397.63</v>
      </c>
      <c r="HQ178" s="249">
        <f t="shared" si="4139"/>
        <v>49407.47999999996</v>
      </c>
      <c r="HR178" s="249">
        <f t="shared" si="4139"/>
        <v>119990.15000000002</v>
      </c>
      <c r="HS178" s="250" t="e">
        <f t="shared" si="4139"/>
        <v>#DIV/0!</v>
      </c>
      <c r="HT178" s="249">
        <f t="shared" si="4139"/>
        <v>5920</v>
      </c>
      <c r="HU178" s="261">
        <f t="shared" si="4139"/>
        <v>114070.15000000002</v>
      </c>
      <c r="HV178" s="260">
        <f t="shared" si="4139"/>
        <v>307542.73</v>
      </c>
      <c r="HW178" s="249">
        <f t="shared" si="4139"/>
        <v>22286.07499999999</v>
      </c>
      <c r="HX178" s="249">
        <f t="shared" si="4139"/>
        <v>285256.65500000003</v>
      </c>
      <c r="HY178" s="250" t="e">
        <f t="shared" si="4139"/>
        <v>#DIV/0!</v>
      </c>
      <c r="HZ178" s="249">
        <f t="shared" si="4139"/>
        <v>172500</v>
      </c>
      <c r="IA178" s="261">
        <f t="shared" si="4139"/>
        <v>112756.65500000001</v>
      </c>
      <c r="IB178" s="260">
        <f t="shared" si="3228"/>
        <v>22345993.399999999</v>
      </c>
      <c r="IC178" s="249">
        <f t="shared" si="3228"/>
        <v>2986122.4400000009</v>
      </c>
      <c r="ID178" s="249">
        <f t="shared" si="3228"/>
        <v>19359870.960000001</v>
      </c>
      <c r="IE178" s="250">
        <f t="shared" si="3229"/>
        <v>13.363122357317089</v>
      </c>
      <c r="IF178" s="249">
        <f t="shared" si="3230"/>
        <v>7992463.6799999997</v>
      </c>
      <c r="IG178" s="261">
        <f t="shared" si="3230"/>
        <v>11367407.279999997</v>
      </c>
      <c r="IH178" s="260">
        <f t="shared" si="4139"/>
        <v>20286126.219999999</v>
      </c>
      <c r="II178" s="249">
        <f t="shared" si="4139"/>
        <v>2728850.2100000009</v>
      </c>
      <c r="IJ178" s="249">
        <f t="shared" si="4139"/>
        <v>17557276.010000002</v>
      </c>
      <c r="IK178" s="250" t="e">
        <f t="shared" si="4139"/>
        <v>#DIV/0!</v>
      </c>
      <c r="IL178" s="249">
        <f t="shared" si="4139"/>
        <v>7646938.6799999997</v>
      </c>
      <c r="IM178" s="261">
        <f t="shared" si="4139"/>
        <v>9910337.3299999982</v>
      </c>
      <c r="IN178" s="260">
        <f t="shared" si="4139"/>
        <v>1325461.6299999999</v>
      </c>
      <c r="IO178" s="249">
        <f t="shared" si="4139"/>
        <v>140155.34000000003</v>
      </c>
      <c r="IP178" s="249">
        <f t="shared" ref="IP178:IY178" si="4140">+IP6++IP89+IP176</f>
        <v>1185306.29</v>
      </c>
      <c r="IQ178" s="250" t="e">
        <f t="shared" si="4140"/>
        <v>#DIV/0!</v>
      </c>
      <c r="IR178" s="249">
        <f t="shared" si="4140"/>
        <v>36257</v>
      </c>
      <c r="IS178" s="261">
        <f t="shared" si="4140"/>
        <v>1149049.29</v>
      </c>
      <c r="IT178" s="260">
        <f t="shared" si="4140"/>
        <v>734405.55</v>
      </c>
      <c r="IU178" s="249">
        <f t="shared" si="4140"/>
        <v>117116.88999999998</v>
      </c>
      <c r="IV178" s="249">
        <f t="shared" si="4140"/>
        <v>617288.66</v>
      </c>
      <c r="IW178" s="250" t="e">
        <f t="shared" si="4140"/>
        <v>#DIV/0!</v>
      </c>
      <c r="IX178" s="249">
        <f t="shared" si="4140"/>
        <v>309268</v>
      </c>
      <c r="IY178" s="261">
        <f t="shared" si="4140"/>
        <v>308020.66000000003</v>
      </c>
      <c r="IZ178" s="260">
        <f t="shared" si="3240"/>
        <v>10786059.869999999</v>
      </c>
      <c r="JA178" s="249">
        <f t="shared" si="3240"/>
        <v>2335863.3949999991</v>
      </c>
      <c r="JB178" s="249">
        <f t="shared" si="3240"/>
        <v>8450196.4749999996</v>
      </c>
      <c r="JC178" s="250">
        <f t="shared" si="3241"/>
        <v>21.656317720773039</v>
      </c>
      <c r="JD178" s="249">
        <f t="shared" si="3242"/>
        <v>2813195.2800000003</v>
      </c>
      <c r="JE178" s="261">
        <f t="shared" si="3242"/>
        <v>5637001.1949999994</v>
      </c>
      <c r="JF178" s="260">
        <f t="shared" ref="JF178:MO178" si="4141">+JF6++JF89+JF176</f>
        <v>9667492.8300000001</v>
      </c>
      <c r="JG178" s="249">
        <f t="shared" si="4141"/>
        <v>2097201.6049999995</v>
      </c>
      <c r="JH178" s="249">
        <f t="shared" si="4141"/>
        <v>7570291.2249999996</v>
      </c>
      <c r="JI178" s="250" t="e">
        <f t="shared" si="4141"/>
        <v>#DIV/0!</v>
      </c>
      <c r="JJ178" s="249">
        <f t="shared" si="4141"/>
        <v>2507014.2800000003</v>
      </c>
      <c r="JK178" s="261">
        <f t="shared" si="4141"/>
        <v>5063276.9450000003</v>
      </c>
      <c r="JL178" s="260">
        <f t="shared" si="4141"/>
        <v>208078.69999999998</v>
      </c>
      <c r="JM178" s="249">
        <f t="shared" si="4141"/>
        <v>72760.850000000006</v>
      </c>
      <c r="JN178" s="249">
        <f t="shared" si="4141"/>
        <v>135317.84999999998</v>
      </c>
      <c r="JO178" s="250" t="e">
        <f t="shared" si="4141"/>
        <v>#DIV/0!</v>
      </c>
      <c r="JP178" s="249">
        <f t="shared" si="4141"/>
        <v>119116</v>
      </c>
      <c r="JQ178" s="261">
        <f t="shared" si="4141"/>
        <v>16201.849999999977</v>
      </c>
      <c r="JR178" s="260">
        <f t="shared" si="4141"/>
        <v>697470.91999999993</v>
      </c>
      <c r="JS178" s="249">
        <f t="shared" si="4141"/>
        <v>114900.19999999995</v>
      </c>
      <c r="JT178" s="249">
        <f t="shared" si="4141"/>
        <v>582570.72</v>
      </c>
      <c r="JU178" s="250" t="e">
        <f t="shared" si="4141"/>
        <v>#DIV/0!</v>
      </c>
      <c r="JV178" s="249">
        <f t="shared" si="4141"/>
        <v>66300</v>
      </c>
      <c r="JW178" s="261">
        <f t="shared" si="4141"/>
        <v>516270.72000000003</v>
      </c>
      <c r="JX178" s="260">
        <f t="shared" si="4141"/>
        <v>213017.41999999998</v>
      </c>
      <c r="JY178" s="249">
        <f t="shared" si="4141"/>
        <v>51000.739999999983</v>
      </c>
      <c r="JZ178" s="249">
        <f t="shared" si="4141"/>
        <v>162016.68</v>
      </c>
      <c r="KA178" s="250" t="e">
        <f t="shared" si="4141"/>
        <v>#DIV/0!</v>
      </c>
      <c r="KB178" s="249">
        <f t="shared" si="4141"/>
        <v>120765</v>
      </c>
      <c r="KC178" s="261">
        <f t="shared" si="4141"/>
        <v>41251.680000000015</v>
      </c>
      <c r="KD178" s="260">
        <f t="shared" si="3255"/>
        <v>299972868.31000006</v>
      </c>
      <c r="KE178" s="249">
        <f t="shared" si="3255"/>
        <v>630763.13000000035</v>
      </c>
      <c r="KF178" s="249">
        <f t="shared" si="3255"/>
        <v>299342105.17999995</v>
      </c>
      <c r="KG178" s="250">
        <f t="shared" si="3256"/>
        <v>0.21027339357509917</v>
      </c>
      <c r="KH178" s="249">
        <f t="shared" si="3257"/>
        <v>982100</v>
      </c>
      <c r="KI178" s="261">
        <f t="shared" si="3257"/>
        <v>298360005.17999995</v>
      </c>
      <c r="KJ178" s="260">
        <f t="shared" si="4141"/>
        <v>299577401.83000004</v>
      </c>
      <c r="KK178" s="249">
        <f t="shared" si="4141"/>
        <v>579976.97000000032</v>
      </c>
      <c r="KL178" s="249">
        <f t="shared" si="4141"/>
        <v>298997424.85999995</v>
      </c>
      <c r="KM178" s="250" t="e">
        <f t="shared" si="4141"/>
        <v>#DIV/0!</v>
      </c>
      <c r="KN178" s="249">
        <f t="shared" si="4141"/>
        <v>982100</v>
      </c>
      <c r="KO178" s="261">
        <f t="shared" si="4141"/>
        <v>298015324.85999995</v>
      </c>
      <c r="KP178" s="260">
        <f t="shared" si="4141"/>
        <v>395466.48000000004</v>
      </c>
      <c r="KQ178" s="249">
        <f t="shared" si="4141"/>
        <v>50786.159999999982</v>
      </c>
      <c r="KR178" s="249">
        <f t="shared" si="4141"/>
        <v>344680.32000000007</v>
      </c>
      <c r="KS178" s="250" t="e">
        <f t="shared" si="4141"/>
        <v>#DIV/0!</v>
      </c>
      <c r="KT178" s="249">
        <f t="shared" si="4141"/>
        <v>0</v>
      </c>
      <c r="KU178" s="261">
        <f t="shared" si="4141"/>
        <v>344680.32000000007</v>
      </c>
      <c r="KV178" s="260">
        <f t="shared" si="3264"/>
        <v>9404358.4499999993</v>
      </c>
      <c r="KW178" s="249">
        <f t="shared" si="3264"/>
        <v>3383942.7549999999</v>
      </c>
      <c r="KX178" s="249">
        <f t="shared" si="3264"/>
        <v>6020415.6950000003</v>
      </c>
      <c r="KY178" s="250">
        <f t="shared" si="3265"/>
        <v>35.982707092582167</v>
      </c>
      <c r="KZ178" s="249">
        <f t="shared" si="3266"/>
        <v>502968</v>
      </c>
      <c r="LA178" s="261">
        <f t="shared" si="3266"/>
        <v>5517447.6950000003</v>
      </c>
      <c r="LB178" s="260">
        <f t="shared" si="4141"/>
        <v>9084381.4900000002</v>
      </c>
      <c r="LC178" s="249">
        <f t="shared" si="4141"/>
        <v>3216195.92</v>
      </c>
      <c r="LD178" s="249">
        <f t="shared" si="4141"/>
        <v>5868185.5700000003</v>
      </c>
      <c r="LE178" s="250" t="e">
        <f t="shared" si="4141"/>
        <v>#DIV/0!</v>
      </c>
      <c r="LF178" s="249">
        <f t="shared" si="4141"/>
        <v>502968</v>
      </c>
      <c r="LG178" s="261">
        <f t="shared" si="4141"/>
        <v>5365217.57</v>
      </c>
      <c r="LH178" s="260">
        <f t="shared" si="4141"/>
        <v>319976.95999999996</v>
      </c>
      <c r="LI178" s="249">
        <f t="shared" si="4141"/>
        <v>167746.83500000005</v>
      </c>
      <c r="LJ178" s="249">
        <f t="shared" si="4141"/>
        <v>152230.12499999994</v>
      </c>
      <c r="LK178" s="250" t="e">
        <f t="shared" si="4141"/>
        <v>#DIV/0!</v>
      </c>
      <c r="LL178" s="249">
        <f t="shared" si="4141"/>
        <v>0</v>
      </c>
      <c r="LM178" s="261">
        <f t="shared" si="4141"/>
        <v>152230.12499999994</v>
      </c>
      <c r="LN178" s="260">
        <f t="shared" si="3273"/>
        <v>8689831.1799999997</v>
      </c>
      <c r="LO178" s="249">
        <f t="shared" si="3273"/>
        <v>466723.98000000091</v>
      </c>
      <c r="LP178" s="249">
        <f t="shared" si="3273"/>
        <v>8223107.1999999993</v>
      </c>
      <c r="LQ178" s="250">
        <f t="shared" si="3274"/>
        <v>5.3709211414162468</v>
      </c>
      <c r="LR178" s="249">
        <f t="shared" si="3275"/>
        <v>3209684.3</v>
      </c>
      <c r="LS178" s="261">
        <f t="shared" si="3275"/>
        <v>5013422.8999999985</v>
      </c>
      <c r="LT178" s="260">
        <f t="shared" si="4141"/>
        <v>7789788.6500000004</v>
      </c>
      <c r="LU178" s="249">
        <f t="shared" si="4141"/>
        <v>263727.33999999997</v>
      </c>
      <c r="LV178" s="249">
        <f t="shared" si="4141"/>
        <v>7526061.3100000005</v>
      </c>
      <c r="LW178" s="250" t="e">
        <f t="shared" si="4141"/>
        <v>#DIV/0!</v>
      </c>
      <c r="LX178" s="249">
        <f t="shared" si="4141"/>
        <v>3029871.3</v>
      </c>
      <c r="LY178" s="261">
        <f t="shared" si="4141"/>
        <v>4496190.01</v>
      </c>
      <c r="LZ178" s="260">
        <f t="shared" si="4141"/>
        <v>900042.5299999998</v>
      </c>
      <c r="MA178" s="249">
        <f t="shared" si="4141"/>
        <v>202996.64000000092</v>
      </c>
      <c r="MB178" s="249">
        <f t="shared" si="4141"/>
        <v>697045.88999999885</v>
      </c>
      <c r="MC178" s="250" t="e">
        <f t="shared" si="4141"/>
        <v>#DIV/0!</v>
      </c>
      <c r="MD178" s="249">
        <f t="shared" si="4141"/>
        <v>179813</v>
      </c>
      <c r="ME178" s="261">
        <f t="shared" si="4141"/>
        <v>517232.88999999885</v>
      </c>
      <c r="MF178" s="260">
        <f t="shared" si="3282"/>
        <v>8517584.870000001</v>
      </c>
      <c r="MG178" s="249">
        <f t="shared" si="3282"/>
        <v>933830.42499999981</v>
      </c>
      <c r="MH178" s="249">
        <f t="shared" si="3282"/>
        <v>7583754.4450000003</v>
      </c>
      <c r="MI178" s="250">
        <f t="shared" si="3283"/>
        <v>10.963558793397731</v>
      </c>
      <c r="MJ178" s="249">
        <f t="shared" si="3284"/>
        <v>2019431</v>
      </c>
      <c r="MK178" s="261">
        <f t="shared" si="3284"/>
        <v>5564323.4450000003</v>
      </c>
      <c r="ML178" s="260">
        <f t="shared" si="4141"/>
        <v>8084138.7800000003</v>
      </c>
      <c r="MM178" s="249">
        <f t="shared" si="4141"/>
        <v>648805.08000000007</v>
      </c>
      <c r="MN178" s="249">
        <f t="shared" si="4141"/>
        <v>7435333.7000000002</v>
      </c>
      <c r="MO178" s="250" t="e">
        <f t="shared" si="4141"/>
        <v>#DIV/0!</v>
      </c>
      <c r="MP178" s="249">
        <f t="shared" ref="MP178:PW178" si="4142">+MP6++MP89+MP176</f>
        <v>2019431</v>
      </c>
      <c r="MQ178" s="261">
        <f t="shared" si="4142"/>
        <v>5415902.7000000002</v>
      </c>
      <c r="MR178" s="260">
        <f t="shared" si="4142"/>
        <v>433446.08999999991</v>
      </c>
      <c r="MS178" s="249">
        <f t="shared" si="4142"/>
        <v>285025.34499999974</v>
      </c>
      <c r="MT178" s="249">
        <f t="shared" si="4142"/>
        <v>148420.74500000017</v>
      </c>
      <c r="MU178" s="250" t="e">
        <f t="shared" si="4142"/>
        <v>#DIV/0!</v>
      </c>
      <c r="MV178" s="249">
        <f t="shared" si="4142"/>
        <v>0</v>
      </c>
      <c r="MW178" s="261">
        <f t="shared" si="4142"/>
        <v>148420.74500000017</v>
      </c>
      <c r="MX178" s="260">
        <f t="shared" si="3291"/>
        <v>7958699.3100000005</v>
      </c>
      <c r="MY178" s="249">
        <f t="shared" si="3291"/>
        <v>1071857.9200000002</v>
      </c>
      <c r="MZ178" s="249">
        <f t="shared" si="3291"/>
        <v>6886841.3899999997</v>
      </c>
      <c r="NA178" s="250">
        <f t="shared" si="3292"/>
        <v>13.467752433531757</v>
      </c>
      <c r="NB178" s="249">
        <f t="shared" si="3293"/>
        <v>1169059</v>
      </c>
      <c r="NC178" s="261">
        <f t="shared" si="3293"/>
        <v>5717782.3899999997</v>
      </c>
      <c r="ND178" s="260">
        <f t="shared" si="4142"/>
        <v>6689383</v>
      </c>
      <c r="NE178" s="249">
        <f t="shared" si="4142"/>
        <v>1008940.9050000003</v>
      </c>
      <c r="NF178" s="249">
        <f t="shared" si="4142"/>
        <v>5680442.0949999997</v>
      </c>
      <c r="NG178" s="250" t="e">
        <f t="shared" si="4142"/>
        <v>#DIV/0!</v>
      </c>
      <c r="NH178" s="249">
        <f t="shared" si="4142"/>
        <v>907220</v>
      </c>
      <c r="NI178" s="261">
        <f t="shared" si="4142"/>
        <v>4773222.0949999997</v>
      </c>
      <c r="NJ178" s="260">
        <f t="shared" si="4142"/>
        <v>1269316.31</v>
      </c>
      <c r="NK178" s="249">
        <f t="shared" si="4142"/>
        <v>62917.014999999999</v>
      </c>
      <c r="NL178" s="249">
        <f t="shared" si="4142"/>
        <v>1206399.2949999999</v>
      </c>
      <c r="NM178" s="250" t="e">
        <f t="shared" si="4142"/>
        <v>#DIV/0!</v>
      </c>
      <c r="NN178" s="249">
        <f t="shared" si="4142"/>
        <v>261839</v>
      </c>
      <c r="NO178" s="261">
        <f t="shared" si="4142"/>
        <v>944560.29499999993</v>
      </c>
      <c r="NP178" s="260">
        <f t="shared" si="3300"/>
        <v>21063008.619999997</v>
      </c>
      <c r="NQ178" s="249">
        <f t="shared" si="3300"/>
        <v>1162566.0500000007</v>
      </c>
      <c r="NR178" s="249">
        <f t="shared" si="3300"/>
        <v>19900442.569999997</v>
      </c>
      <c r="NS178" s="250">
        <f t="shared" si="3301"/>
        <v>5.5194681394950731</v>
      </c>
      <c r="NT178" s="249">
        <f t="shared" si="3302"/>
        <v>7443069.5999999996</v>
      </c>
      <c r="NU178" s="261">
        <f t="shared" si="3302"/>
        <v>12457372.969999999</v>
      </c>
      <c r="NV178" s="260">
        <f t="shared" si="4142"/>
        <v>19173662.439999998</v>
      </c>
      <c r="NW178" s="249">
        <f t="shared" si="4142"/>
        <v>741499.73000000045</v>
      </c>
      <c r="NX178" s="249">
        <f t="shared" si="4142"/>
        <v>18432162.709999997</v>
      </c>
      <c r="NY178" s="250" t="e">
        <f t="shared" si="4142"/>
        <v>#DIV/0!</v>
      </c>
      <c r="NZ178" s="249">
        <f t="shared" si="4142"/>
        <v>2026367</v>
      </c>
      <c r="OA178" s="261">
        <f t="shared" si="4142"/>
        <v>16405795.709999999</v>
      </c>
      <c r="OB178" s="260">
        <f t="shared" si="4142"/>
        <v>1432499.1800000002</v>
      </c>
      <c r="OC178" s="249">
        <f t="shared" si="4142"/>
        <v>292970.52000000014</v>
      </c>
      <c r="OD178" s="249">
        <f t="shared" si="4142"/>
        <v>1139528.6599999999</v>
      </c>
      <c r="OE178" s="250" t="e">
        <f t="shared" si="4142"/>
        <v>#DIV/0!</v>
      </c>
      <c r="OF178" s="249">
        <f t="shared" si="4142"/>
        <v>5129482</v>
      </c>
      <c r="OG178" s="261">
        <f t="shared" si="4142"/>
        <v>-3989953.34</v>
      </c>
      <c r="OH178" s="260">
        <f t="shared" si="4142"/>
        <v>456847</v>
      </c>
      <c r="OI178" s="249">
        <f t="shared" si="4142"/>
        <v>128095.8000000001</v>
      </c>
      <c r="OJ178" s="249">
        <f t="shared" si="4142"/>
        <v>328751.1999999999</v>
      </c>
      <c r="OK178" s="250" t="e">
        <f t="shared" si="4142"/>
        <v>#DIV/0!</v>
      </c>
      <c r="OL178" s="249">
        <f t="shared" si="4142"/>
        <v>287220.59999999998</v>
      </c>
      <c r="OM178" s="261">
        <f t="shared" si="4142"/>
        <v>41530.599999999904</v>
      </c>
      <c r="ON178" s="260">
        <f t="shared" si="3312"/>
        <v>3190849.05</v>
      </c>
      <c r="OO178" s="249">
        <f t="shared" si="3312"/>
        <v>635649.00499999989</v>
      </c>
      <c r="OP178" s="249">
        <f t="shared" si="3312"/>
        <v>2555200.0449999999</v>
      </c>
      <c r="OQ178" s="250">
        <f t="shared" si="3313"/>
        <v>19.920998926602309</v>
      </c>
      <c r="OR178" s="249">
        <f t="shared" si="3314"/>
        <v>1482525</v>
      </c>
      <c r="OS178" s="261">
        <f t="shared" si="3314"/>
        <v>1072675.0449999999</v>
      </c>
      <c r="OT178" s="260">
        <f t="shared" si="4142"/>
        <v>2353618.63</v>
      </c>
      <c r="OU178" s="249">
        <f t="shared" si="4142"/>
        <v>289749.80999999988</v>
      </c>
      <c r="OV178" s="249">
        <f t="shared" si="4142"/>
        <v>2063868.82</v>
      </c>
      <c r="OW178" s="250" t="e">
        <f t="shared" si="4142"/>
        <v>#DIV/0!</v>
      </c>
      <c r="OX178" s="249">
        <f t="shared" si="4142"/>
        <v>1149880</v>
      </c>
      <c r="OY178" s="261">
        <f t="shared" si="4142"/>
        <v>913988.82000000007</v>
      </c>
      <c r="OZ178" s="260">
        <f t="shared" si="4142"/>
        <v>837230.41999999993</v>
      </c>
      <c r="PA178" s="249">
        <f t="shared" si="4142"/>
        <v>345899.19500000007</v>
      </c>
      <c r="PB178" s="249">
        <f t="shared" si="4142"/>
        <v>491331.22499999986</v>
      </c>
      <c r="PC178" s="250" t="e">
        <f t="shared" si="4142"/>
        <v>#DIV/0!</v>
      </c>
      <c r="PD178" s="249">
        <f t="shared" si="4142"/>
        <v>332645</v>
      </c>
      <c r="PE178" s="261">
        <f t="shared" si="4142"/>
        <v>158686.22499999989</v>
      </c>
      <c r="PF178" s="260">
        <f t="shared" si="3321"/>
        <v>7034238.5600000005</v>
      </c>
      <c r="PG178" s="249">
        <f t="shared" si="3321"/>
        <v>702918.26000000013</v>
      </c>
      <c r="PH178" s="249">
        <f t="shared" si="3321"/>
        <v>6331320.3000000007</v>
      </c>
      <c r="PI178" s="250">
        <f t="shared" si="3322"/>
        <v>9.9928123563668283</v>
      </c>
      <c r="PJ178" s="249">
        <f t="shared" si="3323"/>
        <v>1520633.31</v>
      </c>
      <c r="PK178" s="261">
        <f t="shared" si="3323"/>
        <v>4810686.9899999993</v>
      </c>
      <c r="PL178" s="260">
        <f t="shared" si="4142"/>
        <v>6790206.7100000009</v>
      </c>
      <c r="PM178" s="249">
        <f t="shared" si="4142"/>
        <v>603186.14000000013</v>
      </c>
      <c r="PN178" s="249">
        <f t="shared" si="4142"/>
        <v>6187020.5700000003</v>
      </c>
      <c r="PO178" s="250" t="e">
        <f t="shared" si="4142"/>
        <v>#DIV/0!</v>
      </c>
      <c r="PP178" s="249">
        <f t="shared" si="4142"/>
        <v>1247160.51</v>
      </c>
      <c r="PQ178" s="261">
        <f t="shared" si="4142"/>
        <v>4939860.0599999996</v>
      </c>
      <c r="PR178" s="260">
        <f t="shared" si="4142"/>
        <v>244031.84999999998</v>
      </c>
      <c r="PS178" s="249">
        <f t="shared" si="4142"/>
        <v>99732.119999999966</v>
      </c>
      <c r="PT178" s="249">
        <f t="shared" si="4142"/>
        <v>144299.73000000004</v>
      </c>
      <c r="PU178" s="250" t="e">
        <f t="shared" si="4142"/>
        <v>#DIV/0!</v>
      </c>
      <c r="PV178" s="249">
        <f t="shared" si="4142"/>
        <v>273472.8</v>
      </c>
      <c r="PW178" s="261">
        <f t="shared" si="4142"/>
        <v>-129173.06999999995</v>
      </c>
    </row>
    <row r="179" spans="1:439" s="98" customFormat="1" ht="18.75" customHeight="1">
      <c r="A179" s="262"/>
      <c r="B179" s="263"/>
      <c r="C179" s="263"/>
      <c r="D179" s="205"/>
      <c r="E179" s="205"/>
      <c r="F179" s="205"/>
      <c r="G179" s="205"/>
      <c r="H179" s="205"/>
      <c r="I179" s="205"/>
      <c r="J179" s="205"/>
      <c r="K179" s="264"/>
      <c r="L179" s="205"/>
      <c r="M179" s="205"/>
      <c r="N179" s="207"/>
      <c r="O179" s="207"/>
      <c r="P179" s="207"/>
      <c r="Q179" s="265"/>
      <c r="R179" s="207"/>
      <c r="S179" s="207"/>
      <c r="T179" s="211"/>
      <c r="U179" s="211"/>
      <c r="V179" s="211"/>
      <c r="W179" s="266"/>
      <c r="X179" s="211"/>
      <c r="Y179" s="211"/>
      <c r="Z179" s="205"/>
      <c r="AA179" s="205"/>
      <c r="AB179" s="205"/>
      <c r="AC179" s="264"/>
      <c r="AD179" s="205"/>
      <c r="AE179" s="205"/>
      <c r="AF179" s="205"/>
      <c r="AG179" s="205"/>
      <c r="AH179" s="205"/>
      <c r="AI179" s="264"/>
      <c r="AJ179" s="205"/>
      <c r="AK179" s="205"/>
      <c r="AL179" s="205"/>
      <c r="AM179" s="205"/>
      <c r="AN179" s="205"/>
      <c r="AO179" s="264"/>
      <c r="AP179" s="205"/>
      <c r="AQ179" s="205"/>
      <c r="AR179" s="205"/>
      <c r="AS179" s="205"/>
      <c r="AT179" s="205"/>
      <c r="AU179" s="264"/>
      <c r="AV179" s="205"/>
      <c r="AW179" s="205"/>
      <c r="AX179" s="205"/>
      <c r="AY179" s="205"/>
      <c r="AZ179" s="205"/>
      <c r="BA179" s="264"/>
      <c r="BB179" s="205"/>
      <c r="BC179" s="205"/>
      <c r="BD179" s="205"/>
      <c r="BE179" s="205"/>
      <c r="BF179" s="205"/>
      <c r="BG179" s="264"/>
      <c r="BH179" s="205"/>
      <c r="BI179" s="205"/>
      <c r="BJ179" s="205"/>
      <c r="BK179" s="205"/>
      <c r="BL179" s="205"/>
      <c r="BM179" s="264"/>
      <c r="BN179" s="205"/>
      <c r="BO179" s="205"/>
      <c r="BP179" s="205"/>
      <c r="BQ179" s="205"/>
      <c r="BR179" s="205"/>
      <c r="BS179" s="264"/>
      <c r="BT179" s="205"/>
      <c r="BU179" s="205"/>
      <c r="BV179" s="205"/>
      <c r="BW179" s="205"/>
      <c r="BX179" s="205"/>
      <c r="BY179" s="264"/>
      <c r="BZ179" s="205"/>
      <c r="CA179" s="205"/>
      <c r="CB179" s="205"/>
      <c r="CC179" s="205"/>
      <c r="CD179" s="205"/>
      <c r="CE179" s="264"/>
      <c r="CF179" s="205"/>
      <c r="CG179" s="205"/>
      <c r="CH179" s="205"/>
      <c r="CI179" s="205"/>
      <c r="CJ179" s="205"/>
      <c r="CK179" s="264"/>
      <c r="CL179" s="205"/>
      <c r="CM179" s="205"/>
      <c r="CN179" s="205"/>
      <c r="CO179" s="205"/>
      <c r="CP179" s="205"/>
      <c r="CQ179" s="264"/>
      <c r="CR179" s="205"/>
      <c r="CS179" s="205"/>
      <c r="CT179" s="205"/>
      <c r="CU179" s="205"/>
      <c r="CV179" s="205"/>
      <c r="CW179" s="264"/>
      <c r="CX179" s="205"/>
      <c r="CY179" s="205"/>
      <c r="CZ179" s="205"/>
      <c r="DA179" s="205"/>
      <c r="DB179" s="205"/>
      <c r="DC179" s="264"/>
      <c r="DD179" s="205"/>
      <c r="DE179" s="205"/>
      <c r="DF179" s="205"/>
      <c r="DG179" s="205"/>
      <c r="DH179" s="205"/>
      <c r="DI179" s="264"/>
      <c r="DJ179" s="205"/>
      <c r="DK179" s="205"/>
      <c r="DL179" s="205"/>
      <c r="DM179" s="205"/>
      <c r="DN179" s="205"/>
      <c r="DO179" s="264"/>
      <c r="DP179" s="205"/>
      <c r="DQ179" s="205"/>
      <c r="DR179" s="205"/>
      <c r="DS179" s="205"/>
      <c r="DT179" s="205"/>
      <c r="DU179" s="264"/>
      <c r="DV179" s="205"/>
      <c r="DW179" s="205"/>
      <c r="DX179" s="205"/>
      <c r="DY179" s="205"/>
      <c r="DZ179" s="205"/>
      <c r="EA179" s="264"/>
      <c r="EB179" s="205"/>
      <c r="EC179" s="205"/>
      <c r="ED179" s="205"/>
      <c r="EE179" s="205"/>
      <c r="EF179" s="205"/>
      <c r="EG179" s="264"/>
      <c r="EH179" s="205"/>
      <c r="EI179" s="205"/>
      <c r="EJ179" s="205"/>
      <c r="EK179" s="205"/>
      <c r="EL179" s="205"/>
      <c r="EM179" s="264"/>
      <c r="EN179" s="205"/>
      <c r="EO179" s="205"/>
      <c r="EP179" s="205"/>
      <c r="EQ179" s="205"/>
      <c r="ER179" s="205"/>
      <c r="ES179" s="264"/>
      <c r="ET179" s="205"/>
      <c r="EU179" s="205"/>
      <c r="EV179" s="205"/>
      <c r="EW179" s="205"/>
      <c r="EX179" s="205"/>
      <c r="EY179" s="264"/>
      <c r="EZ179" s="205"/>
      <c r="FA179" s="205"/>
      <c r="FB179" s="205"/>
      <c r="FC179" s="205"/>
      <c r="FD179" s="205"/>
      <c r="FE179" s="264"/>
      <c r="FF179" s="205"/>
      <c r="FG179" s="205"/>
      <c r="FH179" s="205"/>
      <c r="FI179" s="205"/>
      <c r="FJ179" s="205"/>
      <c r="FK179" s="264"/>
      <c r="FL179" s="205"/>
      <c r="FM179" s="205"/>
      <c r="FN179" s="205"/>
      <c r="FO179" s="205"/>
      <c r="FP179" s="205"/>
      <c r="FQ179" s="264"/>
      <c r="FR179" s="205"/>
      <c r="FS179" s="205"/>
      <c r="FT179" s="205"/>
      <c r="FU179" s="205"/>
      <c r="FV179" s="205"/>
      <c r="FW179" s="264"/>
      <c r="FX179" s="205"/>
      <c r="FY179" s="205"/>
      <c r="FZ179" s="205"/>
      <c r="GA179" s="205"/>
      <c r="GB179" s="205"/>
      <c r="GC179" s="264"/>
      <c r="GD179" s="205"/>
      <c r="GE179" s="205"/>
      <c r="GF179" s="205"/>
      <c r="GG179" s="205"/>
      <c r="GH179" s="205"/>
      <c r="GI179" s="264"/>
      <c r="GJ179" s="205"/>
      <c r="GK179" s="205"/>
      <c r="GL179" s="205"/>
      <c r="GM179" s="205"/>
      <c r="GN179" s="205"/>
      <c r="GO179" s="264"/>
      <c r="GP179" s="205"/>
      <c r="GQ179" s="205"/>
      <c r="GR179" s="205"/>
      <c r="GS179" s="205"/>
      <c r="GT179" s="205"/>
      <c r="GU179" s="264"/>
      <c r="GV179" s="205"/>
      <c r="GW179" s="205"/>
      <c r="GX179" s="205"/>
      <c r="GY179" s="205"/>
      <c r="GZ179" s="205"/>
      <c r="HA179" s="264"/>
      <c r="HB179" s="205"/>
      <c r="HC179" s="205"/>
      <c r="HD179" s="205"/>
      <c r="HE179" s="205"/>
      <c r="HF179" s="205"/>
      <c r="HG179" s="264"/>
      <c r="HH179" s="205"/>
      <c r="HI179" s="205"/>
      <c r="HJ179" s="205"/>
      <c r="HK179" s="205"/>
      <c r="HL179" s="205"/>
      <c r="HM179" s="264"/>
      <c r="HN179" s="205"/>
      <c r="HO179" s="205"/>
      <c r="HP179" s="205"/>
      <c r="HQ179" s="205"/>
      <c r="HR179" s="205"/>
      <c r="HS179" s="264"/>
      <c r="HT179" s="205"/>
      <c r="HU179" s="205"/>
      <c r="HV179" s="205"/>
      <c r="HW179" s="205"/>
      <c r="HX179" s="205"/>
      <c r="HY179" s="264"/>
      <c r="HZ179" s="205"/>
      <c r="IA179" s="205"/>
      <c r="IB179" s="205"/>
      <c r="IC179" s="205"/>
      <c r="ID179" s="205"/>
      <c r="IE179" s="264"/>
      <c r="IF179" s="205"/>
      <c r="IG179" s="205"/>
      <c r="IH179" s="205"/>
      <c r="II179" s="205"/>
      <c r="IJ179" s="205"/>
      <c r="IK179" s="264"/>
      <c r="IL179" s="205"/>
      <c r="IM179" s="205"/>
      <c r="IN179" s="205"/>
      <c r="IO179" s="205"/>
      <c r="IP179" s="205"/>
      <c r="IQ179" s="264"/>
      <c r="IR179" s="205"/>
      <c r="IS179" s="205"/>
      <c r="IT179" s="205"/>
      <c r="IU179" s="205"/>
      <c r="IV179" s="205"/>
      <c r="IW179" s="264"/>
      <c r="IX179" s="205"/>
      <c r="IY179" s="205"/>
      <c r="IZ179" s="205"/>
      <c r="JA179" s="205"/>
      <c r="JB179" s="205"/>
      <c r="JC179" s="264"/>
      <c r="JD179" s="205"/>
      <c r="JE179" s="205"/>
      <c r="JF179" s="205"/>
      <c r="JG179" s="205"/>
      <c r="JH179" s="205"/>
      <c r="JI179" s="264"/>
      <c r="JJ179" s="205"/>
      <c r="JK179" s="205"/>
      <c r="JL179" s="205"/>
      <c r="JM179" s="205"/>
      <c r="JN179" s="205"/>
      <c r="JO179" s="264"/>
      <c r="JP179" s="205"/>
      <c r="JQ179" s="205"/>
      <c r="JR179" s="205"/>
      <c r="JS179" s="205"/>
      <c r="JT179" s="205"/>
      <c r="JU179" s="264"/>
      <c r="JV179" s="205"/>
      <c r="JW179" s="205"/>
      <c r="JX179" s="205"/>
      <c r="JY179" s="205"/>
      <c r="JZ179" s="205"/>
      <c r="KA179" s="264"/>
      <c r="KB179" s="205"/>
      <c r="KC179" s="205"/>
      <c r="KD179" s="205"/>
      <c r="KE179" s="205"/>
      <c r="KF179" s="205"/>
      <c r="KG179" s="264"/>
      <c r="KH179" s="205"/>
      <c r="KI179" s="205"/>
      <c r="KJ179" s="205"/>
      <c r="KK179" s="205"/>
      <c r="KL179" s="205"/>
      <c r="KM179" s="264"/>
      <c r="KN179" s="205"/>
      <c r="KO179" s="205"/>
      <c r="KP179" s="205"/>
      <c r="KQ179" s="205"/>
      <c r="KR179" s="205"/>
      <c r="KS179" s="264"/>
      <c r="KT179" s="205"/>
      <c r="KU179" s="205"/>
      <c r="KV179" s="205"/>
      <c r="KW179" s="205"/>
      <c r="KX179" s="205"/>
      <c r="KY179" s="264"/>
      <c r="KZ179" s="205"/>
      <c r="LA179" s="205"/>
      <c r="LB179" s="205"/>
      <c r="LC179" s="205"/>
      <c r="LD179" s="205"/>
      <c r="LE179" s="264"/>
      <c r="LF179" s="205"/>
      <c r="LG179" s="205"/>
      <c r="LH179" s="205"/>
      <c r="LI179" s="205"/>
      <c r="LJ179" s="205"/>
      <c r="LK179" s="264"/>
      <c r="LL179" s="205"/>
      <c r="LM179" s="205"/>
      <c r="LN179" s="205"/>
      <c r="LO179" s="205"/>
      <c r="LP179" s="205"/>
      <c r="LQ179" s="264"/>
      <c r="LR179" s="205"/>
      <c r="LS179" s="205"/>
      <c r="LT179" s="205"/>
      <c r="LU179" s="205"/>
      <c r="LV179" s="205"/>
      <c r="LW179" s="264"/>
      <c r="LX179" s="205"/>
      <c r="LY179" s="205"/>
      <c r="LZ179" s="205"/>
      <c r="MA179" s="205"/>
      <c r="MB179" s="205"/>
      <c r="MC179" s="264"/>
      <c r="MD179" s="205"/>
      <c r="ME179" s="205"/>
      <c r="MF179" s="205"/>
      <c r="MG179" s="205"/>
      <c r="MH179" s="205"/>
      <c r="MI179" s="264"/>
      <c r="MJ179" s="205"/>
      <c r="MK179" s="205"/>
      <c r="ML179" s="205"/>
      <c r="MM179" s="205"/>
      <c r="MN179" s="205"/>
      <c r="MO179" s="264"/>
      <c r="MP179" s="205"/>
      <c r="MQ179" s="205"/>
      <c r="MR179" s="205"/>
      <c r="MS179" s="205"/>
      <c r="MT179" s="205"/>
      <c r="MU179" s="264"/>
      <c r="MV179" s="205"/>
      <c r="MW179" s="205"/>
      <c r="MX179" s="205"/>
      <c r="MY179" s="205"/>
      <c r="MZ179" s="205"/>
      <c r="NA179" s="264"/>
      <c r="NB179" s="205"/>
      <c r="NC179" s="205"/>
      <c r="ND179" s="205"/>
      <c r="NE179" s="205"/>
      <c r="NF179" s="205"/>
      <c r="NG179" s="264"/>
      <c r="NH179" s="205"/>
      <c r="NI179" s="205"/>
      <c r="NJ179" s="205"/>
      <c r="NK179" s="205"/>
      <c r="NL179" s="205"/>
      <c r="NM179" s="264"/>
      <c r="NN179" s="205"/>
      <c r="NO179" s="205"/>
      <c r="NP179" s="205"/>
      <c r="NQ179" s="205"/>
      <c r="NR179" s="205"/>
      <c r="NS179" s="264"/>
      <c r="NT179" s="205"/>
      <c r="NU179" s="205"/>
      <c r="NV179" s="205"/>
      <c r="NW179" s="205"/>
      <c r="NX179" s="205"/>
      <c r="NY179" s="264"/>
      <c r="NZ179" s="205"/>
      <c r="OA179" s="205"/>
      <c r="OB179" s="205"/>
      <c r="OC179" s="205"/>
      <c r="OD179" s="205"/>
      <c r="OE179" s="264"/>
      <c r="OF179" s="205"/>
      <c r="OG179" s="205"/>
      <c r="OH179" s="205"/>
      <c r="OI179" s="205"/>
      <c r="OJ179" s="205"/>
      <c r="OK179" s="264"/>
      <c r="OL179" s="205"/>
      <c r="OM179" s="205"/>
      <c r="ON179" s="205"/>
      <c r="OO179" s="205"/>
      <c r="OP179" s="205"/>
      <c r="OQ179" s="264"/>
      <c r="OR179" s="205"/>
      <c r="OS179" s="205"/>
      <c r="OT179" s="205"/>
      <c r="OU179" s="205"/>
      <c r="OV179" s="205"/>
      <c r="OW179" s="264"/>
      <c r="OX179" s="205"/>
      <c r="OY179" s="205"/>
      <c r="OZ179" s="205"/>
      <c r="PA179" s="205"/>
      <c r="PB179" s="205"/>
      <c r="PC179" s="264"/>
      <c r="PD179" s="205"/>
      <c r="PE179" s="205"/>
      <c r="PF179" s="205"/>
      <c r="PG179" s="205"/>
      <c r="PH179" s="205"/>
      <c r="PI179" s="264"/>
      <c r="PJ179" s="205"/>
      <c r="PK179" s="205"/>
      <c r="PL179" s="205"/>
      <c r="PM179" s="205"/>
      <c r="PN179" s="205"/>
      <c r="PO179" s="264"/>
      <c r="PP179" s="205"/>
      <c r="PQ179" s="205"/>
      <c r="PR179" s="205"/>
      <c r="PS179" s="205"/>
      <c r="PT179" s="205"/>
      <c r="PU179" s="264"/>
      <c r="PV179" s="205"/>
      <c r="PW179" s="205"/>
    </row>
    <row r="180" spans="1:439" s="281" customFormat="1" ht="18.75" customHeight="1">
      <c r="A180" s="267"/>
      <c r="B180" s="268"/>
      <c r="C180" s="269"/>
      <c r="D180" s="270" t="s">
        <v>622</v>
      </c>
      <c r="E180" s="271" t="s">
        <v>623</v>
      </c>
      <c r="F180" s="271" t="s">
        <v>6</v>
      </c>
      <c r="G180" s="271" t="s">
        <v>624</v>
      </c>
      <c r="H180" s="271" t="s">
        <v>625</v>
      </c>
      <c r="I180" s="272" t="s">
        <v>626</v>
      </c>
      <c r="J180" s="271" t="s">
        <v>627</v>
      </c>
      <c r="K180" s="273" t="s">
        <v>628</v>
      </c>
      <c r="L180" s="271" t="s">
        <v>629</v>
      </c>
      <c r="M180" s="274" t="s">
        <v>623</v>
      </c>
      <c r="N180" s="275"/>
      <c r="O180" s="275"/>
      <c r="P180" s="275"/>
      <c r="Q180" s="276"/>
      <c r="R180" s="275"/>
      <c r="S180" s="275"/>
      <c r="T180" s="277"/>
      <c r="U180" s="277"/>
      <c r="V180" s="277"/>
      <c r="W180" s="278"/>
      <c r="X180" s="277"/>
      <c r="Y180" s="277"/>
      <c r="Z180" s="279"/>
      <c r="AA180" s="279"/>
      <c r="AB180" s="279"/>
      <c r="AC180" s="280"/>
      <c r="AD180" s="279"/>
      <c r="AE180" s="279"/>
      <c r="AF180" s="279"/>
      <c r="AG180" s="279"/>
      <c r="AH180" s="279"/>
      <c r="AI180" s="280"/>
      <c r="AJ180" s="279"/>
      <c r="AK180" s="279"/>
      <c r="AL180" s="279"/>
      <c r="AM180" s="279"/>
      <c r="AN180" s="279"/>
      <c r="AO180" s="280"/>
      <c r="AP180" s="279"/>
      <c r="AQ180" s="279"/>
      <c r="AR180" s="279"/>
      <c r="AS180" s="279"/>
      <c r="AT180" s="279"/>
      <c r="AU180" s="280"/>
      <c r="AV180" s="279"/>
      <c r="AW180" s="279"/>
      <c r="AX180" s="279"/>
      <c r="AY180" s="279"/>
      <c r="AZ180" s="279"/>
      <c r="BA180" s="280"/>
      <c r="BB180" s="279"/>
      <c r="BC180" s="279"/>
      <c r="BD180" s="279"/>
      <c r="BE180" s="279"/>
      <c r="BF180" s="279"/>
      <c r="BG180" s="280"/>
      <c r="BH180" s="279"/>
      <c r="BI180" s="279"/>
      <c r="BJ180" s="279"/>
      <c r="BK180" s="279"/>
      <c r="BL180" s="279"/>
      <c r="BM180" s="280"/>
      <c r="BN180" s="279"/>
      <c r="BO180" s="279"/>
      <c r="BP180" s="279"/>
      <c r="BQ180" s="279"/>
      <c r="BR180" s="279"/>
      <c r="BS180" s="280"/>
      <c r="BT180" s="279"/>
      <c r="BU180" s="279"/>
      <c r="BV180" s="279"/>
      <c r="BW180" s="279"/>
      <c r="BX180" s="279"/>
      <c r="BY180" s="280"/>
      <c r="BZ180" s="279"/>
      <c r="CA180" s="279"/>
      <c r="CB180" s="279"/>
      <c r="CC180" s="279"/>
      <c r="CD180" s="279"/>
      <c r="CE180" s="280"/>
      <c r="CF180" s="279"/>
      <c r="CG180" s="279"/>
      <c r="CH180" s="279"/>
      <c r="CI180" s="279"/>
      <c r="CJ180" s="279"/>
      <c r="CK180" s="280"/>
      <c r="CL180" s="279"/>
      <c r="CM180" s="279"/>
      <c r="CN180" s="279"/>
      <c r="CO180" s="279"/>
      <c r="CP180" s="279"/>
      <c r="CQ180" s="280"/>
      <c r="CR180" s="279"/>
      <c r="CS180" s="279"/>
      <c r="CT180" s="279"/>
      <c r="CU180" s="279"/>
      <c r="CV180" s="279"/>
      <c r="CW180" s="280"/>
      <c r="CX180" s="279"/>
      <c r="CY180" s="279"/>
      <c r="CZ180" s="279"/>
      <c r="DA180" s="279"/>
      <c r="DB180" s="279"/>
      <c r="DC180" s="280"/>
      <c r="DD180" s="279"/>
      <c r="DE180" s="279"/>
      <c r="DF180" s="279"/>
      <c r="DG180" s="279"/>
      <c r="DH180" s="279"/>
      <c r="DI180" s="280"/>
      <c r="DJ180" s="279"/>
      <c r="DK180" s="279"/>
      <c r="DL180" s="279"/>
      <c r="DM180" s="279"/>
      <c r="DN180" s="279"/>
      <c r="DO180" s="280"/>
      <c r="DP180" s="279"/>
      <c r="DQ180" s="279"/>
      <c r="DR180" s="279"/>
      <c r="DS180" s="279"/>
      <c r="DT180" s="279"/>
      <c r="DU180" s="280"/>
      <c r="DV180" s="279"/>
      <c r="DW180" s="279"/>
      <c r="DX180" s="279"/>
      <c r="DY180" s="279"/>
      <c r="DZ180" s="279"/>
      <c r="EA180" s="280"/>
      <c r="EB180" s="279"/>
      <c r="EC180" s="279"/>
      <c r="ED180" s="279"/>
      <c r="EE180" s="279"/>
      <c r="EF180" s="279"/>
      <c r="EG180" s="280"/>
      <c r="EH180" s="279"/>
      <c r="EI180" s="279"/>
      <c r="EJ180" s="279"/>
      <c r="EK180" s="279"/>
      <c r="EL180" s="279"/>
      <c r="EM180" s="280"/>
      <c r="EN180" s="279"/>
      <c r="EO180" s="279"/>
      <c r="EP180" s="279"/>
      <c r="EQ180" s="279"/>
      <c r="ER180" s="279"/>
      <c r="ES180" s="280"/>
      <c r="ET180" s="279"/>
      <c r="EU180" s="279"/>
      <c r="EV180" s="279"/>
      <c r="EW180" s="279"/>
      <c r="EX180" s="279"/>
      <c r="EY180" s="280"/>
      <c r="EZ180" s="279"/>
      <c r="FA180" s="279"/>
      <c r="FB180" s="279"/>
      <c r="FC180" s="279"/>
      <c r="FD180" s="279"/>
      <c r="FE180" s="280"/>
      <c r="FF180" s="279"/>
      <c r="FG180" s="279"/>
      <c r="FH180" s="279"/>
      <c r="FI180" s="279"/>
      <c r="FJ180" s="279"/>
      <c r="FK180" s="280"/>
      <c r="FL180" s="279"/>
      <c r="FM180" s="279"/>
      <c r="FN180" s="279"/>
      <c r="FO180" s="279"/>
      <c r="FP180" s="279"/>
      <c r="FQ180" s="280"/>
      <c r="FR180" s="279"/>
      <c r="FS180" s="279"/>
      <c r="FT180" s="279"/>
      <c r="FU180" s="279"/>
      <c r="FV180" s="279"/>
      <c r="FW180" s="280"/>
      <c r="FX180" s="279"/>
      <c r="FY180" s="279"/>
      <c r="FZ180" s="279"/>
      <c r="GA180" s="279"/>
      <c r="GB180" s="279"/>
      <c r="GC180" s="280"/>
      <c r="GD180" s="279"/>
      <c r="GE180" s="279"/>
      <c r="GF180" s="279"/>
      <c r="GG180" s="279"/>
      <c r="GH180" s="279"/>
      <c r="GI180" s="280"/>
      <c r="GJ180" s="279"/>
      <c r="GK180" s="279"/>
      <c r="GL180" s="279"/>
      <c r="GM180" s="279"/>
      <c r="GN180" s="279"/>
      <c r="GO180" s="280"/>
      <c r="GP180" s="279"/>
      <c r="GQ180" s="279"/>
      <c r="GR180" s="279"/>
      <c r="GS180" s="279"/>
      <c r="GT180" s="279"/>
      <c r="GU180" s="280"/>
      <c r="GV180" s="279"/>
      <c r="GW180" s="279"/>
      <c r="GX180" s="279"/>
      <c r="GY180" s="279"/>
      <c r="GZ180" s="279"/>
      <c r="HA180" s="280"/>
      <c r="HB180" s="279"/>
      <c r="HC180" s="279"/>
      <c r="HD180" s="279"/>
      <c r="HE180" s="279"/>
      <c r="HF180" s="279"/>
      <c r="HG180" s="280"/>
      <c r="HH180" s="279"/>
      <c r="HI180" s="279"/>
      <c r="HJ180" s="279"/>
      <c r="HK180" s="279"/>
      <c r="HL180" s="279"/>
      <c r="HM180" s="280"/>
      <c r="HN180" s="279"/>
      <c r="HO180" s="279"/>
      <c r="HP180" s="279"/>
      <c r="HQ180" s="279"/>
      <c r="HR180" s="279"/>
      <c r="HS180" s="280"/>
      <c r="HT180" s="279"/>
      <c r="HU180" s="279"/>
      <c r="HV180" s="279"/>
      <c r="HW180" s="279"/>
      <c r="HX180" s="279"/>
      <c r="HY180" s="280"/>
      <c r="HZ180" s="279"/>
      <c r="IA180" s="279"/>
      <c r="IB180" s="279"/>
      <c r="IC180" s="279"/>
      <c r="ID180" s="279"/>
      <c r="IE180" s="280"/>
      <c r="IF180" s="279"/>
      <c r="IG180" s="279"/>
      <c r="IH180" s="279"/>
      <c r="II180" s="279"/>
      <c r="IJ180" s="279"/>
      <c r="IK180" s="280"/>
      <c r="IL180" s="279"/>
      <c r="IM180" s="279"/>
      <c r="IN180" s="279"/>
      <c r="IO180" s="279"/>
      <c r="IP180" s="279"/>
      <c r="IQ180" s="280"/>
      <c r="IR180" s="279"/>
      <c r="IS180" s="279"/>
      <c r="IT180" s="279"/>
      <c r="IU180" s="279"/>
      <c r="IV180" s="279"/>
      <c r="IW180" s="280"/>
      <c r="IX180" s="279"/>
      <c r="IY180" s="279"/>
      <c r="IZ180" s="279"/>
      <c r="JA180" s="279"/>
      <c r="JB180" s="279"/>
      <c r="JC180" s="280"/>
      <c r="JD180" s="279"/>
      <c r="JE180" s="279"/>
      <c r="JF180" s="279"/>
      <c r="JG180" s="279"/>
      <c r="JH180" s="279"/>
      <c r="JI180" s="280"/>
      <c r="JJ180" s="279"/>
      <c r="JK180" s="279"/>
      <c r="JL180" s="279"/>
      <c r="JM180" s="279"/>
      <c r="JN180" s="279"/>
      <c r="JO180" s="280"/>
      <c r="JP180" s="279"/>
      <c r="JQ180" s="279"/>
      <c r="JR180" s="279"/>
      <c r="JS180" s="279"/>
      <c r="JT180" s="279"/>
      <c r="JU180" s="280"/>
      <c r="JV180" s="279"/>
      <c r="JW180" s="279"/>
      <c r="JX180" s="279"/>
      <c r="JY180" s="279"/>
      <c r="JZ180" s="279"/>
      <c r="KA180" s="280"/>
      <c r="KB180" s="279"/>
      <c r="KC180" s="279"/>
      <c r="KD180" s="279"/>
      <c r="KE180" s="279"/>
      <c r="KF180" s="279"/>
      <c r="KG180" s="280"/>
      <c r="KH180" s="279"/>
      <c r="KI180" s="279"/>
      <c r="KJ180" s="279"/>
      <c r="KK180" s="279"/>
      <c r="KL180" s="279"/>
      <c r="KM180" s="280"/>
      <c r="KN180" s="279"/>
      <c r="KO180" s="279"/>
      <c r="KP180" s="279"/>
      <c r="KQ180" s="279"/>
      <c r="KR180" s="279"/>
      <c r="KS180" s="280"/>
      <c r="KT180" s="279"/>
      <c r="KU180" s="279"/>
      <c r="KV180" s="279"/>
      <c r="KW180" s="279"/>
      <c r="KX180" s="279"/>
      <c r="KY180" s="280"/>
      <c r="KZ180" s="279"/>
      <c r="LA180" s="279"/>
      <c r="LB180" s="279"/>
      <c r="LC180" s="279"/>
      <c r="LD180" s="279"/>
      <c r="LE180" s="280"/>
      <c r="LF180" s="279"/>
      <c r="LG180" s="279"/>
      <c r="LH180" s="279"/>
      <c r="LI180" s="279"/>
      <c r="LJ180" s="279"/>
      <c r="LK180" s="280"/>
      <c r="LL180" s="279"/>
      <c r="LM180" s="279"/>
      <c r="LN180" s="279"/>
      <c r="LO180" s="279"/>
      <c r="LP180" s="279"/>
      <c r="LQ180" s="280"/>
      <c r="LR180" s="279"/>
      <c r="LS180" s="279"/>
      <c r="LT180" s="279"/>
      <c r="LU180" s="279"/>
      <c r="LV180" s="279"/>
      <c r="LW180" s="280"/>
      <c r="LX180" s="279"/>
      <c r="LY180" s="279"/>
      <c r="LZ180" s="279"/>
      <c r="MA180" s="279"/>
      <c r="MB180" s="279"/>
      <c r="MC180" s="280"/>
      <c r="MD180" s="279"/>
      <c r="ME180" s="279"/>
      <c r="MF180" s="279"/>
      <c r="MG180" s="279"/>
      <c r="MH180" s="279"/>
      <c r="MI180" s="280"/>
      <c r="MJ180" s="279"/>
      <c r="MK180" s="279"/>
      <c r="ML180" s="279"/>
      <c r="MM180" s="279"/>
      <c r="MN180" s="279"/>
      <c r="MO180" s="280"/>
      <c r="MP180" s="279"/>
      <c r="MQ180" s="279"/>
      <c r="MR180" s="279"/>
      <c r="MS180" s="279"/>
      <c r="MT180" s="279"/>
      <c r="MU180" s="280"/>
      <c r="MV180" s="279"/>
      <c r="MW180" s="279"/>
      <c r="MX180" s="279"/>
      <c r="MY180" s="279"/>
      <c r="MZ180" s="279"/>
      <c r="NA180" s="280"/>
      <c r="NB180" s="279"/>
      <c r="NC180" s="279"/>
      <c r="ND180" s="279"/>
      <c r="NE180" s="279"/>
      <c r="NF180" s="279"/>
      <c r="NG180" s="280"/>
      <c r="NH180" s="279"/>
      <c r="NI180" s="279"/>
      <c r="NJ180" s="279"/>
      <c r="NK180" s="279"/>
      <c r="NL180" s="279"/>
      <c r="NM180" s="280"/>
      <c r="NN180" s="279"/>
      <c r="NO180" s="279"/>
      <c r="NP180" s="279"/>
      <c r="NQ180" s="279"/>
      <c r="NR180" s="279"/>
      <c r="NS180" s="280"/>
      <c r="NT180" s="279"/>
      <c r="NU180" s="279"/>
      <c r="NV180" s="279"/>
      <c r="NW180" s="279"/>
      <c r="NX180" s="279"/>
      <c r="NY180" s="280"/>
      <c r="NZ180" s="279"/>
      <c r="OA180" s="279"/>
      <c r="OB180" s="279"/>
      <c r="OC180" s="279"/>
      <c r="OD180" s="279"/>
      <c r="OE180" s="280"/>
      <c r="OF180" s="279"/>
      <c r="OG180" s="279"/>
      <c r="OH180" s="279"/>
      <c r="OI180" s="279"/>
      <c r="OJ180" s="279"/>
      <c r="OK180" s="280"/>
      <c r="OL180" s="279"/>
      <c r="OM180" s="279"/>
      <c r="ON180" s="279"/>
      <c r="OO180" s="279"/>
      <c r="OP180" s="279"/>
      <c r="OQ180" s="280"/>
      <c r="OR180" s="279"/>
      <c r="OS180" s="279"/>
      <c r="OT180" s="279"/>
      <c r="OU180" s="279"/>
      <c r="OV180" s="279"/>
      <c r="OW180" s="280"/>
      <c r="OX180" s="279"/>
      <c r="OY180" s="279"/>
      <c r="OZ180" s="279"/>
      <c r="PA180" s="279"/>
      <c r="PB180" s="279"/>
      <c r="PC180" s="280"/>
      <c r="PD180" s="279"/>
      <c r="PE180" s="279"/>
      <c r="PF180" s="279"/>
      <c r="PG180" s="279"/>
      <c r="PH180" s="279"/>
      <c r="PI180" s="280"/>
      <c r="PJ180" s="279"/>
      <c r="PK180" s="279"/>
      <c r="PL180" s="279"/>
      <c r="PM180" s="279"/>
      <c r="PN180" s="279"/>
      <c r="PO180" s="280"/>
      <c r="PP180" s="279"/>
      <c r="PQ180" s="279"/>
      <c r="PR180" s="279"/>
      <c r="PS180" s="279"/>
      <c r="PT180" s="279"/>
      <c r="PU180" s="280"/>
      <c r="PV180" s="279"/>
      <c r="PW180" s="279"/>
    </row>
    <row r="181" spans="1:439" s="281" customFormat="1" ht="23.25">
      <c r="A181" s="282"/>
      <c r="C181" s="283" t="s">
        <v>924</v>
      </c>
      <c r="D181" s="284" t="s">
        <v>631</v>
      </c>
      <c r="E181" s="285" t="s">
        <v>89</v>
      </c>
      <c r="F181" s="285" t="s">
        <v>89</v>
      </c>
      <c r="G181" s="285" t="s">
        <v>623</v>
      </c>
      <c r="H181" s="285" t="s">
        <v>632</v>
      </c>
      <c r="I181" s="286" t="s">
        <v>633</v>
      </c>
      <c r="J181" s="285" t="s">
        <v>634</v>
      </c>
      <c r="K181" s="287" t="s">
        <v>635</v>
      </c>
      <c r="L181" s="285" t="s">
        <v>636</v>
      </c>
      <c r="M181" s="288" t="s">
        <v>637</v>
      </c>
      <c r="N181" s="289"/>
      <c r="O181" s="289"/>
      <c r="P181" s="289"/>
      <c r="Q181" s="290"/>
      <c r="R181" s="289"/>
      <c r="S181" s="289"/>
      <c r="T181" s="289"/>
      <c r="U181" s="289"/>
      <c r="V181" s="289"/>
      <c r="W181" s="290"/>
      <c r="X181" s="289"/>
      <c r="Y181" s="289"/>
      <c r="Z181" s="289"/>
      <c r="AA181" s="289"/>
      <c r="AB181" s="289"/>
      <c r="AC181" s="290"/>
      <c r="AD181" s="289"/>
      <c r="AE181" s="289"/>
      <c r="AF181" s="289"/>
      <c r="AG181" s="289"/>
      <c r="AH181" s="289"/>
      <c r="AI181" s="290"/>
      <c r="AJ181" s="289"/>
      <c r="AK181" s="289"/>
      <c r="AL181" s="289"/>
      <c r="AM181" s="289"/>
      <c r="AN181" s="289"/>
      <c r="AO181" s="290"/>
      <c r="AP181" s="289"/>
      <c r="AQ181" s="289"/>
      <c r="AR181" s="289"/>
      <c r="AS181" s="289"/>
      <c r="AT181" s="289"/>
      <c r="AU181" s="290"/>
      <c r="AV181" s="289"/>
      <c r="AW181" s="289"/>
      <c r="AX181" s="289"/>
      <c r="AY181" s="289"/>
      <c r="AZ181" s="289"/>
      <c r="BA181" s="290"/>
      <c r="BB181" s="289"/>
      <c r="BC181" s="289"/>
      <c r="BD181" s="289"/>
      <c r="BE181" s="289"/>
      <c r="BF181" s="289"/>
      <c r="BG181" s="290"/>
      <c r="BH181" s="289"/>
      <c r="BI181" s="289"/>
      <c r="BJ181" s="289"/>
      <c r="BK181" s="289"/>
      <c r="BL181" s="289"/>
      <c r="BM181" s="290"/>
      <c r="BN181" s="289"/>
      <c r="BO181" s="289"/>
      <c r="BP181" s="289"/>
      <c r="BQ181" s="289"/>
      <c r="BR181" s="289"/>
      <c r="BS181" s="290"/>
      <c r="BT181" s="289"/>
      <c r="BU181" s="289"/>
      <c r="BV181" s="289"/>
      <c r="BW181" s="289"/>
      <c r="BX181" s="289"/>
      <c r="BY181" s="290"/>
      <c r="BZ181" s="289"/>
      <c r="CA181" s="289"/>
      <c r="CB181" s="289"/>
      <c r="CC181" s="289"/>
      <c r="CD181" s="289"/>
      <c r="CE181" s="290"/>
      <c r="CF181" s="289"/>
      <c r="CG181" s="289"/>
      <c r="CH181" s="289"/>
      <c r="CI181" s="289"/>
      <c r="CJ181" s="289"/>
      <c r="CK181" s="290"/>
      <c r="CL181" s="289"/>
      <c r="CM181" s="289"/>
      <c r="CN181" s="289"/>
      <c r="CO181" s="289"/>
      <c r="CP181" s="289"/>
      <c r="CQ181" s="290"/>
      <c r="CR181" s="289"/>
      <c r="CS181" s="289"/>
      <c r="CT181" s="289"/>
      <c r="CU181" s="289"/>
      <c r="CV181" s="289"/>
      <c r="CW181" s="290"/>
      <c r="CX181" s="289"/>
      <c r="CY181" s="289"/>
      <c r="CZ181" s="289"/>
      <c r="DA181" s="289"/>
      <c r="DB181" s="289"/>
      <c r="DC181" s="290"/>
      <c r="DD181" s="289"/>
      <c r="DE181" s="289"/>
      <c r="DF181" s="289"/>
      <c r="DG181" s="289"/>
      <c r="DH181" s="289"/>
      <c r="DI181" s="290"/>
      <c r="DJ181" s="289"/>
      <c r="DK181" s="289"/>
      <c r="DL181" s="289"/>
      <c r="DM181" s="289"/>
      <c r="DN181" s="289"/>
      <c r="DO181" s="290"/>
      <c r="DP181" s="289"/>
      <c r="DQ181" s="289"/>
      <c r="DR181" s="289"/>
      <c r="DS181" s="289"/>
      <c r="DT181" s="289"/>
      <c r="DU181" s="290"/>
      <c r="DV181" s="289"/>
      <c r="DW181" s="289"/>
      <c r="DX181" s="289"/>
      <c r="DY181" s="289"/>
      <c r="DZ181" s="289"/>
      <c r="EA181" s="290"/>
      <c r="EB181" s="289"/>
      <c r="EC181" s="289"/>
      <c r="ED181" s="289"/>
      <c r="EE181" s="289"/>
      <c r="EF181" s="289"/>
      <c r="EG181" s="290"/>
      <c r="EH181" s="289"/>
      <c r="EI181" s="289"/>
      <c r="EJ181" s="289"/>
      <c r="EK181" s="289"/>
      <c r="EL181" s="289"/>
      <c r="EM181" s="290"/>
      <c r="EN181" s="289"/>
      <c r="EO181" s="289"/>
      <c r="EP181" s="289"/>
      <c r="EQ181" s="289"/>
      <c r="ER181" s="289"/>
      <c r="ES181" s="290"/>
      <c r="ET181" s="289"/>
      <c r="EU181" s="289"/>
      <c r="EV181" s="289"/>
      <c r="EW181" s="289"/>
      <c r="EX181" s="289"/>
      <c r="EY181" s="290"/>
      <c r="EZ181" s="289"/>
      <c r="FA181" s="289"/>
      <c r="FB181" s="289"/>
      <c r="FC181" s="289"/>
      <c r="FD181" s="289"/>
      <c r="FE181" s="290"/>
      <c r="FF181" s="289"/>
      <c r="FG181" s="289"/>
      <c r="FH181" s="289"/>
      <c r="FI181" s="289"/>
      <c r="FJ181" s="289"/>
      <c r="FK181" s="290"/>
      <c r="FL181" s="289"/>
      <c r="FM181" s="289"/>
      <c r="FN181" s="289"/>
      <c r="FO181" s="289"/>
      <c r="FP181" s="289"/>
      <c r="FQ181" s="290"/>
      <c r="FR181" s="289"/>
      <c r="FS181" s="289"/>
      <c r="FT181" s="289"/>
      <c r="FU181" s="289"/>
      <c r="FV181" s="289"/>
      <c r="FW181" s="290"/>
      <c r="FX181" s="289"/>
      <c r="FY181" s="289"/>
      <c r="FZ181" s="289"/>
      <c r="GA181" s="289"/>
      <c r="GB181" s="289"/>
      <c r="GC181" s="290"/>
      <c r="GD181" s="289"/>
      <c r="GE181" s="289"/>
      <c r="GF181" s="289"/>
      <c r="GG181" s="289"/>
      <c r="GH181" s="289"/>
      <c r="GI181" s="290"/>
      <c r="GJ181" s="289"/>
      <c r="GK181" s="289"/>
      <c r="GL181" s="289"/>
      <c r="GM181" s="289"/>
      <c r="GN181" s="289"/>
      <c r="GO181" s="290"/>
      <c r="GP181" s="289"/>
      <c r="GQ181" s="289"/>
      <c r="GR181" s="289"/>
      <c r="GS181" s="289"/>
      <c r="GT181" s="289"/>
      <c r="GU181" s="290"/>
      <c r="GV181" s="289"/>
      <c r="GW181" s="289"/>
      <c r="GX181" s="289"/>
      <c r="GY181" s="289"/>
      <c r="GZ181" s="289"/>
      <c r="HA181" s="290"/>
      <c r="HB181" s="289"/>
      <c r="HC181" s="289"/>
      <c r="HD181" s="289"/>
      <c r="HE181" s="289"/>
      <c r="HF181" s="289"/>
      <c r="HG181" s="290"/>
      <c r="HH181" s="289"/>
      <c r="HI181" s="289"/>
      <c r="HJ181" s="289"/>
      <c r="HK181" s="289"/>
      <c r="HL181" s="289"/>
      <c r="HM181" s="290"/>
      <c r="HN181" s="289"/>
      <c r="HO181" s="289"/>
      <c r="HP181" s="289"/>
      <c r="HQ181" s="289"/>
      <c r="HR181" s="289"/>
      <c r="HS181" s="290"/>
      <c r="HT181" s="289"/>
      <c r="HU181" s="289"/>
      <c r="HV181" s="289"/>
      <c r="HW181" s="289"/>
      <c r="HX181" s="289"/>
      <c r="HY181" s="290"/>
      <c r="HZ181" s="289"/>
      <c r="IA181" s="289"/>
      <c r="IB181" s="289"/>
      <c r="IC181" s="289"/>
      <c r="ID181" s="289"/>
      <c r="IE181" s="290"/>
      <c r="IF181" s="289"/>
      <c r="IG181" s="289"/>
      <c r="IH181" s="289"/>
      <c r="II181" s="289"/>
      <c r="IJ181" s="289"/>
      <c r="IK181" s="290"/>
      <c r="IL181" s="289"/>
      <c r="IM181" s="289"/>
      <c r="IN181" s="289"/>
      <c r="IO181" s="289"/>
      <c r="IP181" s="289"/>
      <c r="IQ181" s="290"/>
      <c r="IR181" s="289"/>
      <c r="IS181" s="289"/>
      <c r="IT181" s="289"/>
      <c r="IU181" s="289"/>
      <c r="IV181" s="289"/>
      <c r="IW181" s="290"/>
      <c r="IX181" s="289"/>
      <c r="IY181" s="289"/>
      <c r="IZ181" s="289"/>
      <c r="JA181" s="289"/>
      <c r="JB181" s="289"/>
      <c r="JC181" s="290"/>
      <c r="JD181" s="289"/>
      <c r="JE181" s="289"/>
      <c r="JF181" s="289"/>
      <c r="JG181" s="289"/>
      <c r="JH181" s="289"/>
      <c r="JI181" s="290"/>
      <c r="JJ181" s="289"/>
      <c r="JK181" s="289"/>
      <c r="JL181" s="289"/>
      <c r="JM181" s="289"/>
      <c r="JN181" s="289"/>
      <c r="JO181" s="290"/>
      <c r="JP181" s="289"/>
      <c r="JQ181" s="289"/>
      <c r="JR181" s="289"/>
      <c r="JS181" s="289"/>
      <c r="JT181" s="289"/>
      <c r="JU181" s="290"/>
      <c r="JV181" s="289"/>
      <c r="JW181" s="289"/>
      <c r="JX181" s="289"/>
      <c r="JY181" s="289"/>
      <c r="JZ181" s="289"/>
      <c r="KA181" s="290"/>
      <c r="KB181" s="289"/>
      <c r="KC181" s="289"/>
      <c r="KD181" s="289"/>
      <c r="KE181" s="289"/>
      <c r="KF181" s="289"/>
      <c r="KG181" s="290"/>
      <c r="KH181" s="289"/>
      <c r="KI181" s="289"/>
      <c r="KJ181" s="289"/>
      <c r="KK181" s="289"/>
      <c r="KL181" s="289"/>
      <c r="KM181" s="290"/>
      <c r="KN181" s="289"/>
      <c r="KO181" s="289"/>
      <c r="KP181" s="289"/>
      <c r="KQ181" s="289"/>
      <c r="KR181" s="289"/>
      <c r="KS181" s="290"/>
      <c r="KT181" s="289"/>
      <c r="KU181" s="289"/>
      <c r="KV181" s="289"/>
      <c r="KW181" s="289"/>
      <c r="KX181" s="289"/>
      <c r="KY181" s="290"/>
      <c r="KZ181" s="289"/>
      <c r="LA181" s="289"/>
      <c r="LB181" s="289"/>
      <c r="LC181" s="289"/>
      <c r="LD181" s="289"/>
      <c r="LE181" s="290"/>
      <c r="LF181" s="289"/>
      <c r="LG181" s="289"/>
      <c r="LH181" s="289"/>
      <c r="LI181" s="289"/>
      <c r="LJ181" s="289"/>
      <c r="LK181" s="290"/>
      <c r="LL181" s="289"/>
      <c r="LM181" s="289"/>
      <c r="LN181" s="289"/>
      <c r="LO181" s="289"/>
      <c r="LP181" s="289"/>
      <c r="LQ181" s="290"/>
      <c r="LR181" s="289"/>
      <c r="LS181" s="289"/>
      <c r="LT181" s="289"/>
      <c r="LU181" s="289"/>
      <c r="LV181" s="289"/>
      <c r="LW181" s="290"/>
      <c r="LX181" s="289"/>
      <c r="LY181" s="289"/>
      <c r="LZ181" s="289"/>
      <c r="MA181" s="289"/>
      <c r="MB181" s="289"/>
      <c r="MC181" s="290"/>
      <c r="MD181" s="289"/>
      <c r="ME181" s="289"/>
      <c r="MF181" s="289"/>
      <c r="MG181" s="289"/>
      <c r="MH181" s="289"/>
      <c r="MI181" s="290"/>
      <c r="MJ181" s="289"/>
      <c r="MK181" s="289"/>
      <c r="ML181" s="289"/>
      <c r="MM181" s="289"/>
      <c r="MN181" s="289"/>
      <c r="MO181" s="290"/>
      <c r="MP181" s="289"/>
      <c r="MQ181" s="289"/>
      <c r="MR181" s="289"/>
      <c r="MS181" s="289"/>
      <c r="MT181" s="289"/>
      <c r="MU181" s="290"/>
      <c r="MV181" s="289"/>
      <c r="MW181" s="289"/>
      <c r="MX181" s="289"/>
      <c r="MY181" s="289"/>
      <c r="MZ181" s="289"/>
      <c r="NA181" s="290"/>
      <c r="NB181" s="289"/>
      <c r="NC181" s="289"/>
      <c r="ND181" s="289"/>
      <c r="NE181" s="289"/>
      <c r="NF181" s="289"/>
      <c r="NG181" s="290"/>
      <c r="NH181" s="289"/>
      <c r="NI181" s="289"/>
      <c r="NJ181" s="289"/>
      <c r="NK181" s="289"/>
      <c r="NL181" s="289"/>
      <c r="NM181" s="290"/>
      <c r="NN181" s="289"/>
      <c r="NO181" s="289"/>
      <c r="NP181" s="289"/>
      <c r="NQ181" s="289"/>
      <c r="NR181" s="289"/>
      <c r="NS181" s="290"/>
      <c r="NT181" s="289"/>
      <c r="NU181" s="289"/>
      <c r="NV181" s="289"/>
      <c r="NW181" s="289"/>
      <c r="NX181" s="289"/>
      <c r="NY181" s="290"/>
      <c r="NZ181" s="289"/>
      <c r="OA181" s="289"/>
      <c r="OB181" s="289"/>
      <c r="OC181" s="289"/>
      <c r="OD181" s="289"/>
      <c r="OE181" s="290"/>
      <c r="OF181" s="289"/>
      <c r="OG181" s="289"/>
      <c r="OH181" s="289"/>
      <c r="OI181" s="289"/>
      <c r="OJ181" s="289"/>
      <c r="OK181" s="290"/>
      <c r="OL181" s="289"/>
      <c r="OM181" s="289"/>
      <c r="ON181" s="289"/>
      <c r="OO181" s="289"/>
      <c r="OP181" s="289"/>
      <c r="OQ181" s="290"/>
      <c r="OR181" s="289"/>
      <c r="OS181" s="289"/>
      <c r="OT181" s="289"/>
      <c r="OU181" s="289"/>
      <c r="OV181" s="289"/>
      <c r="OW181" s="290"/>
      <c r="OX181" s="289"/>
      <c r="OY181" s="289"/>
      <c r="OZ181" s="289"/>
      <c r="PA181" s="289"/>
      <c r="PB181" s="289"/>
      <c r="PC181" s="290"/>
      <c r="PD181" s="289"/>
      <c r="PE181" s="289"/>
      <c r="PF181" s="289"/>
      <c r="PG181" s="289"/>
      <c r="PH181" s="289"/>
      <c r="PI181" s="290"/>
      <c r="PJ181" s="289"/>
      <c r="PK181" s="289"/>
      <c r="PL181" s="289"/>
      <c r="PM181" s="289"/>
      <c r="PN181" s="289"/>
      <c r="PO181" s="290"/>
      <c r="PP181" s="289"/>
      <c r="PQ181" s="289"/>
      <c r="PR181" s="289"/>
      <c r="PS181" s="289"/>
      <c r="PT181" s="289"/>
      <c r="PU181" s="290"/>
      <c r="PV181" s="289"/>
      <c r="PW181" s="289"/>
    </row>
    <row r="182" spans="1:439" s="292" customFormat="1" ht="23.25">
      <c r="A182" s="291"/>
      <c r="C182" s="293"/>
      <c r="D182" s="294" t="s">
        <v>51</v>
      </c>
      <c r="E182" s="295" t="s">
        <v>52</v>
      </c>
      <c r="F182" s="295" t="s">
        <v>638</v>
      </c>
      <c r="G182" s="295" t="s">
        <v>639</v>
      </c>
      <c r="H182" s="295" t="s">
        <v>640</v>
      </c>
      <c r="I182" s="296" t="s">
        <v>641</v>
      </c>
      <c r="J182" s="295" t="s">
        <v>642</v>
      </c>
      <c r="K182" s="297" t="s">
        <v>643</v>
      </c>
      <c r="L182" s="295" t="s">
        <v>644</v>
      </c>
      <c r="M182" s="298" t="s">
        <v>645</v>
      </c>
      <c r="N182" s="299"/>
      <c r="O182" s="299"/>
      <c r="P182" s="299"/>
      <c r="Q182" s="299"/>
      <c r="R182" s="300"/>
      <c r="S182" s="300"/>
      <c r="T182" s="299"/>
      <c r="U182" s="299"/>
      <c r="V182" s="299"/>
      <c r="W182" s="299"/>
      <c r="X182" s="300"/>
      <c r="Y182" s="300"/>
      <c r="Z182" s="299"/>
      <c r="AA182" s="299"/>
      <c r="AB182" s="299"/>
      <c r="AC182" s="299"/>
      <c r="AD182" s="300"/>
      <c r="AE182" s="300"/>
      <c r="AF182" s="299"/>
      <c r="AG182" s="299"/>
      <c r="AH182" s="299"/>
      <c r="AI182" s="299"/>
      <c r="AJ182" s="300"/>
      <c r="AK182" s="300"/>
      <c r="AL182" s="299"/>
      <c r="AM182" s="299"/>
      <c r="AN182" s="299"/>
      <c r="AO182" s="299"/>
      <c r="AP182" s="300"/>
      <c r="AQ182" s="300"/>
      <c r="AR182" s="299"/>
      <c r="AS182" s="299"/>
      <c r="AT182" s="299"/>
      <c r="AU182" s="299"/>
      <c r="AV182" s="300"/>
      <c r="AW182" s="300"/>
      <c r="AX182" s="299"/>
      <c r="AY182" s="299"/>
      <c r="AZ182" s="299"/>
      <c r="BA182" s="299"/>
      <c r="BB182" s="300"/>
      <c r="BC182" s="300"/>
      <c r="BD182" s="299"/>
      <c r="BE182" s="299"/>
      <c r="BF182" s="299"/>
      <c r="BG182" s="299"/>
      <c r="BH182" s="300"/>
      <c r="BI182" s="300"/>
      <c r="BJ182" s="299"/>
      <c r="BK182" s="299"/>
      <c r="BL182" s="299"/>
      <c r="BM182" s="299"/>
      <c r="BN182" s="300"/>
      <c r="BO182" s="300"/>
      <c r="BP182" s="299"/>
      <c r="BQ182" s="299"/>
      <c r="BR182" s="299"/>
      <c r="BS182" s="299"/>
      <c r="BT182" s="300"/>
      <c r="BU182" s="300"/>
      <c r="BV182" s="299"/>
      <c r="BW182" s="299"/>
      <c r="BX182" s="299"/>
      <c r="BY182" s="299"/>
      <c r="BZ182" s="300"/>
      <c r="CA182" s="300"/>
      <c r="CB182" s="299"/>
      <c r="CC182" s="299"/>
      <c r="CD182" s="299"/>
      <c r="CE182" s="299"/>
      <c r="CF182" s="300"/>
      <c r="CG182" s="300"/>
      <c r="CH182" s="299"/>
      <c r="CI182" s="299"/>
      <c r="CJ182" s="299"/>
      <c r="CK182" s="299"/>
      <c r="CL182" s="300"/>
      <c r="CM182" s="300"/>
      <c r="CN182" s="299"/>
      <c r="CO182" s="299"/>
      <c r="CP182" s="299"/>
      <c r="CQ182" s="299"/>
      <c r="CR182" s="300"/>
      <c r="CS182" s="300"/>
      <c r="CT182" s="299"/>
      <c r="CU182" s="299"/>
      <c r="CV182" s="299"/>
      <c r="CW182" s="299"/>
      <c r="CX182" s="300"/>
      <c r="CY182" s="300"/>
      <c r="CZ182" s="299"/>
      <c r="DA182" s="299"/>
      <c r="DB182" s="299"/>
      <c r="DC182" s="299"/>
      <c r="DD182" s="300"/>
      <c r="DE182" s="300"/>
      <c r="DF182" s="299"/>
      <c r="DG182" s="299"/>
      <c r="DH182" s="299"/>
      <c r="DI182" s="299"/>
      <c r="DJ182" s="300"/>
      <c r="DK182" s="300"/>
      <c r="DL182" s="299"/>
      <c r="DM182" s="299"/>
      <c r="DN182" s="299"/>
      <c r="DO182" s="299"/>
      <c r="DP182" s="300"/>
      <c r="DQ182" s="300"/>
      <c r="DR182" s="299"/>
      <c r="DS182" s="299"/>
      <c r="DT182" s="299"/>
      <c r="DU182" s="299"/>
      <c r="DV182" s="300"/>
      <c r="DW182" s="300"/>
      <c r="DX182" s="299"/>
      <c r="DY182" s="299"/>
      <c r="DZ182" s="299"/>
      <c r="EA182" s="299"/>
      <c r="EB182" s="300"/>
      <c r="EC182" s="300"/>
      <c r="ED182" s="299"/>
      <c r="EE182" s="299"/>
      <c r="EF182" s="299"/>
      <c r="EG182" s="299"/>
      <c r="EH182" s="300"/>
      <c r="EI182" s="300"/>
      <c r="EJ182" s="299"/>
      <c r="EK182" s="299"/>
      <c r="EL182" s="299"/>
      <c r="EM182" s="299"/>
      <c r="EN182" s="300"/>
      <c r="EO182" s="300"/>
      <c r="EP182" s="299"/>
      <c r="EQ182" s="299"/>
      <c r="ER182" s="299"/>
      <c r="ES182" s="299"/>
      <c r="ET182" s="300"/>
      <c r="EU182" s="300"/>
      <c r="EV182" s="299"/>
      <c r="EW182" s="299"/>
      <c r="EX182" s="299"/>
      <c r="EY182" s="299"/>
      <c r="EZ182" s="300"/>
      <c r="FA182" s="300"/>
      <c r="FB182" s="299"/>
      <c r="FC182" s="299"/>
      <c r="FD182" s="299"/>
      <c r="FE182" s="299"/>
      <c r="FF182" s="300"/>
      <c r="FG182" s="300"/>
      <c r="FH182" s="299"/>
      <c r="FI182" s="299"/>
      <c r="FJ182" s="299"/>
      <c r="FK182" s="299"/>
      <c r="FL182" s="300"/>
      <c r="FM182" s="300"/>
      <c r="FN182" s="299"/>
      <c r="FO182" s="299"/>
      <c r="FP182" s="299"/>
      <c r="FQ182" s="299"/>
      <c r="FR182" s="300"/>
      <c r="FS182" s="300"/>
      <c r="FT182" s="299"/>
      <c r="FU182" s="299"/>
      <c r="FV182" s="299"/>
      <c r="FW182" s="299"/>
      <c r="FX182" s="300"/>
      <c r="FY182" s="300"/>
      <c r="FZ182" s="299"/>
      <c r="GA182" s="299"/>
      <c r="GB182" s="299"/>
      <c r="GC182" s="299"/>
      <c r="GD182" s="300"/>
      <c r="GE182" s="300"/>
      <c r="GF182" s="299"/>
      <c r="GG182" s="299"/>
      <c r="GH182" s="299"/>
      <c r="GI182" s="299"/>
      <c r="GJ182" s="300"/>
      <c r="GK182" s="300"/>
      <c r="GL182" s="299"/>
      <c r="GM182" s="299"/>
      <c r="GN182" s="299"/>
      <c r="GO182" s="299"/>
      <c r="GP182" s="300"/>
      <c r="GQ182" s="300"/>
      <c r="GR182" s="299"/>
      <c r="GS182" s="299"/>
      <c r="GT182" s="299"/>
      <c r="GU182" s="299"/>
      <c r="GV182" s="300"/>
      <c r="GW182" s="300"/>
      <c r="GX182" s="299"/>
      <c r="GY182" s="299"/>
      <c r="GZ182" s="299"/>
      <c r="HA182" s="299"/>
      <c r="HB182" s="300"/>
      <c r="HC182" s="300"/>
      <c r="HD182" s="299"/>
      <c r="HE182" s="299"/>
      <c r="HF182" s="299"/>
      <c r="HG182" s="299"/>
      <c r="HH182" s="300"/>
      <c r="HI182" s="300"/>
      <c r="HJ182" s="299"/>
      <c r="HK182" s="299"/>
      <c r="HL182" s="299"/>
      <c r="HM182" s="299"/>
      <c r="HN182" s="300"/>
      <c r="HO182" s="300"/>
      <c r="HP182" s="299"/>
      <c r="HQ182" s="299"/>
      <c r="HR182" s="299"/>
      <c r="HS182" s="299"/>
      <c r="HT182" s="300"/>
      <c r="HU182" s="300"/>
      <c r="HV182" s="299"/>
      <c r="HW182" s="299"/>
      <c r="HX182" s="299"/>
      <c r="HY182" s="299"/>
      <c r="HZ182" s="300"/>
      <c r="IA182" s="300"/>
      <c r="IB182" s="299"/>
      <c r="IC182" s="299"/>
      <c r="ID182" s="299"/>
      <c r="IE182" s="299"/>
      <c r="IF182" s="300"/>
      <c r="IG182" s="300"/>
      <c r="IH182" s="299"/>
      <c r="II182" s="299"/>
      <c r="IJ182" s="299"/>
      <c r="IK182" s="299"/>
      <c r="IL182" s="300"/>
      <c r="IM182" s="300"/>
      <c r="IN182" s="299"/>
      <c r="IO182" s="299"/>
      <c r="IP182" s="299"/>
      <c r="IQ182" s="299"/>
      <c r="IR182" s="300"/>
      <c r="IS182" s="300"/>
      <c r="IT182" s="299"/>
      <c r="IU182" s="299"/>
      <c r="IV182" s="299"/>
      <c r="IW182" s="299"/>
      <c r="IX182" s="300"/>
      <c r="IY182" s="300"/>
      <c r="IZ182" s="299"/>
      <c r="JA182" s="299"/>
      <c r="JB182" s="299"/>
      <c r="JC182" s="299"/>
      <c r="JD182" s="300"/>
      <c r="JE182" s="300"/>
      <c r="JF182" s="299"/>
      <c r="JG182" s="299"/>
      <c r="JH182" s="299"/>
      <c r="JI182" s="299"/>
      <c r="JJ182" s="300"/>
      <c r="JK182" s="300"/>
      <c r="JL182" s="299"/>
      <c r="JM182" s="299"/>
      <c r="JN182" s="299"/>
      <c r="JO182" s="299"/>
      <c r="JP182" s="300"/>
      <c r="JQ182" s="300"/>
      <c r="JR182" s="299"/>
      <c r="JS182" s="299"/>
      <c r="JT182" s="299"/>
      <c r="JU182" s="299"/>
      <c r="JV182" s="300"/>
      <c r="JW182" s="300"/>
      <c r="JX182" s="299"/>
      <c r="JY182" s="299"/>
      <c r="JZ182" s="299"/>
      <c r="KA182" s="299"/>
      <c r="KB182" s="300"/>
      <c r="KC182" s="300"/>
      <c r="KD182" s="299"/>
      <c r="KE182" s="299"/>
      <c r="KF182" s="299"/>
      <c r="KG182" s="299"/>
      <c r="KH182" s="300"/>
      <c r="KI182" s="300"/>
      <c r="KJ182" s="299"/>
      <c r="KK182" s="299"/>
      <c r="KL182" s="299"/>
      <c r="KM182" s="299"/>
      <c r="KN182" s="300"/>
      <c r="KO182" s="300"/>
      <c r="KP182" s="299"/>
      <c r="KQ182" s="299"/>
      <c r="KR182" s="299"/>
      <c r="KS182" s="299"/>
      <c r="KT182" s="300"/>
      <c r="KU182" s="300"/>
      <c r="KV182" s="299"/>
      <c r="KW182" s="299"/>
      <c r="KX182" s="299"/>
      <c r="KY182" s="299"/>
      <c r="KZ182" s="300"/>
      <c r="LA182" s="300"/>
      <c r="LB182" s="299"/>
      <c r="LC182" s="299"/>
      <c r="LD182" s="299"/>
      <c r="LE182" s="299"/>
      <c r="LF182" s="300"/>
      <c r="LG182" s="300"/>
      <c r="LH182" s="299"/>
      <c r="LI182" s="299"/>
      <c r="LJ182" s="299"/>
      <c r="LK182" s="299"/>
      <c r="LL182" s="300"/>
      <c r="LM182" s="300"/>
      <c r="LN182" s="299"/>
      <c r="LO182" s="299"/>
      <c r="LP182" s="299"/>
      <c r="LQ182" s="299"/>
      <c r="LR182" s="300"/>
      <c r="LS182" s="300"/>
      <c r="LT182" s="299"/>
      <c r="LU182" s="299"/>
      <c r="LV182" s="299"/>
      <c r="LW182" s="299"/>
      <c r="LX182" s="300"/>
      <c r="LY182" s="300"/>
      <c r="LZ182" s="299"/>
      <c r="MA182" s="299"/>
      <c r="MB182" s="299"/>
      <c r="MC182" s="299"/>
      <c r="MD182" s="300"/>
      <c r="ME182" s="300"/>
      <c r="MF182" s="299"/>
      <c r="MG182" s="299"/>
      <c r="MH182" s="299"/>
      <c r="MI182" s="299"/>
      <c r="MJ182" s="300"/>
      <c r="MK182" s="300"/>
      <c r="ML182" s="299"/>
      <c r="MM182" s="299"/>
      <c r="MN182" s="299"/>
      <c r="MO182" s="299"/>
      <c r="MP182" s="300"/>
      <c r="MQ182" s="300"/>
      <c r="MR182" s="299"/>
      <c r="MS182" s="299"/>
      <c r="MT182" s="299"/>
      <c r="MU182" s="299"/>
      <c r="MV182" s="300"/>
      <c r="MW182" s="300"/>
      <c r="MX182" s="299"/>
      <c r="MY182" s="299"/>
      <c r="MZ182" s="299"/>
      <c r="NA182" s="299"/>
      <c r="NB182" s="300"/>
      <c r="NC182" s="300"/>
      <c r="ND182" s="299"/>
      <c r="NE182" s="299"/>
      <c r="NF182" s="299"/>
      <c r="NG182" s="299"/>
      <c r="NH182" s="300"/>
      <c r="NI182" s="300"/>
      <c r="NJ182" s="299"/>
      <c r="NK182" s="299"/>
      <c r="NL182" s="299"/>
      <c r="NM182" s="299"/>
      <c r="NN182" s="300"/>
      <c r="NO182" s="300"/>
      <c r="NP182" s="299"/>
      <c r="NQ182" s="299"/>
      <c r="NR182" s="299"/>
      <c r="NS182" s="299"/>
      <c r="NT182" s="300"/>
      <c r="NU182" s="300"/>
      <c r="NV182" s="299"/>
      <c r="NW182" s="299"/>
      <c r="NX182" s="299"/>
      <c r="NY182" s="299"/>
      <c r="NZ182" s="300"/>
      <c r="OA182" s="300"/>
      <c r="OB182" s="299"/>
      <c r="OC182" s="299"/>
      <c r="OD182" s="299"/>
      <c r="OE182" s="299"/>
      <c r="OF182" s="300"/>
      <c r="OG182" s="300"/>
      <c r="OH182" s="299"/>
      <c r="OI182" s="299"/>
      <c r="OJ182" s="299"/>
      <c r="OK182" s="299"/>
      <c r="OL182" s="300"/>
      <c r="OM182" s="300"/>
      <c r="ON182" s="299"/>
      <c r="OO182" s="299"/>
      <c r="OP182" s="299"/>
      <c r="OQ182" s="299"/>
      <c r="OR182" s="300"/>
      <c r="OS182" s="300"/>
      <c r="OT182" s="299"/>
      <c r="OU182" s="299"/>
      <c r="OV182" s="299"/>
      <c r="OW182" s="299"/>
      <c r="OX182" s="300"/>
      <c r="OY182" s="300"/>
      <c r="OZ182" s="299"/>
      <c r="PA182" s="299"/>
      <c r="PB182" s="299"/>
      <c r="PC182" s="299"/>
      <c r="PD182" s="300"/>
      <c r="PE182" s="300"/>
      <c r="PF182" s="299"/>
      <c r="PG182" s="299"/>
      <c r="PH182" s="299"/>
      <c r="PI182" s="299"/>
      <c r="PJ182" s="300"/>
      <c r="PK182" s="300"/>
      <c r="PL182" s="299"/>
      <c r="PM182" s="299"/>
      <c r="PN182" s="299"/>
      <c r="PO182" s="299"/>
      <c r="PP182" s="300"/>
      <c r="PQ182" s="300"/>
      <c r="PR182" s="299"/>
      <c r="PS182" s="299"/>
      <c r="PT182" s="299"/>
      <c r="PU182" s="299"/>
      <c r="PV182" s="300"/>
      <c r="PW182" s="300"/>
    </row>
    <row r="183" spans="1:439" s="292" customFormat="1" ht="23.25">
      <c r="A183" s="301"/>
      <c r="C183" s="269" t="s">
        <v>925</v>
      </c>
      <c r="D183" s="302">
        <f t="shared" ref="D183:J183" si="4143">+D178</f>
        <v>624493397.06999993</v>
      </c>
      <c r="E183" s="303">
        <f t="shared" si="4143"/>
        <v>102301776</v>
      </c>
      <c r="F183" s="303">
        <f t="shared" si="4143"/>
        <v>726795173.06999993</v>
      </c>
      <c r="G183" s="303">
        <f t="shared" si="4143"/>
        <v>95708</v>
      </c>
      <c r="H183" s="303">
        <f t="shared" si="4143"/>
        <v>726699465.06999993</v>
      </c>
      <c r="I183" s="303">
        <f t="shared" si="4143"/>
        <v>32176625.484999999</v>
      </c>
      <c r="J183" s="303">
        <f t="shared" si="4143"/>
        <v>694374051.40499997</v>
      </c>
      <c r="K183" s="304">
        <f t="shared" ref="K183:K188" si="4144">I183/H183*100</f>
        <v>4.4277761346501823</v>
      </c>
      <c r="L183" s="305">
        <f>+L178</f>
        <v>125354850.88</v>
      </c>
      <c r="M183" s="306">
        <f>+M178</f>
        <v>569019200.52499998</v>
      </c>
      <c r="N183" s="299"/>
      <c r="O183" s="307"/>
      <c r="P183" s="307"/>
      <c r="Q183" s="308"/>
      <c r="R183" s="300"/>
      <c r="S183" s="300"/>
      <c r="T183" s="299"/>
      <c r="U183" s="307"/>
      <c r="V183" s="307"/>
      <c r="W183" s="308"/>
      <c r="X183" s="300"/>
      <c r="Y183" s="300"/>
      <c r="Z183" s="299"/>
      <c r="AA183" s="307"/>
      <c r="AB183" s="307"/>
      <c r="AC183" s="308"/>
      <c r="AD183" s="300"/>
      <c r="AE183" s="300"/>
      <c r="AF183" s="299"/>
      <c r="AG183" s="307"/>
      <c r="AH183" s="307"/>
      <c r="AI183" s="308"/>
      <c r="AJ183" s="300"/>
      <c r="AK183" s="300"/>
      <c r="AL183" s="299"/>
      <c r="AM183" s="307"/>
      <c r="AN183" s="307"/>
      <c r="AO183" s="308"/>
      <c r="AP183" s="300"/>
      <c r="AQ183" s="300"/>
      <c r="AR183" s="299"/>
      <c r="AS183" s="307"/>
      <c r="AT183" s="307"/>
      <c r="AU183" s="308"/>
      <c r="AV183" s="300"/>
      <c r="AW183" s="300"/>
      <c r="AX183" s="299"/>
      <c r="AY183" s="307"/>
      <c r="AZ183" s="307"/>
      <c r="BA183" s="308"/>
      <c r="BB183" s="300"/>
      <c r="BC183" s="300"/>
      <c r="BD183" s="299"/>
      <c r="BE183" s="307"/>
      <c r="BF183" s="307"/>
      <c r="BG183" s="308"/>
      <c r="BH183" s="300"/>
      <c r="BI183" s="300"/>
      <c r="BJ183" s="299"/>
      <c r="BK183" s="307"/>
      <c r="BL183" s="307"/>
      <c r="BM183" s="308"/>
      <c r="BN183" s="300"/>
      <c r="BO183" s="300"/>
      <c r="BP183" s="299"/>
      <c r="BQ183" s="307"/>
      <c r="BR183" s="307"/>
      <c r="BS183" s="308"/>
      <c r="BT183" s="300"/>
      <c r="BU183" s="300"/>
      <c r="BV183" s="299"/>
      <c r="BW183" s="307"/>
      <c r="BX183" s="307"/>
      <c r="BY183" s="308"/>
      <c r="BZ183" s="300"/>
      <c r="CA183" s="300"/>
      <c r="CB183" s="299"/>
      <c r="CC183" s="307"/>
      <c r="CD183" s="307"/>
      <c r="CE183" s="308"/>
      <c r="CF183" s="300"/>
      <c r="CG183" s="300"/>
      <c r="CH183" s="299"/>
      <c r="CI183" s="307"/>
      <c r="CJ183" s="307"/>
      <c r="CK183" s="308"/>
      <c r="CL183" s="300"/>
      <c r="CM183" s="300"/>
      <c r="CN183" s="299"/>
      <c r="CO183" s="307"/>
      <c r="CP183" s="307"/>
      <c r="CQ183" s="308"/>
      <c r="CR183" s="300"/>
      <c r="CS183" s="300"/>
      <c r="CT183" s="299"/>
      <c r="CU183" s="307"/>
      <c r="CV183" s="307"/>
      <c r="CW183" s="308"/>
      <c r="CX183" s="300"/>
      <c r="CY183" s="300"/>
      <c r="CZ183" s="299"/>
      <c r="DA183" s="307"/>
      <c r="DB183" s="307"/>
      <c r="DC183" s="308"/>
      <c r="DD183" s="300"/>
      <c r="DE183" s="300"/>
      <c r="DF183" s="299"/>
      <c r="DG183" s="307"/>
      <c r="DH183" s="307"/>
      <c r="DI183" s="308"/>
      <c r="DJ183" s="300"/>
      <c r="DK183" s="300"/>
      <c r="DL183" s="299"/>
      <c r="DM183" s="307"/>
      <c r="DN183" s="307"/>
      <c r="DO183" s="308"/>
      <c r="DP183" s="300"/>
      <c r="DQ183" s="300"/>
      <c r="DR183" s="299"/>
      <c r="DS183" s="307"/>
      <c r="DT183" s="307"/>
      <c r="DU183" s="308"/>
      <c r="DV183" s="300"/>
      <c r="DW183" s="300"/>
      <c r="DX183" s="299"/>
      <c r="DY183" s="307"/>
      <c r="DZ183" s="307"/>
      <c r="EA183" s="308"/>
      <c r="EB183" s="300"/>
      <c r="EC183" s="300"/>
      <c r="ED183" s="299"/>
      <c r="EE183" s="307"/>
      <c r="EF183" s="307"/>
      <c r="EG183" s="308"/>
      <c r="EH183" s="300"/>
      <c r="EI183" s="300"/>
      <c r="EJ183" s="299"/>
      <c r="EK183" s="307"/>
      <c r="EL183" s="307"/>
      <c r="EM183" s="308"/>
      <c r="EN183" s="300"/>
      <c r="EO183" s="300"/>
      <c r="EP183" s="299"/>
      <c r="EQ183" s="307"/>
      <c r="ER183" s="307"/>
      <c r="ES183" s="308"/>
      <c r="ET183" s="300"/>
      <c r="EU183" s="300"/>
      <c r="EV183" s="299"/>
      <c r="EW183" s="307"/>
      <c r="EX183" s="307"/>
      <c r="EY183" s="308"/>
      <c r="EZ183" s="300"/>
      <c r="FA183" s="300"/>
      <c r="FB183" s="299"/>
      <c r="FC183" s="307"/>
      <c r="FD183" s="307"/>
      <c r="FE183" s="308"/>
      <c r="FF183" s="300"/>
      <c r="FG183" s="300"/>
      <c r="FH183" s="299"/>
      <c r="FI183" s="307"/>
      <c r="FJ183" s="307"/>
      <c r="FK183" s="308"/>
      <c r="FL183" s="300"/>
      <c r="FM183" s="300"/>
      <c r="FN183" s="299"/>
      <c r="FO183" s="307"/>
      <c r="FP183" s="307"/>
      <c r="FQ183" s="308"/>
      <c r="FR183" s="300"/>
      <c r="FS183" s="300"/>
      <c r="FT183" s="299"/>
      <c r="FU183" s="307"/>
      <c r="FV183" s="307"/>
      <c r="FW183" s="308"/>
      <c r="FX183" s="300"/>
      <c r="FY183" s="300"/>
      <c r="FZ183" s="299"/>
      <c r="GA183" s="307"/>
      <c r="GB183" s="307"/>
      <c r="GC183" s="308"/>
      <c r="GD183" s="300"/>
      <c r="GE183" s="300"/>
      <c r="GF183" s="299"/>
      <c r="GG183" s="307"/>
      <c r="GH183" s="307"/>
      <c r="GI183" s="308"/>
      <c r="GJ183" s="300"/>
      <c r="GK183" s="300"/>
      <c r="GL183" s="299"/>
      <c r="GM183" s="307"/>
      <c r="GN183" s="307"/>
      <c r="GO183" s="308"/>
      <c r="GP183" s="300"/>
      <c r="GQ183" s="300"/>
      <c r="GR183" s="299"/>
      <c r="GS183" s="307"/>
      <c r="GT183" s="307"/>
      <c r="GU183" s="308"/>
      <c r="GV183" s="300"/>
      <c r="GW183" s="300"/>
      <c r="GX183" s="299"/>
      <c r="GY183" s="307"/>
      <c r="GZ183" s="307"/>
      <c r="HA183" s="308"/>
      <c r="HB183" s="300"/>
      <c r="HC183" s="300"/>
      <c r="HD183" s="299"/>
      <c r="HE183" s="307"/>
      <c r="HF183" s="307"/>
      <c r="HG183" s="308"/>
      <c r="HH183" s="300"/>
      <c r="HI183" s="300"/>
      <c r="HJ183" s="299"/>
      <c r="HK183" s="307"/>
      <c r="HL183" s="307"/>
      <c r="HM183" s="308"/>
      <c r="HN183" s="300"/>
      <c r="HO183" s="300"/>
      <c r="HP183" s="299"/>
      <c r="HQ183" s="307"/>
      <c r="HR183" s="307"/>
      <c r="HS183" s="308"/>
      <c r="HT183" s="300"/>
      <c r="HU183" s="300"/>
      <c r="HV183" s="299"/>
      <c r="HW183" s="307"/>
      <c r="HX183" s="307"/>
      <c r="HY183" s="308"/>
      <c r="HZ183" s="300"/>
      <c r="IA183" s="300"/>
      <c r="IB183" s="299"/>
      <c r="IC183" s="307"/>
      <c r="ID183" s="307"/>
      <c r="IE183" s="308"/>
      <c r="IF183" s="300"/>
      <c r="IG183" s="300"/>
      <c r="IH183" s="299"/>
      <c r="II183" s="307"/>
      <c r="IJ183" s="307"/>
      <c r="IK183" s="308"/>
      <c r="IL183" s="300"/>
      <c r="IM183" s="300"/>
      <c r="IN183" s="299"/>
      <c r="IO183" s="307"/>
      <c r="IP183" s="307"/>
      <c r="IQ183" s="308"/>
      <c r="IR183" s="300"/>
      <c r="IS183" s="300"/>
      <c r="IT183" s="299"/>
      <c r="IU183" s="307"/>
      <c r="IV183" s="307"/>
      <c r="IW183" s="308"/>
      <c r="IX183" s="300"/>
      <c r="IY183" s="300"/>
      <c r="IZ183" s="299"/>
      <c r="JA183" s="307"/>
      <c r="JB183" s="307"/>
      <c r="JC183" s="308"/>
      <c r="JD183" s="300"/>
      <c r="JE183" s="300"/>
      <c r="JF183" s="299"/>
      <c r="JG183" s="307"/>
      <c r="JH183" s="307"/>
      <c r="JI183" s="308"/>
      <c r="JJ183" s="300"/>
      <c r="JK183" s="300"/>
      <c r="JL183" s="299"/>
      <c r="JM183" s="307"/>
      <c r="JN183" s="307"/>
      <c r="JO183" s="308"/>
      <c r="JP183" s="300"/>
      <c r="JQ183" s="300"/>
      <c r="JR183" s="299"/>
      <c r="JS183" s="307"/>
      <c r="JT183" s="307"/>
      <c r="JU183" s="308"/>
      <c r="JV183" s="300"/>
      <c r="JW183" s="300"/>
      <c r="JX183" s="299"/>
      <c r="JY183" s="307"/>
      <c r="JZ183" s="307"/>
      <c r="KA183" s="308"/>
      <c r="KB183" s="300"/>
      <c r="KC183" s="300"/>
      <c r="KD183" s="299"/>
      <c r="KE183" s="307"/>
      <c r="KF183" s="307"/>
      <c r="KG183" s="308"/>
      <c r="KH183" s="300"/>
      <c r="KI183" s="300"/>
      <c r="KJ183" s="299"/>
      <c r="KK183" s="307"/>
      <c r="KL183" s="307"/>
      <c r="KM183" s="308"/>
      <c r="KN183" s="300"/>
      <c r="KO183" s="300"/>
      <c r="KP183" s="299"/>
      <c r="KQ183" s="307"/>
      <c r="KR183" s="307"/>
      <c r="KS183" s="308"/>
      <c r="KT183" s="300"/>
      <c r="KU183" s="300"/>
      <c r="KV183" s="299"/>
      <c r="KW183" s="307"/>
      <c r="KX183" s="307"/>
      <c r="KY183" s="308"/>
      <c r="KZ183" s="300"/>
      <c r="LA183" s="300"/>
      <c r="LB183" s="299"/>
      <c r="LC183" s="307"/>
      <c r="LD183" s="307"/>
      <c r="LE183" s="308"/>
      <c r="LF183" s="300"/>
      <c r="LG183" s="300"/>
      <c r="LH183" s="299"/>
      <c r="LI183" s="307"/>
      <c r="LJ183" s="307"/>
      <c r="LK183" s="308"/>
      <c r="LL183" s="300"/>
      <c r="LM183" s="300"/>
      <c r="LN183" s="299"/>
      <c r="LO183" s="307"/>
      <c r="LP183" s="307"/>
      <c r="LQ183" s="308"/>
      <c r="LR183" s="300"/>
      <c r="LS183" s="300"/>
      <c r="LT183" s="299"/>
      <c r="LU183" s="307"/>
      <c r="LV183" s="307"/>
      <c r="LW183" s="308"/>
      <c r="LX183" s="300"/>
      <c r="LY183" s="300"/>
      <c r="LZ183" s="299"/>
      <c r="MA183" s="307"/>
      <c r="MB183" s="307"/>
      <c r="MC183" s="308"/>
      <c r="MD183" s="300"/>
      <c r="ME183" s="300"/>
      <c r="MF183" s="299"/>
      <c r="MG183" s="307"/>
      <c r="MH183" s="307"/>
      <c r="MI183" s="308"/>
      <c r="MJ183" s="300"/>
      <c r="MK183" s="300"/>
      <c r="ML183" s="299"/>
      <c r="MM183" s="307"/>
      <c r="MN183" s="307"/>
      <c r="MO183" s="308"/>
      <c r="MP183" s="300"/>
      <c r="MQ183" s="300"/>
      <c r="MR183" s="299"/>
      <c r="MS183" s="307"/>
      <c r="MT183" s="307"/>
      <c r="MU183" s="308"/>
      <c r="MV183" s="300"/>
      <c r="MW183" s="300"/>
      <c r="MX183" s="299"/>
      <c r="MY183" s="307"/>
      <c r="MZ183" s="307"/>
      <c r="NA183" s="308"/>
      <c r="NB183" s="300"/>
      <c r="NC183" s="300"/>
      <c r="ND183" s="299"/>
      <c r="NE183" s="307"/>
      <c r="NF183" s="307"/>
      <c r="NG183" s="308"/>
      <c r="NH183" s="300"/>
      <c r="NI183" s="300"/>
      <c r="NJ183" s="299"/>
      <c r="NK183" s="307"/>
      <c r="NL183" s="307"/>
      <c r="NM183" s="308"/>
      <c r="NN183" s="300"/>
      <c r="NO183" s="300"/>
      <c r="NP183" s="299"/>
      <c r="NQ183" s="307"/>
      <c r="NR183" s="307"/>
      <c r="NS183" s="308"/>
      <c r="NT183" s="300"/>
      <c r="NU183" s="300"/>
      <c r="NV183" s="299"/>
      <c r="NW183" s="307"/>
      <c r="NX183" s="307"/>
      <c r="NY183" s="308"/>
      <c r="NZ183" s="300"/>
      <c r="OA183" s="300"/>
      <c r="OB183" s="299"/>
      <c r="OC183" s="307"/>
      <c r="OD183" s="307"/>
      <c r="OE183" s="308"/>
      <c r="OF183" s="300"/>
      <c r="OG183" s="300"/>
      <c r="OH183" s="299"/>
      <c r="OI183" s="307"/>
      <c r="OJ183" s="307"/>
      <c r="OK183" s="308"/>
      <c r="OL183" s="300"/>
      <c r="OM183" s="300"/>
      <c r="ON183" s="299"/>
      <c r="OO183" s="307"/>
      <c r="OP183" s="307"/>
      <c r="OQ183" s="308"/>
      <c r="OR183" s="300"/>
      <c r="OS183" s="300"/>
      <c r="OT183" s="299"/>
      <c r="OU183" s="307"/>
      <c r="OV183" s="307"/>
      <c r="OW183" s="308"/>
      <c r="OX183" s="300"/>
      <c r="OY183" s="300"/>
      <c r="OZ183" s="299"/>
      <c r="PA183" s="307"/>
      <c r="PB183" s="307"/>
      <c r="PC183" s="308"/>
      <c r="PD183" s="300"/>
      <c r="PE183" s="300"/>
      <c r="PF183" s="299"/>
      <c r="PG183" s="307"/>
      <c r="PH183" s="307"/>
      <c r="PI183" s="308"/>
      <c r="PJ183" s="300"/>
      <c r="PK183" s="300"/>
      <c r="PL183" s="299"/>
      <c r="PM183" s="307"/>
      <c r="PN183" s="307"/>
      <c r="PO183" s="308"/>
      <c r="PP183" s="300"/>
      <c r="PQ183" s="300"/>
      <c r="PR183" s="299"/>
      <c r="PS183" s="307"/>
      <c r="PT183" s="307"/>
      <c r="PU183" s="308"/>
      <c r="PV183" s="300"/>
      <c r="PW183" s="300"/>
    </row>
    <row r="184" spans="1:439" s="292" customFormat="1" ht="23.25">
      <c r="A184" s="301"/>
      <c r="C184" s="309" t="s">
        <v>926</v>
      </c>
      <c r="D184" s="310">
        <f>+'[10]KPI - ถึง กฟส. (บาท)'!D83</f>
        <v>585719013.01999998</v>
      </c>
      <c r="E184" s="310">
        <f>+'[10]KPI - ถึง กฟส. (บาท)'!E83</f>
        <v>94902758</v>
      </c>
      <c r="F184" s="310">
        <f>+D184+E184</f>
        <v>680621771.01999998</v>
      </c>
      <c r="G184" s="310">
        <f>+'[10]KPI - ถึง กฟส. (บาท)'!G83</f>
        <v>0</v>
      </c>
      <c r="H184" s="310">
        <f>+F184-G184</f>
        <v>680621771.01999998</v>
      </c>
      <c r="I184" s="310">
        <f>+'[10]KPI - ถึง กฟส. (บาท)'!I83</f>
        <v>25724340.275000006</v>
      </c>
      <c r="J184" s="310">
        <f>+'[10]KPI - ถึง กฟส. (บาท)'!J83</f>
        <v>654897430.745</v>
      </c>
      <c r="K184" s="311">
        <f t="shared" si="4144"/>
        <v>3.7795353264190692</v>
      </c>
      <c r="L184" s="310">
        <f>+'[10]KPI - ถึง กฟส. (บาท)'!L83</f>
        <v>102113155.08000001</v>
      </c>
      <c r="M184" s="312">
        <f>+J184-L184</f>
        <v>552784275.66499996</v>
      </c>
      <c r="N184" s="299"/>
      <c r="O184" s="313"/>
      <c r="P184" s="314"/>
      <c r="Q184" s="308"/>
      <c r="R184" s="315"/>
      <c r="S184" s="315"/>
      <c r="T184" s="299"/>
      <c r="U184" s="314"/>
      <c r="V184" s="314"/>
      <c r="W184" s="308"/>
      <c r="X184" s="315"/>
      <c r="Y184" s="315"/>
      <c r="Z184" s="299"/>
      <c r="AA184" s="314"/>
      <c r="AB184" s="314"/>
      <c r="AC184" s="308"/>
      <c r="AD184" s="315"/>
      <c r="AE184" s="315"/>
      <c r="AF184" s="299"/>
      <c r="AG184" s="314"/>
      <c r="AH184" s="314"/>
      <c r="AI184" s="308"/>
      <c r="AJ184" s="315"/>
      <c r="AK184" s="315"/>
      <c r="AL184" s="299"/>
      <c r="AM184" s="314"/>
      <c r="AN184" s="314"/>
      <c r="AO184" s="308"/>
      <c r="AP184" s="315"/>
      <c r="AQ184" s="315"/>
      <c r="AR184" s="299"/>
      <c r="AS184" s="314"/>
      <c r="AT184" s="314"/>
      <c r="AU184" s="308"/>
      <c r="AV184" s="315"/>
      <c r="AW184" s="315"/>
      <c r="AX184" s="299"/>
      <c r="AY184" s="314"/>
      <c r="AZ184" s="314"/>
      <c r="BA184" s="308"/>
      <c r="BB184" s="315"/>
      <c r="BC184" s="315"/>
      <c r="BD184" s="299"/>
      <c r="BE184" s="314"/>
      <c r="BF184" s="314"/>
      <c r="BG184" s="308"/>
      <c r="BH184" s="315"/>
      <c r="BI184" s="315"/>
      <c r="BJ184" s="299"/>
      <c r="BK184" s="314"/>
      <c r="BL184" s="314"/>
      <c r="BM184" s="308"/>
      <c r="BN184" s="315"/>
      <c r="BO184" s="315"/>
      <c r="BP184" s="299"/>
      <c r="BQ184" s="314"/>
      <c r="BR184" s="314"/>
      <c r="BS184" s="308"/>
      <c r="BT184" s="315"/>
      <c r="BU184" s="315"/>
      <c r="BV184" s="299"/>
      <c r="BW184" s="314"/>
      <c r="BX184" s="314"/>
      <c r="BY184" s="308"/>
      <c r="BZ184" s="315"/>
      <c r="CA184" s="315"/>
      <c r="CB184" s="299"/>
      <c r="CC184" s="314"/>
      <c r="CD184" s="314"/>
      <c r="CE184" s="308"/>
      <c r="CF184" s="315"/>
      <c r="CG184" s="315"/>
      <c r="CH184" s="299"/>
      <c r="CI184" s="314"/>
      <c r="CJ184" s="314"/>
      <c r="CK184" s="308"/>
      <c r="CL184" s="315"/>
      <c r="CM184" s="315"/>
      <c r="CN184" s="299"/>
      <c r="CO184" s="314"/>
      <c r="CP184" s="314"/>
      <c r="CQ184" s="308"/>
      <c r="CR184" s="315"/>
      <c r="CS184" s="315"/>
      <c r="CT184" s="299"/>
      <c r="CU184" s="314"/>
      <c r="CV184" s="314"/>
      <c r="CW184" s="308"/>
      <c r="CX184" s="315"/>
      <c r="CY184" s="315"/>
      <c r="CZ184" s="299"/>
      <c r="DA184" s="314"/>
      <c r="DB184" s="314"/>
      <c r="DC184" s="308"/>
      <c r="DD184" s="315"/>
      <c r="DE184" s="315"/>
      <c r="DF184" s="299"/>
      <c r="DG184" s="314"/>
      <c r="DH184" s="314"/>
      <c r="DI184" s="308"/>
      <c r="DJ184" s="315"/>
      <c r="DK184" s="315"/>
      <c r="DL184" s="299"/>
      <c r="DM184" s="314"/>
      <c r="DN184" s="314"/>
      <c r="DO184" s="308"/>
      <c r="DP184" s="315"/>
      <c r="DQ184" s="315"/>
      <c r="DR184" s="299"/>
      <c r="DS184" s="314"/>
      <c r="DT184" s="314"/>
      <c r="DU184" s="308"/>
      <c r="DV184" s="315"/>
      <c r="DW184" s="315"/>
      <c r="DX184" s="299"/>
      <c r="DY184" s="314"/>
      <c r="DZ184" s="314"/>
      <c r="EA184" s="308"/>
      <c r="EB184" s="315"/>
      <c r="EC184" s="315"/>
      <c r="ED184" s="299"/>
      <c r="EE184" s="314"/>
      <c r="EF184" s="314"/>
      <c r="EG184" s="308"/>
      <c r="EH184" s="315"/>
      <c r="EI184" s="315"/>
      <c r="EJ184" s="299"/>
      <c r="EK184" s="314"/>
      <c r="EL184" s="314"/>
      <c r="EM184" s="308"/>
      <c r="EN184" s="315"/>
      <c r="EO184" s="315"/>
      <c r="EP184" s="299"/>
      <c r="EQ184" s="314"/>
      <c r="ER184" s="314"/>
      <c r="ES184" s="308"/>
      <c r="ET184" s="315"/>
      <c r="EU184" s="315"/>
      <c r="EV184" s="299"/>
      <c r="EW184" s="314"/>
      <c r="EX184" s="314"/>
      <c r="EY184" s="308"/>
      <c r="EZ184" s="315"/>
      <c r="FA184" s="315"/>
      <c r="FB184" s="299"/>
      <c r="FC184" s="314"/>
      <c r="FD184" s="314"/>
      <c r="FE184" s="308"/>
      <c r="FF184" s="315"/>
      <c r="FG184" s="315"/>
      <c r="FH184" s="299"/>
      <c r="FI184" s="314"/>
      <c r="FJ184" s="314"/>
      <c r="FK184" s="308"/>
      <c r="FL184" s="315"/>
      <c r="FM184" s="315"/>
      <c r="FN184" s="299"/>
      <c r="FO184" s="314"/>
      <c r="FP184" s="314"/>
      <c r="FQ184" s="308"/>
      <c r="FR184" s="315"/>
      <c r="FS184" s="315"/>
      <c r="FT184" s="299"/>
      <c r="FU184" s="314"/>
      <c r="FV184" s="314"/>
      <c r="FW184" s="308"/>
      <c r="FX184" s="315"/>
      <c r="FY184" s="315"/>
      <c r="FZ184" s="299"/>
      <c r="GA184" s="314"/>
      <c r="GB184" s="314"/>
      <c r="GC184" s="308"/>
      <c r="GD184" s="315"/>
      <c r="GE184" s="315"/>
      <c r="GF184" s="299"/>
      <c r="GG184" s="314"/>
      <c r="GH184" s="314"/>
      <c r="GI184" s="308"/>
      <c r="GJ184" s="315"/>
      <c r="GK184" s="315"/>
      <c r="GL184" s="299"/>
      <c r="GM184" s="314"/>
      <c r="GN184" s="314"/>
      <c r="GO184" s="308"/>
      <c r="GP184" s="315"/>
      <c r="GQ184" s="315"/>
      <c r="GR184" s="299"/>
      <c r="GS184" s="314"/>
      <c r="GT184" s="314"/>
      <c r="GU184" s="308"/>
      <c r="GV184" s="315"/>
      <c r="GW184" s="315"/>
      <c r="GX184" s="299"/>
      <c r="GY184" s="314"/>
      <c r="GZ184" s="314"/>
      <c r="HA184" s="308"/>
      <c r="HB184" s="315"/>
      <c r="HC184" s="315"/>
      <c r="HD184" s="299"/>
      <c r="HE184" s="314"/>
      <c r="HF184" s="314"/>
      <c r="HG184" s="308"/>
      <c r="HH184" s="315"/>
      <c r="HI184" s="315"/>
      <c r="HJ184" s="299"/>
      <c r="HK184" s="314"/>
      <c r="HL184" s="314"/>
      <c r="HM184" s="308"/>
      <c r="HN184" s="315"/>
      <c r="HO184" s="315"/>
      <c r="HP184" s="299"/>
      <c r="HQ184" s="314"/>
      <c r="HR184" s="314"/>
      <c r="HS184" s="308"/>
      <c r="HT184" s="315"/>
      <c r="HU184" s="315"/>
      <c r="HV184" s="299"/>
      <c r="HW184" s="314"/>
      <c r="HX184" s="314"/>
      <c r="HY184" s="308"/>
      <c r="HZ184" s="315"/>
      <c r="IA184" s="315"/>
      <c r="IB184" s="299"/>
      <c r="IC184" s="314"/>
      <c r="ID184" s="314"/>
      <c r="IE184" s="308"/>
      <c r="IF184" s="315"/>
      <c r="IG184" s="315"/>
      <c r="IH184" s="299"/>
      <c r="II184" s="314"/>
      <c r="IJ184" s="314"/>
      <c r="IK184" s="308"/>
      <c r="IL184" s="315"/>
      <c r="IM184" s="315"/>
      <c r="IN184" s="299"/>
      <c r="IO184" s="314"/>
      <c r="IP184" s="314"/>
      <c r="IQ184" s="308"/>
      <c r="IR184" s="315"/>
      <c r="IS184" s="315"/>
      <c r="IT184" s="299"/>
      <c r="IU184" s="314"/>
      <c r="IV184" s="314"/>
      <c r="IW184" s="308"/>
      <c r="IX184" s="315"/>
      <c r="IY184" s="315"/>
      <c r="IZ184" s="299"/>
      <c r="JA184" s="314"/>
      <c r="JB184" s="314"/>
      <c r="JC184" s="308"/>
      <c r="JD184" s="315"/>
      <c r="JE184" s="315"/>
      <c r="JF184" s="299"/>
      <c r="JG184" s="314"/>
      <c r="JH184" s="314"/>
      <c r="JI184" s="308"/>
      <c r="JJ184" s="315"/>
      <c r="JK184" s="315"/>
      <c r="JL184" s="299"/>
      <c r="JM184" s="314"/>
      <c r="JN184" s="314"/>
      <c r="JO184" s="308"/>
      <c r="JP184" s="315"/>
      <c r="JQ184" s="315"/>
      <c r="JR184" s="299"/>
      <c r="JS184" s="314"/>
      <c r="JT184" s="314"/>
      <c r="JU184" s="308"/>
      <c r="JV184" s="315"/>
      <c r="JW184" s="315"/>
      <c r="JX184" s="299"/>
      <c r="JY184" s="314"/>
      <c r="JZ184" s="314"/>
      <c r="KA184" s="308"/>
      <c r="KB184" s="315"/>
      <c r="KC184" s="315"/>
      <c r="KD184" s="299"/>
      <c r="KE184" s="314"/>
      <c r="KF184" s="314"/>
      <c r="KG184" s="308"/>
      <c r="KH184" s="315"/>
      <c r="KI184" s="315"/>
      <c r="KJ184" s="299"/>
      <c r="KK184" s="314"/>
      <c r="KL184" s="314"/>
      <c r="KM184" s="308"/>
      <c r="KN184" s="315"/>
      <c r="KO184" s="315"/>
      <c r="KP184" s="299"/>
      <c r="KQ184" s="314"/>
      <c r="KR184" s="314"/>
      <c r="KS184" s="308"/>
      <c r="KT184" s="315"/>
      <c r="KU184" s="315"/>
      <c r="KV184" s="299"/>
      <c r="KW184" s="314"/>
      <c r="KX184" s="314"/>
      <c r="KY184" s="308"/>
      <c r="KZ184" s="315"/>
      <c r="LA184" s="315"/>
      <c r="LB184" s="299"/>
      <c r="LC184" s="314"/>
      <c r="LD184" s="314"/>
      <c r="LE184" s="308"/>
      <c r="LF184" s="315"/>
      <c r="LG184" s="315"/>
      <c r="LH184" s="299"/>
      <c r="LI184" s="314"/>
      <c r="LJ184" s="314"/>
      <c r="LK184" s="308"/>
      <c r="LL184" s="315"/>
      <c r="LM184" s="315"/>
      <c r="LN184" s="299"/>
      <c r="LO184" s="314"/>
      <c r="LP184" s="314"/>
      <c r="LQ184" s="308"/>
      <c r="LR184" s="315"/>
      <c r="LS184" s="315"/>
      <c r="LT184" s="299"/>
      <c r="LU184" s="314"/>
      <c r="LV184" s="314"/>
      <c r="LW184" s="308"/>
      <c r="LX184" s="315"/>
      <c r="LY184" s="315"/>
      <c r="LZ184" s="299"/>
      <c r="MA184" s="314"/>
      <c r="MB184" s="314"/>
      <c r="MC184" s="308"/>
      <c r="MD184" s="315"/>
      <c r="ME184" s="315"/>
      <c r="MF184" s="299"/>
      <c r="MG184" s="314"/>
      <c r="MH184" s="314"/>
      <c r="MI184" s="308"/>
      <c r="MJ184" s="315"/>
      <c r="MK184" s="315"/>
      <c r="ML184" s="299"/>
      <c r="MM184" s="314"/>
      <c r="MN184" s="314"/>
      <c r="MO184" s="308"/>
      <c r="MP184" s="315"/>
      <c r="MQ184" s="315"/>
      <c r="MR184" s="299"/>
      <c r="MS184" s="314"/>
      <c r="MT184" s="314"/>
      <c r="MU184" s="308"/>
      <c r="MV184" s="315"/>
      <c r="MW184" s="315"/>
      <c r="MX184" s="299"/>
      <c r="MY184" s="314"/>
      <c r="MZ184" s="314"/>
      <c r="NA184" s="308"/>
      <c r="NB184" s="315"/>
      <c r="NC184" s="315"/>
      <c r="ND184" s="299"/>
      <c r="NE184" s="314"/>
      <c r="NF184" s="314"/>
      <c r="NG184" s="308"/>
      <c r="NH184" s="315"/>
      <c r="NI184" s="315"/>
      <c r="NJ184" s="299"/>
      <c r="NK184" s="314"/>
      <c r="NL184" s="314"/>
      <c r="NM184" s="308"/>
      <c r="NN184" s="315"/>
      <c r="NO184" s="315"/>
      <c r="NP184" s="299"/>
      <c r="NQ184" s="314"/>
      <c r="NR184" s="314"/>
      <c r="NS184" s="308"/>
      <c r="NT184" s="315"/>
      <c r="NU184" s="315"/>
      <c r="NV184" s="299"/>
      <c r="NW184" s="314"/>
      <c r="NX184" s="314"/>
      <c r="NY184" s="308"/>
      <c r="NZ184" s="315"/>
      <c r="OA184" s="315"/>
      <c r="OB184" s="299"/>
      <c r="OC184" s="314"/>
      <c r="OD184" s="314"/>
      <c r="OE184" s="308"/>
      <c r="OF184" s="315"/>
      <c r="OG184" s="315"/>
      <c r="OH184" s="299"/>
      <c r="OI184" s="314"/>
      <c r="OJ184" s="314"/>
      <c r="OK184" s="308"/>
      <c r="OL184" s="315"/>
      <c r="OM184" s="315"/>
      <c r="ON184" s="299"/>
      <c r="OO184" s="314"/>
      <c r="OP184" s="314"/>
      <c r="OQ184" s="308"/>
      <c r="OR184" s="315"/>
      <c r="OS184" s="315"/>
      <c r="OT184" s="299"/>
      <c r="OU184" s="314"/>
      <c r="OV184" s="314"/>
      <c r="OW184" s="308"/>
      <c r="OX184" s="315"/>
      <c r="OY184" s="315"/>
      <c r="OZ184" s="299"/>
      <c r="PA184" s="314"/>
      <c r="PB184" s="314"/>
      <c r="PC184" s="308"/>
      <c r="PD184" s="315"/>
      <c r="PE184" s="315"/>
      <c r="PF184" s="299"/>
      <c r="PG184" s="314"/>
      <c r="PH184" s="314"/>
      <c r="PI184" s="308"/>
      <c r="PJ184" s="315"/>
      <c r="PK184" s="315"/>
      <c r="PL184" s="299"/>
      <c r="PM184" s="314"/>
      <c r="PN184" s="314"/>
      <c r="PO184" s="308"/>
      <c r="PP184" s="315"/>
      <c r="PQ184" s="315"/>
      <c r="PR184" s="299"/>
      <c r="PS184" s="314"/>
      <c r="PT184" s="314"/>
      <c r="PU184" s="308"/>
      <c r="PV184" s="315"/>
      <c r="PW184" s="315"/>
    </row>
    <row r="185" spans="1:439" s="292" customFormat="1" ht="23.25">
      <c r="A185" s="301"/>
      <c r="C185" s="316" t="s">
        <v>927</v>
      </c>
      <c r="D185" s="317">
        <f>+D12+D14+D21+D22+D23+D28+D29+D30+D32+D33+D34+D35+D38+D39+D40+D45+D46+D47+D48+D49+D57+D58+D59+D60+D61+D62+D63+D64+D65+D68+D69+D70+D71+D72+D73+D74+D84+D87+D93+D100+D107+D109+D114+D120+D121+D122+D123+D126+D127+D128+D129+D132+D133+D134+D135+D138+D139+D140+D141+D142+D145+D146+D149+D150+D151+D152+D153+D157+D164+D170+D171+D172+D173+D174</f>
        <v>38774384.049999997</v>
      </c>
      <c r="E185" s="317">
        <f t="shared" ref="E185:M185" si="4145">+E12+E14+E21+E22+E23+E28+E29+E30+E32+E33+E34+E35+E38+E39+E40+E45+E46+E47+E48+E49+E57+E58+E59+E60+E61+E62+E63+E64+E65+E68+E69+E70+E71+E72+E73+E74+E84+E87+E93+E100+E107+E109+E114+E120+E121+E122+E123+E126+E127+E128+E129+E132+E133+E134+E135+E138+E139+E140+E141+E142+E145+E146+E149+E150+E151+E152+E153+E157+E164+E170+E171+E172+E173+E174</f>
        <v>7399018</v>
      </c>
      <c r="F185" s="317">
        <f t="shared" si="4145"/>
        <v>46173402.050000004</v>
      </c>
      <c r="G185" s="317">
        <f t="shared" si="4145"/>
        <v>95708</v>
      </c>
      <c r="H185" s="317">
        <f t="shared" si="4145"/>
        <v>46077694.050000004</v>
      </c>
      <c r="I185" s="317">
        <f t="shared" si="4145"/>
        <v>6452285.209999999</v>
      </c>
      <c r="J185" s="317">
        <f t="shared" si="4145"/>
        <v>39476620.660000004</v>
      </c>
      <c r="K185" s="308">
        <f t="shared" si="4144"/>
        <v>14.003055801790929</v>
      </c>
      <c r="L185" s="317">
        <f t="shared" si="4145"/>
        <v>23241695.799999997</v>
      </c>
      <c r="M185" s="318">
        <f t="shared" si="4145"/>
        <v>16234924.860000007</v>
      </c>
      <c r="N185" s="299"/>
      <c r="O185" s="314"/>
      <c r="P185" s="314"/>
      <c r="Q185" s="308"/>
      <c r="R185" s="315"/>
      <c r="S185" s="315"/>
      <c r="T185" s="299"/>
      <c r="U185" s="314"/>
      <c r="V185" s="314"/>
      <c r="W185" s="308"/>
      <c r="X185" s="315"/>
      <c r="Y185" s="315"/>
      <c r="Z185" s="299"/>
      <c r="AA185" s="314"/>
      <c r="AB185" s="314"/>
      <c r="AC185" s="308"/>
      <c r="AD185" s="315"/>
      <c r="AE185" s="315"/>
      <c r="AF185" s="299"/>
      <c r="AG185" s="314"/>
      <c r="AH185" s="314"/>
      <c r="AI185" s="308"/>
      <c r="AJ185" s="315"/>
      <c r="AK185" s="315"/>
      <c r="AL185" s="299"/>
      <c r="AM185" s="314"/>
      <c r="AN185" s="314"/>
      <c r="AO185" s="308"/>
      <c r="AP185" s="315"/>
      <c r="AQ185" s="315"/>
      <c r="AR185" s="299"/>
      <c r="AS185" s="314"/>
      <c r="AT185" s="314"/>
      <c r="AU185" s="308"/>
      <c r="AV185" s="315"/>
      <c r="AW185" s="315"/>
      <c r="AX185" s="299"/>
      <c r="AY185" s="314"/>
      <c r="AZ185" s="314"/>
      <c r="BA185" s="308"/>
      <c r="BB185" s="315"/>
      <c r="BC185" s="315"/>
      <c r="BD185" s="299"/>
      <c r="BE185" s="314"/>
      <c r="BF185" s="314"/>
      <c r="BG185" s="308"/>
      <c r="BH185" s="315"/>
      <c r="BI185" s="315"/>
      <c r="BJ185" s="299"/>
      <c r="BK185" s="314"/>
      <c r="BL185" s="314"/>
      <c r="BM185" s="308"/>
      <c r="BN185" s="315"/>
      <c r="BO185" s="315"/>
      <c r="BP185" s="299"/>
      <c r="BQ185" s="314"/>
      <c r="BR185" s="314"/>
      <c r="BS185" s="308"/>
      <c r="BT185" s="315"/>
      <c r="BU185" s="315"/>
      <c r="BV185" s="299"/>
      <c r="BW185" s="314"/>
      <c r="BX185" s="314"/>
      <c r="BY185" s="308"/>
      <c r="BZ185" s="315"/>
      <c r="CA185" s="315"/>
      <c r="CB185" s="299"/>
      <c r="CC185" s="314"/>
      <c r="CD185" s="314"/>
      <c r="CE185" s="308"/>
      <c r="CF185" s="315"/>
      <c r="CG185" s="315"/>
      <c r="CH185" s="299"/>
      <c r="CI185" s="314"/>
      <c r="CJ185" s="314"/>
      <c r="CK185" s="308"/>
      <c r="CL185" s="315"/>
      <c r="CM185" s="315"/>
      <c r="CN185" s="299"/>
      <c r="CO185" s="314"/>
      <c r="CP185" s="314"/>
      <c r="CQ185" s="308"/>
      <c r="CR185" s="315"/>
      <c r="CS185" s="315"/>
      <c r="CT185" s="299"/>
      <c r="CU185" s="314"/>
      <c r="CV185" s="314"/>
      <c r="CW185" s="308"/>
      <c r="CX185" s="315"/>
      <c r="CY185" s="315"/>
      <c r="CZ185" s="299"/>
      <c r="DA185" s="314"/>
      <c r="DB185" s="314"/>
      <c r="DC185" s="308"/>
      <c r="DD185" s="315"/>
      <c r="DE185" s="315"/>
      <c r="DF185" s="299"/>
      <c r="DG185" s="314"/>
      <c r="DH185" s="314"/>
      <c r="DI185" s="308"/>
      <c r="DJ185" s="315"/>
      <c r="DK185" s="315"/>
      <c r="DL185" s="299"/>
      <c r="DM185" s="314"/>
      <c r="DN185" s="314"/>
      <c r="DO185" s="308"/>
      <c r="DP185" s="315"/>
      <c r="DQ185" s="315"/>
      <c r="DR185" s="299"/>
      <c r="DS185" s="314"/>
      <c r="DT185" s="314"/>
      <c r="DU185" s="308"/>
      <c r="DV185" s="315"/>
      <c r="DW185" s="315"/>
      <c r="DX185" s="299"/>
      <c r="DY185" s="314"/>
      <c r="DZ185" s="314"/>
      <c r="EA185" s="308"/>
      <c r="EB185" s="315"/>
      <c r="EC185" s="315"/>
      <c r="ED185" s="299"/>
      <c r="EE185" s="314"/>
      <c r="EF185" s="314"/>
      <c r="EG185" s="308"/>
      <c r="EH185" s="315"/>
      <c r="EI185" s="315"/>
      <c r="EJ185" s="299"/>
      <c r="EK185" s="314"/>
      <c r="EL185" s="314"/>
      <c r="EM185" s="308"/>
      <c r="EN185" s="315"/>
      <c r="EO185" s="315"/>
      <c r="EP185" s="299"/>
      <c r="EQ185" s="314"/>
      <c r="ER185" s="314"/>
      <c r="ES185" s="308"/>
      <c r="ET185" s="315"/>
      <c r="EU185" s="315"/>
      <c r="EV185" s="299"/>
      <c r="EW185" s="314"/>
      <c r="EX185" s="314"/>
      <c r="EY185" s="308"/>
      <c r="EZ185" s="315"/>
      <c r="FA185" s="315"/>
      <c r="FB185" s="299"/>
      <c r="FC185" s="314"/>
      <c r="FD185" s="314"/>
      <c r="FE185" s="308"/>
      <c r="FF185" s="315"/>
      <c r="FG185" s="315"/>
      <c r="FH185" s="299"/>
      <c r="FI185" s="314"/>
      <c r="FJ185" s="314"/>
      <c r="FK185" s="308"/>
      <c r="FL185" s="315"/>
      <c r="FM185" s="315"/>
      <c r="FN185" s="299"/>
      <c r="FO185" s="314"/>
      <c r="FP185" s="314"/>
      <c r="FQ185" s="308"/>
      <c r="FR185" s="315"/>
      <c r="FS185" s="315"/>
      <c r="FT185" s="299"/>
      <c r="FU185" s="314"/>
      <c r="FV185" s="314"/>
      <c r="FW185" s="308"/>
      <c r="FX185" s="315"/>
      <c r="FY185" s="315"/>
      <c r="FZ185" s="299"/>
      <c r="GA185" s="314"/>
      <c r="GB185" s="314"/>
      <c r="GC185" s="308"/>
      <c r="GD185" s="315"/>
      <c r="GE185" s="315"/>
      <c r="GF185" s="299"/>
      <c r="GG185" s="314"/>
      <c r="GH185" s="314"/>
      <c r="GI185" s="308"/>
      <c r="GJ185" s="315"/>
      <c r="GK185" s="315"/>
      <c r="GL185" s="299"/>
      <c r="GM185" s="314"/>
      <c r="GN185" s="314"/>
      <c r="GO185" s="308"/>
      <c r="GP185" s="315"/>
      <c r="GQ185" s="315"/>
      <c r="GR185" s="299"/>
      <c r="GS185" s="314"/>
      <c r="GT185" s="314"/>
      <c r="GU185" s="308"/>
      <c r="GV185" s="315"/>
      <c r="GW185" s="315"/>
      <c r="GX185" s="299"/>
      <c r="GY185" s="314"/>
      <c r="GZ185" s="314"/>
      <c r="HA185" s="308"/>
      <c r="HB185" s="315"/>
      <c r="HC185" s="315"/>
      <c r="HD185" s="299"/>
      <c r="HE185" s="314"/>
      <c r="HF185" s="314"/>
      <c r="HG185" s="308"/>
      <c r="HH185" s="315"/>
      <c r="HI185" s="315"/>
      <c r="HJ185" s="299"/>
      <c r="HK185" s="314"/>
      <c r="HL185" s="314"/>
      <c r="HM185" s="308"/>
      <c r="HN185" s="315"/>
      <c r="HO185" s="315"/>
      <c r="HP185" s="299"/>
      <c r="HQ185" s="314"/>
      <c r="HR185" s="314"/>
      <c r="HS185" s="308"/>
      <c r="HT185" s="315"/>
      <c r="HU185" s="315"/>
      <c r="HV185" s="299"/>
      <c r="HW185" s="314"/>
      <c r="HX185" s="314"/>
      <c r="HY185" s="308"/>
      <c r="HZ185" s="315"/>
      <c r="IA185" s="315"/>
      <c r="IB185" s="299"/>
      <c r="IC185" s="314"/>
      <c r="ID185" s="314"/>
      <c r="IE185" s="308"/>
      <c r="IF185" s="315"/>
      <c r="IG185" s="315"/>
      <c r="IH185" s="299"/>
      <c r="II185" s="314"/>
      <c r="IJ185" s="314"/>
      <c r="IK185" s="308"/>
      <c r="IL185" s="315"/>
      <c r="IM185" s="315"/>
      <c r="IN185" s="299"/>
      <c r="IO185" s="314"/>
      <c r="IP185" s="314"/>
      <c r="IQ185" s="308"/>
      <c r="IR185" s="315"/>
      <c r="IS185" s="315"/>
      <c r="IT185" s="299"/>
      <c r="IU185" s="314"/>
      <c r="IV185" s="314"/>
      <c r="IW185" s="308"/>
      <c r="IX185" s="315"/>
      <c r="IY185" s="315"/>
      <c r="IZ185" s="299"/>
      <c r="JA185" s="314"/>
      <c r="JB185" s="314"/>
      <c r="JC185" s="308"/>
      <c r="JD185" s="315"/>
      <c r="JE185" s="315"/>
      <c r="JF185" s="299"/>
      <c r="JG185" s="314"/>
      <c r="JH185" s="314"/>
      <c r="JI185" s="308"/>
      <c r="JJ185" s="315"/>
      <c r="JK185" s="315"/>
      <c r="JL185" s="299"/>
      <c r="JM185" s="314"/>
      <c r="JN185" s="314"/>
      <c r="JO185" s="308"/>
      <c r="JP185" s="315"/>
      <c r="JQ185" s="315"/>
      <c r="JR185" s="299"/>
      <c r="JS185" s="314"/>
      <c r="JT185" s="314"/>
      <c r="JU185" s="308"/>
      <c r="JV185" s="315"/>
      <c r="JW185" s="315"/>
      <c r="JX185" s="299"/>
      <c r="JY185" s="314"/>
      <c r="JZ185" s="314"/>
      <c r="KA185" s="308"/>
      <c r="KB185" s="315"/>
      <c r="KC185" s="315"/>
      <c r="KD185" s="299"/>
      <c r="KE185" s="314"/>
      <c r="KF185" s="314"/>
      <c r="KG185" s="308"/>
      <c r="KH185" s="315"/>
      <c r="KI185" s="315"/>
      <c r="KJ185" s="299"/>
      <c r="KK185" s="314"/>
      <c r="KL185" s="314"/>
      <c r="KM185" s="308"/>
      <c r="KN185" s="315"/>
      <c r="KO185" s="315"/>
      <c r="KP185" s="299"/>
      <c r="KQ185" s="314"/>
      <c r="KR185" s="314"/>
      <c r="KS185" s="308"/>
      <c r="KT185" s="315"/>
      <c r="KU185" s="315"/>
      <c r="KV185" s="299"/>
      <c r="KW185" s="314"/>
      <c r="KX185" s="314"/>
      <c r="KY185" s="308"/>
      <c r="KZ185" s="315"/>
      <c r="LA185" s="315"/>
      <c r="LB185" s="299"/>
      <c r="LC185" s="314"/>
      <c r="LD185" s="314"/>
      <c r="LE185" s="308"/>
      <c r="LF185" s="315"/>
      <c r="LG185" s="315"/>
      <c r="LH185" s="299"/>
      <c r="LI185" s="314"/>
      <c r="LJ185" s="314"/>
      <c r="LK185" s="308"/>
      <c r="LL185" s="315"/>
      <c r="LM185" s="315"/>
      <c r="LN185" s="299"/>
      <c r="LO185" s="314"/>
      <c r="LP185" s="314"/>
      <c r="LQ185" s="308"/>
      <c r="LR185" s="315"/>
      <c r="LS185" s="315"/>
      <c r="LT185" s="299"/>
      <c r="LU185" s="314"/>
      <c r="LV185" s="314"/>
      <c r="LW185" s="308"/>
      <c r="LX185" s="315"/>
      <c r="LY185" s="315"/>
      <c r="LZ185" s="299"/>
      <c r="MA185" s="314"/>
      <c r="MB185" s="314"/>
      <c r="MC185" s="308"/>
      <c r="MD185" s="315"/>
      <c r="ME185" s="315"/>
      <c r="MF185" s="299"/>
      <c r="MG185" s="314"/>
      <c r="MH185" s="314"/>
      <c r="MI185" s="308"/>
      <c r="MJ185" s="315"/>
      <c r="MK185" s="315"/>
      <c r="ML185" s="299"/>
      <c r="MM185" s="314"/>
      <c r="MN185" s="314"/>
      <c r="MO185" s="308"/>
      <c r="MP185" s="315"/>
      <c r="MQ185" s="315"/>
      <c r="MR185" s="299"/>
      <c r="MS185" s="314"/>
      <c r="MT185" s="314"/>
      <c r="MU185" s="308"/>
      <c r="MV185" s="315"/>
      <c r="MW185" s="315"/>
      <c r="MX185" s="299"/>
      <c r="MY185" s="314"/>
      <c r="MZ185" s="314"/>
      <c r="NA185" s="308"/>
      <c r="NB185" s="315"/>
      <c r="NC185" s="315"/>
      <c r="ND185" s="299"/>
      <c r="NE185" s="314"/>
      <c r="NF185" s="314"/>
      <c r="NG185" s="308"/>
      <c r="NH185" s="315"/>
      <c r="NI185" s="315"/>
      <c r="NJ185" s="299"/>
      <c r="NK185" s="314"/>
      <c r="NL185" s="314"/>
      <c r="NM185" s="308"/>
      <c r="NN185" s="315"/>
      <c r="NO185" s="315"/>
      <c r="NP185" s="299"/>
      <c r="NQ185" s="314"/>
      <c r="NR185" s="314"/>
      <c r="NS185" s="308"/>
      <c r="NT185" s="315"/>
      <c r="NU185" s="315"/>
      <c r="NV185" s="299"/>
      <c r="NW185" s="314"/>
      <c r="NX185" s="314"/>
      <c r="NY185" s="308"/>
      <c r="NZ185" s="315"/>
      <c r="OA185" s="315"/>
      <c r="OB185" s="299"/>
      <c r="OC185" s="314"/>
      <c r="OD185" s="314"/>
      <c r="OE185" s="308"/>
      <c r="OF185" s="315"/>
      <c r="OG185" s="315"/>
      <c r="OH185" s="299"/>
      <c r="OI185" s="314"/>
      <c r="OJ185" s="314"/>
      <c r="OK185" s="308"/>
      <c r="OL185" s="315"/>
      <c r="OM185" s="315"/>
      <c r="ON185" s="299"/>
      <c r="OO185" s="314"/>
      <c r="OP185" s="314"/>
      <c r="OQ185" s="308"/>
      <c r="OR185" s="315"/>
      <c r="OS185" s="315"/>
      <c r="OT185" s="299"/>
      <c r="OU185" s="314"/>
      <c r="OV185" s="314"/>
      <c r="OW185" s="308"/>
      <c r="OX185" s="315"/>
      <c r="OY185" s="315"/>
      <c r="OZ185" s="299"/>
      <c r="PA185" s="314"/>
      <c r="PB185" s="314"/>
      <c r="PC185" s="308"/>
      <c r="PD185" s="315"/>
      <c r="PE185" s="315"/>
      <c r="PF185" s="299"/>
      <c r="PG185" s="314"/>
      <c r="PH185" s="314"/>
      <c r="PI185" s="308"/>
      <c r="PJ185" s="315"/>
      <c r="PK185" s="315"/>
      <c r="PL185" s="299"/>
      <c r="PM185" s="314"/>
      <c r="PN185" s="314"/>
      <c r="PO185" s="308"/>
      <c r="PP185" s="315"/>
      <c r="PQ185" s="315"/>
      <c r="PR185" s="299"/>
      <c r="PS185" s="314"/>
      <c r="PT185" s="314"/>
      <c r="PU185" s="308"/>
      <c r="PV185" s="315"/>
      <c r="PW185" s="315"/>
    </row>
    <row r="186" spans="1:439" s="292" customFormat="1" ht="23.25">
      <c r="A186" s="301"/>
      <c r="C186" s="319" t="s">
        <v>5</v>
      </c>
      <c r="D186" s="320">
        <f>+D183-(D184+D185)</f>
        <v>0</v>
      </c>
      <c r="E186" s="320">
        <f t="shared" ref="E186:M186" si="4146">+E183-(E184+E185)</f>
        <v>0</v>
      </c>
      <c r="F186" s="320">
        <f t="shared" si="4146"/>
        <v>0</v>
      </c>
      <c r="G186" s="320">
        <f t="shared" si="4146"/>
        <v>0</v>
      </c>
      <c r="H186" s="320">
        <f>+H183-(H184+H185)</f>
        <v>0</v>
      </c>
      <c r="I186" s="320">
        <f t="shared" si="4146"/>
        <v>0</v>
      </c>
      <c r="J186" s="320">
        <f t="shared" si="4146"/>
        <v>0</v>
      </c>
      <c r="K186" s="321" t="e">
        <f t="shared" si="4144"/>
        <v>#DIV/0!</v>
      </c>
      <c r="L186" s="320">
        <f t="shared" si="4146"/>
        <v>0</v>
      </c>
      <c r="M186" s="322">
        <f t="shared" si="4146"/>
        <v>0</v>
      </c>
      <c r="N186" s="299"/>
      <c r="O186" s="314"/>
      <c r="P186" s="314"/>
      <c r="Q186" s="308"/>
      <c r="R186" s="315"/>
      <c r="S186" s="315"/>
      <c r="T186" s="299"/>
      <c r="U186" s="314"/>
      <c r="V186" s="314"/>
      <c r="W186" s="308"/>
      <c r="X186" s="315"/>
      <c r="Y186" s="315"/>
      <c r="Z186" s="299"/>
      <c r="AA186" s="314"/>
      <c r="AB186" s="314"/>
      <c r="AC186" s="308"/>
      <c r="AD186" s="315"/>
      <c r="AE186" s="315"/>
      <c r="AF186" s="299"/>
      <c r="AG186" s="314"/>
      <c r="AH186" s="314"/>
      <c r="AI186" s="308"/>
      <c r="AJ186" s="315"/>
      <c r="AK186" s="315"/>
      <c r="AL186" s="299"/>
      <c r="AM186" s="314"/>
      <c r="AN186" s="314"/>
      <c r="AO186" s="308"/>
      <c r="AP186" s="315"/>
      <c r="AQ186" s="315"/>
      <c r="AR186" s="299"/>
      <c r="AS186" s="314"/>
      <c r="AT186" s="314"/>
      <c r="AU186" s="308"/>
      <c r="AV186" s="315"/>
      <c r="AW186" s="315"/>
      <c r="AX186" s="299"/>
      <c r="AY186" s="314"/>
      <c r="AZ186" s="314"/>
      <c r="BA186" s="308"/>
      <c r="BB186" s="315"/>
      <c r="BC186" s="315"/>
      <c r="BD186" s="299"/>
      <c r="BE186" s="314"/>
      <c r="BF186" s="314"/>
      <c r="BG186" s="308"/>
      <c r="BH186" s="315"/>
      <c r="BI186" s="315"/>
      <c r="BJ186" s="299"/>
      <c r="BK186" s="314"/>
      <c r="BL186" s="314"/>
      <c r="BM186" s="308"/>
      <c r="BN186" s="315"/>
      <c r="BO186" s="315"/>
      <c r="BP186" s="299"/>
      <c r="BQ186" s="314"/>
      <c r="BR186" s="314"/>
      <c r="BS186" s="308"/>
      <c r="BT186" s="315"/>
      <c r="BU186" s="315"/>
      <c r="BV186" s="299"/>
      <c r="BW186" s="314"/>
      <c r="BX186" s="314"/>
      <c r="BY186" s="308"/>
      <c r="BZ186" s="315"/>
      <c r="CA186" s="315"/>
      <c r="CB186" s="299"/>
      <c r="CC186" s="314"/>
      <c r="CD186" s="314"/>
      <c r="CE186" s="308"/>
      <c r="CF186" s="315"/>
      <c r="CG186" s="315"/>
      <c r="CH186" s="299"/>
      <c r="CI186" s="314"/>
      <c r="CJ186" s="314"/>
      <c r="CK186" s="308"/>
      <c r="CL186" s="315"/>
      <c r="CM186" s="315"/>
      <c r="CN186" s="299"/>
      <c r="CO186" s="314"/>
      <c r="CP186" s="314"/>
      <c r="CQ186" s="308"/>
      <c r="CR186" s="315"/>
      <c r="CS186" s="315"/>
      <c r="CT186" s="299"/>
      <c r="CU186" s="314"/>
      <c r="CV186" s="314"/>
      <c r="CW186" s="308"/>
      <c r="CX186" s="315"/>
      <c r="CY186" s="315"/>
      <c r="CZ186" s="299"/>
      <c r="DA186" s="314"/>
      <c r="DB186" s="314"/>
      <c r="DC186" s="308"/>
      <c r="DD186" s="315"/>
      <c r="DE186" s="315"/>
      <c r="DF186" s="299"/>
      <c r="DG186" s="314"/>
      <c r="DH186" s="314"/>
      <c r="DI186" s="308"/>
      <c r="DJ186" s="315"/>
      <c r="DK186" s="315"/>
      <c r="DL186" s="299"/>
      <c r="DM186" s="314"/>
      <c r="DN186" s="314"/>
      <c r="DO186" s="308"/>
      <c r="DP186" s="315"/>
      <c r="DQ186" s="315"/>
      <c r="DR186" s="299"/>
      <c r="DS186" s="314"/>
      <c r="DT186" s="314"/>
      <c r="DU186" s="308"/>
      <c r="DV186" s="315"/>
      <c r="DW186" s="315"/>
      <c r="DX186" s="299"/>
      <c r="DY186" s="314"/>
      <c r="DZ186" s="314"/>
      <c r="EA186" s="308"/>
      <c r="EB186" s="315"/>
      <c r="EC186" s="315"/>
      <c r="ED186" s="299"/>
      <c r="EE186" s="314"/>
      <c r="EF186" s="314"/>
      <c r="EG186" s="308"/>
      <c r="EH186" s="315"/>
      <c r="EI186" s="315"/>
      <c r="EJ186" s="299"/>
      <c r="EK186" s="314"/>
      <c r="EL186" s="314"/>
      <c r="EM186" s="308"/>
      <c r="EN186" s="315"/>
      <c r="EO186" s="315"/>
      <c r="EP186" s="299"/>
      <c r="EQ186" s="314"/>
      <c r="ER186" s="314"/>
      <c r="ES186" s="308"/>
      <c r="ET186" s="315"/>
      <c r="EU186" s="315"/>
      <c r="EV186" s="299"/>
      <c r="EW186" s="314"/>
      <c r="EX186" s="314"/>
      <c r="EY186" s="308"/>
      <c r="EZ186" s="315"/>
      <c r="FA186" s="315"/>
      <c r="FB186" s="299"/>
      <c r="FC186" s="314"/>
      <c r="FD186" s="314"/>
      <c r="FE186" s="308"/>
      <c r="FF186" s="315"/>
      <c r="FG186" s="315"/>
      <c r="FH186" s="299"/>
      <c r="FI186" s="314"/>
      <c r="FJ186" s="314"/>
      <c r="FK186" s="308"/>
      <c r="FL186" s="315"/>
      <c r="FM186" s="315"/>
      <c r="FN186" s="299"/>
      <c r="FO186" s="314"/>
      <c r="FP186" s="314"/>
      <c r="FQ186" s="308"/>
      <c r="FR186" s="315"/>
      <c r="FS186" s="315"/>
      <c r="FT186" s="299"/>
      <c r="FU186" s="314"/>
      <c r="FV186" s="314"/>
      <c r="FW186" s="308"/>
      <c r="FX186" s="315"/>
      <c r="FY186" s="315"/>
      <c r="FZ186" s="299"/>
      <c r="GA186" s="314"/>
      <c r="GB186" s="314"/>
      <c r="GC186" s="308"/>
      <c r="GD186" s="315"/>
      <c r="GE186" s="315"/>
      <c r="GF186" s="299"/>
      <c r="GG186" s="314"/>
      <c r="GH186" s="314"/>
      <c r="GI186" s="308"/>
      <c r="GJ186" s="315"/>
      <c r="GK186" s="315"/>
      <c r="GL186" s="299"/>
      <c r="GM186" s="314"/>
      <c r="GN186" s="314"/>
      <c r="GO186" s="308"/>
      <c r="GP186" s="315"/>
      <c r="GQ186" s="315"/>
      <c r="GR186" s="299"/>
      <c r="GS186" s="314"/>
      <c r="GT186" s="314"/>
      <c r="GU186" s="308"/>
      <c r="GV186" s="315"/>
      <c r="GW186" s="315"/>
      <c r="GX186" s="299"/>
      <c r="GY186" s="314"/>
      <c r="GZ186" s="314"/>
      <c r="HA186" s="308"/>
      <c r="HB186" s="315"/>
      <c r="HC186" s="315"/>
      <c r="HD186" s="299"/>
      <c r="HE186" s="314"/>
      <c r="HF186" s="314"/>
      <c r="HG186" s="308"/>
      <c r="HH186" s="315"/>
      <c r="HI186" s="315"/>
      <c r="HJ186" s="299"/>
      <c r="HK186" s="314"/>
      <c r="HL186" s="314"/>
      <c r="HM186" s="308"/>
      <c r="HN186" s="315"/>
      <c r="HO186" s="315"/>
      <c r="HP186" s="299"/>
      <c r="HQ186" s="314"/>
      <c r="HR186" s="314"/>
      <c r="HS186" s="308"/>
      <c r="HT186" s="315"/>
      <c r="HU186" s="315"/>
      <c r="HV186" s="299"/>
      <c r="HW186" s="314"/>
      <c r="HX186" s="314"/>
      <c r="HY186" s="308"/>
      <c r="HZ186" s="315"/>
      <c r="IA186" s="315"/>
      <c r="IB186" s="299"/>
      <c r="IC186" s="314"/>
      <c r="ID186" s="314"/>
      <c r="IE186" s="308"/>
      <c r="IF186" s="315"/>
      <c r="IG186" s="315"/>
      <c r="IH186" s="299"/>
      <c r="II186" s="314"/>
      <c r="IJ186" s="314"/>
      <c r="IK186" s="308"/>
      <c r="IL186" s="315"/>
      <c r="IM186" s="315"/>
      <c r="IN186" s="299"/>
      <c r="IO186" s="314"/>
      <c r="IP186" s="314"/>
      <c r="IQ186" s="308"/>
      <c r="IR186" s="315"/>
      <c r="IS186" s="315"/>
      <c r="IT186" s="299"/>
      <c r="IU186" s="314"/>
      <c r="IV186" s="314"/>
      <c r="IW186" s="308"/>
      <c r="IX186" s="315"/>
      <c r="IY186" s="315"/>
      <c r="IZ186" s="299"/>
      <c r="JA186" s="314"/>
      <c r="JB186" s="314"/>
      <c r="JC186" s="308"/>
      <c r="JD186" s="315"/>
      <c r="JE186" s="315"/>
      <c r="JF186" s="299"/>
      <c r="JG186" s="314"/>
      <c r="JH186" s="314"/>
      <c r="JI186" s="308"/>
      <c r="JJ186" s="315"/>
      <c r="JK186" s="315"/>
      <c r="JL186" s="299"/>
      <c r="JM186" s="314"/>
      <c r="JN186" s="314"/>
      <c r="JO186" s="308"/>
      <c r="JP186" s="315"/>
      <c r="JQ186" s="315"/>
      <c r="JR186" s="299"/>
      <c r="JS186" s="314"/>
      <c r="JT186" s="314"/>
      <c r="JU186" s="308"/>
      <c r="JV186" s="315"/>
      <c r="JW186" s="315"/>
      <c r="JX186" s="299"/>
      <c r="JY186" s="314"/>
      <c r="JZ186" s="314"/>
      <c r="KA186" s="308"/>
      <c r="KB186" s="315"/>
      <c r="KC186" s="315"/>
      <c r="KD186" s="299"/>
      <c r="KE186" s="314"/>
      <c r="KF186" s="314"/>
      <c r="KG186" s="308"/>
      <c r="KH186" s="315"/>
      <c r="KI186" s="315"/>
      <c r="KJ186" s="299"/>
      <c r="KK186" s="314"/>
      <c r="KL186" s="314"/>
      <c r="KM186" s="308"/>
      <c r="KN186" s="315"/>
      <c r="KO186" s="315"/>
      <c r="KP186" s="299"/>
      <c r="KQ186" s="314"/>
      <c r="KR186" s="314"/>
      <c r="KS186" s="308"/>
      <c r="KT186" s="315"/>
      <c r="KU186" s="315"/>
      <c r="KV186" s="299"/>
      <c r="KW186" s="314"/>
      <c r="KX186" s="314"/>
      <c r="KY186" s="308"/>
      <c r="KZ186" s="315"/>
      <c r="LA186" s="315"/>
      <c r="LB186" s="299"/>
      <c r="LC186" s="314"/>
      <c r="LD186" s="314"/>
      <c r="LE186" s="308"/>
      <c r="LF186" s="315"/>
      <c r="LG186" s="315"/>
      <c r="LH186" s="299"/>
      <c r="LI186" s="314"/>
      <c r="LJ186" s="314"/>
      <c r="LK186" s="308"/>
      <c r="LL186" s="315"/>
      <c r="LM186" s="315"/>
      <c r="LN186" s="299"/>
      <c r="LO186" s="314"/>
      <c r="LP186" s="314"/>
      <c r="LQ186" s="308"/>
      <c r="LR186" s="315"/>
      <c r="LS186" s="315"/>
      <c r="LT186" s="299"/>
      <c r="LU186" s="314"/>
      <c r="LV186" s="314"/>
      <c r="LW186" s="308"/>
      <c r="LX186" s="315"/>
      <c r="LY186" s="315"/>
      <c r="LZ186" s="299"/>
      <c r="MA186" s="314"/>
      <c r="MB186" s="314"/>
      <c r="MC186" s="308"/>
      <c r="MD186" s="315"/>
      <c r="ME186" s="315"/>
      <c r="MF186" s="299"/>
      <c r="MG186" s="314"/>
      <c r="MH186" s="314"/>
      <c r="MI186" s="308"/>
      <c r="MJ186" s="315"/>
      <c r="MK186" s="315"/>
      <c r="ML186" s="299"/>
      <c r="MM186" s="314"/>
      <c r="MN186" s="314"/>
      <c r="MO186" s="308"/>
      <c r="MP186" s="315"/>
      <c r="MQ186" s="315"/>
      <c r="MR186" s="299"/>
      <c r="MS186" s="314"/>
      <c r="MT186" s="314"/>
      <c r="MU186" s="308"/>
      <c r="MV186" s="315"/>
      <c r="MW186" s="315"/>
      <c r="MX186" s="299"/>
      <c r="MY186" s="314"/>
      <c r="MZ186" s="314"/>
      <c r="NA186" s="308"/>
      <c r="NB186" s="315"/>
      <c r="NC186" s="315"/>
      <c r="ND186" s="299"/>
      <c r="NE186" s="314"/>
      <c r="NF186" s="314"/>
      <c r="NG186" s="308"/>
      <c r="NH186" s="315"/>
      <c r="NI186" s="315"/>
      <c r="NJ186" s="299"/>
      <c r="NK186" s="314"/>
      <c r="NL186" s="314"/>
      <c r="NM186" s="308"/>
      <c r="NN186" s="315"/>
      <c r="NO186" s="315"/>
      <c r="NP186" s="299"/>
      <c r="NQ186" s="314"/>
      <c r="NR186" s="314"/>
      <c r="NS186" s="308"/>
      <c r="NT186" s="315"/>
      <c r="NU186" s="315"/>
      <c r="NV186" s="299"/>
      <c r="NW186" s="314"/>
      <c r="NX186" s="314"/>
      <c r="NY186" s="308"/>
      <c r="NZ186" s="315"/>
      <c r="OA186" s="315"/>
      <c r="OB186" s="299"/>
      <c r="OC186" s="314"/>
      <c r="OD186" s="314"/>
      <c r="OE186" s="308"/>
      <c r="OF186" s="315"/>
      <c r="OG186" s="315"/>
      <c r="OH186" s="299"/>
      <c r="OI186" s="314"/>
      <c r="OJ186" s="314"/>
      <c r="OK186" s="308"/>
      <c r="OL186" s="315"/>
      <c r="OM186" s="315"/>
      <c r="ON186" s="299"/>
      <c r="OO186" s="314"/>
      <c r="OP186" s="314"/>
      <c r="OQ186" s="308"/>
      <c r="OR186" s="315"/>
      <c r="OS186" s="315"/>
      <c r="OT186" s="299"/>
      <c r="OU186" s="314"/>
      <c r="OV186" s="314"/>
      <c r="OW186" s="308"/>
      <c r="OX186" s="315"/>
      <c r="OY186" s="315"/>
      <c r="OZ186" s="299"/>
      <c r="PA186" s="314"/>
      <c r="PB186" s="314"/>
      <c r="PC186" s="308"/>
      <c r="PD186" s="315"/>
      <c r="PE186" s="315"/>
      <c r="PF186" s="299"/>
      <c r="PG186" s="314"/>
      <c r="PH186" s="314"/>
      <c r="PI186" s="308"/>
      <c r="PJ186" s="315"/>
      <c r="PK186" s="315"/>
      <c r="PL186" s="299"/>
      <c r="PM186" s="314"/>
      <c r="PN186" s="314"/>
      <c r="PO186" s="308"/>
      <c r="PP186" s="315"/>
      <c r="PQ186" s="315"/>
      <c r="PR186" s="299"/>
      <c r="PS186" s="314"/>
      <c r="PT186" s="314"/>
      <c r="PU186" s="308"/>
      <c r="PV186" s="315"/>
      <c r="PW186" s="315"/>
    </row>
    <row r="187" spans="1:439" s="292" customFormat="1" ht="23.25">
      <c r="A187" s="301"/>
      <c r="C187" s="323" t="s">
        <v>928</v>
      </c>
      <c r="D187" s="324">
        <f>+'[10]KPI - ถึง กฟส. (บาท)'!D83</f>
        <v>585719013.01999998</v>
      </c>
      <c r="E187" s="325">
        <f>+'[10]KPI - ถึง กฟส. (บาท)'!E83</f>
        <v>94902758</v>
      </c>
      <c r="F187" s="325">
        <f>+'[10]KPI - ถึง กฟส. (บาท)'!F83</f>
        <v>680621771.01999998</v>
      </c>
      <c r="G187" s="325">
        <f>+'[10]KPI - ถึง กฟส. (บาท)'!G83</f>
        <v>0</v>
      </c>
      <c r="H187" s="325">
        <f>+'[10]KPI - ถึง กฟส. (บาท)'!H83</f>
        <v>680621771.01999998</v>
      </c>
      <c r="I187" s="326">
        <f>+'[10]KPI - ถึง กฟส. (บาท)'!I83</f>
        <v>25724340.275000006</v>
      </c>
      <c r="J187" s="326">
        <f>+'[10]KPI - ถึง กฟส. (บาท)'!J83</f>
        <v>654897430.745</v>
      </c>
      <c r="K187" s="327">
        <f t="shared" si="4144"/>
        <v>3.7795353264190692</v>
      </c>
      <c r="L187" s="328">
        <f>+'[10]KPI - ถึง กฟส. (บาท)'!L83</f>
        <v>102113155.08000001</v>
      </c>
      <c r="M187" s="329">
        <f>+'[10]KPI - ถึง กฟส. (บาท)'!M83</f>
        <v>552784275.66499996</v>
      </c>
      <c r="N187" s="299"/>
      <c r="O187" s="330"/>
      <c r="P187" s="330"/>
      <c r="Q187" s="308"/>
      <c r="R187" s="315"/>
      <c r="S187" s="315"/>
      <c r="T187" s="299"/>
      <c r="U187" s="330"/>
      <c r="V187" s="330"/>
      <c r="W187" s="308"/>
      <c r="X187" s="315"/>
      <c r="Y187" s="315"/>
      <c r="Z187" s="299"/>
      <c r="AA187" s="330"/>
      <c r="AB187" s="330"/>
      <c r="AC187" s="308"/>
      <c r="AD187" s="315"/>
      <c r="AE187" s="315"/>
      <c r="AF187" s="299"/>
      <c r="AG187" s="330"/>
      <c r="AH187" s="330"/>
      <c r="AI187" s="308"/>
      <c r="AJ187" s="315"/>
      <c r="AK187" s="315"/>
      <c r="AL187" s="299"/>
      <c r="AM187" s="330"/>
      <c r="AN187" s="330"/>
      <c r="AO187" s="308"/>
      <c r="AP187" s="315"/>
      <c r="AQ187" s="315"/>
      <c r="AR187" s="299"/>
      <c r="AS187" s="330"/>
      <c r="AT187" s="330"/>
      <c r="AU187" s="308"/>
      <c r="AV187" s="315"/>
      <c r="AW187" s="315"/>
      <c r="AX187" s="299"/>
      <c r="AY187" s="330"/>
      <c r="AZ187" s="330"/>
      <c r="BA187" s="308"/>
      <c r="BB187" s="315"/>
      <c r="BC187" s="315"/>
      <c r="BD187" s="299"/>
      <c r="BE187" s="330"/>
      <c r="BF187" s="330"/>
      <c r="BG187" s="308"/>
      <c r="BH187" s="315"/>
      <c r="BI187" s="315"/>
      <c r="BJ187" s="299"/>
      <c r="BK187" s="330"/>
      <c r="BL187" s="330"/>
      <c r="BM187" s="308"/>
      <c r="BN187" s="315"/>
      <c r="BO187" s="315"/>
      <c r="BP187" s="299"/>
      <c r="BQ187" s="330"/>
      <c r="BR187" s="330"/>
      <c r="BS187" s="308"/>
      <c r="BT187" s="315"/>
      <c r="BU187" s="315"/>
      <c r="BV187" s="299"/>
      <c r="BW187" s="330"/>
      <c r="BX187" s="330"/>
      <c r="BY187" s="308"/>
      <c r="BZ187" s="315"/>
      <c r="CA187" s="315"/>
      <c r="CB187" s="299"/>
      <c r="CC187" s="330"/>
      <c r="CD187" s="330"/>
      <c r="CE187" s="308"/>
      <c r="CF187" s="315"/>
      <c r="CG187" s="315"/>
      <c r="CH187" s="299"/>
      <c r="CI187" s="330"/>
      <c r="CJ187" s="330"/>
      <c r="CK187" s="308"/>
      <c r="CL187" s="315"/>
      <c r="CM187" s="315"/>
      <c r="CN187" s="299"/>
      <c r="CO187" s="330"/>
      <c r="CP187" s="330"/>
      <c r="CQ187" s="308"/>
      <c r="CR187" s="315"/>
      <c r="CS187" s="315"/>
      <c r="CT187" s="299"/>
      <c r="CU187" s="330"/>
      <c r="CV187" s="330"/>
      <c r="CW187" s="308"/>
      <c r="CX187" s="315"/>
      <c r="CY187" s="315"/>
      <c r="CZ187" s="299"/>
      <c r="DA187" s="330"/>
      <c r="DB187" s="330"/>
      <c r="DC187" s="308"/>
      <c r="DD187" s="315"/>
      <c r="DE187" s="315"/>
      <c r="DF187" s="299"/>
      <c r="DG187" s="330"/>
      <c r="DH187" s="330"/>
      <c r="DI187" s="308"/>
      <c r="DJ187" s="315"/>
      <c r="DK187" s="315"/>
      <c r="DL187" s="299"/>
      <c r="DM187" s="330"/>
      <c r="DN187" s="330"/>
      <c r="DO187" s="308"/>
      <c r="DP187" s="315"/>
      <c r="DQ187" s="315"/>
      <c r="DR187" s="299"/>
      <c r="DS187" s="330"/>
      <c r="DT187" s="330"/>
      <c r="DU187" s="308"/>
      <c r="DV187" s="315"/>
      <c r="DW187" s="315"/>
      <c r="DX187" s="299"/>
      <c r="DY187" s="330"/>
      <c r="DZ187" s="330"/>
      <c r="EA187" s="308"/>
      <c r="EB187" s="315"/>
      <c r="EC187" s="315"/>
      <c r="ED187" s="299"/>
      <c r="EE187" s="330"/>
      <c r="EF187" s="330"/>
      <c r="EG187" s="308"/>
      <c r="EH187" s="315"/>
      <c r="EI187" s="315"/>
      <c r="EJ187" s="299"/>
      <c r="EK187" s="330"/>
      <c r="EL187" s="330"/>
      <c r="EM187" s="308"/>
      <c r="EN187" s="315"/>
      <c r="EO187" s="315"/>
      <c r="EP187" s="299"/>
      <c r="EQ187" s="330"/>
      <c r="ER187" s="330"/>
      <c r="ES187" s="308"/>
      <c r="ET187" s="315"/>
      <c r="EU187" s="315"/>
      <c r="EV187" s="299"/>
      <c r="EW187" s="330"/>
      <c r="EX187" s="330"/>
      <c r="EY187" s="308"/>
      <c r="EZ187" s="315"/>
      <c r="FA187" s="315"/>
      <c r="FB187" s="299"/>
      <c r="FC187" s="330"/>
      <c r="FD187" s="330"/>
      <c r="FE187" s="308"/>
      <c r="FF187" s="315"/>
      <c r="FG187" s="315"/>
      <c r="FH187" s="299"/>
      <c r="FI187" s="330"/>
      <c r="FJ187" s="330"/>
      <c r="FK187" s="308"/>
      <c r="FL187" s="315"/>
      <c r="FM187" s="315"/>
      <c r="FN187" s="299"/>
      <c r="FO187" s="330"/>
      <c r="FP187" s="330"/>
      <c r="FQ187" s="308"/>
      <c r="FR187" s="315"/>
      <c r="FS187" s="315"/>
      <c r="FT187" s="299"/>
      <c r="FU187" s="330"/>
      <c r="FV187" s="330"/>
      <c r="FW187" s="308"/>
      <c r="FX187" s="315"/>
      <c r="FY187" s="315"/>
      <c r="FZ187" s="299"/>
      <c r="GA187" s="330"/>
      <c r="GB187" s="330"/>
      <c r="GC187" s="308"/>
      <c r="GD187" s="315"/>
      <c r="GE187" s="315"/>
      <c r="GF187" s="299"/>
      <c r="GG187" s="330"/>
      <c r="GH187" s="330"/>
      <c r="GI187" s="308"/>
      <c r="GJ187" s="315"/>
      <c r="GK187" s="315"/>
      <c r="GL187" s="299"/>
      <c r="GM187" s="330"/>
      <c r="GN187" s="330"/>
      <c r="GO187" s="308"/>
      <c r="GP187" s="315"/>
      <c r="GQ187" s="315"/>
      <c r="GR187" s="299"/>
      <c r="GS187" s="330"/>
      <c r="GT187" s="330"/>
      <c r="GU187" s="308"/>
      <c r="GV187" s="315"/>
      <c r="GW187" s="315"/>
      <c r="GX187" s="299"/>
      <c r="GY187" s="330"/>
      <c r="GZ187" s="330"/>
      <c r="HA187" s="308"/>
      <c r="HB187" s="315"/>
      <c r="HC187" s="315"/>
      <c r="HD187" s="299"/>
      <c r="HE187" s="330"/>
      <c r="HF187" s="330"/>
      <c r="HG187" s="308"/>
      <c r="HH187" s="315"/>
      <c r="HI187" s="315"/>
      <c r="HJ187" s="299"/>
      <c r="HK187" s="330"/>
      <c r="HL187" s="330"/>
      <c r="HM187" s="308"/>
      <c r="HN187" s="315"/>
      <c r="HO187" s="315"/>
      <c r="HP187" s="299"/>
      <c r="HQ187" s="330"/>
      <c r="HR187" s="330"/>
      <c r="HS187" s="308"/>
      <c r="HT187" s="315"/>
      <c r="HU187" s="315"/>
      <c r="HV187" s="299"/>
      <c r="HW187" s="330"/>
      <c r="HX187" s="330"/>
      <c r="HY187" s="308"/>
      <c r="HZ187" s="315"/>
      <c r="IA187" s="315"/>
      <c r="IB187" s="299"/>
      <c r="IC187" s="330"/>
      <c r="ID187" s="330"/>
      <c r="IE187" s="308"/>
      <c r="IF187" s="315"/>
      <c r="IG187" s="315"/>
      <c r="IH187" s="299"/>
      <c r="II187" s="330"/>
      <c r="IJ187" s="330"/>
      <c r="IK187" s="308"/>
      <c r="IL187" s="315"/>
      <c r="IM187" s="315"/>
      <c r="IN187" s="299"/>
      <c r="IO187" s="330"/>
      <c r="IP187" s="330"/>
      <c r="IQ187" s="308"/>
      <c r="IR187" s="315"/>
      <c r="IS187" s="315"/>
      <c r="IT187" s="299"/>
      <c r="IU187" s="330"/>
      <c r="IV187" s="330"/>
      <c r="IW187" s="308"/>
      <c r="IX187" s="315"/>
      <c r="IY187" s="315"/>
      <c r="IZ187" s="299"/>
      <c r="JA187" s="330"/>
      <c r="JB187" s="330"/>
      <c r="JC187" s="308"/>
      <c r="JD187" s="315"/>
      <c r="JE187" s="315"/>
      <c r="JF187" s="299"/>
      <c r="JG187" s="330"/>
      <c r="JH187" s="330"/>
      <c r="JI187" s="308"/>
      <c r="JJ187" s="315"/>
      <c r="JK187" s="315"/>
      <c r="JL187" s="299"/>
      <c r="JM187" s="330"/>
      <c r="JN187" s="330"/>
      <c r="JO187" s="308"/>
      <c r="JP187" s="315"/>
      <c r="JQ187" s="315"/>
      <c r="JR187" s="299"/>
      <c r="JS187" s="330"/>
      <c r="JT187" s="330"/>
      <c r="JU187" s="308"/>
      <c r="JV187" s="315"/>
      <c r="JW187" s="315"/>
      <c r="JX187" s="299"/>
      <c r="JY187" s="330"/>
      <c r="JZ187" s="330"/>
      <c r="KA187" s="308"/>
      <c r="KB187" s="315"/>
      <c r="KC187" s="315"/>
      <c r="KD187" s="299"/>
      <c r="KE187" s="330"/>
      <c r="KF187" s="330"/>
      <c r="KG187" s="308"/>
      <c r="KH187" s="315"/>
      <c r="KI187" s="315"/>
      <c r="KJ187" s="299"/>
      <c r="KK187" s="330"/>
      <c r="KL187" s="330"/>
      <c r="KM187" s="308"/>
      <c r="KN187" s="315"/>
      <c r="KO187" s="315"/>
      <c r="KP187" s="299"/>
      <c r="KQ187" s="330"/>
      <c r="KR187" s="330"/>
      <c r="KS187" s="308"/>
      <c r="KT187" s="315"/>
      <c r="KU187" s="315"/>
      <c r="KV187" s="299"/>
      <c r="KW187" s="330"/>
      <c r="KX187" s="330"/>
      <c r="KY187" s="308"/>
      <c r="KZ187" s="315"/>
      <c r="LA187" s="315"/>
      <c r="LB187" s="299"/>
      <c r="LC187" s="330"/>
      <c r="LD187" s="330"/>
      <c r="LE187" s="308"/>
      <c r="LF187" s="315"/>
      <c r="LG187" s="315"/>
      <c r="LH187" s="299"/>
      <c r="LI187" s="330"/>
      <c r="LJ187" s="330"/>
      <c r="LK187" s="308"/>
      <c r="LL187" s="315"/>
      <c r="LM187" s="315"/>
      <c r="LN187" s="299"/>
      <c r="LO187" s="330"/>
      <c r="LP187" s="330"/>
      <c r="LQ187" s="308"/>
      <c r="LR187" s="315"/>
      <c r="LS187" s="315"/>
      <c r="LT187" s="299"/>
      <c r="LU187" s="330"/>
      <c r="LV187" s="330"/>
      <c r="LW187" s="308"/>
      <c r="LX187" s="315"/>
      <c r="LY187" s="315"/>
      <c r="LZ187" s="299"/>
      <c r="MA187" s="330"/>
      <c r="MB187" s="330"/>
      <c r="MC187" s="308"/>
      <c r="MD187" s="315"/>
      <c r="ME187" s="315"/>
      <c r="MF187" s="299"/>
      <c r="MG187" s="330"/>
      <c r="MH187" s="330"/>
      <c r="MI187" s="308"/>
      <c r="MJ187" s="315"/>
      <c r="MK187" s="315"/>
      <c r="ML187" s="299"/>
      <c r="MM187" s="330"/>
      <c r="MN187" s="330"/>
      <c r="MO187" s="308"/>
      <c r="MP187" s="315"/>
      <c r="MQ187" s="315"/>
      <c r="MR187" s="299"/>
      <c r="MS187" s="330"/>
      <c r="MT187" s="330"/>
      <c r="MU187" s="308"/>
      <c r="MV187" s="315"/>
      <c r="MW187" s="315"/>
      <c r="MX187" s="299"/>
      <c r="MY187" s="330"/>
      <c r="MZ187" s="330"/>
      <c r="NA187" s="308"/>
      <c r="NB187" s="315"/>
      <c r="NC187" s="315"/>
      <c r="ND187" s="299"/>
      <c r="NE187" s="330"/>
      <c r="NF187" s="330"/>
      <c r="NG187" s="308"/>
      <c r="NH187" s="315"/>
      <c r="NI187" s="315"/>
      <c r="NJ187" s="299"/>
      <c r="NK187" s="330"/>
      <c r="NL187" s="330"/>
      <c r="NM187" s="308"/>
      <c r="NN187" s="315"/>
      <c r="NO187" s="315"/>
      <c r="NP187" s="299"/>
      <c r="NQ187" s="330"/>
      <c r="NR187" s="330"/>
      <c r="NS187" s="308"/>
      <c r="NT187" s="315"/>
      <c r="NU187" s="315"/>
      <c r="NV187" s="299"/>
      <c r="NW187" s="330"/>
      <c r="NX187" s="330"/>
      <c r="NY187" s="308"/>
      <c r="NZ187" s="315"/>
      <c r="OA187" s="315"/>
      <c r="OB187" s="299"/>
      <c r="OC187" s="330"/>
      <c r="OD187" s="330"/>
      <c r="OE187" s="308"/>
      <c r="OF187" s="315"/>
      <c r="OG187" s="315"/>
      <c r="OH187" s="299"/>
      <c r="OI187" s="330"/>
      <c r="OJ187" s="330"/>
      <c r="OK187" s="308"/>
      <c r="OL187" s="315"/>
      <c r="OM187" s="315"/>
      <c r="ON187" s="299"/>
      <c r="OO187" s="330"/>
      <c r="OP187" s="330"/>
      <c r="OQ187" s="308"/>
      <c r="OR187" s="315"/>
      <c r="OS187" s="315"/>
      <c r="OT187" s="299"/>
      <c r="OU187" s="330"/>
      <c r="OV187" s="330"/>
      <c r="OW187" s="308"/>
      <c r="OX187" s="315"/>
      <c r="OY187" s="315"/>
      <c r="OZ187" s="299"/>
      <c r="PA187" s="330"/>
      <c r="PB187" s="330"/>
      <c r="PC187" s="308"/>
      <c r="PD187" s="315"/>
      <c r="PE187" s="315"/>
      <c r="PF187" s="299"/>
      <c r="PG187" s="330"/>
      <c r="PH187" s="330"/>
      <c r="PI187" s="308"/>
      <c r="PJ187" s="315"/>
      <c r="PK187" s="315"/>
      <c r="PL187" s="299"/>
      <c r="PM187" s="330"/>
      <c r="PN187" s="330"/>
      <c r="PO187" s="308"/>
      <c r="PP187" s="315"/>
      <c r="PQ187" s="315"/>
      <c r="PR187" s="299"/>
      <c r="PS187" s="330"/>
      <c r="PT187" s="330"/>
      <c r="PU187" s="308"/>
      <c r="PV187" s="315"/>
      <c r="PW187" s="315"/>
    </row>
    <row r="188" spans="1:439" s="292" customFormat="1" ht="24" thickBot="1">
      <c r="A188" s="331"/>
      <c r="B188" s="291"/>
      <c r="C188" s="332" t="s">
        <v>5</v>
      </c>
      <c r="D188" s="333">
        <f t="shared" ref="D188:J188" si="4147">+D187-D184</f>
        <v>0</v>
      </c>
      <c r="E188" s="334">
        <f t="shared" si="4147"/>
        <v>0</v>
      </c>
      <c r="F188" s="334">
        <f t="shared" si="4147"/>
        <v>0</v>
      </c>
      <c r="G188" s="334">
        <f t="shared" si="4147"/>
        <v>0</v>
      </c>
      <c r="H188" s="334">
        <f t="shared" si="4147"/>
        <v>0</v>
      </c>
      <c r="I188" s="335">
        <f t="shared" si="4147"/>
        <v>0</v>
      </c>
      <c r="J188" s="335">
        <f t="shared" si="4147"/>
        <v>0</v>
      </c>
      <c r="K188" s="336" t="e">
        <f t="shared" si="4144"/>
        <v>#DIV/0!</v>
      </c>
      <c r="L188" s="337">
        <f>+L187-L184</f>
        <v>0</v>
      </c>
      <c r="M188" s="338">
        <f>+M187-M184</f>
        <v>0</v>
      </c>
      <c r="N188" s="299"/>
      <c r="O188" s="330"/>
      <c r="P188" s="330"/>
      <c r="Q188" s="308"/>
      <c r="R188" s="314"/>
      <c r="S188" s="314"/>
      <c r="T188" s="299"/>
      <c r="U188" s="330"/>
      <c r="V188" s="330"/>
      <c r="W188" s="308"/>
      <c r="X188" s="314"/>
      <c r="Y188" s="314"/>
      <c r="Z188" s="299"/>
      <c r="AA188" s="330"/>
      <c r="AB188" s="330"/>
      <c r="AC188" s="308"/>
      <c r="AD188" s="314"/>
      <c r="AE188" s="314"/>
      <c r="AF188" s="299"/>
      <c r="AG188" s="330"/>
      <c r="AH188" s="330"/>
      <c r="AI188" s="308"/>
      <c r="AJ188" s="314"/>
      <c r="AK188" s="314"/>
      <c r="AL188" s="299"/>
      <c r="AM188" s="330"/>
      <c r="AN188" s="330"/>
      <c r="AO188" s="308"/>
      <c r="AP188" s="314"/>
      <c r="AQ188" s="314"/>
      <c r="AR188" s="299"/>
      <c r="AS188" s="330"/>
      <c r="AT188" s="330"/>
      <c r="AU188" s="308"/>
      <c r="AV188" s="314"/>
      <c r="AW188" s="314"/>
      <c r="AX188" s="299"/>
      <c r="AY188" s="330"/>
      <c r="AZ188" s="330"/>
      <c r="BA188" s="308"/>
      <c r="BB188" s="314"/>
      <c r="BC188" s="314"/>
      <c r="BD188" s="299"/>
      <c r="BE188" s="330"/>
      <c r="BF188" s="330"/>
      <c r="BG188" s="308"/>
      <c r="BH188" s="314"/>
      <c r="BI188" s="314"/>
      <c r="BJ188" s="299"/>
      <c r="BK188" s="330"/>
      <c r="BL188" s="330"/>
      <c r="BM188" s="308"/>
      <c r="BN188" s="314"/>
      <c r="BO188" s="314"/>
      <c r="BP188" s="299"/>
      <c r="BQ188" s="330"/>
      <c r="BR188" s="330"/>
      <c r="BS188" s="308"/>
      <c r="BT188" s="314"/>
      <c r="BU188" s="314"/>
      <c r="BV188" s="299"/>
      <c r="BW188" s="330"/>
      <c r="BX188" s="330"/>
      <c r="BY188" s="308"/>
      <c r="BZ188" s="314"/>
      <c r="CA188" s="314"/>
      <c r="CB188" s="299"/>
      <c r="CC188" s="330"/>
      <c r="CD188" s="330"/>
      <c r="CE188" s="308"/>
      <c r="CF188" s="314"/>
      <c r="CG188" s="314"/>
      <c r="CH188" s="299"/>
      <c r="CI188" s="330"/>
      <c r="CJ188" s="330"/>
      <c r="CK188" s="308"/>
      <c r="CL188" s="314"/>
      <c r="CM188" s="314"/>
      <c r="CN188" s="299"/>
      <c r="CO188" s="330"/>
      <c r="CP188" s="330"/>
      <c r="CQ188" s="308"/>
      <c r="CR188" s="314"/>
      <c r="CS188" s="314"/>
      <c r="CT188" s="299"/>
      <c r="CU188" s="330"/>
      <c r="CV188" s="330"/>
      <c r="CW188" s="308"/>
      <c r="CX188" s="314"/>
      <c r="CY188" s="314"/>
      <c r="CZ188" s="299"/>
      <c r="DA188" s="330"/>
      <c r="DB188" s="330"/>
      <c r="DC188" s="308"/>
      <c r="DD188" s="314"/>
      <c r="DE188" s="314"/>
      <c r="DF188" s="299"/>
      <c r="DG188" s="330"/>
      <c r="DH188" s="330"/>
      <c r="DI188" s="308"/>
      <c r="DJ188" s="314"/>
      <c r="DK188" s="314"/>
      <c r="DL188" s="299"/>
      <c r="DM188" s="330"/>
      <c r="DN188" s="330"/>
      <c r="DO188" s="308"/>
      <c r="DP188" s="314"/>
      <c r="DQ188" s="314"/>
      <c r="DR188" s="299"/>
      <c r="DS188" s="330"/>
      <c r="DT188" s="330"/>
      <c r="DU188" s="308"/>
      <c r="DV188" s="314"/>
      <c r="DW188" s="314"/>
      <c r="DX188" s="299"/>
      <c r="DY188" s="330"/>
      <c r="DZ188" s="330"/>
      <c r="EA188" s="308"/>
      <c r="EB188" s="314"/>
      <c r="EC188" s="314"/>
      <c r="ED188" s="299"/>
      <c r="EE188" s="330"/>
      <c r="EF188" s="330"/>
      <c r="EG188" s="308"/>
      <c r="EH188" s="314"/>
      <c r="EI188" s="314"/>
      <c r="EJ188" s="299"/>
      <c r="EK188" s="330"/>
      <c r="EL188" s="330"/>
      <c r="EM188" s="308"/>
      <c r="EN188" s="314"/>
      <c r="EO188" s="314"/>
      <c r="EP188" s="299"/>
      <c r="EQ188" s="330"/>
      <c r="ER188" s="330"/>
      <c r="ES188" s="308"/>
      <c r="ET188" s="314"/>
      <c r="EU188" s="314"/>
      <c r="EV188" s="299"/>
      <c r="EW188" s="330"/>
      <c r="EX188" s="330"/>
      <c r="EY188" s="308"/>
      <c r="EZ188" s="314"/>
      <c r="FA188" s="314"/>
      <c r="FB188" s="299"/>
      <c r="FC188" s="330"/>
      <c r="FD188" s="330"/>
      <c r="FE188" s="308"/>
      <c r="FF188" s="314"/>
      <c r="FG188" s="314"/>
      <c r="FH188" s="299"/>
      <c r="FI188" s="330"/>
      <c r="FJ188" s="330"/>
      <c r="FK188" s="308"/>
      <c r="FL188" s="314"/>
      <c r="FM188" s="314"/>
      <c r="FN188" s="299"/>
      <c r="FO188" s="330"/>
      <c r="FP188" s="330"/>
      <c r="FQ188" s="308"/>
      <c r="FR188" s="314"/>
      <c r="FS188" s="314"/>
      <c r="FT188" s="299"/>
      <c r="FU188" s="330"/>
      <c r="FV188" s="330"/>
      <c r="FW188" s="308"/>
      <c r="FX188" s="314"/>
      <c r="FY188" s="314"/>
      <c r="FZ188" s="299"/>
      <c r="GA188" s="330"/>
      <c r="GB188" s="330"/>
      <c r="GC188" s="308"/>
      <c r="GD188" s="314"/>
      <c r="GE188" s="314"/>
      <c r="GF188" s="299"/>
      <c r="GG188" s="330"/>
      <c r="GH188" s="330"/>
      <c r="GI188" s="308"/>
      <c r="GJ188" s="314"/>
      <c r="GK188" s="314"/>
      <c r="GL188" s="299"/>
      <c r="GM188" s="330"/>
      <c r="GN188" s="330"/>
      <c r="GO188" s="308"/>
      <c r="GP188" s="314"/>
      <c r="GQ188" s="314"/>
      <c r="GR188" s="299"/>
      <c r="GS188" s="330"/>
      <c r="GT188" s="330"/>
      <c r="GU188" s="308"/>
      <c r="GV188" s="314"/>
      <c r="GW188" s="314"/>
      <c r="GX188" s="299"/>
      <c r="GY188" s="330"/>
      <c r="GZ188" s="330"/>
      <c r="HA188" s="308"/>
      <c r="HB188" s="314"/>
      <c r="HC188" s="314"/>
      <c r="HD188" s="299"/>
      <c r="HE188" s="330"/>
      <c r="HF188" s="330"/>
      <c r="HG188" s="308"/>
      <c r="HH188" s="314"/>
      <c r="HI188" s="314"/>
      <c r="HJ188" s="299"/>
      <c r="HK188" s="330"/>
      <c r="HL188" s="330"/>
      <c r="HM188" s="308"/>
      <c r="HN188" s="314"/>
      <c r="HO188" s="314"/>
      <c r="HP188" s="299"/>
      <c r="HQ188" s="330"/>
      <c r="HR188" s="330"/>
      <c r="HS188" s="308"/>
      <c r="HT188" s="314"/>
      <c r="HU188" s="314"/>
      <c r="HV188" s="299"/>
      <c r="HW188" s="330"/>
      <c r="HX188" s="330"/>
      <c r="HY188" s="308"/>
      <c r="HZ188" s="314"/>
      <c r="IA188" s="314"/>
      <c r="IB188" s="299"/>
      <c r="IC188" s="330"/>
      <c r="ID188" s="330"/>
      <c r="IE188" s="308"/>
      <c r="IF188" s="314"/>
      <c r="IG188" s="314"/>
      <c r="IH188" s="299"/>
      <c r="II188" s="330"/>
      <c r="IJ188" s="330"/>
      <c r="IK188" s="308"/>
      <c r="IL188" s="314"/>
      <c r="IM188" s="314"/>
      <c r="IN188" s="299"/>
      <c r="IO188" s="330"/>
      <c r="IP188" s="330"/>
      <c r="IQ188" s="308"/>
      <c r="IR188" s="314"/>
      <c r="IS188" s="314"/>
      <c r="IT188" s="299"/>
      <c r="IU188" s="330"/>
      <c r="IV188" s="330"/>
      <c r="IW188" s="308"/>
      <c r="IX188" s="314"/>
      <c r="IY188" s="314"/>
      <c r="IZ188" s="299"/>
      <c r="JA188" s="330"/>
      <c r="JB188" s="330"/>
      <c r="JC188" s="308"/>
      <c r="JD188" s="314"/>
      <c r="JE188" s="314"/>
      <c r="JF188" s="299"/>
      <c r="JG188" s="330"/>
      <c r="JH188" s="330"/>
      <c r="JI188" s="308"/>
      <c r="JJ188" s="314"/>
      <c r="JK188" s="314"/>
      <c r="JL188" s="299"/>
      <c r="JM188" s="330"/>
      <c r="JN188" s="330"/>
      <c r="JO188" s="308"/>
      <c r="JP188" s="314"/>
      <c r="JQ188" s="314"/>
      <c r="JR188" s="299"/>
      <c r="JS188" s="330"/>
      <c r="JT188" s="330"/>
      <c r="JU188" s="308"/>
      <c r="JV188" s="314"/>
      <c r="JW188" s="314"/>
      <c r="JX188" s="299"/>
      <c r="JY188" s="330"/>
      <c r="JZ188" s="330"/>
      <c r="KA188" s="308"/>
      <c r="KB188" s="314"/>
      <c r="KC188" s="314"/>
      <c r="KD188" s="299"/>
      <c r="KE188" s="330"/>
      <c r="KF188" s="330"/>
      <c r="KG188" s="308"/>
      <c r="KH188" s="314"/>
      <c r="KI188" s="314"/>
      <c r="KJ188" s="299"/>
      <c r="KK188" s="330"/>
      <c r="KL188" s="330"/>
      <c r="KM188" s="308"/>
      <c r="KN188" s="314"/>
      <c r="KO188" s="314"/>
      <c r="KP188" s="299"/>
      <c r="KQ188" s="330"/>
      <c r="KR188" s="330"/>
      <c r="KS188" s="308"/>
      <c r="KT188" s="314"/>
      <c r="KU188" s="314"/>
      <c r="KV188" s="299"/>
      <c r="KW188" s="330"/>
      <c r="KX188" s="330"/>
      <c r="KY188" s="308"/>
      <c r="KZ188" s="314"/>
      <c r="LA188" s="314"/>
      <c r="LB188" s="299"/>
      <c r="LC188" s="330"/>
      <c r="LD188" s="330"/>
      <c r="LE188" s="308"/>
      <c r="LF188" s="314"/>
      <c r="LG188" s="314"/>
      <c r="LH188" s="299"/>
      <c r="LI188" s="330"/>
      <c r="LJ188" s="330"/>
      <c r="LK188" s="308"/>
      <c r="LL188" s="314"/>
      <c r="LM188" s="314"/>
      <c r="LN188" s="299"/>
      <c r="LO188" s="330"/>
      <c r="LP188" s="330"/>
      <c r="LQ188" s="308"/>
      <c r="LR188" s="314"/>
      <c r="LS188" s="314"/>
      <c r="LT188" s="299"/>
      <c r="LU188" s="330"/>
      <c r="LV188" s="330"/>
      <c r="LW188" s="308"/>
      <c r="LX188" s="314"/>
      <c r="LY188" s="314"/>
      <c r="LZ188" s="299"/>
      <c r="MA188" s="330"/>
      <c r="MB188" s="330"/>
      <c r="MC188" s="308"/>
      <c r="MD188" s="314"/>
      <c r="ME188" s="314"/>
      <c r="MF188" s="299"/>
      <c r="MG188" s="330"/>
      <c r="MH188" s="330"/>
      <c r="MI188" s="308"/>
      <c r="MJ188" s="314"/>
      <c r="MK188" s="314"/>
      <c r="ML188" s="299"/>
      <c r="MM188" s="330"/>
      <c r="MN188" s="330"/>
      <c r="MO188" s="308"/>
      <c r="MP188" s="314"/>
      <c r="MQ188" s="314"/>
      <c r="MR188" s="299"/>
      <c r="MS188" s="330"/>
      <c r="MT188" s="330"/>
      <c r="MU188" s="308"/>
      <c r="MV188" s="314"/>
      <c r="MW188" s="314"/>
      <c r="MX188" s="299"/>
      <c r="MY188" s="330"/>
      <c r="MZ188" s="330"/>
      <c r="NA188" s="308"/>
      <c r="NB188" s="314"/>
      <c r="NC188" s="314"/>
      <c r="ND188" s="299"/>
      <c r="NE188" s="330"/>
      <c r="NF188" s="330"/>
      <c r="NG188" s="308"/>
      <c r="NH188" s="314"/>
      <c r="NI188" s="314"/>
      <c r="NJ188" s="299"/>
      <c r="NK188" s="330"/>
      <c r="NL188" s="330"/>
      <c r="NM188" s="308"/>
      <c r="NN188" s="314"/>
      <c r="NO188" s="314"/>
      <c r="NP188" s="299"/>
      <c r="NQ188" s="330"/>
      <c r="NR188" s="330"/>
      <c r="NS188" s="308"/>
      <c r="NT188" s="314"/>
      <c r="NU188" s="314"/>
      <c r="NV188" s="299"/>
      <c r="NW188" s="330"/>
      <c r="NX188" s="330"/>
      <c r="NY188" s="308"/>
      <c r="NZ188" s="314"/>
      <c r="OA188" s="314"/>
      <c r="OB188" s="299"/>
      <c r="OC188" s="330"/>
      <c r="OD188" s="330"/>
      <c r="OE188" s="308"/>
      <c r="OF188" s="314"/>
      <c r="OG188" s="314"/>
      <c r="OH188" s="299"/>
      <c r="OI188" s="330"/>
      <c r="OJ188" s="330"/>
      <c r="OK188" s="308"/>
      <c r="OL188" s="314"/>
      <c r="OM188" s="314"/>
      <c r="ON188" s="299"/>
      <c r="OO188" s="330"/>
      <c r="OP188" s="330"/>
      <c r="OQ188" s="308"/>
      <c r="OR188" s="314"/>
      <c r="OS188" s="314"/>
      <c r="OT188" s="299"/>
      <c r="OU188" s="330"/>
      <c r="OV188" s="330"/>
      <c r="OW188" s="308"/>
      <c r="OX188" s="314"/>
      <c r="OY188" s="314"/>
      <c r="OZ188" s="299"/>
      <c r="PA188" s="330"/>
      <c r="PB188" s="330"/>
      <c r="PC188" s="308"/>
      <c r="PD188" s="314"/>
      <c r="PE188" s="314"/>
      <c r="PF188" s="299"/>
      <c r="PG188" s="330"/>
      <c r="PH188" s="330"/>
      <c r="PI188" s="308"/>
      <c r="PJ188" s="314"/>
      <c r="PK188" s="314"/>
      <c r="PL188" s="299"/>
      <c r="PM188" s="330"/>
      <c r="PN188" s="330"/>
      <c r="PO188" s="308"/>
      <c r="PP188" s="314"/>
      <c r="PQ188" s="314"/>
      <c r="PR188" s="299"/>
      <c r="PS188" s="330"/>
      <c r="PT188" s="330"/>
      <c r="PU188" s="308"/>
      <c r="PV188" s="314"/>
      <c r="PW188" s="314"/>
    </row>
    <row r="189" spans="1:439" s="292" customFormat="1" ht="24" thickTop="1">
      <c r="A189" s="301"/>
      <c r="C189" s="339"/>
      <c r="D189" s="299"/>
      <c r="E189" s="299"/>
      <c r="F189" s="299"/>
      <c r="G189" s="299"/>
      <c r="H189" s="299"/>
      <c r="I189" s="340"/>
      <c r="J189" s="340"/>
      <c r="K189" s="341"/>
      <c r="L189" s="314"/>
      <c r="M189" s="342"/>
      <c r="N189" s="299"/>
      <c r="O189" s="340"/>
      <c r="P189" s="340"/>
      <c r="Q189" s="341"/>
      <c r="R189" s="314"/>
      <c r="S189" s="314"/>
      <c r="T189" s="299"/>
      <c r="U189" s="340"/>
      <c r="V189" s="340"/>
      <c r="W189" s="341"/>
      <c r="X189" s="314"/>
      <c r="Y189" s="314"/>
      <c r="Z189" s="299"/>
      <c r="AA189" s="340"/>
      <c r="AB189" s="340"/>
      <c r="AC189" s="341"/>
      <c r="AD189" s="314"/>
      <c r="AE189" s="314"/>
      <c r="AF189" s="299"/>
      <c r="AG189" s="340"/>
      <c r="AH189" s="340"/>
      <c r="AI189" s="341"/>
      <c r="AJ189" s="314"/>
      <c r="AK189" s="314"/>
      <c r="AL189" s="299"/>
      <c r="AM189" s="340"/>
      <c r="AN189" s="340"/>
      <c r="AO189" s="341"/>
      <c r="AP189" s="314"/>
      <c r="AQ189" s="314"/>
      <c r="AR189" s="299"/>
      <c r="AS189" s="340"/>
      <c r="AT189" s="340"/>
      <c r="AU189" s="341"/>
      <c r="AV189" s="314"/>
      <c r="AW189" s="314"/>
      <c r="AX189" s="299"/>
      <c r="AY189" s="340"/>
      <c r="AZ189" s="340"/>
      <c r="BA189" s="341"/>
      <c r="BB189" s="314"/>
      <c r="BC189" s="314"/>
      <c r="BD189" s="299"/>
      <c r="BE189" s="340"/>
      <c r="BF189" s="340"/>
      <c r="BG189" s="341"/>
      <c r="BH189" s="314"/>
      <c r="BI189" s="314"/>
      <c r="BJ189" s="299"/>
      <c r="BK189" s="340"/>
      <c r="BL189" s="340"/>
      <c r="BM189" s="341"/>
      <c r="BN189" s="314"/>
      <c r="BO189" s="314"/>
      <c r="BP189" s="299"/>
      <c r="BQ189" s="340"/>
      <c r="BR189" s="340"/>
      <c r="BS189" s="341"/>
      <c r="BT189" s="314"/>
      <c r="BU189" s="314"/>
      <c r="BV189" s="299"/>
      <c r="BW189" s="340"/>
      <c r="BX189" s="340"/>
      <c r="BY189" s="341"/>
      <c r="BZ189" s="314"/>
      <c r="CA189" s="314"/>
      <c r="CB189" s="299"/>
      <c r="CC189" s="340"/>
      <c r="CD189" s="340"/>
      <c r="CE189" s="341"/>
      <c r="CF189" s="314"/>
      <c r="CG189" s="314"/>
      <c r="CH189" s="299"/>
      <c r="CI189" s="340"/>
      <c r="CJ189" s="340"/>
      <c r="CK189" s="341"/>
      <c r="CL189" s="314"/>
      <c r="CM189" s="314"/>
      <c r="CN189" s="299"/>
      <c r="CO189" s="340"/>
      <c r="CP189" s="340"/>
      <c r="CQ189" s="341"/>
      <c r="CR189" s="314"/>
      <c r="CS189" s="314"/>
      <c r="CT189" s="299"/>
      <c r="CU189" s="340"/>
      <c r="CV189" s="340"/>
      <c r="CW189" s="341"/>
      <c r="CX189" s="314"/>
      <c r="CY189" s="314"/>
      <c r="CZ189" s="299"/>
      <c r="DA189" s="340"/>
      <c r="DB189" s="340"/>
      <c r="DC189" s="341"/>
      <c r="DD189" s="314"/>
      <c r="DE189" s="314"/>
      <c r="DF189" s="299"/>
      <c r="DG189" s="340"/>
      <c r="DH189" s="340"/>
      <c r="DI189" s="341"/>
      <c r="DJ189" s="314"/>
      <c r="DK189" s="314"/>
      <c r="DL189" s="299"/>
      <c r="DM189" s="340"/>
      <c r="DN189" s="340"/>
      <c r="DO189" s="341"/>
      <c r="DP189" s="314"/>
      <c r="DQ189" s="314"/>
      <c r="DR189" s="299"/>
      <c r="DS189" s="340"/>
      <c r="DT189" s="340"/>
      <c r="DU189" s="341"/>
      <c r="DV189" s="314"/>
      <c r="DW189" s="314"/>
      <c r="DX189" s="299"/>
      <c r="DY189" s="340"/>
      <c r="DZ189" s="340"/>
      <c r="EA189" s="341"/>
      <c r="EB189" s="314"/>
      <c r="EC189" s="314"/>
      <c r="ED189" s="299"/>
      <c r="EE189" s="340"/>
      <c r="EF189" s="340"/>
      <c r="EG189" s="341"/>
      <c r="EH189" s="314"/>
      <c r="EI189" s="314"/>
      <c r="EJ189" s="299"/>
      <c r="EK189" s="340"/>
      <c r="EL189" s="340"/>
      <c r="EM189" s="341"/>
      <c r="EN189" s="314"/>
      <c r="EO189" s="314"/>
      <c r="EP189" s="299"/>
      <c r="EQ189" s="340"/>
      <c r="ER189" s="340"/>
      <c r="ES189" s="341"/>
      <c r="ET189" s="314"/>
      <c r="EU189" s="314"/>
      <c r="EV189" s="299"/>
      <c r="EW189" s="340"/>
      <c r="EX189" s="340"/>
      <c r="EY189" s="341"/>
      <c r="EZ189" s="314"/>
      <c r="FA189" s="314"/>
      <c r="FB189" s="299"/>
      <c r="FC189" s="340"/>
      <c r="FD189" s="340"/>
      <c r="FE189" s="341"/>
      <c r="FF189" s="314"/>
      <c r="FG189" s="314"/>
      <c r="FH189" s="299"/>
      <c r="FI189" s="340"/>
      <c r="FJ189" s="340"/>
      <c r="FK189" s="341"/>
      <c r="FL189" s="314"/>
      <c r="FM189" s="314"/>
      <c r="FN189" s="299"/>
      <c r="FO189" s="340"/>
      <c r="FP189" s="340"/>
      <c r="FQ189" s="341"/>
      <c r="FR189" s="314"/>
      <c r="FS189" s="314"/>
      <c r="FT189" s="299"/>
      <c r="FU189" s="340"/>
      <c r="FV189" s="340"/>
      <c r="FW189" s="341"/>
      <c r="FX189" s="314"/>
      <c r="FY189" s="314"/>
      <c r="FZ189" s="299"/>
      <c r="GA189" s="340"/>
      <c r="GB189" s="340"/>
      <c r="GC189" s="341"/>
      <c r="GD189" s="314"/>
      <c r="GE189" s="314"/>
      <c r="GF189" s="299"/>
      <c r="GG189" s="340"/>
      <c r="GH189" s="340"/>
      <c r="GI189" s="341"/>
      <c r="GJ189" s="314"/>
      <c r="GK189" s="314"/>
      <c r="GL189" s="299"/>
      <c r="GM189" s="340"/>
      <c r="GN189" s="340"/>
      <c r="GO189" s="341"/>
      <c r="GP189" s="314"/>
      <c r="GQ189" s="314"/>
      <c r="GR189" s="299"/>
      <c r="GS189" s="340"/>
      <c r="GT189" s="340"/>
      <c r="GU189" s="341"/>
      <c r="GV189" s="314"/>
      <c r="GW189" s="314"/>
      <c r="GX189" s="299"/>
      <c r="GY189" s="340"/>
      <c r="GZ189" s="340"/>
      <c r="HA189" s="341"/>
      <c r="HB189" s="314"/>
      <c r="HC189" s="314"/>
      <c r="HD189" s="299"/>
      <c r="HE189" s="340"/>
      <c r="HF189" s="340"/>
      <c r="HG189" s="341"/>
      <c r="HH189" s="314"/>
      <c r="HI189" s="314"/>
      <c r="HJ189" s="299"/>
      <c r="HK189" s="340"/>
      <c r="HL189" s="340"/>
      <c r="HM189" s="341"/>
      <c r="HN189" s="314"/>
      <c r="HO189" s="314"/>
      <c r="HP189" s="299"/>
      <c r="HQ189" s="340"/>
      <c r="HR189" s="340"/>
      <c r="HS189" s="341"/>
      <c r="HT189" s="314"/>
      <c r="HU189" s="314"/>
      <c r="HV189" s="299"/>
      <c r="HW189" s="340"/>
      <c r="HX189" s="340"/>
      <c r="HY189" s="341"/>
      <c r="HZ189" s="314"/>
      <c r="IA189" s="314"/>
      <c r="IB189" s="299"/>
      <c r="IC189" s="340"/>
      <c r="ID189" s="340"/>
      <c r="IE189" s="341"/>
      <c r="IF189" s="314"/>
      <c r="IG189" s="314"/>
      <c r="IH189" s="299"/>
      <c r="II189" s="340"/>
      <c r="IJ189" s="340"/>
      <c r="IK189" s="341"/>
      <c r="IL189" s="314"/>
      <c r="IM189" s="314"/>
      <c r="IN189" s="299"/>
      <c r="IO189" s="340"/>
      <c r="IP189" s="340"/>
      <c r="IQ189" s="341"/>
      <c r="IR189" s="314"/>
      <c r="IS189" s="314"/>
      <c r="IT189" s="299"/>
      <c r="IU189" s="340"/>
      <c r="IV189" s="340"/>
      <c r="IW189" s="341"/>
      <c r="IX189" s="314"/>
      <c r="IY189" s="314"/>
      <c r="IZ189" s="299"/>
      <c r="JA189" s="340"/>
      <c r="JB189" s="340"/>
      <c r="JC189" s="341"/>
      <c r="JD189" s="314"/>
      <c r="JE189" s="314"/>
      <c r="JF189" s="299"/>
      <c r="JG189" s="340"/>
      <c r="JH189" s="340"/>
      <c r="JI189" s="341"/>
      <c r="JJ189" s="314"/>
      <c r="JK189" s="314"/>
      <c r="JL189" s="299"/>
      <c r="JM189" s="340"/>
      <c r="JN189" s="340"/>
      <c r="JO189" s="341"/>
      <c r="JP189" s="314"/>
      <c r="JQ189" s="314"/>
      <c r="JR189" s="299"/>
      <c r="JS189" s="340"/>
      <c r="JT189" s="340"/>
      <c r="JU189" s="341"/>
      <c r="JV189" s="314"/>
      <c r="JW189" s="314"/>
      <c r="JX189" s="299"/>
      <c r="JY189" s="340"/>
      <c r="JZ189" s="340"/>
      <c r="KA189" s="341"/>
      <c r="KB189" s="314"/>
      <c r="KC189" s="314"/>
      <c r="KD189" s="299"/>
      <c r="KE189" s="340"/>
      <c r="KF189" s="340"/>
      <c r="KG189" s="341"/>
      <c r="KH189" s="314"/>
      <c r="KI189" s="314"/>
      <c r="KJ189" s="299"/>
      <c r="KK189" s="340"/>
      <c r="KL189" s="340"/>
      <c r="KM189" s="341"/>
      <c r="KN189" s="314"/>
      <c r="KO189" s="314"/>
      <c r="KP189" s="299"/>
      <c r="KQ189" s="340"/>
      <c r="KR189" s="340"/>
      <c r="KS189" s="341"/>
      <c r="KT189" s="314"/>
      <c r="KU189" s="314"/>
      <c r="KV189" s="299"/>
      <c r="KW189" s="340"/>
      <c r="KX189" s="340"/>
      <c r="KY189" s="341"/>
      <c r="KZ189" s="314"/>
      <c r="LA189" s="314"/>
      <c r="LB189" s="299"/>
      <c r="LC189" s="340"/>
      <c r="LD189" s="340"/>
      <c r="LE189" s="341"/>
      <c r="LF189" s="314"/>
      <c r="LG189" s="314"/>
      <c r="LH189" s="299"/>
      <c r="LI189" s="340"/>
      <c r="LJ189" s="340"/>
      <c r="LK189" s="341"/>
      <c r="LL189" s="314"/>
      <c r="LM189" s="314"/>
      <c r="LN189" s="299"/>
      <c r="LO189" s="340"/>
      <c r="LP189" s="340"/>
      <c r="LQ189" s="341"/>
      <c r="LR189" s="314"/>
      <c r="LS189" s="314"/>
      <c r="LT189" s="299"/>
      <c r="LU189" s="340"/>
      <c r="LV189" s="340"/>
      <c r="LW189" s="341"/>
      <c r="LX189" s="314"/>
      <c r="LY189" s="314"/>
      <c r="LZ189" s="299"/>
      <c r="MA189" s="340"/>
      <c r="MB189" s="340"/>
      <c r="MC189" s="341"/>
      <c r="MD189" s="314"/>
      <c r="ME189" s="314"/>
      <c r="MF189" s="299"/>
      <c r="MG189" s="340"/>
      <c r="MH189" s="340"/>
      <c r="MI189" s="341"/>
      <c r="MJ189" s="314"/>
      <c r="MK189" s="314"/>
      <c r="ML189" s="299"/>
      <c r="MM189" s="340"/>
      <c r="MN189" s="340"/>
      <c r="MO189" s="341"/>
      <c r="MP189" s="314"/>
      <c r="MQ189" s="314"/>
      <c r="MR189" s="299"/>
      <c r="MS189" s="340"/>
      <c r="MT189" s="340"/>
      <c r="MU189" s="341"/>
      <c r="MV189" s="314"/>
      <c r="MW189" s="314"/>
      <c r="MX189" s="299"/>
      <c r="MY189" s="340"/>
      <c r="MZ189" s="340"/>
      <c r="NA189" s="341"/>
      <c r="NB189" s="314"/>
      <c r="NC189" s="314"/>
      <c r="ND189" s="299"/>
      <c r="NE189" s="340"/>
      <c r="NF189" s="340"/>
      <c r="NG189" s="341"/>
      <c r="NH189" s="314"/>
      <c r="NI189" s="314"/>
      <c r="NJ189" s="299"/>
      <c r="NK189" s="340"/>
      <c r="NL189" s="340"/>
      <c r="NM189" s="341"/>
      <c r="NN189" s="314"/>
      <c r="NO189" s="314"/>
      <c r="NP189" s="299"/>
      <c r="NQ189" s="340"/>
      <c r="NR189" s="340"/>
      <c r="NS189" s="341"/>
      <c r="NT189" s="314"/>
      <c r="NU189" s="314"/>
      <c r="NV189" s="299"/>
      <c r="NW189" s="340"/>
      <c r="NX189" s="340"/>
      <c r="NY189" s="341"/>
      <c r="NZ189" s="314"/>
      <c r="OA189" s="314"/>
      <c r="OB189" s="299"/>
      <c r="OC189" s="340"/>
      <c r="OD189" s="340"/>
      <c r="OE189" s="341"/>
      <c r="OF189" s="314"/>
      <c r="OG189" s="314"/>
      <c r="OH189" s="299"/>
      <c r="OI189" s="340"/>
      <c r="OJ189" s="340"/>
      <c r="OK189" s="341"/>
      <c r="OL189" s="314"/>
      <c r="OM189" s="314"/>
      <c r="ON189" s="299"/>
      <c r="OO189" s="340"/>
      <c r="OP189" s="340"/>
      <c r="OQ189" s="341"/>
      <c r="OR189" s="314"/>
      <c r="OS189" s="314"/>
      <c r="OT189" s="299"/>
      <c r="OU189" s="340"/>
      <c r="OV189" s="340"/>
      <c r="OW189" s="341"/>
      <c r="OX189" s="314"/>
      <c r="OY189" s="314"/>
      <c r="OZ189" s="299"/>
      <c r="PA189" s="340"/>
      <c r="PB189" s="340"/>
      <c r="PC189" s="341"/>
      <c r="PD189" s="314"/>
      <c r="PE189" s="314"/>
      <c r="PF189" s="299"/>
      <c r="PG189" s="340"/>
      <c r="PH189" s="340"/>
      <c r="PI189" s="341"/>
      <c r="PJ189" s="314"/>
      <c r="PK189" s="314"/>
      <c r="PL189" s="299"/>
      <c r="PM189" s="340"/>
      <c r="PN189" s="340"/>
      <c r="PO189" s="341"/>
      <c r="PP189" s="314"/>
      <c r="PQ189" s="314"/>
      <c r="PR189" s="299"/>
      <c r="PS189" s="340"/>
      <c r="PT189" s="340"/>
      <c r="PU189" s="341"/>
      <c r="PV189" s="314"/>
      <c r="PW189" s="314"/>
    </row>
    <row r="190" spans="1:439" s="348" customFormat="1">
      <c r="A190" s="343"/>
      <c r="B190" s="344"/>
      <c r="C190" s="344"/>
      <c r="D190" s="345"/>
      <c r="E190" s="345"/>
      <c r="F190" s="345"/>
      <c r="G190" s="345"/>
      <c r="H190" s="345"/>
      <c r="I190" s="346"/>
      <c r="J190" s="346"/>
      <c r="K190" s="480"/>
      <c r="L190" s="480"/>
      <c r="M190" s="347"/>
      <c r="N190" s="345"/>
      <c r="O190" s="346"/>
      <c r="P190" s="346"/>
      <c r="Q190" s="480"/>
      <c r="R190" s="480"/>
      <c r="T190" s="345"/>
      <c r="U190" s="346"/>
      <c r="V190" s="346"/>
      <c r="W190" s="480"/>
      <c r="X190" s="480"/>
      <c r="Z190" s="345"/>
      <c r="AA190" s="346"/>
      <c r="AB190" s="346"/>
      <c r="AC190" s="480"/>
      <c r="AD190" s="480"/>
      <c r="AF190" s="345"/>
      <c r="AG190" s="346"/>
      <c r="AH190" s="346"/>
      <c r="AI190" s="480"/>
      <c r="AJ190" s="480"/>
      <c r="AL190" s="345"/>
      <c r="AM190" s="346"/>
      <c r="AN190" s="346"/>
      <c r="AO190" s="480"/>
      <c r="AP190" s="480"/>
      <c r="AR190" s="345"/>
      <c r="AS190" s="346"/>
      <c r="AT190" s="346"/>
      <c r="AU190" s="480"/>
      <c r="AV190" s="480"/>
      <c r="AX190" s="345"/>
      <c r="AY190" s="346"/>
      <c r="AZ190" s="346"/>
      <c r="BA190" s="480"/>
      <c r="BB190" s="480"/>
      <c r="BD190" s="345"/>
      <c r="BE190" s="346"/>
      <c r="BF190" s="346"/>
      <c r="BG190" s="480"/>
      <c r="BH190" s="480"/>
      <c r="BJ190" s="345"/>
      <c r="BK190" s="346"/>
      <c r="BL190" s="346"/>
      <c r="BM190" s="480"/>
      <c r="BN190" s="480"/>
      <c r="BP190" s="345"/>
      <c r="BQ190" s="346"/>
      <c r="BR190" s="346"/>
      <c r="BS190" s="480"/>
      <c r="BT190" s="480"/>
      <c r="BV190" s="345"/>
      <c r="BW190" s="346"/>
      <c r="BX190" s="346"/>
      <c r="BY190" s="480"/>
      <c r="BZ190" s="480"/>
      <c r="CB190" s="345"/>
      <c r="CC190" s="346"/>
      <c r="CD190" s="346"/>
      <c r="CE190" s="480"/>
      <c r="CF190" s="480"/>
      <c r="CH190" s="345"/>
      <c r="CI190" s="346"/>
      <c r="CJ190" s="346"/>
      <c r="CK190" s="480"/>
      <c r="CL190" s="480"/>
      <c r="CN190" s="345"/>
      <c r="CO190" s="346"/>
      <c r="CP190" s="346"/>
      <c r="CQ190" s="480"/>
      <c r="CR190" s="480"/>
      <c r="CT190" s="345"/>
      <c r="CU190" s="346"/>
      <c r="CV190" s="346"/>
      <c r="CW190" s="480"/>
      <c r="CX190" s="480"/>
      <c r="CZ190" s="345"/>
      <c r="DA190" s="346"/>
      <c r="DB190" s="346"/>
      <c r="DC190" s="480"/>
      <c r="DD190" s="480"/>
      <c r="DF190" s="345"/>
      <c r="DG190" s="346"/>
      <c r="DH190" s="346"/>
      <c r="DI190" s="480"/>
      <c r="DJ190" s="480"/>
      <c r="DL190" s="345"/>
      <c r="DM190" s="346"/>
      <c r="DN190" s="346"/>
      <c r="DO190" s="480"/>
      <c r="DP190" s="480"/>
      <c r="DR190" s="345"/>
      <c r="DS190" s="346"/>
      <c r="DT190" s="346"/>
      <c r="DU190" s="480"/>
      <c r="DV190" s="480"/>
      <c r="DX190" s="345"/>
      <c r="DY190" s="346"/>
      <c r="DZ190" s="346"/>
      <c r="EA190" s="480"/>
      <c r="EB190" s="480"/>
      <c r="ED190" s="345"/>
      <c r="EE190" s="346"/>
      <c r="EF190" s="346"/>
      <c r="EG190" s="480"/>
      <c r="EH190" s="480"/>
      <c r="EJ190" s="345"/>
      <c r="EK190" s="346"/>
      <c r="EL190" s="346"/>
      <c r="EM190" s="480"/>
      <c r="EN190" s="480"/>
      <c r="EP190" s="345"/>
      <c r="EQ190" s="346"/>
      <c r="ER190" s="346"/>
      <c r="ES190" s="480"/>
      <c r="ET190" s="480"/>
      <c r="EV190" s="345"/>
      <c r="EW190" s="346"/>
      <c r="EX190" s="346"/>
      <c r="EY190" s="480"/>
      <c r="EZ190" s="480"/>
      <c r="FB190" s="345"/>
      <c r="FC190" s="346"/>
      <c r="FD190" s="346"/>
      <c r="FE190" s="480"/>
      <c r="FF190" s="480"/>
      <c r="FH190" s="345"/>
      <c r="FI190" s="346"/>
      <c r="FJ190" s="346"/>
      <c r="FK190" s="480"/>
      <c r="FL190" s="480"/>
      <c r="FN190" s="345"/>
      <c r="FO190" s="346"/>
      <c r="FP190" s="346"/>
      <c r="FQ190" s="480"/>
      <c r="FR190" s="480"/>
      <c r="FT190" s="345"/>
      <c r="FU190" s="346"/>
      <c r="FV190" s="346"/>
      <c r="FW190" s="480"/>
      <c r="FX190" s="480"/>
      <c r="FZ190" s="345"/>
      <c r="GA190" s="346"/>
      <c r="GB190" s="346"/>
      <c r="GC190" s="480"/>
      <c r="GD190" s="480"/>
      <c r="GF190" s="345"/>
      <c r="GG190" s="346"/>
      <c r="GH190" s="346"/>
      <c r="GI190" s="480"/>
      <c r="GJ190" s="480"/>
      <c r="GL190" s="345"/>
      <c r="GM190" s="346"/>
      <c r="GN190" s="346"/>
      <c r="GO190" s="480"/>
      <c r="GP190" s="480"/>
      <c r="GR190" s="345"/>
      <c r="GS190" s="346"/>
      <c r="GT190" s="346"/>
      <c r="GU190" s="480"/>
      <c r="GV190" s="480"/>
      <c r="GX190" s="345"/>
      <c r="GY190" s="346"/>
      <c r="GZ190" s="346"/>
      <c r="HA190" s="480"/>
      <c r="HB190" s="480"/>
      <c r="HD190" s="345"/>
      <c r="HE190" s="346"/>
      <c r="HF190" s="346"/>
      <c r="HG190" s="480"/>
      <c r="HH190" s="480"/>
      <c r="HJ190" s="345"/>
      <c r="HK190" s="346"/>
      <c r="HL190" s="346"/>
      <c r="HM190" s="480"/>
      <c r="HN190" s="480"/>
      <c r="HP190" s="345"/>
      <c r="HQ190" s="346"/>
      <c r="HR190" s="346"/>
      <c r="HS190" s="480"/>
      <c r="HT190" s="480"/>
      <c r="HV190" s="345"/>
      <c r="HW190" s="346"/>
      <c r="HX190" s="346"/>
      <c r="HY190" s="480"/>
      <c r="HZ190" s="480"/>
      <c r="IB190" s="345"/>
      <c r="IC190" s="346"/>
      <c r="ID190" s="346"/>
      <c r="IE190" s="480"/>
      <c r="IF190" s="480"/>
      <c r="IH190" s="345"/>
      <c r="II190" s="346"/>
      <c r="IJ190" s="346"/>
      <c r="IK190" s="480"/>
      <c r="IL190" s="480"/>
      <c r="IN190" s="345"/>
      <c r="IO190" s="346"/>
      <c r="IP190" s="346"/>
      <c r="IQ190" s="480"/>
      <c r="IR190" s="480"/>
      <c r="IT190" s="345"/>
      <c r="IU190" s="346"/>
      <c r="IV190" s="346"/>
      <c r="IW190" s="480"/>
      <c r="IX190" s="480"/>
      <c r="IZ190" s="345"/>
      <c r="JA190" s="346"/>
      <c r="JB190" s="346"/>
      <c r="JC190" s="480"/>
      <c r="JD190" s="480"/>
      <c r="JF190" s="345"/>
      <c r="JG190" s="346"/>
      <c r="JH190" s="346"/>
      <c r="JI190" s="480"/>
      <c r="JJ190" s="480"/>
      <c r="JL190" s="345"/>
      <c r="JM190" s="346"/>
      <c r="JN190" s="346"/>
      <c r="JO190" s="480"/>
      <c r="JP190" s="480"/>
      <c r="JR190" s="345"/>
      <c r="JS190" s="346"/>
      <c r="JT190" s="346"/>
      <c r="JU190" s="480"/>
      <c r="JV190" s="480"/>
      <c r="JX190" s="345"/>
      <c r="JY190" s="346"/>
      <c r="JZ190" s="346"/>
      <c r="KA190" s="480"/>
      <c r="KB190" s="480"/>
      <c r="KD190" s="345"/>
      <c r="KE190" s="346"/>
      <c r="KF190" s="346"/>
      <c r="KG190" s="480"/>
      <c r="KH190" s="480"/>
      <c r="KJ190" s="345"/>
      <c r="KK190" s="346"/>
      <c r="KL190" s="346"/>
      <c r="KM190" s="480"/>
      <c r="KN190" s="480"/>
      <c r="KP190" s="345"/>
      <c r="KQ190" s="346"/>
      <c r="KR190" s="346"/>
      <c r="KS190" s="480"/>
      <c r="KT190" s="480"/>
      <c r="KV190" s="345"/>
      <c r="KW190" s="346"/>
      <c r="KX190" s="346"/>
      <c r="KY190" s="480"/>
      <c r="KZ190" s="480"/>
      <c r="LB190" s="345"/>
      <c r="LC190" s="346"/>
      <c r="LD190" s="346"/>
      <c r="LE190" s="480"/>
      <c r="LF190" s="480"/>
      <c r="LH190" s="345"/>
      <c r="LI190" s="346"/>
      <c r="LJ190" s="346"/>
      <c r="LK190" s="480"/>
      <c r="LL190" s="480"/>
      <c r="LN190" s="345"/>
      <c r="LO190" s="346"/>
      <c r="LP190" s="346"/>
      <c r="LQ190" s="480"/>
      <c r="LR190" s="480"/>
      <c r="LT190" s="345"/>
      <c r="LU190" s="346"/>
      <c r="LV190" s="346"/>
      <c r="LW190" s="480"/>
      <c r="LX190" s="480"/>
      <c r="LZ190" s="345"/>
      <c r="MA190" s="346"/>
      <c r="MB190" s="346"/>
      <c r="MC190" s="480"/>
      <c r="MD190" s="480"/>
      <c r="MF190" s="345"/>
      <c r="MG190" s="346"/>
      <c r="MH190" s="346"/>
      <c r="MI190" s="480"/>
      <c r="MJ190" s="480"/>
      <c r="ML190" s="345"/>
      <c r="MM190" s="346"/>
      <c r="MN190" s="346"/>
      <c r="MO190" s="480"/>
      <c r="MP190" s="480"/>
      <c r="MR190" s="345"/>
      <c r="MS190" s="346"/>
      <c r="MT190" s="346"/>
      <c r="MU190" s="480"/>
      <c r="MV190" s="480"/>
      <c r="MX190" s="345"/>
      <c r="MY190" s="346"/>
      <c r="MZ190" s="346"/>
      <c r="NA190" s="480"/>
      <c r="NB190" s="480"/>
      <c r="ND190" s="345"/>
      <c r="NE190" s="346"/>
      <c r="NF190" s="346"/>
      <c r="NG190" s="480"/>
      <c r="NH190" s="480"/>
      <c r="NJ190" s="345"/>
      <c r="NK190" s="346"/>
      <c r="NL190" s="346"/>
      <c r="NM190" s="480"/>
      <c r="NN190" s="480"/>
      <c r="NP190" s="345"/>
      <c r="NQ190" s="346"/>
      <c r="NR190" s="346"/>
      <c r="NS190" s="480"/>
      <c r="NT190" s="480"/>
      <c r="NV190" s="345"/>
      <c r="NW190" s="346"/>
      <c r="NX190" s="346"/>
      <c r="NY190" s="480"/>
      <c r="NZ190" s="480"/>
      <c r="OB190" s="345"/>
      <c r="OC190" s="346"/>
      <c r="OD190" s="346"/>
      <c r="OE190" s="480"/>
      <c r="OF190" s="480"/>
      <c r="OH190" s="345"/>
      <c r="OI190" s="346"/>
      <c r="OJ190" s="346"/>
      <c r="OK190" s="480"/>
      <c r="OL190" s="480"/>
      <c r="ON190" s="345"/>
      <c r="OO190" s="346"/>
      <c r="OP190" s="346"/>
      <c r="OQ190" s="480"/>
      <c r="OR190" s="480"/>
      <c r="OT190" s="345"/>
      <c r="OU190" s="346"/>
      <c r="OV190" s="346"/>
      <c r="OW190" s="480"/>
      <c r="OX190" s="480"/>
      <c r="OZ190" s="345"/>
      <c r="PA190" s="346"/>
      <c r="PB190" s="346"/>
      <c r="PC190" s="480"/>
      <c r="PD190" s="480"/>
      <c r="PF190" s="345"/>
      <c r="PG190" s="346"/>
      <c r="PH190" s="346"/>
      <c r="PI190" s="480"/>
      <c r="PJ190" s="480"/>
      <c r="PL190" s="345"/>
      <c r="PM190" s="346"/>
      <c r="PN190" s="346"/>
      <c r="PO190" s="480"/>
      <c r="PP190" s="480"/>
      <c r="PR190" s="345"/>
      <c r="PS190" s="346"/>
      <c r="PT190" s="346"/>
      <c r="PU190" s="480"/>
      <c r="PV190" s="480"/>
    </row>
    <row r="191" spans="1:439" s="348" customFormat="1">
      <c r="A191" s="349"/>
      <c r="B191" s="350"/>
      <c r="C191" s="350"/>
      <c r="D191" s="345"/>
      <c r="E191" s="345"/>
      <c r="F191" s="345"/>
      <c r="G191" s="345"/>
      <c r="H191" s="345"/>
      <c r="I191" s="345"/>
      <c r="J191" s="345"/>
      <c r="K191" s="351"/>
      <c r="N191" s="345"/>
      <c r="O191" s="345"/>
      <c r="P191" s="345"/>
      <c r="Q191" s="351"/>
      <c r="T191" s="345"/>
      <c r="U191" s="345"/>
      <c r="V191" s="345"/>
      <c r="W191" s="351"/>
      <c r="Z191" s="345"/>
      <c r="AA191" s="345"/>
      <c r="AB191" s="345"/>
      <c r="AC191" s="351"/>
      <c r="AF191" s="345"/>
      <c r="AG191" s="345"/>
      <c r="AH191" s="345"/>
      <c r="AI191" s="351"/>
      <c r="AL191" s="345"/>
      <c r="AM191" s="345"/>
      <c r="AN191" s="345"/>
      <c r="AO191" s="351"/>
      <c r="AR191" s="345"/>
      <c r="AS191" s="345"/>
      <c r="AT191" s="345"/>
      <c r="AU191" s="351"/>
      <c r="AX191" s="345"/>
      <c r="AY191" s="345"/>
      <c r="AZ191" s="345"/>
      <c r="BA191" s="351"/>
      <c r="BD191" s="345"/>
      <c r="BE191" s="345"/>
      <c r="BF191" s="345"/>
      <c r="BG191" s="351"/>
      <c r="BJ191" s="345"/>
      <c r="BK191" s="345"/>
      <c r="BL191" s="345"/>
      <c r="BM191" s="351"/>
      <c r="BP191" s="345"/>
      <c r="BQ191" s="345"/>
      <c r="BR191" s="345"/>
      <c r="BS191" s="351"/>
      <c r="BV191" s="345"/>
      <c r="BW191" s="345"/>
      <c r="BX191" s="345"/>
      <c r="BY191" s="351"/>
      <c r="CB191" s="345"/>
      <c r="CC191" s="345"/>
      <c r="CD191" s="345"/>
      <c r="CE191" s="351"/>
      <c r="CH191" s="345"/>
      <c r="CI191" s="345"/>
      <c r="CJ191" s="345"/>
      <c r="CK191" s="351"/>
      <c r="CN191" s="345"/>
      <c r="CO191" s="345"/>
      <c r="CP191" s="345"/>
      <c r="CQ191" s="351"/>
      <c r="CT191" s="345"/>
      <c r="CU191" s="345"/>
      <c r="CV191" s="345"/>
      <c r="CW191" s="351"/>
      <c r="CZ191" s="345"/>
      <c r="DA191" s="345"/>
      <c r="DB191" s="345"/>
      <c r="DC191" s="351"/>
      <c r="DF191" s="345"/>
      <c r="DG191" s="345"/>
      <c r="DH191" s="345"/>
      <c r="DI191" s="351"/>
      <c r="DL191" s="345"/>
      <c r="DM191" s="345"/>
      <c r="DN191" s="345"/>
      <c r="DO191" s="351"/>
      <c r="DR191" s="345"/>
      <c r="DS191" s="345"/>
      <c r="DT191" s="345"/>
      <c r="DU191" s="351"/>
      <c r="DX191" s="345"/>
      <c r="DY191" s="345"/>
      <c r="DZ191" s="345"/>
      <c r="EA191" s="351"/>
      <c r="ED191" s="345"/>
      <c r="EE191" s="345"/>
      <c r="EF191" s="345"/>
      <c r="EG191" s="351"/>
      <c r="EJ191" s="345"/>
      <c r="EK191" s="345"/>
      <c r="EL191" s="345"/>
      <c r="EM191" s="351"/>
      <c r="EP191" s="345"/>
      <c r="EQ191" s="345"/>
      <c r="ER191" s="345"/>
      <c r="ES191" s="351"/>
      <c r="EV191" s="345"/>
      <c r="EW191" s="345"/>
      <c r="EX191" s="345"/>
      <c r="EY191" s="351"/>
      <c r="FB191" s="345"/>
      <c r="FC191" s="345"/>
      <c r="FD191" s="345"/>
      <c r="FE191" s="351"/>
      <c r="FH191" s="345"/>
      <c r="FI191" s="345"/>
      <c r="FJ191" s="345"/>
      <c r="FK191" s="351"/>
      <c r="FN191" s="345"/>
      <c r="FO191" s="345"/>
      <c r="FP191" s="345"/>
      <c r="FQ191" s="351"/>
      <c r="FT191" s="345"/>
      <c r="FU191" s="345"/>
      <c r="FV191" s="345"/>
      <c r="FW191" s="351"/>
      <c r="FZ191" s="345"/>
      <c r="GA191" s="345"/>
      <c r="GB191" s="345"/>
      <c r="GC191" s="351"/>
      <c r="GF191" s="345"/>
      <c r="GG191" s="345"/>
      <c r="GH191" s="345"/>
      <c r="GI191" s="351"/>
      <c r="GL191" s="345"/>
      <c r="GM191" s="345"/>
      <c r="GN191" s="345"/>
      <c r="GO191" s="351"/>
      <c r="GR191" s="345"/>
      <c r="GS191" s="345"/>
      <c r="GT191" s="345"/>
      <c r="GU191" s="351"/>
      <c r="GX191" s="345"/>
      <c r="GY191" s="345"/>
      <c r="GZ191" s="345"/>
      <c r="HA191" s="351"/>
      <c r="HD191" s="345"/>
      <c r="HE191" s="345"/>
      <c r="HF191" s="345"/>
      <c r="HG191" s="351"/>
      <c r="HJ191" s="345"/>
      <c r="HK191" s="345"/>
      <c r="HL191" s="345"/>
      <c r="HM191" s="351"/>
      <c r="HP191" s="345"/>
      <c r="HQ191" s="345"/>
      <c r="HR191" s="345"/>
      <c r="HS191" s="351"/>
      <c r="HV191" s="345"/>
      <c r="HW191" s="345"/>
      <c r="HX191" s="345"/>
      <c r="HY191" s="351"/>
      <c r="IB191" s="345"/>
      <c r="IC191" s="345"/>
      <c r="ID191" s="345"/>
      <c r="IE191" s="351"/>
      <c r="IH191" s="345"/>
      <c r="II191" s="345"/>
      <c r="IJ191" s="345"/>
      <c r="IK191" s="351"/>
      <c r="IN191" s="345"/>
      <c r="IO191" s="345"/>
      <c r="IP191" s="345"/>
      <c r="IQ191" s="351"/>
      <c r="IT191" s="345"/>
      <c r="IU191" s="345"/>
      <c r="IV191" s="345"/>
      <c r="IW191" s="351"/>
      <c r="IZ191" s="345"/>
      <c r="JA191" s="345"/>
      <c r="JB191" s="345"/>
      <c r="JC191" s="351"/>
      <c r="JF191" s="345"/>
      <c r="JG191" s="345"/>
      <c r="JH191" s="345"/>
      <c r="JI191" s="351"/>
      <c r="JL191" s="345"/>
      <c r="JM191" s="345"/>
      <c r="JN191" s="345"/>
      <c r="JO191" s="351"/>
      <c r="JR191" s="345"/>
      <c r="JS191" s="345"/>
      <c r="JT191" s="345"/>
      <c r="JU191" s="351"/>
      <c r="JX191" s="345"/>
      <c r="JY191" s="345"/>
      <c r="JZ191" s="345"/>
      <c r="KA191" s="351"/>
      <c r="KD191" s="345"/>
      <c r="KE191" s="345"/>
      <c r="KF191" s="345"/>
      <c r="KG191" s="351"/>
      <c r="KJ191" s="345"/>
      <c r="KK191" s="345"/>
      <c r="KL191" s="345"/>
      <c r="KM191" s="351"/>
      <c r="KP191" s="345"/>
      <c r="KQ191" s="345"/>
      <c r="KR191" s="345"/>
      <c r="KS191" s="351"/>
      <c r="KV191" s="345"/>
      <c r="KW191" s="345"/>
      <c r="KX191" s="345"/>
      <c r="KY191" s="351"/>
      <c r="LB191" s="345"/>
      <c r="LC191" s="345"/>
      <c r="LD191" s="345"/>
      <c r="LE191" s="351"/>
      <c r="LH191" s="345"/>
      <c r="LI191" s="345"/>
      <c r="LJ191" s="345"/>
      <c r="LK191" s="351"/>
      <c r="LN191" s="345"/>
      <c r="LO191" s="345"/>
      <c r="LP191" s="345"/>
      <c r="LQ191" s="351"/>
      <c r="LT191" s="345"/>
      <c r="LU191" s="345"/>
      <c r="LV191" s="345"/>
      <c r="LW191" s="351"/>
      <c r="LZ191" s="345"/>
      <c r="MA191" s="345"/>
      <c r="MB191" s="345"/>
      <c r="MC191" s="351"/>
      <c r="MF191" s="345"/>
      <c r="MG191" s="345"/>
      <c r="MH191" s="345"/>
      <c r="MI191" s="351"/>
      <c r="ML191" s="345"/>
      <c r="MM191" s="345"/>
      <c r="MN191" s="345"/>
      <c r="MO191" s="351"/>
      <c r="MR191" s="345"/>
      <c r="MS191" s="345"/>
      <c r="MT191" s="345"/>
      <c r="MU191" s="351"/>
      <c r="MX191" s="345"/>
      <c r="MY191" s="345"/>
      <c r="MZ191" s="345"/>
      <c r="NA191" s="351"/>
      <c r="ND191" s="345"/>
      <c r="NE191" s="345"/>
      <c r="NF191" s="345"/>
      <c r="NG191" s="351"/>
      <c r="NJ191" s="345"/>
      <c r="NK191" s="345"/>
      <c r="NL191" s="345"/>
      <c r="NM191" s="351"/>
      <c r="NP191" s="345"/>
      <c r="NQ191" s="345"/>
      <c r="NR191" s="345"/>
      <c r="NS191" s="351"/>
      <c r="NV191" s="345"/>
      <c r="NW191" s="345"/>
      <c r="NX191" s="345"/>
      <c r="NY191" s="351"/>
      <c r="OB191" s="345"/>
      <c r="OC191" s="345"/>
      <c r="OD191" s="345"/>
      <c r="OE191" s="351"/>
      <c r="OH191" s="345"/>
      <c r="OI191" s="345"/>
      <c r="OJ191" s="345"/>
      <c r="OK191" s="351"/>
      <c r="ON191" s="345"/>
      <c r="OO191" s="345"/>
      <c r="OP191" s="345"/>
      <c r="OQ191" s="351"/>
      <c r="OT191" s="345"/>
      <c r="OU191" s="345"/>
      <c r="OV191" s="345"/>
      <c r="OW191" s="351"/>
      <c r="OZ191" s="345"/>
      <c r="PA191" s="345"/>
      <c r="PB191" s="345"/>
      <c r="PC191" s="351"/>
      <c r="PF191" s="345"/>
      <c r="PG191" s="345"/>
      <c r="PH191" s="345"/>
      <c r="PI191" s="351"/>
      <c r="PL191" s="345"/>
      <c r="PM191" s="345"/>
      <c r="PN191" s="345"/>
      <c r="PO191" s="351"/>
      <c r="PR191" s="345"/>
      <c r="PS191" s="345"/>
      <c r="PT191" s="345"/>
      <c r="PU191" s="351"/>
    </row>
    <row r="192" spans="1:439" s="348" customFormat="1">
      <c r="A192" s="350"/>
      <c r="B192" s="350"/>
      <c r="C192" s="350"/>
      <c r="D192" s="345"/>
      <c r="E192" s="345"/>
      <c r="F192" s="345"/>
      <c r="G192" s="345"/>
      <c r="H192" s="345"/>
      <c r="I192" s="345"/>
      <c r="J192" s="345"/>
      <c r="K192" s="352"/>
      <c r="L192" s="353"/>
      <c r="N192" s="345"/>
      <c r="O192" s="345"/>
      <c r="P192" s="345"/>
      <c r="Q192" s="352"/>
      <c r="R192" s="353"/>
      <c r="S192" s="353"/>
      <c r="T192" s="345"/>
      <c r="U192" s="345"/>
      <c r="V192" s="345"/>
      <c r="W192" s="352"/>
      <c r="X192" s="353"/>
      <c r="Y192" s="353"/>
      <c r="Z192" s="345"/>
      <c r="AA192" s="345"/>
      <c r="AB192" s="345"/>
      <c r="AC192" s="352"/>
      <c r="AD192" s="353"/>
      <c r="AE192" s="353"/>
      <c r="AF192" s="345"/>
      <c r="AG192" s="345"/>
      <c r="AH192" s="345"/>
      <c r="AI192" s="352"/>
      <c r="AJ192" s="353"/>
      <c r="AK192" s="353"/>
      <c r="AL192" s="345"/>
      <c r="AM192" s="345"/>
      <c r="AN192" s="345"/>
      <c r="AO192" s="352"/>
      <c r="AP192" s="353"/>
      <c r="AQ192" s="353"/>
      <c r="AR192" s="345"/>
      <c r="AS192" s="345"/>
      <c r="AT192" s="345"/>
      <c r="AU192" s="352"/>
      <c r="AV192" s="353"/>
      <c r="AW192" s="353"/>
      <c r="AX192" s="345"/>
      <c r="AY192" s="345"/>
      <c r="AZ192" s="345"/>
      <c r="BA192" s="352"/>
      <c r="BB192" s="353"/>
      <c r="BC192" s="353"/>
      <c r="BD192" s="345"/>
      <c r="BE192" s="345"/>
      <c r="BF192" s="345"/>
      <c r="BG192" s="352"/>
      <c r="BH192" s="353"/>
      <c r="BI192" s="353"/>
      <c r="BJ192" s="345"/>
      <c r="BK192" s="345"/>
      <c r="BL192" s="345"/>
      <c r="BM192" s="352"/>
      <c r="BN192" s="353"/>
      <c r="BO192" s="353"/>
      <c r="BP192" s="345"/>
      <c r="BQ192" s="345"/>
      <c r="BR192" s="345"/>
      <c r="BS192" s="352"/>
      <c r="BT192" s="353"/>
      <c r="BU192" s="353"/>
      <c r="BV192" s="345"/>
      <c r="BW192" s="345"/>
      <c r="BX192" s="345"/>
      <c r="BY192" s="352"/>
      <c r="BZ192" s="353"/>
      <c r="CA192" s="353"/>
      <c r="CB192" s="345"/>
      <c r="CC192" s="345"/>
      <c r="CD192" s="345"/>
      <c r="CE192" s="352"/>
      <c r="CF192" s="353"/>
      <c r="CG192" s="353"/>
      <c r="CH192" s="345"/>
      <c r="CI192" s="345"/>
      <c r="CJ192" s="345"/>
      <c r="CK192" s="352"/>
      <c r="CL192" s="353"/>
      <c r="CM192" s="353"/>
      <c r="CN192" s="345"/>
      <c r="CO192" s="345"/>
      <c r="CP192" s="345"/>
      <c r="CQ192" s="352"/>
      <c r="CR192" s="353"/>
      <c r="CS192" s="353"/>
      <c r="CT192" s="345"/>
      <c r="CU192" s="345"/>
      <c r="CV192" s="345"/>
      <c r="CW192" s="352"/>
      <c r="CX192" s="353"/>
      <c r="CY192" s="353"/>
      <c r="CZ192" s="345"/>
      <c r="DA192" s="345"/>
      <c r="DB192" s="345"/>
      <c r="DC192" s="352"/>
      <c r="DD192" s="353"/>
      <c r="DE192" s="353"/>
      <c r="DF192" s="345"/>
      <c r="DG192" s="345"/>
      <c r="DH192" s="345"/>
      <c r="DI192" s="352"/>
      <c r="DJ192" s="353"/>
      <c r="DK192" s="353"/>
      <c r="DL192" s="345"/>
      <c r="DM192" s="345"/>
      <c r="DN192" s="345"/>
      <c r="DO192" s="352"/>
      <c r="DP192" s="353"/>
      <c r="DQ192" s="353"/>
      <c r="DR192" s="345"/>
      <c r="DS192" s="345"/>
      <c r="DT192" s="345"/>
      <c r="DU192" s="352"/>
      <c r="DV192" s="353"/>
      <c r="DW192" s="353"/>
      <c r="DX192" s="345"/>
      <c r="DY192" s="345"/>
      <c r="DZ192" s="345"/>
      <c r="EA192" s="352"/>
      <c r="EB192" s="353"/>
      <c r="EC192" s="353"/>
      <c r="ED192" s="345"/>
      <c r="EE192" s="345"/>
      <c r="EF192" s="345"/>
      <c r="EG192" s="352"/>
      <c r="EH192" s="353"/>
      <c r="EI192" s="353"/>
      <c r="EJ192" s="345"/>
      <c r="EK192" s="345"/>
      <c r="EL192" s="345"/>
      <c r="EM192" s="352"/>
      <c r="EN192" s="353"/>
      <c r="EO192" s="353"/>
      <c r="EP192" s="345"/>
      <c r="EQ192" s="345"/>
      <c r="ER192" s="345"/>
      <c r="ES192" s="352"/>
      <c r="ET192" s="353"/>
      <c r="EU192" s="353"/>
      <c r="EV192" s="345"/>
      <c r="EW192" s="345"/>
      <c r="EX192" s="345"/>
      <c r="EY192" s="352"/>
      <c r="EZ192" s="353"/>
      <c r="FA192" s="353"/>
      <c r="FB192" s="345"/>
      <c r="FC192" s="345"/>
      <c r="FD192" s="345"/>
      <c r="FE192" s="352"/>
      <c r="FF192" s="353"/>
      <c r="FG192" s="353"/>
      <c r="FH192" s="345"/>
      <c r="FI192" s="345"/>
      <c r="FJ192" s="345"/>
      <c r="FK192" s="352"/>
      <c r="FL192" s="353"/>
      <c r="FM192" s="353"/>
      <c r="FN192" s="345"/>
      <c r="FO192" s="345"/>
      <c r="FP192" s="345"/>
      <c r="FQ192" s="352"/>
      <c r="FR192" s="353"/>
      <c r="FS192" s="353"/>
      <c r="FT192" s="345"/>
      <c r="FU192" s="345"/>
      <c r="FV192" s="345"/>
      <c r="FW192" s="352"/>
      <c r="FX192" s="353"/>
      <c r="FY192" s="353"/>
      <c r="FZ192" s="345"/>
      <c r="GA192" s="345"/>
      <c r="GB192" s="345"/>
      <c r="GC192" s="352"/>
      <c r="GD192" s="353"/>
      <c r="GE192" s="353"/>
      <c r="GF192" s="345"/>
      <c r="GG192" s="345"/>
      <c r="GH192" s="345"/>
      <c r="GI192" s="352"/>
      <c r="GJ192" s="353"/>
      <c r="GK192" s="353"/>
      <c r="GL192" s="345"/>
      <c r="GM192" s="345"/>
      <c r="GN192" s="345"/>
      <c r="GO192" s="352"/>
      <c r="GP192" s="353"/>
      <c r="GQ192" s="353"/>
      <c r="GR192" s="345"/>
      <c r="GS192" s="345"/>
      <c r="GT192" s="345"/>
      <c r="GU192" s="352"/>
      <c r="GV192" s="353"/>
      <c r="GW192" s="353"/>
      <c r="GX192" s="345"/>
      <c r="GY192" s="345"/>
      <c r="GZ192" s="345"/>
      <c r="HA192" s="352"/>
      <c r="HB192" s="353"/>
      <c r="HC192" s="353"/>
      <c r="HD192" s="345"/>
      <c r="HE192" s="345"/>
      <c r="HF192" s="345"/>
      <c r="HG192" s="352"/>
      <c r="HH192" s="353"/>
      <c r="HI192" s="353"/>
      <c r="HJ192" s="345"/>
      <c r="HK192" s="345"/>
      <c r="HL192" s="345"/>
      <c r="HM192" s="352"/>
      <c r="HN192" s="353"/>
      <c r="HO192" s="353"/>
      <c r="HP192" s="345"/>
      <c r="HQ192" s="345"/>
      <c r="HR192" s="345"/>
      <c r="HS192" s="352"/>
      <c r="HT192" s="353"/>
      <c r="HU192" s="353"/>
      <c r="HV192" s="345"/>
      <c r="HW192" s="345"/>
      <c r="HX192" s="345"/>
      <c r="HY192" s="352"/>
      <c r="HZ192" s="353"/>
      <c r="IA192" s="353"/>
      <c r="IB192" s="345"/>
      <c r="IC192" s="345"/>
      <c r="ID192" s="345"/>
      <c r="IE192" s="352"/>
      <c r="IF192" s="353"/>
      <c r="IG192" s="353"/>
      <c r="IH192" s="345"/>
      <c r="II192" s="345"/>
      <c r="IJ192" s="345"/>
      <c r="IK192" s="352"/>
      <c r="IL192" s="353"/>
      <c r="IM192" s="353"/>
      <c r="IN192" s="345"/>
      <c r="IO192" s="345"/>
      <c r="IP192" s="345"/>
      <c r="IQ192" s="352"/>
      <c r="IR192" s="353"/>
      <c r="IS192" s="353"/>
      <c r="IT192" s="345"/>
      <c r="IU192" s="345"/>
      <c r="IV192" s="345"/>
      <c r="IW192" s="352"/>
      <c r="IX192" s="353"/>
      <c r="IY192" s="353"/>
      <c r="IZ192" s="345"/>
      <c r="JA192" s="345"/>
      <c r="JB192" s="345"/>
      <c r="JC192" s="352"/>
      <c r="JD192" s="353"/>
      <c r="JE192" s="353"/>
      <c r="JF192" s="345"/>
      <c r="JG192" s="345"/>
      <c r="JH192" s="345"/>
      <c r="JI192" s="352"/>
      <c r="JJ192" s="353"/>
      <c r="JK192" s="353"/>
      <c r="JL192" s="345"/>
      <c r="JM192" s="345"/>
      <c r="JN192" s="345"/>
      <c r="JO192" s="352"/>
      <c r="JP192" s="353"/>
      <c r="JQ192" s="353"/>
      <c r="JR192" s="345"/>
      <c r="JS192" s="345"/>
      <c r="JT192" s="345"/>
      <c r="JU192" s="352"/>
      <c r="JV192" s="353"/>
      <c r="JW192" s="353"/>
      <c r="JX192" s="345"/>
      <c r="JY192" s="345"/>
      <c r="JZ192" s="345"/>
      <c r="KA192" s="352"/>
      <c r="KB192" s="353"/>
      <c r="KC192" s="353"/>
      <c r="KD192" s="345"/>
      <c r="KE192" s="345"/>
      <c r="KF192" s="345"/>
      <c r="KG192" s="352"/>
      <c r="KH192" s="353"/>
      <c r="KI192" s="353"/>
      <c r="KJ192" s="345"/>
      <c r="KK192" s="345"/>
      <c r="KL192" s="345"/>
      <c r="KM192" s="352"/>
      <c r="KN192" s="353"/>
      <c r="KO192" s="353"/>
      <c r="KP192" s="345"/>
      <c r="KQ192" s="345"/>
      <c r="KR192" s="345"/>
      <c r="KS192" s="352"/>
      <c r="KT192" s="353"/>
      <c r="KU192" s="353"/>
      <c r="KV192" s="345"/>
      <c r="KW192" s="345"/>
      <c r="KX192" s="345"/>
      <c r="KY192" s="352"/>
      <c r="KZ192" s="353"/>
      <c r="LA192" s="353"/>
      <c r="LB192" s="345"/>
      <c r="LC192" s="345"/>
      <c r="LD192" s="345"/>
      <c r="LE192" s="352"/>
      <c r="LF192" s="353"/>
      <c r="LG192" s="353"/>
      <c r="LH192" s="345"/>
      <c r="LI192" s="345"/>
      <c r="LJ192" s="345"/>
      <c r="LK192" s="352"/>
      <c r="LL192" s="353"/>
      <c r="LM192" s="353"/>
      <c r="LN192" s="345"/>
      <c r="LO192" s="345"/>
      <c r="LP192" s="345"/>
      <c r="LQ192" s="352"/>
      <c r="LR192" s="353"/>
      <c r="LS192" s="353"/>
      <c r="LT192" s="345"/>
      <c r="LU192" s="345"/>
      <c r="LV192" s="345"/>
      <c r="LW192" s="352"/>
      <c r="LX192" s="353"/>
      <c r="LY192" s="353"/>
      <c r="LZ192" s="345"/>
      <c r="MA192" s="345"/>
      <c r="MB192" s="345"/>
      <c r="MC192" s="352"/>
      <c r="MD192" s="353"/>
      <c r="ME192" s="353"/>
      <c r="MF192" s="345"/>
      <c r="MG192" s="345"/>
      <c r="MH192" s="345"/>
      <c r="MI192" s="352"/>
      <c r="MJ192" s="353"/>
      <c r="MK192" s="353"/>
      <c r="ML192" s="345"/>
      <c r="MM192" s="345"/>
      <c r="MN192" s="345"/>
      <c r="MO192" s="352"/>
      <c r="MP192" s="353"/>
      <c r="MQ192" s="353"/>
      <c r="MR192" s="345"/>
      <c r="MS192" s="345"/>
      <c r="MT192" s="345"/>
      <c r="MU192" s="352"/>
      <c r="MV192" s="353"/>
      <c r="MW192" s="353"/>
      <c r="MX192" s="345"/>
      <c r="MY192" s="345"/>
      <c r="MZ192" s="345"/>
      <c r="NA192" s="352"/>
      <c r="NB192" s="353"/>
      <c r="NC192" s="353"/>
      <c r="ND192" s="345"/>
      <c r="NE192" s="345"/>
      <c r="NF192" s="345"/>
      <c r="NG192" s="352"/>
      <c r="NH192" s="353"/>
      <c r="NI192" s="353"/>
      <c r="NJ192" s="345"/>
      <c r="NK192" s="345"/>
      <c r="NL192" s="345"/>
      <c r="NM192" s="352"/>
      <c r="NN192" s="353"/>
      <c r="NO192" s="353"/>
      <c r="NP192" s="345"/>
      <c r="NQ192" s="345"/>
      <c r="NR192" s="345"/>
      <c r="NS192" s="352"/>
      <c r="NT192" s="353"/>
      <c r="NU192" s="353"/>
      <c r="NV192" s="345"/>
      <c r="NW192" s="345"/>
      <c r="NX192" s="345"/>
      <c r="NY192" s="352"/>
      <c r="NZ192" s="353"/>
      <c r="OA192" s="353"/>
      <c r="OB192" s="345"/>
      <c r="OC192" s="345"/>
      <c r="OD192" s="345"/>
      <c r="OE192" s="352"/>
      <c r="OF192" s="353"/>
      <c r="OG192" s="353"/>
      <c r="OH192" s="345"/>
      <c r="OI192" s="345"/>
      <c r="OJ192" s="345"/>
      <c r="OK192" s="352"/>
      <c r="OL192" s="353"/>
      <c r="OM192" s="353"/>
      <c r="ON192" s="345"/>
      <c r="OO192" s="345"/>
      <c r="OP192" s="345"/>
      <c r="OQ192" s="352"/>
      <c r="OR192" s="353"/>
      <c r="OS192" s="353"/>
      <c r="OT192" s="345"/>
      <c r="OU192" s="345"/>
      <c r="OV192" s="345"/>
      <c r="OW192" s="352"/>
      <c r="OX192" s="353"/>
      <c r="OY192" s="353"/>
      <c r="OZ192" s="345"/>
      <c r="PA192" s="345"/>
      <c r="PB192" s="345"/>
      <c r="PC192" s="352"/>
      <c r="PD192" s="353"/>
      <c r="PE192" s="353"/>
      <c r="PF192" s="345"/>
      <c r="PG192" s="345"/>
      <c r="PH192" s="345"/>
      <c r="PI192" s="352"/>
      <c r="PJ192" s="353"/>
      <c r="PK192" s="353"/>
      <c r="PL192" s="345"/>
      <c r="PM192" s="345"/>
      <c r="PN192" s="345"/>
      <c r="PO192" s="352"/>
      <c r="PP192" s="353"/>
      <c r="PQ192" s="353"/>
      <c r="PR192" s="345"/>
      <c r="PS192" s="345"/>
      <c r="PT192" s="345"/>
      <c r="PU192" s="352"/>
      <c r="PV192" s="353"/>
      <c r="PW192" s="353"/>
    </row>
    <row r="193" spans="1:439" s="348" customFormat="1">
      <c r="A193" s="350"/>
      <c r="B193" s="350"/>
      <c r="C193" s="350"/>
      <c r="D193" s="345"/>
      <c r="E193" s="345"/>
      <c r="F193" s="345"/>
      <c r="G193" s="345"/>
      <c r="H193" s="345"/>
      <c r="I193" s="345"/>
      <c r="J193" s="345"/>
      <c r="K193" s="352"/>
      <c r="L193" s="353"/>
      <c r="N193" s="345"/>
      <c r="O193" s="345"/>
      <c r="P193" s="345"/>
      <c r="Q193" s="352"/>
      <c r="R193" s="353"/>
      <c r="S193" s="353"/>
      <c r="T193" s="345"/>
      <c r="U193" s="345"/>
      <c r="V193" s="345"/>
      <c r="W193" s="352"/>
      <c r="X193" s="353"/>
      <c r="Y193" s="353"/>
      <c r="Z193" s="345"/>
      <c r="AA193" s="345"/>
      <c r="AB193" s="345"/>
      <c r="AC193" s="352"/>
      <c r="AD193" s="353"/>
      <c r="AE193" s="353"/>
      <c r="AF193" s="345"/>
      <c r="AG193" s="345"/>
      <c r="AH193" s="345"/>
      <c r="AI193" s="352"/>
      <c r="AJ193" s="353"/>
      <c r="AK193" s="353"/>
      <c r="AL193" s="345"/>
      <c r="AM193" s="345"/>
      <c r="AN193" s="345"/>
      <c r="AO193" s="352"/>
      <c r="AP193" s="353"/>
      <c r="AQ193" s="353"/>
      <c r="AR193" s="345"/>
      <c r="AS193" s="345"/>
      <c r="AT193" s="345"/>
      <c r="AU193" s="352"/>
      <c r="AV193" s="353"/>
      <c r="AW193" s="353"/>
      <c r="AX193" s="345"/>
      <c r="AY193" s="345"/>
      <c r="AZ193" s="345"/>
      <c r="BA193" s="352"/>
      <c r="BB193" s="353"/>
      <c r="BC193" s="353"/>
      <c r="BD193" s="345"/>
      <c r="BE193" s="345"/>
      <c r="BF193" s="345"/>
      <c r="BG193" s="352"/>
      <c r="BH193" s="353"/>
      <c r="BI193" s="353"/>
      <c r="BJ193" s="345"/>
      <c r="BK193" s="345"/>
      <c r="BL193" s="345"/>
      <c r="BM193" s="352"/>
      <c r="BN193" s="353"/>
      <c r="BO193" s="353"/>
      <c r="BP193" s="345"/>
      <c r="BQ193" s="345"/>
      <c r="BR193" s="345"/>
      <c r="BS193" s="352"/>
      <c r="BT193" s="353"/>
      <c r="BU193" s="353"/>
      <c r="BV193" s="345"/>
      <c r="BW193" s="345"/>
      <c r="BX193" s="345"/>
      <c r="BY193" s="352"/>
      <c r="BZ193" s="353"/>
      <c r="CA193" s="353"/>
      <c r="CB193" s="345"/>
      <c r="CC193" s="345"/>
      <c r="CD193" s="345"/>
      <c r="CE193" s="352"/>
      <c r="CF193" s="353"/>
      <c r="CG193" s="353"/>
      <c r="CH193" s="345"/>
      <c r="CI193" s="345"/>
      <c r="CJ193" s="345"/>
      <c r="CK193" s="352"/>
      <c r="CL193" s="353"/>
      <c r="CM193" s="353"/>
      <c r="CN193" s="345"/>
      <c r="CO193" s="345"/>
      <c r="CP193" s="345"/>
      <c r="CQ193" s="352"/>
      <c r="CR193" s="353"/>
      <c r="CS193" s="353"/>
      <c r="CT193" s="345"/>
      <c r="CU193" s="345"/>
      <c r="CV193" s="345"/>
      <c r="CW193" s="352"/>
      <c r="CX193" s="353"/>
      <c r="CY193" s="353"/>
      <c r="CZ193" s="345"/>
      <c r="DA193" s="345"/>
      <c r="DB193" s="345"/>
      <c r="DC193" s="352"/>
      <c r="DD193" s="353"/>
      <c r="DE193" s="353"/>
      <c r="DF193" s="345"/>
      <c r="DG193" s="345"/>
      <c r="DH193" s="345"/>
      <c r="DI193" s="352"/>
      <c r="DJ193" s="353"/>
      <c r="DK193" s="353"/>
      <c r="DL193" s="345"/>
      <c r="DM193" s="345"/>
      <c r="DN193" s="345"/>
      <c r="DO193" s="352"/>
      <c r="DP193" s="353"/>
      <c r="DQ193" s="353"/>
      <c r="DR193" s="345"/>
      <c r="DS193" s="345"/>
      <c r="DT193" s="345"/>
      <c r="DU193" s="352"/>
      <c r="DV193" s="353"/>
      <c r="DW193" s="353"/>
      <c r="DX193" s="345"/>
      <c r="DY193" s="345"/>
      <c r="DZ193" s="345"/>
      <c r="EA193" s="352"/>
      <c r="EB193" s="353"/>
      <c r="EC193" s="353"/>
      <c r="ED193" s="345"/>
      <c r="EE193" s="345"/>
      <c r="EF193" s="345"/>
      <c r="EG193" s="352"/>
      <c r="EH193" s="353"/>
      <c r="EI193" s="353"/>
      <c r="EJ193" s="345"/>
      <c r="EK193" s="345"/>
      <c r="EL193" s="345"/>
      <c r="EM193" s="352"/>
      <c r="EN193" s="353"/>
      <c r="EO193" s="353"/>
      <c r="EP193" s="345"/>
      <c r="EQ193" s="345"/>
      <c r="ER193" s="345"/>
      <c r="ES193" s="352"/>
      <c r="ET193" s="353"/>
      <c r="EU193" s="353"/>
      <c r="EV193" s="345"/>
      <c r="EW193" s="345"/>
      <c r="EX193" s="345"/>
      <c r="EY193" s="352"/>
      <c r="EZ193" s="353"/>
      <c r="FA193" s="353"/>
      <c r="FB193" s="345"/>
      <c r="FC193" s="345"/>
      <c r="FD193" s="345"/>
      <c r="FE193" s="352"/>
      <c r="FF193" s="353"/>
      <c r="FG193" s="353"/>
      <c r="FH193" s="345"/>
      <c r="FI193" s="345"/>
      <c r="FJ193" s="345"/>
      <c r="FK193" s="352"/>
      <c r="FL193" s="353"/>
      <c r="FM193" s="353"/>
      <c r="FN193" s="345"/>
      <c r="FO193" s="345"/>
      <c r="FP193" s="345"/>
      <c r="FQ193" s="352"/>
      <c r="FR193" s="353"/>
      <c r="FS193" s="353"/>
      <c r="FT193" s="345"/>
      <c r="FU193" s="345"/>
      <c r="FV193" s="345"/>
      <c r="FW193" s="352"/>
      <c r="FX193" s="353"/>
      <c r="FY193" s="353"/>
      <c r="FZ193" s="345"/>
      <c r="GA193" s="345"/>
      <c r="GB193" s="345"/>
      <c r="GC193" s="352"/>
      <c r="GD193" s="353"/>
      <c r="GE193" s="353"/>
      <c r="GF193" s="345"/>
      <c r="GG193" s="345"/>
      <c r="GH193" s="345"/>
      <c r="GI193" s="352"/>
      <c r="GJ193" s="353"/>
      <c r="GK193" s="353"/>
      <c r="GL193" s="345"/>
      <c r="GM193" s="345"/>
      <c r="GN193" s="345"/>
      <c r="GO193" s="352"/>
      <c r="GP193" s="353"/>
      <c r="GQ193" s="353"/>
      <c r="GR193" s="345"/>
      <c r="GS193" s="345"/>
      <c r="GT193" s="345"/>
      <c r="GU193" s="352"/>
      <c r="GV193" s="353"/>
      <c r="GW193" s="353"/>
      <c r="GX193" s="345"/>
      <c r="GY193" s="345"/>
      <c r="GZ193" s="345"/>
      <c r="HA193" s="352"/>
      <c r="HB193" s="353"/>
      <c r="HC193" s="353"/>
      <c r="HD193" s="345"/>
      <c r="HE193" s="345"/>
      <c r="HF193" s="345"/>
      <c r="HG193" s="352"/>
      <c r="HH193" s="353"/>
      <c r="HI193" s="353"/>
      <c r="HJ193" s="345"/>
      <c r="HK193" s="345"/>
      <c r="HL193" s="345"/>
      <c r="HM193" s="352"/>
      <c r="HN193" s="353"/>
      <c r="HO193" s="353"/>
      <c r="HP193" s="345"/>
      <c r="HQ193" s="345"/>
      <c r="HR193" s="345"/>
      <c r="HS193" s="352"/>
      <c r="HT193" s="353"/>
      <c r="HU193" s="353"/>
      <c r="HV193" s="345"/>
      <c r="HW193" s="345"/>
      <c r="HX193" s="345"/>
      <c r="HY193" s="352"/>
      <c r="HZ193" s="353"/>
      <c r="IA193" s="353"/>
      <c r="IB193" s="345"/>
      <c r="IC193" s="345"/>
      <c r="ID193" s="345"/>
      <c r="IE193" s="352"/>
      <c r="IF193" s="353"/>
      <c r="IG193" s="353"/>
      <c r="IH193" s="345"/>
      <c r="II193" s="345"/>
      <c r="IJ193" s="345"/>
      <c r="IK193" s="352"/>
      <c r="IL193" s="353"/>
      <c r="IM193" s="353"/>
      <c r="IN193" s="345"/>
      <c r="IO193" s="345"/>
      <c r="IP193" s="345"/>
      <c r="IQ193" s="352"/>
      <c r="IR193" s="353"/>
      <c r="IS193" s="353"/>
      <c r="IT193" s="345"/>
      <c r="IU193" s="345"/>
      <c r="IV193" s="345"/>
      <c r="IW193" s="352"/>
      <c r="IX193" s="353"/>
      <c r="IY193" s="353"/>
      <c r="IZ193" s="345"/>
      <c r="JA193" s="345"/>
      <c r="JB193" s="345"/>
      <c r="JC193" s="352"/>
      <c r="JD193" s="353"/>
      <c r="JE193" s="353"/>
      <c r="JF193" s="345"/>
      <c r="JG193" s="345"/>
      <c r="JH193" s="345"/>
      <c r="JI193" s="352"/>
      <c r="JJ193" s="353"/>
      <c r="JK193" s="353"/>
      <c r="JL193" s="345"/>
      <c r="JM193" s="345"/>
      <c r="JN193" s="345"/>
      <c r="JO193" s="352"/>
      <c r="JP193" s="353"/>
      <c r="JQ193" s="353"/>
      <c r="JR193" s="345"/>
      <c r="JS193" s="345"/>
      <c r="JT193" s="345"/>
      <c r="JU193" s="352"/>
      <c r="JV193" s="353"/>
      <c r="JW193" s="353"/>
      <c r="JX193" s="345"/>
      <c r="JY193" s="345"/>
      <c r="JZ193" s="345"/>
      <c r="KA193" s="352"/>
      <c r="KB193" s="353"/>
      <c r="KC193" s="353"/>
      <c r="KD193" s="345"/>
      <c r="KE193" s="345"/>
      <c r="KF193" s="345"/>
      <c r="KG193" s="352"/>
      <c r="KH193" s="353"/>
      <c r="KI193" s="353"/>
      <c r="KJ193" s="345"/>
      <c r="KK193" s="345"/>
      <c r="KL193" s="345"/>
      <c r="KM193" s="352"/>
      <c r="KN193" s="353"/>
      <c r="KO193" s="353"/>
      <c r="KP193" s="345"/>
      <c r="KQ193" s="345"/>
      <c r="KR193" s="345"/>
      <c r="KS193" s="352"/>
      <c r="KT193" s="353"/>
      <c r="KU193" s="353"/>
      <c r="KV193" s="345"/>
      <c r="KW193" s="345"/>
      <c r="KX193" s="345"/>
      <c r="KY193" s="352"/>
      <c r="KZ193" s="353"/>
      <c r="LA193" s="353"/>
      <c r="LB193" s="345"/>
      <c r="LC193" s="345"/>
      <c r="LD193" s="345"/>
      <c r="LE193" s="352"/>
      <c r="LF193" s="353"/>
      <c r="LG193" s="353"/>
      <c r="LH193" s="345"/>
      <c r="LI193" s="345"/>
      <c r="LJ193" s="345"/>
      <c r="LK193" s="352"/>
      <c r="LL193" s="353"/>
      <c r="LM193" s="353"/>
      <c r="LN193" s="345"/>
      <c r="LO193" s="345"/>
      <c r="LP193" s="345"/>
      <c r="LQ193" s="352"/>
      <c r="LR193" s="353"/>
      <c r="LS193" s="353"/>
      <c r="LT193" s="345"/>
      <c r="LU193" s="345"/>
      <c r="LV193" s="345"/>
      <c r="LW193" s="352"/>
      <c r="LX193" s="353"/>
      <c r="LY193" s="353"/>
      <c r="LZ193" s="345"/>
      <c r="MA193" s="345"/>
      <c r="MB193" s="345"/>
      <c r="MC193" s="352"/>
      <c r="MD193" s="353"/>
      <c r="ME193" s="353"/>
      <c r="MF193" s="345"/>
      <c r="MG193" s="345"/>
      <c r="MH193" s="345"/>
      <c r="MI193" s="352"/>
      <c r="MJ193" s="353"/>
      <c r="MK193" s="353"/>
      <c r="ML193" s="345"/>
      <c r="MM193" s="345"/>
      <c r="MN193" s="345"/>
      <c r="MO193" s="352"/>
      <c r="MP193" s="353"/>
      <c r="MQ193" s="353"/>
      <c r="MR193" s="345"/>
      <c r="MS193" s="345"/>
      <c r="MT193" s="345"/>
      <c r="MU193" s="352"/>
      <c r="MV193" s="353"/>
      <c r="MW193" s="353"/>
      <c r="MX193" s="345"/>
      <c r="MY193" s="345"/>
      <c r="MZ193" s="345"/>
      <c r="NA193" s="352"/>
      <c r="NB193" s="353"/>
      <c r="NC193" s="353"/>
      <c r="ND193" s="345"/>
      <c r="NE193" s="345"/>
      <c r="NF193" s="345"/>
      <c r="NG193" s="352"/>
      <c r="NH193" s="353"/>
      <c r="NI193" s="353"/>
      <c r="NJ193" s="345"/>
      <c r="NK193" s="345"/>
      <c r="NL193" s="345"/>
      <c r="NM193" s="352"/>
      <c r="NN193" s="353"/>
      <c r="NO193" s="353"/>
      <c r="NP193" s="345"/>
      <c r="NQ193" s="345"/>
      <c r="NR193" s="345"/>
      <c r="NS193" s="352"/>
      <c r="NT193" s="353"/>
      <c r="NU193" s="353"/>
      <c r="NV193" s="345"/>
      <c r="NW193" s="345"/>
      <c r="NX193" s="345"/>
      <c r="NY193" s="352"/>
      <c r="NZ193" s="353"/>
      <c r="OA193" s="353"/>
      <c r="OB193" s="345"/>
      <c r="OC193" s="345"/>
      <c r="OD193" s="345"/>
      <c r="OE193" s="352"/>
      <c r="OF193" s="353"/>
      <c r="OG193" s="353"/>
      <c r="OH193" s="345"/>
      <c r="OI193" s="345"/>
      <c r="OJ193" s="345"/>
      <c r="OK193" s="352"/>
      <c r="OL193" s="353"/>
      <c r="OM193" s="353"/>
      <c r="ON193" s="345"/>
      <c r="OO193" s="345"/>
      <c r="OP193" s="345"/>
      <c r="OQ193" s="352"/>
      <c r="OR193" s="353"/>
      <c r="OS193" s="353"/>
      <c r="OT193" s="345"/>
      <c r="OU193" s="345"/>
      <c r="OV193" s="345"/>
      <c r="OW193" s="352"/>
      <c r="OX193" s="353"/>
      <c r="OY193" s="353"/>
      <c r="OZ193" s="345"/>
      <c r="PA193" s="345"/>
      <c r="PB193" s="345"/>
      <c r="PC193" s="352"/>
      <c r="PD193" s="353"/>
      <c r="PE193" s="353"/>
      <c r="PF193" s="345"/>
      <c r="PG193" s="345"/>
      <c r="PH193" s="345"/>
      <c r="PI193" s="352"/>
      <c r="PJ193" s="353"/>
      <c r="PK193" s="353"/>
      <c r="PL193" s="345"/>
      <c r="PM193" s="345"/>
      <c r="PN193" s="345"/>
      <c r="PO193" s="352"/>
      <c r="PP193" s="353"/>
      <c r="PQ193" s="353"/>
      <c r="PR193" s="345"/>
      <c r="PS193" s="345"/>
      <c r="PT193" s="345"/>
      <c r="PU193" s="352"/>
      <c r="PV193" s="353"/>
      <c r="PW193" s="353"/>
    </row>
    <row r="194" spans="1:439" s="348" customFormat="1">
      <c r="A194" s="350"/>
      <c r="B194" s="350"/>
      <c r="C194" s="350"/>
      <c r="D194" s="354"/>
      <c r="E194" s="354"/>
      <c r="F194" s="354"/>
      <c r="G194" s="354"/>
      <c r="H194" s="354"/>
      <c r="I194" s="354"/>
      <c r="J194" s="354"/>
      <c r="K194" s="355"/>
      <c r="L194" s="356"/>
      <c r="N194" s="354"/>
      <c r="O194" s="354"/>
      <c r="P194" s="354"/>
      <c r="Q194" s="355"/>
      <c r="R194" s="356"/>
      <c r="S194" s="356"/>
      <c r="T194" s="354"/>
      <c r="U194" s="354"/>
      <c r="V194" s="354"/>
      <c r="W194" s="355"/>
      <c r="X194" s="356"/>
      <c r="Y194" s="356"/>
      <c r="Z194" s="354"/>
      <c r="AA194" s="354"/>
      <c r="AB194" s="354"/>
      <c r="AC194" s="355"/>
      <c r="AD194" s="356"/>
      <c r="AE194" s="356"/>
      <c r="AF194" s="354"/>
      <c r="AG194" s="354"/>
      <c r="AH194" s="354"/>
      <c r="AI194" s="355"/>
      <c r="AJ194" s="356"/>
      <c r="AK194" s="356"/>
      <c r="AL194" s="354"/>
      <c r="AM194" s="354"/>
      <c r="AN194" s="354"/>
      <c r="AO194" s="355"/>
      <c r="AP194" s="356"/>
      <c r="AQ194" s="356"/>
      <c r="AR194" s="354"/>
      <c r="AS194" s="354"/>
      <c r="AT194" s="354"/>
      <c r="AU194" s="355"/>
      <c r="AV194" s="356"/>
      <c r="AW194" s="356"/>
      <c r="AX194" s="354"/>
      <c r="AY194" s="354"/>
      <c r="AZ194" s="354"/>
      <c r="BA194" s="355"/>
      <c r="BB194" s="356"/>
      <c r="BC194" s="356"/>
      <c r="BD194" s="354"/>
      <c r="BE194" s="354"/>
      <c r="BF194" s="354"/>
      <c r="BG194" s="355"/>
      <c r="BH194" s="356"/>
      <c r="BI194" s="356"/>
      <c r="BJ194" s="354"/>
      <c r="BK194" s="354"/>
      <c r="BL194" s="354"/>
      <c r="BM194" s="355"/>
      <c r="BN194" s="356"/>
      <c r="BO194" s="356"/>
      <c r="BP194" s="354"/>
      <c r="BQ194" s="354"/>
      <c r="BR194" s="354"/>
      <c r="BS194" s="355"/>
      <c r="BT194" s="356"/>
      <c r="BU194" s="356"/>
      <c r="BV194" s="354"/>
      <c r="BW194" s="354"/>
      <c r="BX194" s="354"/>
      <c r="BY194" s="355"/>
      <c r="BZ194" s="356"/>
      <c r="CA194" s="356"/>
      <c r="CB194" s="354"/>
      <c r="CC194" s="354"/>
      <c r="CD194" s="354"/>
      <c r="CE194" s="355"/>
      <c r="CF194" s="356"/>
      <c r="CG194" s="356"/>
      <c r="CH194" s="354"/>
      <c r="CI194" s="354"/>
      <c r="CJ194" s="354"/>
      <c r="CK194" s="355"/>
      <c r="CL194" s="356"/>
      <c r="CM194" s="356"/>
      <c r="CN194" s="354"/>
      <c r="CO194" s="354"/>
      <c r="CP194" s="354"/>
      <c r="CQ194" s="355"/>
      <c r="CR194" s="356"/>
      <c r="CS194" s="356"/>
      <c r="CT194" s="354"/>
      <c r="CU194" s="354"/>
      <c r="CV194" s="354"/>
      <c r="CW194" s="355"/>
      <c r="CX194" s="356"/>
      <c r="CY194" s="356"/>
      <c r="CZ194" s="354"/>
      <c r="DA194" s="354"/>
      <c r="DB194" s="354"/>
      <c r="DC194" s="355"/>
      <c r="DD194" s="356"/>
      <c r="DE194" s="356"/>
      <c r="DF194" s="354"/>
      <c r="DG194" s="354"/>
      <c r="DH194" s="354"/>
      <c r="DI194" s="355"/>
      <c r="DJ194" s="356"/>
      <c r="DK194" s="356"/>
      <c r="DL194" s="354"/>
      <c r="DM194" s="354"/>
      <c r="DN194" s="354"/>
      <c r="DO194" s="355"/>
      <c r="DP194" s="356"/>
      <c r="DQ194" s="356"/>
      <c r="DR194" s="354"/>
      <c r="DS194" s="354"/>
      <c r="DT194" s="354"/>
      <c r="DU194" s="355"/>
      <c r="DV194" s="356"/>
      <c r="DW194" s="356"/>
      <c r="DX194" s="354"/>
      <c r="DY194" s="354"/>
      <c r="DZ194" s="354"/>
      <c r="EA194" s="355"/>
      <c r="EB194" s="356"/>
      <c r="EC194" s="356"/>
      <c r="ED194" s="354"/>
      <c r="EE194" s="354"/>
      <c r="EF194" s="354"/>
      <c r="EG194" s="355"/>
      <c r="EH194" s="356"/>
      <c r="EI194" s="356"/>
      <c r="EJ194" s="354"/>
      <c r="EK194" s="354"/>
      <c r="EL194" s="354"/>
      <c r="EM194" s="355"/>
      <c r="EN194" s="356"/>
      <c r="EO194" s="356"/>
      <c r="EP194" s="354"/>
      <c r="EQ194" s="354"/>
      <c r="ER194" s="354"/>
      <c r="ES194" s="355"/>
      <c r="ET194" s="356"/>
      <c r="EU194" s="356"/>
      <c r="EV194" s="354"/>
      <c r="EW194" s="354"/>
      <c r="EX194" s="354"/>
      <c r="EY194" s="355"/>
      <c r="EZ194" s="356"/>
      <c r="FA194" s="356"/>
      <c r="FB194" s="354"/>
      <c r="FC194" s="354"/>
      <c r="FD194" s="354"/>
      <c r="FE194" s="355"/>
      <c r="FF194" s="356"/>
      <c r="FG194" s="356"/>
      <c r="FH194" s="354"/>
      <c r="FI194" s="354"/>
      <c r="FJ194" s="354"/>
      <c r="FK194" s="355"/>
      <c r="FL194" s="356"/>
      <c r="FM194" s="356"/>
      <c r="FN194" s="354"/>
      <c r="FO194" s="354"/>
      <c r="FP194" s="354"/>
      <c r="FQ194" s="355"/>
      <c r="FR194" s="356"/>
      <c r="FS194" s="356"/>
      <c r="FT194" s="354"/>
      <c r="FU194" s="354"/>
      <c r="FV194" s="354"/>
      <c r="FW194" s="355"/>
      <c r="FX194" s="356"/>
      <c r="FY194" s="356"/>
      <c r="FZ194" s="354"/>
      <c r="GA194" s="354"/>
      <c r="GB194" s="354"/>
      <c r="GC194" s="355"/>
      <c r="GD194" s="356"/>
      <c r="GE194" s="356"/>
      <c r="GF194" s="354"/>
      <c r="GG194" s="354"/>
      <c r="GH194" s="354"/>
      <c r="GI194" s="355"/>
      <c r="GJ194" s="356"/>
      <c r="GK194" s="356"/>
      <c r="GL194" s="354"/>
      <c r="GM194" s="354"/>
      <c r="GN194" s="354"/>
      <c r="GO194" s="355"/>
      <c r="GP194" s="356"/>
      <c r="GQ194" s="356"/>
      <c r="GR194" s="354"/>
      <c r="GS194" s="354"/>
      <c r="GT194" s="354"/>
      <c r="GU194" s="355"/>
      <c r="GV194" s="356"/>
      <c r="GW194" s="356"/>
      <c r="GX194" s="354"/>
      <c r="GY194" s="354"/>
      <c r="GZ194" s="354"/>
      <c r="HA194" s="355"/>
      <c r="HB194" s="356"/>
      <c r="HC194" s="356"/>
      <c r="HD194" s="354"/>
      <c r="HE194" s="354"/>
      <c r="HF194" s="354"/>
      <c r="HG194" s="355"/>
      <c r="HH194" s="356"/>
      <c r="HI194" s="356"/>
      <c r="HJ194" s="354"/>
      <c r="HK194" s="354"/>
      <c r="HL194" s="354"/>
      <c r="HM194" s="355"/>
      <c r="HN194" s="356"/>
      <c r="HO194" s="356"/>
      <c r="HP194" s="354"/>
      <c r="HQ194" s="354"/>
      <c r="HR194" s="354"/>
      <c r="HS194" s="355"/>
      <c r="HT194" s="356"/>
      <c r="HU194" s="356"/>
      <c r="HV194" s="354"/>
      <c r="HW194" s="354"/>
      <c r="HX194" s="354"/>
      <c r="HY194" s="355"/>
      <c r="HZ194" s="356"/>
      <c r="IA194" s="356"/>
      <c r="IB194" s="354"/>
      <c r="IC194" s="354"/>
      <c r="ID194" s="354"/>
      <c r="IE194" s="355"/>
      <c r="IF194" s="356"/>
      <c r="IG194" s="356"/>
      <c r="IH194" s="354"/>
      <c r="II194" s="354"/>
      <c r="IJ194" s="354"/>
      <c r="IK194" s="355"/>
      <c r="IL194" s="356"/>
      <c r="IM194" s="356"/>
      <c r="IN194" s="354"/>
      <c r="IO194" s="354"/>
      <c r="IP194" s="354"/>
      <c r="IQ194" s="355"/>
      <c r="IR194" s="356"/>
      <c r="IS194" s="356"/>
      <c r="IT194" s="354"/>
      <c r="IU194" s="354"/>
      <c r="IV194" s="354"/>
      <c r="IW194" s="355"/>
      <c r="IX194" s="356"/>
      <c r="IY194" s="356"/>
      <c r="IZ194" s="354"/>
      <c r="JA194" s="354"/>
      <c r="JB194" s="354"/>
      <c r="JC194" s="355"/>
      <c r="JD194" s="356"/>
      <c r="JE194" s="356"/>
      <c r="JF194" s="354"/>
      <c r="JG194" s="354"/>
      <c r="JH194" s="354"/>
      <c r="JI194" s="355"/>
      <c r="JJ194" s="356"/>
      <c r="JK194" s="356"/>
      <c r="JL194" s="354"/>
      <c r="JM194" s="354"/>
      <c r="JN194" s="354"/>
      <c r="JO194" s="355"/>
      <c r="JP194" s="356"/>
      <c r="JQ194" s="356"/>
      <c r="JR194" s="354"/>
      <c r="JS194" s="354"/>
      <c r="JT194" s="354"/>
      <c r="JU194" s="355"/>
      <c r="JV194" s="356"/>
      <c r="JW194" s="356"/>
      <c r="JX194" s="354"/>
      <c r="JY194" s="354"/>
      <c r="JZ194" s="354"/>
      <c r="KA194" s="355"/>
      <c r="KB194" s="356"/>
      <c r="KC194" s="356"/>
      <c r="KD194" s="354"/>
      <c r="KE194" s="354"/>
      <c r="KF194" s="354"/>
      <c r="KG194" s="355"/>
      <c r="KH194" s="356"/>
      <c r="KI194" s="356"/>
      <c r="KJ194" s="354"/>
      <c r="KK194" s="354"/>
      <c r="KL194" s="354"/>
      <c r="KM194" s="355"/>
      <c r="KN194" s="356"/>
      <c r="KO194" s="356"/>
      <c r="KP194" s="354"/>
      <c r="KQ194" s="354"/>
      <c r="KR194" s="354"/>
      <c r="KS194" s="355"/>
      <c r="KT194" s="356"/>
      <c r="KU194" s="356"/>
      <c r="KV194" s="354"/>
      <c r="KW194" s="354"/>
      <c r="KX194" s="354"/>
      <c r="KY194" s="355"/>
      <c r="KZ194" s="356"/>
      <c r="LA194" s="356"/>
      <c r="LB194" s="354"/>
      <c r="LC194" s="354"/>
      <c r="LD194" s="354"/>
      <c r="LE194" s="355"/>
      <c r="LF194" s="356"/>
      <c r="LG194" s="356"/>
      <c r="LH194" s="354"/>
      <c r="LI194" s="354"/>
      <c r="LJ194" s="354"/>
      <c r="LK194" s="355"/>
      <c r="LL194" s="356"/>
      <c r="LM194" s="356"/>
      <c r="LN194" s="354"/>
      <c r="LO194" s="354"/>
      <c r="LP194" s="354"/>
      <c r="LQ194" s="355"/>
      <c r="LR194" s="356"/>
      <c r="LS194" s="356"/>
      <c r="LT194" s="354"/>
      <c r="LU194" s="354"/>
      <c r="LV194" s="354"/>
      <c r="LW194" s="355"/>
      <c r="LX194" s="356"/>
      <c r="LY194" s="356"/>
      <c r="LZ194" s="354"/>
      <c r="MA194" s="354"/>
      <c r="MB194" s="354"/>
      <c r="MC194" s="355"/>
      <c r="MD194" s="356"/>
      <c r="ME194" s="356"/>
      <c r="MF194" s="354"/>
      <c r="MG194" s="354"/>
      <c r="MH194" s="354"/>
      <c r="MI194" s="355"/>
      <c r="MJ194" s="356"/>
      <c r="MK194" s="356"/>
      <c r="ML194" s="354"/>
      <c r="MM194" s="354"/>
      <c r="MN194" s="354"/>
      <c r="MO194" s="355"/>
      <c r="MP194" s="356"/>
      <c r="MQ194" s="356"/>
      <c r="MR194" s="354"/>
      <c r="MS194" s="354"/>
      <c r="MT194" s="354"/>
      <c r="MU194" s="355"/>
      <c r="MV194" s="356"/>
      <c r="MW194" s="356"/>
      <c r="MX194" s="354"/>
      <c r="MY194" s="354"/>
      <c r="MZ194" s="354"/>
      <c r="NA194" s="355"/>
      <c r="NB194" s="356"/>
      <c r="NC194" s="356"/>
      <c r="ND194" s="354"/>
      <c r="NE194" s="354"/>
      <c r="NF194" s="354"/>
      <c r="NG194" s="355"/>
      <c r="NH194" s="356"/>
      <c r="NI194" s="356"/>
      <c r="NJ194" s="354"/>
      <c r="NK194" s="354"/>
      <c r="NL194" s="354"/>
      <c r="NM194" s="355"/>
      <c r="NN194" s="356"/>
      <c r="NO194" s="356"/>
      <c r="NP194" s="354"/>
      <c r="NQ194" s="354"/>
      <c r="NR194" s="354"/>
      <c r="NS194" s="355"/>
      <c r="NT194" s="356"/>
      <c r="NU194" s="356"/>
      <c r="NV194" s="354"/>
      <c r="NW194" s="354"/>
      <c r="NX194" s="354"/>
      <c r="NY194" s="355"/>
      <c r="NZ194" s="356"/>
      <c r="OA194" s="356"/>
      <c r="OB194" s="354"/>
      <c r="OC194" s="354"/>
      <c r="OD194" s="354"/>
      <c r="OE194" s="355"/>
      <c r="OF194" s="356"/>
      <c r="OG194" s="356"/>
      <c r="OH194" s="354"/>
      <c r="OI194" s="354"/>
      <c r="OJ194" s="354"/>
      <c r="OK194" s="355"/>
      <c r="OL194" s="356"/>
      <c r="OM194" s="356"/>
      <c r="ON194" s="354"/>
      <c r="OO194" s="354"/>
      <c r="OP194" s="354"/>
      <c r="OQ194" s="355"/>
      <c r="OR194" s="356"/>
      <c r="OS194" s="356"/>
      <c r="OT194" s="354"/>
      <c r="OU194" s="354"/>
      <c r="OV194" s="354"/>
      <c r="OW194" s="355"/>
      <c r="OX194" s="356"/>
      <c r="OY194" s="356"/>
      <c r="OZ194" s="354"/>
      <c r="PA194" s="354"/>
      <c r="PB194" s="354"/>
      <c r="PC194" s="355"/>
      <c r="PD194" s="356"/>
      <c r="PE194" s="356"/>
      <c r="PF194" s="354"/>
      <c r="PG194" s="354"/>
      <c r="PH194" s="354"/>
      <c r="PI194" s="355"/>
      <c r="PJ194" s="356"/>
      <c r="PK194" s="356"/>
      <c r="PL194" s="354"/>
      <c r="PM194" s="354"/>
      <c r="PN194" s="354"/>
      <c r="PO194" s="355"/>
      <c r="PP194" s="356"/>
      <c r="PQ194" s="356"/>
      <c r="PR194" s="354"/>
      <c r="PS194" s="354"/>
      <c r="PT194" s="354"/>
      <c r="PU194" s="355"/>
      <c r="PV194" s="356"/>
      <c r="PW194" s="356"/>
    </row>
    <row r="195" spans="1:439" s="348" customFormat="1">
      <c r="A195" s="343"/>
      <c r="B195" s="344"/>
      <c r="C195" s="344"/>
      <c r="D195" s="345"/>
      <c r="E195" s="345"/>
      <c r="F195" s="345"/>
      <c r="G195" s="345"/>
      <c r="H195" s="345"/>
      <c r="I195" s="345"/>
      <c r="J195" s="345"/>
      <c r="K195" s="352"/>
      <c r="L195" s="353"/>
      <c r="N195" s="345"/>
      <c r="O195" s="345"/>
      <c r="P195" s="345"/>
      <c r="Q195" s="352"/>
      <c r="R195" s="353"/>
      <c r="S195" s="353"/>
      <c r="T195" s="345"/>
      <c r="U195" s="345"/>
      <c r="V195" s="345"/>
      <c r="W195" s="352"/>
      <c r="X195" s="353"/>
      <c r="Y195" s="353"/>
      <c r="Z195" s="345"/>
      <c r="AA195" s="345"/>
      <c r="AB195" s="345"/>
      <c r="AC195" s="352"/>
      <c r="AD195" s="353"/>
      <c r="AE195" s="353"/>
      <c r="AF195" s="345"/>
      <c r="AG195" s="345"/>
      <c r="AH195" s="345"/>
      <c r="AI195" s="352"/>
      <c r="AJ195" s="353"/>
      <c r="AK195" s="353"/>
      <c r="AL195" s="345"/>
      <c r="AM195" s="345"/>
      <c r="AN195" s="345"/>
      <c r="AO195" s="352"/>
      <c r="AP195" s="353"/>
      <c r="AQ195" s="353"/>
      <c r="AR195" s="345"/>
      <c r="AS195" s="345"/>
      <c r="AT195" s="345"/>
      <c r="AU195" s="352"/>
      <c r="AV195" s="353"/>
      <c r="AW195" s="353"/>
      <c r="AX195" s="345"/>
      <c r="AY195" s="345"/>
      <c r="AZ195" s="345"/>
      <c r="BA195" s="352"/>
      <c r="BB195" s="353"/>
      <c r="BC195" s="353"/>
      <c r="BD195" s="345"/>
      <c r="BE195" s="345"/>
      <c r="BF195" s="345"/>
      <c r="BG195" s="352"/>
      <c r="BH195" s="353"/>
      <c r="BI195" s="353"/>
      <c r="BJ195" s="345"/>
      <c r="BK195" s="345"/>
      <c r="BL195" s="345"/>
      <c r="BM195" s="352"/>
      <c r="BN195" s="353"/>
      <c r="BO195" s="353"/>
      <c r="BP195" s="345"/>
      <c r="BQ195" s="345"/>
      <c r="BR195" s="345"/>
      <c r="BS195" s="352"/>
      <c r="BT195" s="353"/>
      <c r="BU195" s="353"/>
      <c r="BV195" s="345"/>
      <c r="BW195" s="345"/>
      <c r="BX195" s="345"/>
      <c r="BY195" s="352"/>
      <c r="BZ195" s="353"/>
      <c r="CA195" s="353"/>
      <c r="CB195" s="345"/>
      <c r="CC195" s="345"/>
      <c r="CD195" s="345"/>
      <c r="CE195" s="352"/>
      <c r="CF195" s="353"/>
      <c r="CG195" s="353"/>
      <c r="CH195" s="345"/>
      <c r="CI195" s="345"/>
      <c r="CJ195" s="345"/>
      <c r="CK195" s="352"/>
      <c r="CL195" s="353"/>
      <c r="CM195" s="353"/>
      <c r="CN195" s="345"/>
      <c r="CO195" s="345"/>
      <c r="CP195" s="345"/>
      <c r="CQ195" s="352"/>
      <c r="CR195" s="353"/>
      <c r="CS195" s="353"/>
      <c r="CT195" s="345"/>
      <c r="CU195" s="345"/>
      <c r="CV195" s="345"/>
      <c r="CW195" s="352"/>
      <c r="CX195" s="353"/>
      <c r="CY195" s="353"/>
      <c r="CZ195" s="345"/>
      <c r="DA195" s="345"/>
      <c r="DB195" s="345"/>
      <c r="DC195" s="352"/>
      <c r="DD195" s="353"/>
      <c r="DE195" s="353"/>
      <c r="DF195" s="345"/>
      <c r="DG195" s="345"/>
      <c r="DH195" s="345"/>
      <c r="DI195" s="352"/>
      <c r="DJ195" s="353"/>
      <c r="DK195" s="353"/>
      <c r="DL195" s="345"/>
      <c r="DM195" s="345"/>
      <c r="DN195" s="345"/>
      <c r="DO195" s="352"/>
      <c r="DP195" s="353"/>
      <c r="DQ195" s="353"/>
      <c r="DR195" s="345"/>
      <c r="DS195" s="345"/>
      <c r="DT195" s="345"/>
      <c r="DU195" s="352"/>
      <c r="DV195" s="353"/>
      <c r="DW195" s="353"/>
      <c r="DX195" s="345"/>
      <c r="DY195" s="345"/>
      <c r="DZ195" s="345"/>
      <c r="EA195" s="352"/>
      <c r="EB195" s="353"/>
      <c r="EC195" s="353"/>
      <c r="ED195" s="345"/>
      <c r="EE195" s="345"/>
      <c r="EF195" s="345"/>
      <c r="EG195" s="352"/>
      <c r="EH195" s="353"/>
      <c r="EI195" s="353"/>
      <c r="EJ195" s="345"/>
      <c r="EK195" s="345"/>
      <c r="EL195" s="345"/>
      <c r="EM195" s="352"/>
      <c r="EN195" s="353"/>
      <c r="EO195" s="353"/>
      <c r="EP195" s="345"/>
      <c r="EQ195" s="345"/>
      <c r="ER195" s="345"/>
      <c r="ES195" s="352"/>
      <c r="ET195" s="353"/>
      <c r="EU195" s="353"/>
      <c r="EV195" s="345"/>
      <c r="EW195" s="345"/>
      <c r="EX195" s="345"/>
      <c r="EY195" s="352"/>
      <c r="EZ195" s="353"/>
      <c r="FA195" s="353"/>
      <c r="FB195" s="345"/>
      <c r="FC195" s="345"/>
      <c r="FD195" s="345"/>
      <c r="FE195" s="352"/>
      <c r="FF195" s="353"/>
      <c r="FG195" s="353"/>
      <c r="FH195" s="345"/>
      <c r="FI195" s="345"/>
      <c r="FJ195" s="345"/>
      <c r="FK195" s="352"/>
      <c r="FL195" s="353"/>
      <c r="FM195" s="353"/>
      <c r="FN195" s="345"/>
      <c r="FO195" s="345"/>
      <c r="FP195" s="345"/>
      <c r="FQ195" s="352"/>
      <c r="FR195" s="353"/>
      <c r="FS195" s="353"/>
      <c r="FT195" s="345"/>
      <c r="FU195" s="345"/>
      <c r="FV195" s="345"/>
      <c r="FW195" s="352"/>
      <c r="FX195" s="353"/>
      <c r="FY195" s="353"/>
      <c r="FZ195" s="345"/>
      <c r="GA195" s="345"/>
      <c r="GB195" s="345"/>
      <c r="GC195" s="352"/>
      <c r="GD195" s="353"/>
      <c r="GE195" s="353"/>
      <c r="GF195" s="345"/>
      <c r="GG195" s="345"/>
      <c r="GH195" s="345"/>
      <c r="GI195" s="352"/>
      <c r="GJ195" s="353"/>
      <c r="GK195" s="353"/>
      <c r="GL195" s="345"/>
      <c r="GM195" s="345"/>
      <c r="GN195" s="345"/>
      <c r="GO195" s="352"/>
      <c r="GP195" s="353"/>
      <c r="GQ195" s="353"/>
      <c r="GR195" s="345"/>
      <c r="GS195" s="345"/>
      <c r="GT195" s="345"/>
      <c r="GU195" s="352"/>
      <c r="GV195" s="353"/>
      <c r="GW195" s="353"/>
      <c r="GX195" s="345"/>
      <c r="GY195" s="345"/>
      <c r="GZ195" s="345"/>
      <c r="HA195" s="352"/>
      <c r="HB195" s="353"/>
      <c r="HC195" s="353"/>
      <c r="HD195" s="345"/>
      <c r="HE195" s="345"/>
      <c r="HF195" s="345"/>
      <c r="HG195" s="352"/>
      <c r="HH195" s="353"/>
      <c r="HI195" s="353"/>
      <c r="HJ195" s="345"/>
      <c r="HK195" s="345"/>
      <c r="HL195" s="345"/>
      <c r="HM195" s="352"/>
      <c r="HN195" s="353"/>
      <c r="HO195" s="353"/>
      <c r="HP195" s="345"/>
      <c r="HQ195" s="345"/>
      <c r="HR195" s="345"/>
      <c r="HS195" s="352"/>
      <c r="HT195" s="353"/>
      <c r="HU195" s="353"/>
      <c r="HV195" s="345"/>
      <c r="HW195" s="345"/>
      <c r="HX195" s="345"/>
      <c r="HY195" s="352"/>
      <c r="HZ195" s="353"/>
      <c r="IA195" s="353"/>
      <c r="IB195" s="345"/>
      <c r="IC195" s="345"/>
      <c r="ID195" s="345"/>
      <c r="IE195" s="352"/>
      <c r="IF195" s="353"/>
      <c r="IG195" s="353"/>
      <c r="IH195" s="345"/>
      <c r="II195" s="345"/>
      <c r="IJ195" s="345"/>
      <c r="IK195" s="352"/>
      <c r="IL195" s="353"/>
      <c r="IM195" s="353"/>
      <c r="IN195" s="345"/>
      <c r="IO195" s="345"/>
      <c r="IP195" s="345"/>
      <c r="IQ195" s="352"/>
      <c r="IR195" s="353"/>
      <c r="IS195" s="353"/>
      <c r="IT195" s="345"/>
      <c r="IU195" s="345"/>
      <c r="IV195" s="345"/>
      <c r="IW195" s="352"/>
      <c r="IX195" s="353"/>
      <c r="IY195" s="353"/>
      <c r="IZ195" s="345"/>
      <c r="JA195" s="345"/>
      <c r="JB195" s="345"/>
      <c r="JC195" s="352"/>
      <c r="JD195" s="353"/>
      <c r="JE195" s="353"/>
      <c r="JF195" s="345"/>
      <c r="JG195" s="345"/>
      <c r="JH195" s="345"/>
      <c r="JI195" s="352"/>
      <c r="JJ195" s="353"/>
      <c r="JK195" s="353"/>
      <c r="JL195" s="345"/>
      <c r="JM195" s="345"/>
      <c r="JN195" s="345"/>
      <c r="JO195" s="352"/>
      <c r="JP195" s="353"/>
      <c r="JQ195" s="353"/>
      <c r="JR195" s="345"/>
      <c r="JS195" s="345"/>
      <c r="JT195" s="345"/>
      <c r="JU195" s="352"/>
      <c r="JV195" s="353"/>
      <c r="JW195" s="353"/>
      <c r="JX195" s="345"/>
      <c r="JY195" s="345"/>
      <c r="JZ195" s="345"/>
      <c r="KA195" s="352"/>
      <c r="KB195" s="353"/>
      <c r="KC195" s="353"/>
      <c r="KD195" s="345"/>
      <c r="KE195" s="345"/>
      <c r="KF195" s="345"/>
      <c r="KG195" s="352"/>
      <c r="KH195" s="353"/>
      <c r="KI195" s="353"/>
      <c r="KJ195" s="345"/>
      <c r="KK195" s="345"/>
      <c r="KL195" s="345"/>
      <c r="KM195" s="352"/>
      <c r="KN195" s="353"/>
      <c r="KO195" s="353"/>
      <c r="KP195" s="345"/>
      <c r="KQ195" s="345"/>
      <c r="KR195" s="345"/>
      <c r="KS195" s="352"/>
      <c r="KT195" s="353"/>
      <c r="KU195" s="353"/>
      <c r="KV195" s="345"/>
      <c r="KW195" s="345"/>
      <c r="KX195" s="345"/>
      <c r="KY195" s="352"/>
      <c r="KZ195" s="353"/>
      <c r="LA195" s="353"/>
      <c r="LB195" s="345"/>
      <c r="LC195" s="345"/>
      <c r="LD195" s="345"/>
      <c r="LE195" s="352"/>
      <c r="LF195" s="353"/>
      <c r="LG195" s="353"/>
      <c r="LH195" s="345"/>
      <c r="LI195" s="345"/>
      <c r="LJ195" s="345"/>
      <c r="LK195" s="352"/>
      <c r="LL195" s="353"/>
      <c r="LM195" s="353"/>
      <c r="LN195" s="345"/>
      <c r="LO195" s="345"/>
      <c r="LP195" s="345"/>
      <c r="LQ195" s="352"/>
      <c r="LR195" s="353"/>
      <c r="LS195" s="353"/>
      <c r="LT195" s="345"/>
      <c r="LU195" s="345"/>
      <c r="LV195" s="345"/>
      <c r="LW195" s="352"/>
      <c r="LX195" s="353"/>
      <c r="LY195" s="353"/>
      <c r="LZ195" s="345"/>
      <c r="MA195" s="345"/>
      <c r="MB195" s="345"/>
      <c r="MC195" s="352"/>
      <c r="MD195" s="353"/>
      <c r="ME195" s="353"/>
      <c r="MF195" s="345"/>
      <c r="MG195" s="345"/>
      <c r="MH195" s="345"/>
      <c r="MI195" s="352"/>
      <c r="MJ195" s="353"/>
      <c r="MK195" s="353"/>
      <c r="ML195" s="345"/>
      <c r="MM195" s="345"/>
      <c r="MN195" s="345"/>
      <c r="MO195" s="352"/>
      <c r="MP195" s="353"/>
      <c r="MQ195" s="353"/>
      <c r="MR195" s="345"/>
      <c r="MS195" s="345"/>
      <c r="MT195" s="345"/>
      <c r="MU195" s="352"/>
      <c r="MV195" s="353"/>
      <c r="MW195" s="353"/>
      <c r="MX195" s="345"/>
      <c r="MY195" s="345"/>
      <c r="MZ195" s="345"/>
      <c r="NA195" s="352"/>
      <c r="NB195" s="353"/>
      <c r="NC195" s="353"/>
      <c r="ND195" s="345"/>
      <c r="NE195" s="345"/>
      <c r="NF195" s="345"/>
      <c r="NG195" s="352"/>
      <c r="NH195" s="353"/>
      <c r="NI195" s="353"/>
      <c r="NJ195" s="345"/>
      <c r="NK195" s="345"/>
      <c r="NL195" s="345"/>
      <c r="NM195" s="352"/>
      <c r="NN195" s="353"/>
      <c r="NO195" s="353"/>
      <c r="NP195" s="345"/>
      <c r="NQ195" s="345"/>
      <c r="NR195" s="345"/>
      <c r="NS195" s="352"/>
      <c r="NT195" s="353"/>
      <c r="NU195" s="353"/>
      <c r="NV195" s="345"/>
      <c r="NW195" s="345"/>
      <c r="NX195" s="345"/>
      <c r="NY195" s="352"/>
      <c r="NZ195" s="353"/>
      <c r="OA195" s="353"/>
      <c r="OB195" s="345"/>
      <c r="OC195" s="345"/>
      <c r="OD195" s="345"/>
      <c r="OE195" s="352"/>
      <c r="OF195" s="353"/>
      <c r="OG195" s="353"/>
      <c r="OH195" s="345"/>
      <c r="OI195" s="345"/>
      <c r="OJ195" s="345"/>
      <c r="OK195" s="352"/>
      <c r="OL195" s="353"/>
      <c r="OM195" s="353"/>
      <c r="ON195" s="345"/>
      <c r="OO195" s="345"/>
      <c r="OP195" s="345"/>
      <c r="OQ195" s="352"/>
      <c r="OR195" s="353"/>
      <c r="OS195" s="353"/>
      <c r="OT195" s="345"/>
      <c r="OU195" s="345"/>
      <c r="OV195" s="345"/>
      <c r="OW195" s="352"/>
      <c r="OX195" s="353"/>
      <c r="OY195" s="353"/>
      <c r="OZ195" s="345"/>
      <c r="PA195" s="345"/>
      <c r="PB195" s="345"/>
      <c r="PC195" s="352"/>
      <c r="PD195" s="353"/>
      <c r="PE195" s="353"/>
      <c r="PF195" s="345"/>
      <c r="PG195" s="345"/>
      <c r="PH195" s="345"/>
      <c r="PI195" s="352"/>
      <c r="PJ195" s="353"/>
      <c r="PK195" s="353"/>
      <c r="PL195" s="345"/>
      <c r="PM195" s="345"/>
      <c r="PN195" s="345"/>
      <c r="PO195" s="352"/>
      <c r="PP195" s="353"/>
      <c r="PQ195" s="353"/>
      <c r="PR195" s="345"/>
      <c r="PS195" s="345"/>
      <c r="PT195" s="345"/>
      <c r="PU195" s="352"/>
      <c r="PV195" s="353"/>
      <c r="PW195" s="353"/>
    </row>
    <row r="196" spans="1:439" s="348" customFormat="1">
      <c r="A196" s="349"/>
      <c r="B196" s="350"/>
      <c r="C196" s="350"/>
      <c r="D196" s="356"/>
      <c r="E196" s="356"/>
      <c r="F196" s="356"/>
      <c r="G196" s="356"/>
      <c r="H196" s="356"/>
      <c r="I196" s="356"/>
      <c r="J196" s="356"/>
      <c r="K196" s="355"/>
      <c r="L196" s="356"/>
      <c r="N196" s="356"/>
      <c r="O196" s="356"/>
      <c r="P196" s="356"/>
      <c r="Q196" s="355"/>
      <c r="R196" s="356"/>
      <c r="S196" s="356"/>
      <c r="T196" s="356"/>
      <c r="U196" s="356"/>
      <c r="V196" s="356"/>
      <c r="W196" s="355"/>
      <c r="X196" s="356"/>
      <c r="Y196" s="356"/>
      <c r="Z196" s="356"/>
      <c r="AA196" s="356"/>
      <c r="AB196" s="356"/>
      <c r="AC196" s="355"/>
      <c r="AD196" s="356"/>
      <c r="AE196" s="356"/>
      <c r="AF196" s="356"/>
      <c r="AG196" s="356"/>
      <c r="AH196" s="356"/>
      <c r="AI196" s="355"/>
      <c r="AJ196" s="356"/>
      <c r="AK196" s="356"/>
      <c r="AL196" s="356"/>
      <c r="AM196" s="356"/>
      <c r="AN196" s="356"/>
      <c r="AO196" s="355"/>
      <c r="AP196" s="356"/>
      <c r="AQ196" s="356"/>
      <c r="AR196" s="356"/>
      <c r="AS196" s="356"/>
      <c r="AT196" s="356"/>
      <c r="AU196" s="355"/>
      <c r="AV196" s="356"/>
      <c r="AW196" s="356"/>
      <c r="AX196" s="356"/>
      <c r="AY196" s="356"/>
      <c r="AZ196" s="356"/>
      <c r="BA196" s="355"/>
      <c r="BB196" s="356"/>
      <c r="BC196" s="356"/>
      <c r="BD196" s="356"/>
      <c r="BE196" s="356"/>
      <c r="BF196" s="356"/>
      <c r="BG196" s="355"/>
      <c r="BH196" s="356"/>
      <c r="BI196" s="356"/>
      <c r="BJ196" s="356"/>
      <c r="BK196" s="356"/>
      <c r="BL196" s="356"/>
      <c r="BM196" s="355"/>
      <c r="BN196" s="356"/>
      <c r="BO196" s="356"/>
      <c r="BP196" s="356"/>
      <c r="BQ196" s="356"/>
      <c r="BR196" s="356"/>
      <c r="BS196" s="355"/>
      <c r="BT196" s="356"/>
      <c r="BU196" s="356"/>
      <c r="BV196" s="356"/>
      <c r="BW196" s="356"/>
      <c r="BX196" s="356"/>
      <c r="BY196" s="355"/>
      <c r="BZ196" s="356"/>
      <c r="CA196" s="356"/>
      <c r="CB196" s="356"/>
      <c r="CC196" s="356"/>
      <c r="CD196" s="356"/>
      <c r="CE196" s="355"/>
      <c r="CF196" s="356"/>
      <c r="CG196" s="356"/>
      <c r="CH196" s="356"/>
      <c r="CI196" s="356"/>
      <c r="CJ196" s="356"/>
      <c r="CK196" s="355"/>
      <c r="CL196" s="356"/>
      <c r="CM196" s="356"/>
      <c r="CN196" s="356"/>
      <c r="CO196" s="356"/>
      <c r="CP196" s="356"/>
      <c r="CQ196" s="355"/>
      <c r="CR196" s="356"/>
      <c r="CS196" s="356"/>
      <c r="CT196" s="356"/>
      <c r="CU196" s="356"/>
      <c r="CV196" s="356"/>
      <c r="CW196" s="355"/>
      <c r="CX196" s="356"/>
      <c r="CY196" s="356"/>
      <c r="CZ196" s="356"/>
      <c r="DA196" s="356"/>
      <c r="DB196" s="356"/>
      <c r="DC196" s="355"/>
      <c r="DD196" s="356"/>
      <c r="DE196" s="356"/>
      <c r="DF196" s="356"/>
      <c r="DG196" s="356"/>
      <c r="DH196" s="356"/>
      <c r="DI196" s="355"/>
      <c r="DJ196" s="356"/>
      <c r="DK196" s="356"/>
      <c r="DL196" s="356"/>
      <c r="DM196" s="356"/>
      <c r="DN196" s="356"/>
      <c r="DO196" s="355"/>
      <c r="DP196" s="356"/>
      <c r="DQ196" s="356"/>
      <c r="DR196" s="356"/>
      <c r="DS196" s="356"/>
      <c r="DT196" s="356"/>
      <c r="DU196" s="355"/>
      <c r="DV196" s="356"/>
      <c r="DW196" s="356"/>
      <c r="DX196" s="356"/>
      <c r="DY196" s="356"/>
      <c r="DZ196" s="356"/>
      <c r="EA196" s="355"/>
      <c r="EB196" s="356"/>
      <c r="EC196" s="356"/>
      <c r="ED196" s="356"/>
      <c r="EE196" s="356"/>
      <c r="EF196" s="356"/>
      <c r="EG196" s="355"/>
      <c r="EH196" s="356"/>
      <c r="EI196" s="356"/>
      <c r="EJ196" s="356"/>
      <c r="EK196" s="356"/>
      <c r="EL196" s="356"/>
      <c r="EM196" s="355"/>
      <c r="EN196" s="356"/>
      <c r="EO196" s="356"/>
      <c r="EP196" s="356"/>
      <c r="EQ196" s="356"/>
      <c r="ER196" s="356"/>
      <c r="ES196" s="355"/>
      <c r="ET196" s="356"/>
      <c r="EU196" s="356"/>
      <c r="EV196" s="356"/>
      <c r="EW196" s="356"/>
      <c r="EX196" s="356"/>
      <c r="EY196" s="355"/>
      <c r="EZ196" s="356"/>
      <c r="FA196" s="356"/>
      <c r="FB196" s="356"/>
      <c r="FC196" s="356"/>
      <c r="FD196" s="356"/>
      <c r="FE196" s="355"/>
      <c r="FF196" s="356"/>
      <c r="FG196" s="356"/>
      <c r="FH196" s="356"/>
      <c r="FI196" s="356"/>
      <c r="FJ196" s="356"/>
      <c r="FK196" s="355"/>
      <c r="FL196" s="356"/>
      <c r="FM196" s="356"/>
      <c r="FN196" s="356"/>
      <c r="FO196" s="356"/>
      <c r="FP196" s="356"/>
      <c r="FQ196" s="355"/>
      <c r="FR196" s="356"/>
      <c r="FS196" s="356"/>
      <c r="FT196" s="356"/>
      <c r="FU196" s="356"/>
      <c r="FV196" s="356"/>
      <c r="FW196" s="355"/>
      <c r="FX196" s="356"/>
      <c r="FY196" s="356"/>
      <c r="FZ196" s="356"/>
      <c r="GA196" s="356"/>
      <c r="GB196" s="356"/>
      <c r="GC196" s="355"/>
      <c r="GD196" s="356"/>
      <c r="GE196" s="356"/>
      <c r="GF196" s="356"/>
      <c r="GG196" s="356"/>
      <c r="GH196" s="356"/>
      <c r="GI196" s="355"/>
      <c r="GJ196" s="356"/>
      <c r="GK196" s="356"/>
      <c r="GL196" s="356"/>
      <c r="GM196" s="356"/>
      <c r="GN196" s="356"/>
      <c r="GO196" s="355"/>
      <c r="GP196" s="356"/>
      <c r="GQ196" s="356"/>
      <c r="GR196" s="356"/>
      <c r="GS196" s="356"/>
      <c r="GT196" s="356"/>
      <c r="GU196" s="355"/>
      <c r="GV196" s="356"/>
      <c r="GW196" s="356"/>
      <c r="GX196" s="356"/>
      <c r="GY196" s="356"/>
      <c r="GZ196" s="356"/>
      <c r="HA196" s="355"/>
      <c r="HB196" s="356"/>
      <c r="HC196" s="356"/>
      <c r="HD196" s="356"/>
      <c r="HE196" s="356"/>
      <c r="HF196" s="356"/>
      <c r="HG196" s="355"/>
      <c r="HH196" s="356"/>
      <c r="HI196" s="356"/>
      <c r="HJ196" s="356"/>
      <c r="HK196" s="356"/>
      <c r="HL196" s="356"/>
      <c r="HM196" s="355"/>
      <c r="HN196" s="356"/>
      <c r="HO196" s="356"/>
      <c r="HP196" s="356"/>
      <c r="HQ196" s="356"/>
      <c r="HR196" s="356"/>
      <c r="HS196" s="355"/>
      <c r="HT196" s="356"/>
      <c r="HU196" s="356"/>
      <c r="HV196" s="356"/>
      <c r="HW196" s="356"/>
      <c r="HX196" s="356"/>
      <c r="HY196" s="355"/>
      <c r="HZ196" s="356"/>
      <c r="IA196" s="356"/>
      <c r="IB196" s="356"/>
      <c r="IC196" s="356"/>
      <c r="ID196" s="356"/>
      <c r="IE196" s="355"/>
      <c r="IF196" s="356"/>
      <c r="IG196" s="356"/>
      <c r="IH196" s="356"/>
      <c r="II196" s="356"/>
      <c r="IJ196" s="356"/>
      <c r="IK196" s="355"/>
      <c r="IL196" s="356"/>
      <c r="IM196" s="356"/>
      <c r="IN196" s="356"/>
      <c r="IO196" s="356"/>
      <c r="IP196" s="356"/>
      <c r="IQ196" s="355"/>
      <c r="IR196" s="356"/>
      <c r="IS196" s="356"/>
      <c r="IT196" s="356"/>
      <c r="IU196" s="356"/>
      <c r="IV196" s="356"/>
      <c r="IW196" s="355"/>
      <c r="IX196" s="356"/>
      <c r="IY196" s="356"/>
      <c r="IZ196" s="356"/>
      <c r="JA196" s="356"/>
      <c r="JB196" s="356"/>
      <c r="JC196" s="355"/>
      <c r="JD196" s="356"/>
      <c r="JE196" s="356"/>
      <c r="JF196" s="356"/>
      <c r="JG196" s="356"/>
      <c r="JH196" s="356"/>
      <c r="JI196" s="355"/>
      <c r="JJ196" s="356"/>
      <c r="JK196" s="356"/>
      <c r="JL196" s="356"/>
      <c r="JM196" s="356"/>
      <c r="JN196" s="356"/>
      <c r="JO196" s="355"/>
      <c r="JP196" s="356"/>
      <c r="JQ196" s="356"/>
      <c r="JR196" s="356"/>
      <c r="JS196" s="356"/>
      <c r="JT196" s="356"/>
      <c r="JU196" s="355"/>
      <c r="JV196" s="356"/>
      <c r="JW196" s="356"/>
      <c r="JX196" s="356"/>
      <c r="JY196" s="356"/>
      <c r="JZ196" s="356"/>
      <c r="KA196" s="355"/>
      <c r="KB196" s="356"/>
      <c r="KC196" s="356"/>
      <c r="KD196" s="356"/>
      <c r="KE196" s="356"/>
      <c r="KF196" s="356"/>
      <c r="KG196" s="355"/>
      <c r="KH196" s="356"/>
      <c r="KI196" s="356"/>
      <c r="KJ196" s="356"/>
      <c r="KK196" s="356"/>
      <c r="KL196" s="356"/>
      <c r="KM196" s="355"/>
      <c r="KN196" s="356"/>
      <c r="KO196" s="356"/>
      <c r="KP196" s="356"/>
      <c r="KQ196" s="356"/>
      <c r="KR196" s="356"/>
      <c r="KS196" s="355"/>
      <c r="KT196" s="356"/>
      <c r="KU196" s="356"/>
      <c r="KV196" s="356"/>
      <c r="KW196" s="356"/>
      <c r="KX196" s="356"/>
      <c r="KY196" s="355"/>
      <c r="KZ196" s="356"/>
      <c r="LA196" s="356"/>
      <c r="LB196" s="356"/>
      <c r="LC196" s="356"/>
      <c r="LD196" s="356"/>
      <c r="LE196" s="355"/>
      <c r="LF196" s="356"/>
      <c r="LG196" s="356"/>
      <c r="LH196" s="356"/>
      <c r="LI196" s="356"/>
      <c r="LJ196" s="356"/>
      <c r="LK196" s="355"/>
      <c r="LL196" s="356"/>
      <c r="LM196" s="356"/>
      <c r="LN196" s="356"/>
      <c r="LO196" s="356"/>
      <c r="LP196" s="356"/>
      <c r="LQ196" s="355"/>
      <c r="LR196" s="356"/>
      <c r="LS196" s="356"/>
      <c r="LT196" s="356"/>
      <c r="LU196" s="356"/>
      <c r="LV196" s="356"/>
      <c r="LW196" s="355"/>
      <c r="LX196" s="356"/>
      <c r="LY196" s="356"/>
      <c r="LZ196" s="356"/>
      <c r="MA196" s="356"/>
      <c r="MB196" s="356"/>
      <c r="MC196" s="355"/>
      <c r="MD196" s="356"/>
      <c r="ME196" s="356"/>
      <c r="MF196" s="356"/>
      <c r="MG196" s="356"/>
      <c r="MH196" s="356"/>
      <c r="MI196" s="355"/>
      <c r="MJ196" s="356"/>
      <c r="MK196" s="356"/>
      <c r="ML196" s="356"/>
      <c r="MM196" s="356"/>
      <c r="MN196" s="356"/>
      <c r="MO196" s="355"/>
      <c r="MP196" s="356"/>
      <c r="MQ196" s="356"/>
      <c r="MR196" s="356"/>
      <c r="MS196" s="356"/>
      <c r="MT196" s="356"/>
      <c r="MU196" s="355"/>
      <c r="MV196" s="356"/>
      <c r="MW196" s="356"/>
      <c r="MX196" s="356"/>
      <c r="MY196" s="356"/>
      <c r="MZ196" s="356"/>
      <c r="NA196" s="355"/>
      <c r="NB196" s="356"/>
      <c r="NC196" s="356"/>
      <c r="ND196" s="356"/>
      <c r="NE196" s="356"/>
      <c r="NF196" s="356"/>
      <c r="NG196" s="355"/>
      <c r="NH196" s="356"/>
      <c r="NI196" s="356"/>
      <c r="NJ196" s="356"/>
      <c r="NK196" s="356"/>
      <c r="NL196" s="356"/>
      <c r="NM196" s="355"/>
      <c r="NN196" s="356"/>
      <c r="NO196" s="356"/>
      <c r="NP196" s="356"/>
      <c r="NQ196" s="356"/>
      <c r="NR196" s="356"/>
      <c r="NS196" s="355"/>
      <c r="NT196" s="356"/>
      <c r="NU196" s="356"/>
      <c r="NV196" s="356"/>
      <c r="NW196" s="356"/>
      <c r="NX196" s="356"/>
      <c r="NY196" s="355"/>
      <c r="NZ196" s="356"/>
      <c r="OA196" s="356"/>
      <c r="OB196" s="356"/>
      <c r="OC196" s="356"/>
      <c r="OD196" s="356"/>
      <c r="OE196" s="355"/>
      <c r="OF196" s="356"/>
      <c r="OG196" s="356"/>
      <c r="OH196" s="356"/>
      <c r="OI196" s="356"/>
      <c r="OJ196" s="356"/>
      <c r="OK196" s="355"/>
      <c r="OL196" s="356"/>
      <c r="OM196" s="356"/>
      <c r="ON196" s="356"/>
      <c r="OO196" s="356"/>
      <c r="OP196" s="356"/>
      <c r="OQ196" s="355"/>
      <c r="OR196" s="356"/>
      <c r="OS196" s="356"/>
      <c r="OT196" s="356"/>
      <c r="OU196" s="356"/>
      <c r="OV196" s="356"/>
      <c r="OW196" s="355"/>
      <c r="OX196" s="356"/>
      <c r="OY196" s="356"/>
      <c r="OZ196" s="356"/>
      <c r="PA196" s="356"/>
      <c r="PB196" s="356"/>
      <c r="PC196" s="355"/>
      <c r="PD196" s="356"/>
      <c r="PE196" s="356"/>
      <c r="PF196" s="356"/>
      <c r="PG196" s="356"/>
      <c r="PH196" s="356"/>
      <c r="PI196" s="355"/>
      <c r="PJ196" s="356"/>
      <c r="PK196" s="356"/>
      <c r="PL196" s="356"/>
      <c r="PM196" s="356"/>
      <c r="PN196" s="356"/>
      <c r="PO196" s="355"/>
      <c r="PP196" s="356"/>
      <c r="PQ196" s="356"/>
      <c r="PR196" s="356"/>
      <c r="PS196" s="356"/>
      <c r="PT196" s="356"/>
      <c r="PU196" s="355"/>
      <c r="PV196" s="356"/>
      <c r="PW196" s="356"/>
    </row>
    <row r="197" spans="1:439" s="348" customFormat="1" ht="20.25" customHeight="1">
      <c r="A197" s="343"/>
      <c r="B197" s="344"/>
      <c r="C197" s="344"/>
      <c r="D197" s="353"/>
      <c r="E197" s="353"/>
      <c r="F197" s="353"/>
      <c r="G197" s="353"/>
      <c r="H197" s="353"/>
      <c r="I197" s="353"/>
      <c r="J197" s="353"/>
      <c r="K197" s="352"/>
      <c r="L197" s="353"/>
      <c r="N197" s="353"/>
      <c r="O197" s="353"/>
      <c r="P197" s="353"/>
      <c r="Q197" s="352"/>
      <c r="R197" s="353"/>
      <c r="S197" s="353"/>
      <c r="T197" s="353"/>
      <c r="U197" s="353"/>
      <c r="V197" s="353"/>
      <c r="W197" s="352"/>
      <c r="X197" s="353"/>
      <c r="Y197" s="353"/>
      <c r="Z197" s="353"/>
      <c r="AA197" s="353"/>
      <c r="AB197" s="353"/>
      <c r="AC197" s="352"/>
      <c r="AD197" s="353"/>
      <c r="AE197" s="353"/>
      <c r="AF197" s="353"/>
      <c r="AG197" s="353"/>
      <c r="AH197" s="353"/>
      <c r="AI197" s="352"/>
      <c r="AJ197" s="353"/>
      <c r="AK197" s="353"/>
      <c r="AL197" s="353"/>
      <c r="AM197" s="353"/>
      <c r="AN197" s="353"/>
      <c r="AO197" s="352"/>
      <c r="AP197" s="353"/>
      <c r="AQ197" s="353"/>
      <c r="AR197" s="353"/>
      <c r="AS197" s="353"/>
      <c r="AT197" s="353"/>
      <c r="AU197" s="352"/>
      <c r="AV197" s="353"/>
      <c r="AW197" s="353"/>
      <c r="AX197" s="353"/>
      <c r="AY197" s="353"/>
      <c r="AZ197" s="353"/>
      <c r="BA197" s="352"/>
      <c r="BB197" s="353"/>
      <c r="BC197" s="353"/>
      <c r="BD197" s="353"/>
      <c r="BE197" s="353"/>
      <c r="BF197" s="353"/>
      <c r="BG197" s="352"/>
      <c r="BH197" s="353"/>
      <c r="BI197" s="353"/>
      <c r="BJ197" s="353"/>
      <c r="BK197" s="353"/>
      <c r="BL197" s="353"/>
      <c r="BM197" s="352"/>
      <c r="BN197" s="353"/>
      <c r="BO197" s="353"/>
      <c r="BP197" s="353"/>
      <c r="BQ197" s="353"/>
      <c r="BR197" s="353"/>
      <c r="BS197" s="352"/>
      <c r="BT197" s="353"/>
      <c r="BU197" s="353"/>
      <c r="BV197" s="353"/>
      <c r="BW197" s="353"/>
      <c r="BX197" s="353"/>
      <c r="BY197" s="352"/>
      <c r="BZ197" s="353"/>
      <c r="CA197" s="353"/>
      <c r="CB197" s="353"/>
      <c r="CC197" s="353"/>
      <c r="CD197" s="353"/>
      <c r="CE197" s="352"/>
      <c r="CF197" s="353"/>
      <c r="CG197" s="353"/>
      <c r="CH197" s="353"/>
      <c r="CI197" s="353"/>
      <c r="CJ197" s="353"/>
      <c r="CK197" s="352"/>
      <c r="CL197" s="353"/>
      <c r="CM197" s="353"/>
      <c r="CN197" s="353"/>
      <c r="CO197" s="353"/>
      <c r="CP197" s="353"/>
      <c r="CQ197" s="352"/>
      <c r="CR197" s="353"/>
      <c r="CS197" s="353"/>
      <c r="CT197" s="353"/>
      <c r="CU197" s="353"/>
      <c r="CV197" s="353"/>
      <c r="CW197" s="352"/>
      <c r="CX197" s="353"/>
      <c r="CY197" s="353"/>
      <c r="CZ197" s="353"/>
      <c r="DA197" s="353"/>
      <c r="DB197" s="353"/>
      <c r="DC197" s="352"/>
      <c r="DD197" s="353"/>
      <c r="DE197" s="353"/>
      <c r="DF197" s="353"/>
      <c r="DG197" s="353"/>
      <c r="DH197" s="353"/>
      <c r="DI197" s="352"/>
      <c r="DJ197" s="353"/>
      <c r="DK197" s="353"/>
      <c r="DL197" s="353"/>
      <c r="DM197" s="353"/>
      <c r="DN197" s="353"/>
      <c r="DO197" s="352"/>
      <c r="DP197" s="353"/>
      <c r="DQ197" s="353"/>
      <c r="DR197" s="353"/>
      <c r="DS197" s="353"/>
      <c r="DT197" s="353"/>
      <c r="DU197" s="352"/>
      <c r="DV197" s="353"/>
      <c r="DW197" s="353"/>
      <c r="DX197" s="353"/>
      <c r="DY197" s="353"/>
      <c r="DZ197" s="353"/>
      <c r="EA197" s="352"/>
      <c r="EB197" s="353"/>
      <c r="EC197" s="353"/>
      <c r="ED197" s="353"/>
      <c r="EE197" s="353"/>
      <c r="EF197" s="353"/>
      <c r="EG197" s="352"/>
      <c r="EH197" s="353"/>
      <c r="EI197" s="353"/>
      <c r="EJ197" s="353"/>
      <c r="EK197" s="353"/>
      <c r="EL197" s="353"/>
      <c r="EM197" s="352"/>
      <c r="EN197" s="353"/>
      <c r="EO197" s="353"/>
      <c r="EP197" s="353"/>
      <c r="EQ197" s="353"/>
      <c r="ER197" s="353"/>
      <c r="ES197" s="352"/>
      <c r="ET197" s="353"/>
      <c r="EU197" s="353"/>
      <c r="EV197" s="353"/>
      <c r="EW197" s="353"/>
      <c r="EX197" s="353"/>
      <c r="EY197" s="352"/>
      <c r="EZ197" s="353"/>
      <c r="FA197" s="353"/>
      <c r="FB197" s="353"/>
      <c r="FC197" s="353"/>
      <c r="FD197" s="353"/>
      <c r="FE197" s="352"/>
      <c r="FF197" s="353"/>
      <c r="FG197" s="353"/>
      <c r="FH197" s="353"/>
      <c r="FI197" s="353"/>
      <c r="FJ197" s="353"/>
      <c r="FK197" s="352"/>
      <c r="FL197" s="353"/>
      <c r="FM197" s="353"/>
      <c r="FN197" s="353"/>
      <c r="FO197" s="353"/>
      <c r="FP197" s="353"/>
      <c r="FQ197" s="352"/>
      <c r="FR197" s="353"/>
      <c r="FS197" s="353"/>
      <c r="FT197" s="353"/>
      <c r="FU197" s="353"/>
      <c r="FV197" s="353"/>
      <c r="FW197" s="352"/>
      <c r="FX197" s="353"/>
      <c r="FY197" s="353"/>
      <c r="FZ197" s="353"/>
      <c r="GA197" s="353"/>
      <c r="GB197" s="353"/>
      <c r="GC197" s="352"/>
      <c r="GD197" s="353"/>
      <c r="GE197" s="353"/>
      <c r="GF197" s="353"/>
      <c r="GG197" s="353"/>
      <c r="GH197" s="353"/>
      <c r="GI197" s="352"/>
      <c r="GJ197" s="353"/>
      <c r="GK197" s="353"/>
      <c r="GL197" s="353"/>
      <c r="GM197" s="353"/>
      <c r="GN197" s="353"/>
      <c r="GO197" s="352"/>
      <c r="GP197" s="353"/>
      <c r="GQ197" s="353"/>
      <c r="GR197" s="353"/>
      <c r="GS197" s="353"/>
      <c r="GT197" s="353"/>
      <c r="GU197" s="352"/>
      <c r="GV197" s="353"/>
      <c r="GW197" s="353"/>
      <c r="GX197" s="353"/>
      <c r="GY197" s="353"/>
      <c r="GZ197" s="353"/>
      <c r="HA197" s="352"/>
      <c r="HB197" s="353"/>
      <c r="HC197" s="353"/>
      <c r="HD197" s="353"/>
      <c r="HE197" s="353"/>
      <c r="HF197" s="353"/>
      <c r="HG197" s="352"/>
      <c r="HH197" s="353"/>
      <c r="HI197" s="353"/>
      <c r="HJ197" s="353"/>
      <c r="HK197" s="353"/>
      <c r="HL197" s="353"/>
      <c r="HM197" s="352"/>
      <c r="HN197" s="353"/>
      <c r="HO197" s="353"/>
      <c r="HP197" s="353"/>
      <c r="HQ197" s="353"/>
      <c r="HR197" s="353"/>
      <c r="HS197" s="352"/>
      <c r="HT197" s="353"/>
      <c r="HU197" s="353"/>
      <c r="HV197" s="353"/>
      <c r="HW197" s="353"/>
      <c r="HX197" s="353"/>
      <c r="HY197" s="352"/>
      <c r="HZ197" s="353"/>
      <c r="IA197" s="353"/>
      <c r="IB197" s="353"/>
      <c r="IC197" s="353"/>
      <c r="ID197" s="353"/>
      <c r="IE197" s="352"/>
      <c r="IF197" s="353"/>
      <c r="IG197" s="353"/>
      <c r="IH197" s="353"/>
      <c r="II197" s="353"/>
      <c r="IJ197" s="353"/>
      <c r="IK197" s="352"/>
      <c r="IL197" s="353"/>
      <c r="IM197" s="353"/>
      <c r="IN197" s="353"/>
      <c r="IO197" s="353"/>
      <c r="IP197" s="353"/>
      <c r="IQ197" s="352"/>
      <c r="IR197" s="353"/>
      <c r="IS197" s="353"/>
      <c r="IT197" s="353"/>
      <c r="IU197" s="353"/>
      <c r="IV197" s="353"/>
      <c r="IW197" s="352"/>
      <c r="IX197" s="353"/>
      <c r="IY197" s="353"/>
      <c r="IZ197" s="353"/>
      <c r="JA197" s="353"/>
      <c r="JB197" s="353"/>
      <c r="JC197" s="352"/>
      <c r="JD197" s="353"/>
      <c r="JE197" s="353"/>
      <c r="JF197" s="353"/>
      <c r="JG197" s="353"/>
      <c r="JH197" s="353"/>
      <c r="JI197" s="352"/>
      <c r="JJ197" s="353"/>
      <c r="JK197" s="353"/>
      <c r="JL197" s="353"/>
      <c r="JM197" s="353"/>
      <c r="JN197" s="353"/>
      <c r="JO197" s="352"/>
      <c r="JP197" s="353"/>
      <c r="JQ197" s="353"/>
      <c r="JR197" s="353"/>
      <c r="JS197" s="353"/>
      <c r="JT197" s="353"/>
      <c r="JU197" s="352"/>
      <c r="JV197" s="353"/>
      <c r="JW197" s="353"/>
      <c r="JX197" s="353"/>
      <c r="JY197" s="353"/>
      <c r="JZ197" s="353"/>
      <c r="KA197" s="352"/>
      <c r="KB197" s="353"/>
      <c r="KC197" s="353"/>
      <c r="KD197" s="353"/>
      <c r="KE197" s="353"/>
      <c r="KF197" s="353"/>
      <c r="KG197" s="352"/>
      <c r="KH197" s="353"/>
      <c r="KI197" s="353"/>
      <c r="KJ197" s="353"/>
      <c r="KK197" s="353"/>
      <c r="KL197" s="353"/>
      <c r="KM197" s="352"/>
      <c r="KN197" s="353"/>
      <c r="KO197" s="353"/>
      <c r="KP197" s="353"/>
      <c r="KQ197" s="353"/>
      <c r="KR197" s="353"/>
      <c r="KS197" s="352"/>
      <c r="KT197" s="353"/>
      <c r="KU197" s="353"/>
      <c r="KV197" s="353"/>
      <c r="KW197" s="353"/>
      <c r="KX197" s="353"/>
      <c r="KY197" s="352"/>
      <c r="KZ197" s="353"/>
      <c r="LA197" s="353"/>
      <c r="LB197" s="353"/>
      <c r="LC197" s="353"/>
      <c r="LD197" s="353"/>
      <c r="LE197" s="352"/>
      <c r="LF197" s="353"/>
      <c r="LG197" s="353"/>
      <c r="LH197" s="353"/>
      <c r="LI197" s="353"/>
      <c r="LJ197" s="353"/>
      <c r="LK197" s="352"/>
      <c r="LL197" s="353"/>
      <c r="LM197" s="353"/>
      <c r="LN197" s="353"/>
      <c r="LO197" s="353"/>
      <c r="LP197" s="353"/>
      <c r="LQ197" s="352"/>
      <c r="LR197" s="353"/>
      <c r="LS197" s="353"/>
      <c r="LT197" s="353"/>
      <c r="LU197" s="353"/>
      <c r="LV197" s="353"/>
      <c r="LW197" s="352"/>
      <c r="LX197" s="353"/>
      <c r="LY197" s="353"/>
      <c r="LZ197" s="353"/>
      <c r="MA197" s="353"/>
      <c r="MB197" s="353"/>
      <c r="MC197" s="352"/>
      <c r="MD197" s="353"/>
      <c r="ME197" s="353"/>
      <c r="MF197" s="353"/>
      <c r="MG197" s="353"/>
      <c r="MH197" s="353"/>
      <c r="MI197" s="352"/>
      <c r="MJ197" s="353"/>
      <c r="MK197" s="353"/>
      <c r="ML197" s="353"/>
      <c r="MM197" s="353"/>
      <c r="MN197" s="353"/>
      <c r="MO197" s="352"/>
      <c r="MP197" s="353"/>
      <c r="MQ197" s="353"/>
      <c r="MR197" s="353"/>
      <c r="MS197" s="353"/>
      <c r="MT197" s="353"/>
      <c r="MU197" s="352"/>
      <c r="MV197" s="353"/>
      <c r="MW197" s="353"/>
      <c r="MX197" s="353"/>
      <c r="MY197" s="353"/>
      <c r="MZ197" s="353"/>
      <c r="NA197" s="352"/>
      <c r="NB197" s="353"/>
      <c r="NC197" s="353"/>
      <c r="ND197" s="353"/>
      <c r="NE197" s="353"/>
      <c r="NF197" s="353"/>
      <c r="NG197" s="352"/>
      <c r="NH197" s="353"/>
      <c r="NI197" s="353"/>
      <c r="NJ197" s="353"/>
      <c r="NK197" s="353"/>
      <c r="NL197" s="353"/>
      <c r="NM197" s="352"/>
      <c r="NN197" s="353"/>
      <c r="NO197" s="353"/>
      <c r="NP197" s="353"/>
      <c r="NQ197" s="353"/>
      <c r="NR197" s="353"/>
      <c r="NS197" s="352"/>
      <c r="NT197" s="353"/>
      <c r="NU197" s="353"/>
      <c r="NV197" s="353"/>
      <c r="NW197" s="353"/>
      <c r="NX197" s="353"/>
      <c r="NY197" s="352"/>
      <c r="NZ197" s="353"/>
      <c r="OA197" s="353"/>
      <c r="OB197" s="353"/>
      <c r="OC197" s="353"/>
      <c r="OD197" s="353"/>
      <c r="OE197" s="352"/>
      <c r="OF197" s="353"/>
      <c r="OG197" s="353"/>
      <c r="OH197" s="353"/>
      <c r="OI197" s="353"/>
      <c r="OJ197" s="353"/>
      <c r="OK197" s="352"/>
      <c r="OL197" s="353"/>
      <c r="OM197" s="353"/>
      <c r="ON197" s="353"/>
      <c r="OO197" s="353"/>
      <c r="OP197" s="353"/>
      <c r="OQ197" s="352"/>
      <c r="OR197" s="353"/>
      <c r="OS197" s="353"/>
      <c r="OT197" s="353"/>
      <c r="OU197" s="353"/>
      <c r="OV197" s="353"/>
      <c r="OW197" s="352"/>
      <c r="OX197" s="353"/>
      <c r="OY197" s="353"/>
      <c r="OZ197" s="353"/>
      <c r="PA197" s="353"/>
      <c r="PB197" s="353"/>
      <c r="PC197" s="352"/>
      <c r="PD197" s="353"/>
      <c r="PE197" s="353"/>
      <c r="PF197" s="353"/>
      <c r="PG197" s="353"/>
      <c r="PH197" s="353"/>
      <c r="PI197" s="352"/>
      <c r="PJ197" s="353"/>
      <c r="PK197" s="353"/>
      <c r="PL197" s="353"/>
      <c r="PM197" s="353"/>
      <c r="PN197" s="353"/>
      <c r="PO197" s="352"/>
      <c r="PP197" s="353"/>
      <c r="PQ197" s="353"/>
      <c r="PR197" s="353"/>
      <c r="PS197" s="353"/>
      <c r="PT197" s="353"/>
      <c r="PU197" s="352"/>
      <c r="PV197" s="353"/>
      <c r="PW197" s="353"/>
    </row>
    <row r="198" spans="1:439" s="348" customFormat="1">
      <c r="A198" s="350"/>
      <c r="B198" s="350"/>
      <c r="C198" s="350"/>
      <c r="D198" s="357"/>
      <c r="E198" s="357"/>
      <c r="F198" s="357"/>
      <c r="G198" s="357"/>
      <c r="H198" s="357"/>
      <c r="I198" s="357"/>
      <c r="J198" s="357"/>
      <c r="K198" s="358"/>
      <c r="L198" s="359"/>
      <c r="N198" s="357"/>
      <c r="O198" s="357"/>
      <c r="P198" s="357"/>
      <c r="Q198" s="358"/>
      <c r="R198" s="359"/>
      <c r="S198" s="359"/>
      <c r="T198" s="357"/>
      <c r="U198" s="357"/>
      <c r="V198" s="357"/>
      <c r="W198" s="358"/>
      <c r="X198" s="359"/>
      <c r="Y198" s="359"/>
      <c r="Z198" s="357"/>
      <c r="AA198" s="357"/>
      <c r="AB198" s="357"/>
      <c r="AC198" s="358"/>
      <c r="AD198" s="359"/>
      <c r="AE198" s="359"/>
      <c r="AF198" s="357"/>
      <c r="AG198" s="357"/>
      <c r="AH198" s="357"/>
      <c r="AI198" s="358"/>
      <c r="AJ198" s="359"/>
      <c r="AK198" s="359"/>
      <c r="AL198" s="357"/>
      <c r="AM198" s="357"/>
      <c r="AN198" s="357"/>
      <c r="AO198" s="358"/>
      <c r="AP198" s="359"/>
      <c r="AQ198" s="359"/>
      <c r="AR198" s="357"/>
      <c r="AS198" s="357"/>
      <c r="AT198" s="357"/>
      <c r="AU198" s="358"/>
      <c r="AV198" s="359"/>
      <c r="AW198" s="359"/>
      <c r="AX198" s="357"/>
      <c r="AY198" s="357"/>
      <c r="AZ198" s="357"/>
      <c r="BA198" s="358"/>
      <c r="BB198" s="359"/>
      <c r="BC198" s="359"/>
      <c r="BD198" s="357"/>
      <c r="BE198" s="357"/>
      <c r="BF198" s="357"/>
      <c r="BG198" s="358"/>
      <c r="BH198" s="359"/>
      <c r="BI198" s="359"/>
      <c r="BJ198" s="357"/>
      <c r="BK198" s="357"/>
      <c r="BL198" s="357"/>
      <c r="BM198" s="358"/>
      <c r="BN198" s="359"/>
      <c r="BO198" s="359"/>
      <c r="BP198" s="357"/>
      <c r="BQ198" s="357"/>
      <c r="BR198" s="357"/>
      <c r="BS198" s="358"/>
      <c r="BT198" s="359"/>
      <c r="BU198" s="359"/>
      <c r="BV198" s="357"/>
      <c r="BW198" s="357"/>
      <c r="BX198" s="357"/>
      <c r="BY198" s="358"/>
      <c r="BZ198" s="359"/>
      <c r="CA198" s="359"/>
      <c r="CB198" s="357"/>
      <c r="CC198" s="357"/>
      <c r="CD198" s="357"/>
      <c r="CE198" s="358"/>
      <c r="CF198" s="359"/>
      <c r="CG198" s="359"/>
      <c r="CH198" s="357"/>
      <c r="CI198" s="357"/>
      <c r="CJ198" s="357"/>
      <c r="CK198" s="358"/>
      <c r="CL198" s="359"/>
      <c r="CM198" s="359"/>
      <c r="CN198" s="357"/>
      <c r="CO198" s="357"/>
      <c r="CP198" s="357"/>
      <c r="CQ198" s="358"/>
      <c r="CR198" s="359"/>
      <c r="CS198" s="359"/>
      <c r="CT198" s="357"/>
      <c r="CU198" s="357"/>
      <c r="CV198" s="357"/>
      <c r="CW198" s="358"/>
      <c r="CX198" s="359"/>
      <c r="CY198" s="359"/>
      <c r="CZ198" s="357"/>
      <c r="DA198" s="357"/>
      <c r="DB198" s="357"/>
      <c r="DC198" s="358"/>
      <c r="DD198" s="359"/>
      <c r="DE198" s="359"/>
      <c r="DF198" s="357"/>
      <c r="DG198" s="357"/>
      <c r="DH198" s="357"/>
      <c r="DI198" s="358"/>
      <c r="DJ198" s="359"/>
      <c r="DK198" s="359"/>
      <c r="DL198" s="357"/>
      <c r="DM198" s="357"/>
      <c r="DN198" s="357"/>
      <c r="DO198" s="358"/>
      <c r="DP198" s="359"/>
      <c r="DQ198" s="359"/>
      <c r="DR198" s="357"/>
      <c r="DS198" s="357"/>
      <c r="DT198" s="357"/>
      <c r="DU198" s="358"/>
      <c r="DV198" s="359"/>
      <c r="DW198" s="359"/>
      <c r="DX198" s="357"/>
      <c r="DY198" s="357"/>
      <c r="DZ198" s="357"/>
      <c r="EA198" s="358"/>
      <c r="EB198" s="359"/>
      <c r="EC198" s="359"/>
      <c r="ED198" s="357"/>
      <c r="EE198" s="357"/>
      <c r="EF198" s="357"/>
      <c r="EG198" s="358"/>
      <c r="EH198" s="359"/>
      <c r="EI198" s="359"/>
      <c r="EJ198" s="357"/>
      <c r="EK198" s="357"/>
      <c r="EL198" s="357"/>
      <c r="EM198" s="358"/>
      <c r="EN198" s="359"/>
      <c r="EO198" s="359"/>
      <c r="EP198" s="357"/>
      <c r="EQ198" s="357"/>
      <c r="ER198" s="357"/>
      <c r="ES198" s="358"/>
      <c r="ET198" s="359"/>
      <c r="EU198" s="359"/>
      <c r="EV198" s="357"/>
      <c r="EW198" s="357"/>
      <c r="EX198" s="357"/>
      <c r="EY198" s="358"/>
      <c r="EZ198" s="359"/>
      <c r="FA198" s="359"/>
      <c r="FB198" s="357"/>
      <c r="FC198" s="357"/>
      <c r="FD198" s="357"/>
      <c r="FE198" s="358"/>
      <c r="FF198" s="359"/>
      <c r="FG198" s="359"/>
      <c r="FH198" s="357"/>
      <c r="FI198" s="357"/>
      <c r="FJ198" s="357"/>
      <c r="FK198" s="358"/>
      <c r="FL198" s="359"/>
      <c r="FM198" s="359"/>
      <c r="FN198" s="357"/>
      <c r="FO198" s="357"/>
      <c r="FP198" s="357"/>
      <c r="FQ198" s="358"/>
      <c r="FR198" s="359"/>
      <c r="FS198" s="359"/>
      <c r="FT198" s="357"/>
      <c r="FU198" s="357"/>
      <c r="FV198" s="357"/>
      <c r="FW198" s="358"/>
      <c r="FX198" s="359"/>
      <c r="FY198" s="359"/>
      <c r="FZ198" s="357"/>
      <c r="GA198" s="357"/>
      <c r="GB198" s="357"/>
      <c r="GC198" s="358"/>
      <c r="GD198" s="359"/>
      <c r="GE198" s="359"/>
      <c r="GF198" s="357"/>
      <c r="GG198" s="357"/>
      <c r="GH198" s="357"/>
      <c r="GI198" s="358"/>
      <c r="GJ198" s="359"/>
      <c r="GK198" s="359"/>
      <c r="GL198" s="357"/>
      <c r="GM198" s="357"/>
      <c r="GN198" s="357"/>
      <c r="GO198" s="358"/>
      <c r="GP198" s="359"/>
      <c r="GQ198" s="359"/>
      <c r="GR198" s="357"/>
      <c r="GS198" s="357"/>
      <c r="GT198" s="357"/>
      <c r="GU198" s="358"/>
      <c r="GV198" s="359"/>
      <c r="GW198" s="359"/>
      <c r="GX198" s="357"/>
      <c r="GY198" s="357"/>
      <c r="GZ198" s="357"/>
      <c r="HA198" s="358"/>
      <c r="HB198" s="359"/>
      <c r="HC198" s="359"/>
      <c r="HD198" s="357"/>
      <c r="HE198" s="357"/>
      <c r="HF198" s="357"/>
      <c r="HG198" s="358"/>
      <c r="HH198" s="359"/>
      <c r="HI198" s="359"/>
      <c r="HJ198" s="357"/>
      <c r="HK198" s="357"/>
      <c r="HL198" s="357"/>
      <c r="HM198" s="358"/>
      <c r="HN198" s="359"/>
      <c r="HO198" s="359"/>
      <c r="HP198" s="357"/>
      <c r="HQ198" s="357"/>
      <c r="HR198" s="357"/>
      <c r="HS198" s="358"/>
      <c r="HT198" s="359"/>
      <c r="HU198" s="359"/>
      <c r="HV198" s="357"/>
      <c r="HW198" s="357"/>
      <c r="HX198" s="357"/>
      <c r="HY198" s="358"/>
      <c r="HZ198" s="359"/>
      <c r="IA198" s="359"/>
      <c r="IB198" s="357"/>
      <c r="IC198" s="357"/>
      <c r="ID198" s="357"/>
      <c r="IE198" s="358"/>
      <c r="IF198" s="359"/>
      <c r="IG198" s="359"/>
      <c r="IH198" s="357"/>
      <c r="II198" s="357"/>
      <c r="IJ198" s="357"/>
      <c r="IK198" s="358"/>
      <c r="IL198" s="359"/>
      <c r="IM198" s="359"/>
      <c r="IN198" s="357"/>
      <c r="IO198" s="357"/>
      <c r="IP198" s="357"/>
      <c r="IQ198" s="358"/>
      <c r="IR198" s="359"/>
      <c r="IS198" s="359"/>
      <c r="IT198" s="357"/>
      <c r="IU198" s="357"/>
      <c r="IV198" s="357"/>
      <c r="IW198" s="358"/>
      <c r="IX198" s="359"/>
      <c r="IY198" s="359"/>
      <c r="IZ198" s="357"/>
      <c r="JA198" s="357"/>
      <c r="JB198" s="357"/>
      <c r="JC198" s="358"/>
      <c r="JD198" s="359"/>
      <c r="JE198" s="359"/>
      <c r="JF198" s="357"/>
      <c r="JG198" s="357"/>
      <c r="JH198" s="357"/>
      <c r="JI198" s="358"/>
      <c r="JJ198" s="359"/>
      <c r="JK198" s="359"/>
      <c r="JL198" s="357"/>
      <c r="JM198" s="357"/>
      <c r="JN198" s="357"/>
      <c r="JO198" s="358"/>
      <c r="JP198" s="359"/>
      <c r="JQ198" s="359"/>
      <c r="JR198" s="357"/>
      <c r="JS198" s="357"/>
      <c r="JT198" s="357"/>
      <c r="JU198" s="358"/>
      <c r="JV198" s="359"/>
      <c r="JW198" s="359"/>
      <c r="JX198" s="357"/>
      <c r="JY198" s="357"/>
      <c r="JZ198" s="357"/>
      <c r="KA198" s="358"/>
      <c r="KB198" s="359"/>
      <c r="KC198" s="359"/>
      <c r="KD198" s="357"/>
      <c r="KE198" s="357"/>
      <c r="KF198" s="357"/>
      <c r="KG198" s="358"/>
      <c r="KH198" s="359"/>
      <c r="KI198" s="359"/>
      <c r="KJ198" s="357"/>
      <c r="KK198" s="357"/>
      <c r="KL198" s="357"/>
      <c r="KM198" s="358"/>
      <c r="KN198" s="359"/>
      <c r="KO198" s="359"/>
      <c r="KP198" s="357"/>
      <c r="KQ198" s="357"/>
      <c r="KR198" s="357"/>
      <c r="KS198" s="358"/>
      <c r="KT198" s="359"/>
      <c r="KU198" s="359"/>
      <c r="KV198" s="357"/>
      <c r="KW198" s="357"/>
      <c r="KX198" s="357"/>
      <c r="KY198" s="358"/>
      <c r="KZ198" s="359"/>
      <c r="LA198" s="359"/>
      <c r="LB198" s="357"/>
      <c r="LC198" s="357"/>
      <c r="LD198" s="357"/>
      <c r="LE198" s="358"/>
      <c r="LF198" s="359"/>
      <c r="LG198" s="359"/>
      <c r="LH198" s="357"/>
      <c r="LI198" s="357"/>
      <c r="LJ198" s="357"/>
      <c r="LK198" s="358"/>
      <c r="LL198" s="359"/>
      <c r="LM198" s="359"/>
      <c r="LN198" s="357"/>
      <c r="LO198" s="357"/>
      <c r="LP198" s="357"/>
      <c r="LQ198" s="358"/>
      <c r="LR198" s="359"/>
      <c r="LS198" s="359"/>
      <c r="LT198" s="357"/>
      <c r="LU198" s="357"/>
      <c r="LV198" s="357"/>
      <c r="LW198" s="358"/>
      <c r="LX198" s="359"/>
      <c r="LY198" s="359"/>
      <c r="LZ198" s="357"/>
      <c r="MA198" s="357"/>
      <c r="MB198" s="357"/>
      <c r="MC198" s="358"/>
      <c r="MD198" s="359"/>
      <c r="ME198" s="359"/>
      <c r="MF198" s="357"/>
      <c r="MG198" s="357"/>
      <c r="MH198" s="357"/>
      <c r="MI198" s="358"/>
      <c r="MJ198" s="359"/>
      <c r="MK198" s="359"/>
      <c r="ML198" s="357"/>
      <c r="MM198" s="357"/>
      <c r="MN198" s="357"/>
      <c r="MO198" s="358"/>
      <c r="MP198" s="359"/>
      <c r="MQ198" s="359"/>
      <c r="MR198" s="357"/>
      <c r="MS198" s="357"/>
      <c r="MT198" s="357"/>
      <c r="MU198" s="358"/>
      <c r="MV198" s="359"/>
      <c r="MW198" s="359"/>
      <c r="MX198" s="357"/>
      <c r="MY198" s="357"/>
      <c r="MZ198" s="357"/>
      <c r="NA198" s="358"/>
      <c r="NB198" s="359"/>
      <c r="NC198" s="359"/>
      <c r="ND198" s="357"/>
      <c r="NE198" s="357"/>
      <c r="NF198" s="357"/>
      <c r="NG198" s="358"/>
      <c r="NH198" s="359"/>
      <c r="NI198" s="359"/>
      <c r="NJ198" s="357"/>
      <c r="NK198" s="357"/>
      <c r="NL198" s="357"/>
      <c r="NM198" s="358"/>
      <c r="NN198" s="359"/>
      <c r="NO198" s="359"/>
      <c r="NP198" s="357"/>
      <c r="NQ198" s="357"/>
      <c r="NR198" s="357"/>
      <c r="NS198" s="358"/>
      <c r="NT198" s="359"/>
      <c r="NU198" s="359"/>
      <c r="NV198" s="357"/>
      <c r="NW198" s="357"/>
      <c r="NX198" s="357"/>
      <c r="NY198" s="358"/>
      <c r="NZ198" s="359"/>
      <c r="OA198" s="359"/>
      <c r="OB198" s="357"/>
      <c r="OC198" s="357"/>
      <c r="OD198" s="357"/>
      <c r="OE198" s="358"/>
      <c r="OF198" s="359"/>
      <c r="OG198" s="359"/>
      <c r="OH198" s="357"/>
      <c r="OI198" s="357"/>
      <c r="OJ198" s="357"/>
      <c r="OK198" s="358"/>
      <c r="OL198" s="359"/>
      <c r="OM198" s="359"/>
      <c r="ON198" s="357"/>
      <c r="OO198" s="357"/>
      <c r="OP198" s="357"/>
      <c r="OQ198" s="358"/>
      <c r="OR198" s="359"/>
      <c r="OS198" s="359"/>
      <c r="OT198" s="357"/>
      <c r="OU198" s="357"/>
      <c r="OV198" s="357"/>
      <c r="OW198" s="358"/>
      <c r="OX198" s="359"/>
      <c r="OY198" s="359"/>
      <c r="OZ198" s="357"/>
      <c r="PA198" s="357"/>
      <c r="PB198" s="357"/>
      <c r="PC198" s="358"/>
      <c r="PD198" s="359"/>
      <c r="PE198" s="359"/>
      <c r="PF198" s="357"/>
      <c r="PG198" s="357"/>
      <c r="PH198" s="357"/>
      <c r="PI198" s="358"/>
      <c r="PJ198" s="359"/>
      <c r="PK198" s="359"/>
      <c r="PL198" s="357"/>
      <c r="PM198" s="357"/>
      <c r="PN198" s="357"/>
      <c r="PO198" s="358"/>
      <c r="PP198" s="359"/>
      <c r="PQ198" s="359"/>
      <c r="PR198" s="357"/>
      <c r="PS198" s="357"/>
      <c r="PT198" s="357"/>
      <c r="PU198" s="358"/>
      <c r="PV198" s="359"/>
      <c r="PW198" s="359"/>
    </row>
    <row r="199" spans="1:439" s="363" customFormat="1">
      <c r="A199" s="360"/>
      <c r="B199" s="360"/>
      <c r="C199" s="360"/>
      <c r="D199" s="361"/>
      <c r="E199" s="361"/>
      <c r="F199" s="361"/>
      <c r="G199" s="361"/>
      <c r="H199" s="361"/>
      <c r="I199" s="361"/>
      <c r="J199" s="361"/>
      <c r="K199" s="358"/>
      <c r="L199" s="362"/>
      <c r="N199" s="361"/>
      <c r="O199" s="361"/>
      <c r="P199" s="361"/>
      <c r="Q199" s="358"/>
      <c r="R199" s="362"/>
      <c r="S199" s="362"/>
      <c r="T199" s="361"/>
      <c r="U199" s="361"/>
      <c r="V199" s="361"/>
      <c r="W199" s="358"/>
      <c r="X199" s="362"/>
      <c r="Y199" s="362"/>
      <c r="Z199" s="361"/>
      <c r="AA199" s="361"/>
      <c r="AB199" s="361"/>
      <c r="AC199" s="358"/>
      <c r="AD199" s="362"/>
      <c r="AE199" s="362"/>
      <c r="AF199" s="361"/>
      <c r="AG199" s="361"/>
      <c r="AH199" s="361"/>
      <c r="AI199" s="358"/>
      <c r="AJ199" s="362"/>
      <c r="AK199" s="362"/>
      <c r="AL199" s="361"/>
      <c r="AM199" s="361"/>
      <c r="AN199" s="361"/>
      <c r="AO199" s="358"/>
      <c r="AP199" s="362"/>
      <c r="AQ199" s="362"/>
      <c r="AR199" s="361"/>
      <c r="AS199" s="361"/>
      <c r="AT199" s="361"/>
      <c r="AU199" s="358"/>
      <c r="AV199" s="362"/>
      <c r="AW199" s="362"/>
      <c r="AX199" s="361"/>
      <c r="AY199" s="361"/>
      <c r="AZ199" s="361"/>
      <c r="BA199" s="358"/>
      <c r="BB199" s="362"/>
      <c r="BC199" s="362"/>
      <c r="BD199" s="361"/>
      <c r="BE199" s="361"/>
      <c r="BF199" s="361"/>
      <c r="BG199" s="358"/>
      <c r="BH199" s="362"/>
      <c r="BI199" s="362"/>
      <c r="BJ199" s="361"/>
      <c r="BK199" s="361"/>
      <c r="BL199" s="361"/>
      <c r="BM199" s="358"/>
      <c r="BN199" s="362"/>
      <c r="BO199" s="362"/>
      <c r="BP199" s="361"/>
      <c r="BQ199" s="361"/>
      <c r="BR199" s="361"/>
      <c r="BS199" s="358"/>
      <c r="BT199" s="362"/>
      <c r="BU199" s="362"/>
      <c r="BV199" s="361"/>
      <c r="BW199" s="361"/>
      <c r="BX199" s="361"/>
      <c r="BY199" s="358"/>
      <c r="BZ199" s="362"/>
      <c r="CA199" s="362"/>
      <c r="CB199" s="361"/>
      <c r="CC199" s="361"/>
      <c r="CD199" s="361"/>
      <c r="CE199" s="358"/>
      <c r="CF199" s="362"/>
      <c r="CG199" s="362"/>
      <c r="CH199" s="361"/>
      <c r="CI199" s="361"/>
      <c r="CJ199" s="361"/>
      <c r="CK199" s="358"/>
      <c r="CL199" s="362"/>
      <c r="CM199" s="362"/>
      <c r="CN199" s="361"/>
      <c r="CO199" s="361"/>
      <c r="CP199" s="361"/>
      <c r="CQ199" s="358"/>
      <c r="CR199" s="362"/>
      <c r="CS199" s="362"/>
      <c r="CT199" s="361"/>
      <c r="CU199" s="361"/>
      <c r="CV199" s="361"/>
      <c r="CW199" s="358"/>
      <c r="CX199" s="362"/>
      <c r="CY199" s="362"/>
      <c r="CZ199" s="361"/>
      <c r="DA199" s="361"/>
      <c r="DB199" s="361"/>
      <c r="DC199" s="358"/>
      <c r="DD199" s="362"/>
      <c r="DE199" s="362"/>
      <c r="DF199" s="361"/>
      <c r="DG199" s="361"/>
      <c r="DH199" s="361"/>
      <c r="DI199" s="358"/>
      <c r="DJ199" s="362"/>
      <c r="DK199" s="362"/>
      <c r="DL199" s="361"/>
      <c r="DM199" s="361"/>
      <c r="DN199" s="361"/>
      <c r="DO199" s="358"/>
      <c r="DP199" s="362"/>
      <c r="DQ199" s="362"/>
      <c r="DR199" s="361"/>
      <c r="DS199" s="361"/>
      <c r="DT199" s="361"/>
      <c r="DU199" s="358"/>
      <c r="DV199" s="362"/>
      <c r="DW199" s="362"/>
      <c r="DX199" s="361"/>
      <c r="DY199" s="361"/>
      <c r="DZ199" s="361"/>
      <c r="EA199" s="358"/>
      <c r="EB199" s="362"/>
      <c r="EC199" s="362"/>
      <c r="ED199" s="361"/>
      <c r="EE199" s="361"/>
      <c r="EF199" s="361"/>
      <c r="EG199" s="358"/>
      <c r="EH199" s="362"/>
      <c r="EI199" s="362"/>
      <c r="EJ199" s="361"/>
      <c r="EK199" s="361"/>
      <c r="EL199" s="361"/>
      <c r="EM199" s="358"/>
      <c r="EN199" s="362"/>
      <c r="EO199" s="362"/>
      <c r="EP199" s="361"/>
      <c r="EQ199" s="361"/>
      <c r="ER199" s="361"/>
      <c r="ES199" s="358"/>
      <c r="ET199" s="362"/>
      <c r="EU199" s="362"/>
      <c r="EV199" s="361"/>
      <c r="EW199" s="361"/>
      <c r="EX199" s="361"/>
      <c r="EY199" s="358"/>
      <c r="EZ199" s="362"/>
      <c r="FA199" s="362"/>
      <c r="FB199" s="361"/>
      <c r="FC199" s="361"/>
      <c r="FD199" s="361"/>
      <c r="FE199" s="358"/>
      <c r="FF199" s="362"/>
      <c r="FG199" s="362"/>
      <c r="FH199" s="361"/>
      <c r="FI199" s="361"/>
      <c r="FJ199" s="361"/>
      <c r="FK199" s="358"/>
      <c r="FL199" s="362"/>
      <c r="FM199" s="362"/>
      <c r="FN199" s="361"/>
      <c r="FO199" s="361"/>
      <c r="FP199" s="361"/>
      <c r="FQ199" s="358"/>
      <c r="FR199" s="362"/>
      <c r="FS199" s="362"/>
      <c r="FT199" s="361"/>
      <c r="FU199" s="361"/>
      <c r="FV199" s="361"/>
      <c r="FW199" s="358"/>
      <c r="FX199" s="362"/>
      <c r="FY199" s="362"/>
      <c r="FZ199" s="361"/>
      <c r="GA199" s="361"/>
      <c r="GB199" s="361"/>
      <c r="GC199" s="358"/>
      <c r="GD199" s="362"/>
      <c r="GE199" s="362"/>
      <c r="GF199" s="361"/>
      <c r="GG199" s="361"/>
      <c r="GH199" s="361"/>
      <c r="GI199" s="358"/>
      <c r="GJ199" s="362"/>
      <c r="GK199" s="362"/>
      <c r="GL199" s="361"/>
      <c r="GM199" s="361"/>
      <c r="GN199" s="361"/>
      <c r="GO199" s="358"/>
      <c r="GP199" s="362"/>
      <c r="GQ199" s="362"/>
      <c r="GR199" s="361"/>
      <c r="GS199" s="361"/>
      <c r="GT199" s="361"/>
      <c r="GU199" s="358"/>
      <c r="GV199" s="362"/>
      <c r="GW199" s="362"/>
      <c r="GX199" s="361"/>
      <c r="GY199" s="361"/>
      <c r="GZ199" s="361"/>
      <c r="HA199" s="358"/>
      <c r="HB199" s="362"/>
      <c r="HC199" s="362"/>
      <c r="HD199" s="361"/>
      <c r="HE199" s="361"/>
      <c r="HF199" s="361"/>
      <c r="HG199" s="358"/>
      <c r="HH199" s="362"/>
      <c r="HI199" s="362"/>
      <c r="HJ199" s="361"/>
      <c r="HK199" s="361"/>
      <c r="HL199" s="361"/>
      <c r="HM199" s="358"/>
      <c r="HN199" s="362"/>
      <c r="HO199" s="362"/>
      <c r="HP199" s="361"/>
      <c r="HQ199" s="361"/>
      <c r="HR199" s="361"/>
      <c r="HS199" s="358"/>
      <c r="HT199" s="362"/>
      <c r="HU199" s="362"/>
      <c r="HV199" s="361"/>
      <c r="HW199" s="361"/>
      <c r="HX199" s="361"/>
      <c r="HY199" s="358"/>
      <c r="HZ199" s="362"/>
      <c r="IA199" s="362"/>
      <c r="IB199" s="361"/>
      <c r="IC199" s="361"/>
      <c r="ID199" s="361"/>
      <c r="IE199" s="358"/>
      <c r="IF199" s="362"/>
      <c r="IG199" s="362"/>
      <c r="IH199" s="361"/>
      <c r="II199" s="361"/>
      <c r="IJ199" s="361"/>
      <c r="IK199" s="358"/>
      <c r="IL199" s="362"/>
      <c r="IM199" s="362"/>
      <c r="IN199" s="361"/>
      <c r="IO199" s="361"/>
      <c r="IP199" s="361"/>
      <c r="IQ199" s="358"/>
      <c r="IR199" s="362"/>
      <c r="IS199" s="362"/>
      <c r="IT199" s="361"/>
      <c r="IU199" s="361"/>
      <c r="IV199" s="361"/>
      <c r="IW199" s="358"/>
      <c r="IX199" s="362"/>
      <c r="IY199" s="362"/>
      <c r="IZ199" s="361"/>
      <c r="JA199" s="361"/>
      <c r="JB199" s="361"/>
      <c r="JC199" s="358"/>
      <c r="JD199" s="362"/>
      <c r="JE199" s="362"/>
      <c r="JF199" s="361"/>
      <c r="JG199" s="361"/>
      <c r="JH199" s="361"/>
      <c r="JI199" s="358"/>
      <c r="JJ199" s="362"/>
      <c r="JK199" s="362"/>
      <c r="JL199" s="361"/>
      <c r="JM199" s="361"/>
      <c r="JN199" s="361"/>
      <c r="JO199" s="358"/>
      <c r="JP199" s="362"/>
      <c r="JQ199" s="362"/>
      <c r="JR199" s="361"/>
      <c r="JS199" s="361"/>
      <c r="JT199" s="361"/>
      <c r="JU199" s="358"/>
      <c r="JV199" s="362"/>
      <c r="JW199" s="362"/>
      <c r="JX199" s="361"/>
      <c r="JY199" s="361"/>
      <c r="JZ199" s="361"/>
      <c r="KA199" s="358"/>
      <c r="KB199" s="362"/>
      <c r="KC199" s="362"/>
      <c r="KD199" s="361"/>
      <c r="KE199" s="361"/>
      <c r="KF199" s="361"/>
      <c r="KG199" s="358"/>
      <c r="KH199" s="362"/>
      <c r="KI199" s="362"/>
      <c r="KJ199" s="361"/>
      <c r="KK199" s="361"/>
      <c r="KL199" s="361"/>
      <c r="KM199" s="358"/>
      <c r="KN199" s="362"/>
      <c r="KO199" s="362"/>
      <c r="KP199" s="361"/>
      <c r="KQ199" s="361"/>
      <c r="KR199" s="361"/>
      <c r="KS199" s="358"/>
      <c r="KT199" s="362"/>
      <c r="KU199" s="362"/>
      <c r="KV199" s="361"/>
      <c r="KW199" s="361"/>
      <c r="KX199" s="361"/>
      <c r="KY199" s="358"/>
      <c r="KZ199" s="362"/>
      <c r="LA199" s="362"/>
      <c r="LB199" s="361"/>
      <c r="LC199" s="361"/>
      <c r="LD199" s="361"/>
      <c r="LE199" s="358"/>
      <c r="LF199" s="362"/>
      <c r="LG199" s="362"/>
      <c r="LH199" s="361"/>
      <c r="LI199" s="361"/>
      <c r="LJ199" s="361"/>
      <c r="LK199" s="358"/>
      <c r="LL199" s="362"/>
      <c r="LM199" s="362"/>
      <c r="LN199" s="361"/>
      <c r="LO199" s="361"/>
      <c r="LP199" s="361"/>
      <c r="LQ199" s="358"/>
      <c r="LR199" s="362"/>
      <c r="LS199" s="362"/>
      <c r="LT199" s="361"/>
      <c r="LU199" s="361"/>
      <c r="LV199" s="361"/>
      <c r="LW199" s="358"/>
      <c r="LX199" s="362"/>
      <c r="LY199" s="362"/>
      <c r="LZ199" s="361"/>
      <c r="MA199" s="361"/>
      <c r="MB199" s="361"/>
      <c r="MC199" s="358"/>
      <c r="MD199" s="362"/>
      <c r="ME199" s="362"/>
      <c r="MF199" s="361"/>
      <c r="MG199" s="361"/>
      <c r="MH199" s="361"/>
      <c r="MI199" s="358"/>
      <c r="MJ199" s="362"/>
      <c r="MK199" s="362"/>
      <c r="ML199" s="361"/>
      <c r="MM199" s="361"/>
      <c r="MN199" s="361"/>
      <c r="MO199" s="358"/>
      <c r="MP199" s="362"/>
      <c r="MQ199" s="362"/>
      <c r="MR199" s="361"/>
      <c r="MS199" s="361"/>
      <c r="MT199" s="361"/>
      <c r="MU199" s="358"/>
      <c r="MV199" s="362"/>
      <c r="MW199" s="362"/>
      <c r="MX199" s="361"/>
      <c r="MY199" s="361"/>
      <c r="MZ199" s="361"/>
      <c r="NA199" s="358"/>
      <c r="NB199" s="362"/>
      <c r="NC199" s="362"/>
      <c r="ND199" s="361"/>
      <c r="NE199" s="361"/>
      <c r="NF199" s="361"/>
      <c r="NG199" s="358"/>
      <c r="NH199" s="362"/>
      <c r="NI199" s="362"/>
      <c r="NJ199" s="361"/>
      <c r="NK199" s="361"/>
      <c r="NL199" s="361"/>
      <c r="NM199" s="358"/>
      <c r="NN199" s="362"/>
      <c r="NO199" s="362"/>
      <c r="NP199" s="361"/>
      <c r="NQ199" s="361"/>
      <c r="NR199" s="361"/>
      <c r="NS199" s="358"/>
      <c r="NT199" s="362"/>
      <c r="NU199" s="362"/>
      <c r="NV199" s="361"/>
      <c r="NW199" s="361"/>
      <c r="NX199" s="361"/>
      <c r="NY199" s="358"/>
      <c r="NZ199" s="362"/>
      <c r="OA199" s="362"/>
      <c r="OB199" s="361"/>
      <c r="OC199" s="361"/>
      <c r="OD199" s="361"/>
      <c r="OE199" s="358"/>
      <c r="OF199" s="362"/>
      <c r="OG199" s="362"/>
      <c r="OH199" s="361"/>
      <c r="OI199" s="361"/>
      <c r="OJ199" s="361"/>
      <c r="OK199" s="358"/>
      <c r="OL199" s="362"/>
      <c r="OM199" s="362"/>
      <c r="ON199" s="361"/>
      <c r="OO199" s="361"/>
      <c r="OP199" s="361"/>
      <c r="OQ199" s="358"/>
      <c r="OR199" s="362"/>
      <c r="OS199" s="362"/>
      <c r="OT199" s="361"/>
      <c r="OU199" s="361"/>
      <c r="OV199" s="361"/>
      <c r="OW199" s="358"/>
      <c r="OX199" s="362"/>
      <c r="OY199" s="362"/>
      <c r="OZ199" s="361"/>
      <c r="PA199" s="361"/>
      <c r="PB199" s="361"/>
      <c r="PC199" s="358"/>
      <c r="PD199" s="362"/>
      <c r="PE199" s="362"/>
      <c r="PF199" s="361"/>
      <c r="PG199" s="361"/>
      <c r="PH199" s="361"/>
      <c r="PI199" s="358"/>
      <c r="PJ199" s="362"/>
      <c r="PK199" s="362"/>
      <c r="PL199" s="361"/>
      <c r="PM199" s="361"/>
      <c r="PN199" s="361"/>
      <c r="PO199" s="358"/>
      <c r="PP199" s="362"/>
      <c r="PQ199" s="362"/>
      <c r="PR199" s="361"/>
      <c r="PS199" s="361"/>
      <c r="PT199" s="361"/>
      <c r="PU199" s="358"/>
      <c r="PV199" s="362"/>
      <c r="PW199" s="362"/>
    </row>
    <row r="200" spans="1:439" s="363" customFormat="1">
      <c r="A200" s="364"/>
      <c r="B200" s="364"/>
      <c r="C200" s="364"/>
      <c r="D200" s="361"/>
      <c r="E200" s="361"/>
      <c r="F200" s="361"/>
      <c r="G200" s="361"/>
      <c r="H200" s="361"/>
      <c r="I200" s="361"/>
      <c r="J200" s="361"/>
      <c r="K200" s="358"/>
      <c r="L200" s="362"/>
      <c r="N200" s="361"/>
      <c r="O200" s="361"/>
      <c r="P200" s="361"/>
      <c r="Q200" s="358"/>
      <c r="R200" s="362"/>
      <c r="S200" s="362"/>
      <c r="T200" s="361"/>
      <c r="U200" s="361"/>
      <c r="V200" s="361"/>
      <c r="W200" s="358"/>
      <c r="X200" s="362"/>
      <c r="Y200" s="362"/>
      <c r="Z200" s="361"/>
      <c r="AA200" s="361"/>
      <c r="AB200" s="361"/>
      <c r="AC200" s="358"/>
      <c r="AD200" s="362"/>
      <c r="AE200" s="362"/>
      <c r="AF200" s="361"/>
      <c r="AG200" s="361"/>
      <c r="AH200" s="361"/>
      <c r="AI200" s="358"/>
      <c r="AJ200" s="362"/>
      <c r="AK200" s="362"/>
      <c r="AL200" s="361"/>
      <c r="AM200" s="361"/>
      <c r="AN200" s="361"/>
      <c r="AO200" s="358"/>
      <c r="AP200" s="362"/>
      <c r="AQ200" s="362"/>
      <c r="AR200" s="361"/>
      <c r="AS200" s="361"/>
      <c r="AT200" s="361"/>
      <c r="AU200" s="358"/>
      <c r="AV200" s="362"/>
      <c r="AW200" s="362"/>
      <c r="AX200" s="361"/>
      <c r="AY200" s="361"/>
      <c r="AZ200" s="361"/>
      <c r="BA200" s="358"/>
      <c r="BB200" s="362"/>
      <c r="BC200" s="362"/>
      <c r="BD200" s="361"/>
      <c r="BE200" s="361"/>
      <c r="BF200" s="361"/>
      <c r="BG200" s="358"/>
      <c r="BH200" s="362"/>
      <c r="BI200" s="362"/>
      <c r="BJ200" s="361"/>
      <c r="BK200" s="361"/>
      <c r="BL200" s="361"/>
      <c r="BM200" s="358"/>
      <c r="BN200" s="362"/>
      <c r="BO200" s="362"/>
      <c r="BP200" s="361"/>
      <c r="BQ200" s="361"/>
      <c r="BR200" s="361"/>
      <c r="BS200" s="358"/>
      <c r="BT200" s="362"/>
      <c r="BU200" s="362"/>
      <c r="BV200" s="361"/>
      <c r="BW200" s="361"/>
      <c r="BX200" s="361"/>
      <c r="BY200" s="358"/>
      <c r="BZ200" s="362"/>
      <c r="CA200" s="362"/>
      <c r="CB200" s="361"/>
      <c r="CC200" s="361"/>
      <c r="CD200" s="361"/>
      <c r="CE200" s="358"/>
      <c r="CF200" s="362"/>
      <c r="CG200" s="362"/>
      <c r="CH200" s="361"/>
      <c r="CI200" s="361"/>
      <c r="CJ200" s="361"/>
      <c r="CK200" s="358"/>
      <c r="CL200" s="362"/>
      <c r="CM200" s="362"/>
      <c r="CN200" s="361"/>
      <c r="CO200" s="361"/>
      <c r="CP200" s="361"/>
      <c r="CQ200" s="358"/>
      <c r="CR200" s="362"/>
      <c r="CS200" s="362"/>
      <c r="CT200" s="361"/>
      <c r="CU200" s="361"/>
      <c r="CV200" s="361"/>
      <c r="CW200" s="358"/>
      <c r="CX200" s="362"/>
      <c r="CY200" s="362"/>
      <c r="CZ200" s="361"/>
      <c r="DA200" s="361"/>
      <c r="DB200" s="361"/>
      <c r="DC200" s="358"/>
      <c r="DD200" s="362"/>
      <c r="DE200" s="362"/>
      <c r="DF200" s="361"/>
      <c r="DG200" s="361"/>
      <c r="DH200" s="361"/>
      <c r="DI200" s="358"/>
      <c r="DJ200" s="362"/>
      <c r="DK200" s="362"/>
      <c r="DL200" s="361"/>
      <c r="DM200" s="361"/>
      <c r="DN200" s="361"/>
      <c r="DO200" s="358"/>
      <c r="DP200" s="362"/>
      <c r="DQ200" s="362"/>
      <c r="DR200" s="361"/>
      <c r="DS200" s="361"/>
      <c r="DT200" s="361"/>
      <c r="DU200" s="358"/>
      <c r="DV200" s="362"/>
      <c r="DW200" s="362"/>
      <c r="DX200" s="361"/>
      <c r="DY200" s="361"/>
      <c r="DZ200" s="361"/>
      <c r="EA200" s="358"/>
      <c r="EB200" s="362"/>
      <c r="EC200" s="362"/>
      <c r="ED200" s="361"/>
      <c r="EE200" s="361"/>
      <c r="EF200" s="361"/>
      <c r="EG200" s="358"/>
      <c r="EH200" s="362"/>
      <c r="EI200" s="362"/>
      <c r="EJ200" s="361"/>
      <c r="EK200" s="361"/>
      <c r="EL200" s="361"/>
      <c r="EM200" s="358"/>
      <c r="EN200" s="362"/>
      <c r="EO200" s="362"/>
      <c r="EP200" s="361"/>
      <c r="EQ200" s="361"/>
      <c r="ER200" s="361"/>
      <c r="ES200" s="358"/>
      <c r="ET200" s="362"/>
      <c r="EU200" s="362"/>
      <c r="EV200" s="361"/>
      <c r="EW200" s="361"/>
      <c r="EX200" s="361"/>
      <c r="EY200" s="358"/>
      <c r="EZ200" s="362"/>
      <c r="FA200" s="362"/>
      <c r="FB200" s="361"/>
      <c r="FC200" s="361"/>
      <c r="FD200" s="361"/>
      <c r="FE200" s="358"/>
      <c r="FF200" s="362"/>
      <c r="FG200" s="362"/>
      <c r="FH200" s="361"/>
      <c r="FI200" s="361"/>
      <c r="FJ200" s="361"/>
      <c r="FK200" s="358"/>
      <c r="FL200" s="362"/>
      <c r="FM200" s="362"/>
      <c r="FN200" s="361"/>
      <c r="FO200" s="361"/>
      <c r="FP200" s="361"/>
      <c r="FQ200" s="358"/>
      <c r="FR200" s="362"/>
      <c r="FS200" s="362"/>
      <c r="FT200" s="361"/>
      <c r="FU200" s="361"/>
      <c r="FV200" s="361"/>
      <c r="FW200" s="358"/>
      <c r="FX200" s="362"/>
      <c r="FY200" s="362"/>
      <c r="FZ200" s="361"/>
      <c r="GA200" s="361"/>
      <c r="GB200" s="361"/>
      <c r="GC200" s="358"/>
      <c r="GD200" s="362"/>
      <c r="GE200" s="362"/>
      <c r="GF200" s="361"/>
      <c r="GG200" s="361"/>
      <c r="GH200" s="361"/>
      <c r="GI200" s="358"/>
      <c r="GJ200" s="362"/>
      <c r="GK200" s="362"/>
      <c r="GL200" s="361"/>
      <c r="GM200" s="361"/>
      <c r="GN200" s="361"/>
      <c r="GO200" s="358"/>
      <c r="GP200" s="362"/>
      <c r="GQ200" s="362"/>
      <c r="GR200" s="361"/>
      <c r="GS200" s="361"/>
      <c r="GT200" s="361"/>
      <c r="GU200" s="358"/>
      <c r="GV200" s="362"/>
      <c r="GW200" s="362"/>
      <c r="GX200" s="361"/>
      <c r="GY200" s="361"/>
      <c r="GZ200" s="361"/>
      <c r="HA200" s="358"/>
      <c r="HB200" s="362"/>
      <c r="HC200" s="362"/>
      <c r="HD200" s="361"/>
      <c r="HE200" s="361"/>
      <c r="HF200" s="361"/>
      <c r="HG200" s="358"/>
      <c r="HH200" s="362"/>
      <c r="HI200" s="362"/>
      <c r="HJ200" s="361"/>
      <c r="HK200" s="361"/>
      <c r="HL200" s="361"/>
      <c r="HM200" s="358"/>
      <c r="HN200" s="362"/>
      <c r="HO200" s="362"/>
      <c r="HP200" s="361"/>
      <c r="HQ200" s="361"/>
      <c r="HR200" s="361"/>
      <c r="HS200" s="358"/>
      <c r="HT200" s="362"/>
      <c r="HU200" s="362"/>
      <c r="HV200" s="361"/>
      <c r="HW200" s="361"/>
      <c r="HX200" s="361"/>
      <c r="HY200" s="358"/>
      <c r="HZ200" s="362"/>
      <c r="IA200" s="362"/>
      <c r="IB200" s="361"/>
      <c r="IC200" s="361"/>
      <c r="ID200" s="361"/>
      <c r="IE200" s="358"/>
      <c r="IF200" s="362"/>
      <c r="IG200" s="362"/>
      <c r="IH200" s="361"/>
      <c r="II200" s="361"/>
      <c r="IJ200" s="361"/>
      <c r="IK200" s="358"/>
      <c r="IL200" s="362"/>
      <c r="IM200" s="362"/>
      <c r="IN200" s="361"/>
      <c r="IO200" s="361"/>
      <c r="IP200" s="361"/>
      <c r="IQ200" s="358"/>
      <c r="IR200" s="362"/>
      <c r="IS200" s="362"/>
      <c r="IT200" s="361"/>
      <c r="IU200" s="361"/>
      <c r="IV200" s="361"/>
      <c r="IW200" s="358"/>
      <c r="IX200" s="362"/>
      <c r="IY200" s="362"/>
      <c r="IZ200" s="361"/>
      <c r="JA200" s="361"/>
      <c r="JB200" s="361"/>
      <c r="JC200" s="358"/>
      <c r="JD200" s="362"/>
      <c r="JE200" s="362"/>
      <c r="JF200" s="361"/>
      <c r="JG200" s="361"/>
      <c r="JH200" s="361"/>
      <c r="JI200" s="358"/>
      <c r="JJ200" s="362"/>
      <c r="JK200" s="362"/>
      <c r="JL200" s="361"/>
      <c r="JM200" s="361"/>
      <c r="JN200" s="361"/>
      <c r="JO200" s="358"/>
      <c r="JP200" s="362"/>
      <c r="JQ200" s="362"/>
      <c r="JR200" s="361"/>
      <c r="JS200" s="361"/>
      <c r="JT200" s="361"/>
      <c r="JU200" s="358"/>
      <c r="JV200" s="362"/>
      <c r="JW200" s="362"/>
      <c r="JX200" s="361"/>
      <c r="JY200" s="361"/>
      <c r="JZ200" s="361"/>
      <c r="KA200" s="358"/>
      <c r="KB200" s="362"/>
      <c r="KC200" s="362"/>
      <c r="KD200" s="361"/>
      <c r="KE200" s="361"/>
      <c r="KF200" s="361"/>
      <c r="KG200" s="358"/>
      <c r="KH200" s="362"/>
      <c r="KI200" s="362"/>
      <c r="KJ200" s="361"/>
      <c r="KK200" s="361"/>
      <c r="KL200" s="361"/>
      <c r="KM200" s="358"/>
      <c r="KN200" s="362"/>
      <c r="KO200" s="362"/>
      <c r="KP200" s="361"/>
      <c r="KQ200" s="361"/>
      <c r="KR200" s="361"/>
      <c r="KS200" s="358"/>
      <c r="KT200" s="362"/>
      <c r="KU200" s="362"/>
      <c r="KV200" s="361"/>
      <c r="KW200" s="361"/>
      <c r="KX200" s="361"/>
      <c r="KY200" s="358"/>
      <c r="KZ200" s="362"/>
      <c r="LA200" s="362"/>
      <c r="LB200" s="361"/>
      <c r="LC200" s="361"/>
      <c r="LD200" s="361"/>
      <c r="LE200" s="358"/>
      <c r="LF200" s="362"/>
      <c r="LG200" s="362"/>
      <c r="LH200" s="361"/>
      <c r="LI200" s="361"/>
      <c r="LJ200" s="361"/>
      <c r="LK200" s="358"/>
      <c r="LL200" s="362"/>
      <c r="LM200" s="362"/>
      <c r="LN200" s="361"/>
      <c r="LO200" s="361"/>
      <c r="LP200" s="361"/>
      <c r="LQ200" s="358"/>
      <c r="LR200" s="362"/>
      <c r="LS200" s="362"/>
      <c r="LT200" s="361"/>
      <c r="LU200" s="361"/>
      <c r="LV200" s="361"/>
      <c r="LW200" s="358"/>
      <c r="LX200" s="362"/>
      <c r="LY200" s="362"/>
      <c r="LZ200" s="361"/>
      <c r="MA200" s="361"/>
      <c r="MB200" s="361"/>
      <c r="MC200" s="358"/>
      <c r="MD200" s="362"/>
      <c r="ME200" s="362"/>
      <c r="MF200" s="361"/>
      <c r="MG200" s="361"/>
      <c r="MH200" s="361"/>
      <c r="MI200" s="358"/>
      <c r="MJ200" s="362"/>
      <c r="MK200" s="362"/>
      <c r="ML200" s="361"/>
      <c r="MM200" s="361"/>
      <c r="MN200" s="361"/>
      <c r="MO200" s="358"/>
      <c r="MP200" s="362"/>
      <c r="MQ200" s="362"/>
      <c r="MR200" s="361"/>
      <c r="MS200" s="361"/>
      <c r="MT200" s="361"/>
      <c r="MU200" s="358"/>
      <c r="MV200" s="362"/>
      <c r="MW200" s="362"/>
      <c r="MX200" s="361"/>
      <c r="MY200" s="361"/>
      <c r="MZ200" s="361"/>
      <c r="NA200" s="358"/>
      <c r="NB200" s="362"/>
      <c r="NC200" s="362"/>
      <c r="ND200" s="361"/>
      <c r="NE200" s="361"/>
      <c r="NF200" s="361"/>
      <c r="NG200" s="358"/>
      <c r="NH200" s="362"/>
      <c r="NI200" s="362"/>
      <c r="NJ200" s="361"/>
      <c r="NK200" s="361"/>
      <c r="NL200" s="361"/>
      <c r="NM200" s="358"/>
      <c r="NN200" s="362"/>
      <c r="NO200" s="362"/>
      <c r="NP200" s="361"/>
      <c r="NQ200" s="361"/>
      <c r="NR200" s="361"/>
      <c r="NS200" s="358"/>
      <c r="NT200" s="362"/>
      <c r="NU200" s="362"/>
      <c r="NV200" s="361"/>
      <c r="NW200" s="361"/>
      <c r="NX200" s="361"/>
      <c r="NY200" s="358"/>
      <c r="NZ200" s="362"/>
      <c r="OA200" s="362"/>
      <c r="OB200" s="361"/>
      <c r="OC200" s="361"/>
      <c r="OD200" s="361"/>
      <c r="OE200" s="358"/>
      <c r="OF200" s="362"/>
      <c r="OG200" s="362"/>
      <c r="OH200" s="361"/>
      <c r="OI200" s="361"/>
      <c r="OJ200" s="361"/>
      <c r="OK200" s="358"/>
      <c r="OL200" s="362"/>
      <c r="OM200" s="362"/>
      <c r="ON200" s="361"/>
      <c r="OO200" s="361"/>
      <c r="OP200" s="361"/>
      <c r="OQ200" s="358"/>
      <c r="OR200" s="362"/>
      <c r="OS200" s="362"/>
      <c r="OT200" s="361"/>
      <c r="OU200" s="361"/>
      <c r="OV200" s="361"/>
      <c r="OW200" s="358"/>
      <c r="OX200" s="362"/>
      <c r="OY200" s="362"/>
      <c r="OZ200" s="361"/>
      <c r="PA200" s="361"/>
      <c r="PB200" s="361"/>
      <c r="PC200" s="358"/>
      <c r="PD200" s="362"/>
      <c r="PE200" s="362"/>
      <c r="PF200" s="361"/>
      <c r="PG200" s="361"/>
      <c r="PH200" s="361"/>
      <c r="PI200" s="358"/>
      <c r="PJ200" s="362"/>
      <c r="PK200" s="362"/>
      <c r="PL200" s="361"/>
      <c r="PM200" s="361"/>
      <c r="PN200" s="361"/>
      <c r="PO200" s="358"/>
      <c r="PP200" s="362"/>
      <c r="PQ200" s="362"/>
      <c r="PR200" s="361"/>
      <c r="PS200" s="361"/>
      <c r="PT200" s="361"/>
      <c r="PU200" s="358"/>
      <c r="PV200" s="362"/>
      <c r="PW200" s="362"/>
    </row>
    <row r="201" spans="1:439" s="348" customFormat="1">
      <c r="A201" s="365"/>
      <c r="B201" s="364"/>
      <c r="C201" s="364"/>
      <c r="D201" s="357"/>
      <c r="E201" s="357"/>
      <c r="F201" s="357"/>
      <c r="G201" s="357"/>
      <c r="H201" s="357"/>
      <c r="I201" s="357"/>
      <c r="J201" s="357"/>
      <c r="K201" s="358"/>
      <c r="L201" s="359"/>
      <c r="N201" s="357"/>
      <c r="O201" s="357"/>
      <c r="P201" s="357"/>
      <c r="Q201" s="358"/>
      <c r="R201" s="359"/>
      <c r="S201" s="359"/>
      <c r="T201" s="357"/>
      <c r="U201" s="357"/>
      <c r="V201" s="357"/>
      <c r="W201" s="358"/>
      <c r="X201" s="359"/>
      <c r="Y201" s="359"/>
      <c r="Z201" s="357"/>
      <c r="AA201" s="357"/>
      <c r="AB201" s="357"/>
      <c r="AC201" s="358"/>
      <c r="AD201" s="359"/>
      <c r="AE201" s="359"/>
      <c r="AF201" s="357"/>
      <c r="AG201" s="357"/>
      <c r="AH201" s="357"/>
      <c r="AI201" s="358"/>
      <c r="AJ201" s="359"/>
      <c r="AK201" s="359"/>
      <c r="AL201" s="357"/>
      <c r="AM201" s="357"/>
      <c r="AN201" s="357"/>
      <c r="AO201" s="358"/>
      <c r="AP201" s="359"/>
      <c r="AQ201" s="359"/>
      <c r="AR201" s="357"/>
      <c r="AS201" s="357"/>
      <c r="AT201" s="357"/>
      <c r="AU201" s="358"/>
      <c r="AV201" s="359"/>
      <c r="AW201" s="359"/>
      <c r="AX201" s="357"/>
      <c r="AY201" s="357"/>
      <c r="AZ201" s="357"/>
      <c r="BA201" s="358"/>
      <c r="BB201" s="359"/>
      <c r="BC201" s="359"/>
      <c r="BD201" s="357"/>
      <c r="BE201" s="357"/>
      <c r="BF201" s="357"/>
      <c r="BG201" s="358"/>
      <c r="BH201" s="359"/>
      <c r="BI201" s="359"/>
      <c r="BJ201" s="357"/>
      <c r="BK201" s="357"/>
      <c r="BL201" s="357"/>
      <c r="BM201" s="358"/>
      <c r="BN201" s="359"/>
      <c r="BO201" s="359"/>
      <c r="BP201" s="357"/>
      <c r="BQ201" s="357"/>
      <c r="BR201" s="357"/>
      <c r="BS201" s="358"/>
      <c r="BT201" s="359"/>
      <c r="BU201" s="359"/>
      <c r="BV201" s="357"/>
      <c r="BW201" s="357"/>
      <c r="BX201" s="357"/>
      <c r="BY201" s="358"/>
      <c r="BZ201" s="359"/>
      <c r="CA201" s="359"/>
      <c r="CB201" s="357"/>
      <c r="CC201" s="357"/>
      <c r="CD201" s="357"/>
      <c r="CE201" s="358"/>
      <c r="CF201" s="359"/>
      <c r="CG201" s="359"/>
      <c r="CH201" s="357"/>
      <c r="CI201" s="357"/>
      <c r="CJ201" s="357"/>
      <c r="CK201" s="358"/>
      <c r="CL201" s="359"/>
      <c r="CM201" s="359"/>
      <c r="CN201" s="357"/>
      <c r="CO201" s="357"/>
      <c r="CP201" s="357"/>
      <c r="CQ201" s="358"/>
      <c r="CR201" s="359"/>
      <c r="CS201" s="359"/>
      <c r="CT201" s="357"/>
      <c r="CU201" s="357"/>
      <c r="CV201" s="357"/>
      <c r="CW201" s="358"/>
      <c r="CX201" s="359"/>
      <c r="CY201" s="359"/>
      <c r="CZ201" s="357"/>
      <c r="DA201" s="357"/>
      <c r="DB201" s="357"/>
      <c r="DC201" s="358"/>
      <c r="DD201" s="359"/>
      <c r="DE201" s="359"/>
      <c r="DF201" s="357"/>
      <c r="DG201" s="357"/>
      <c r="DH201" s="357"/>
      <c r="DI201" s="358"/>
      <c r="DJ201" s="359"/>
      <c r="DK201" s="359"/>
      <c r="DL201" s="357"/>
      <c r="DM201" s="357"/>
      <c r="DN201" s="357"/>
      <c r="DO201" s="358"/>
      <c r="DP201" s="359"/>
      <c r="DQ201" s="359"/>
      <c r="DR201" s="357"/>
      <c r="DS201" s="357"/>
      <c r="DT201" s="357"/>
      <c r="DU201" s="358"/>
      <c r="DV201" s="359"/>
      <c r="DW201" s="359"/>
      <c r="DX201" s="357"/>
      <c r="DY201" s="357"/>
      <c r="DZ201" s="357"/>
      <c r="EA201" s="358"/>
      <c r="EB201" s="359"/>
      <c r="EC201" s="359"/>
      <c r="ED201" s="357"/>
      <c r="EE201" s="357"/>
      <c r="EF201" s="357"/>
      <c r="EG201" s="358"/>
      <c r="EH201" s="359"/>
      <c r="EI201" s="359"/>
      <c r="EJ201" s="357"/>
      <c r="EK201" s="357"/>
      <c r="EL201" s="357"/>
      <c r="EM201" s="358"/>
      <c r="EN201" s="359"/>
      <c r="EO201" s="359"/>
      <c r="EP201" s="357"/>
      <c r="EQ201" s="357"/>
      <c r="ER201" s="357"/>
      <c r="ES201" s="358"/>
      <c r="ET201" s="359"/>
      <c r="EU201" s="359"/>
      <c r="EV201" s="357"/>
      <c r="EW201" s="357"/>
      <c r="EX201" s="357"/>
      <c r="EY201" s="358"/>
      <c r="EZ201" s="359"/>
      <c r="FA201" s="359"/>
      <c r="FB201" s="357"/>
      <c r="FC201" s="357"/>
      <c r="FD201" s="357"/>
      <c r="FE201" s="358"/>
      <c r="FF201" s="359"/>
      <c r="FG201" s="359"/>
      <c r="FH201" s="357"/>
      <c r="FI201" s="357"/>
      <c r="FJ201" s="357"/>
      <c r="FK201" s="358"/>
      <c r="FL201" s="359"/>
      <c r="FM201" s="359"/>
      <c r="FN201" s="357"/>
      <c r="FO201" s="357"/>
      <c r="FP201" s="357"/>
      <c r="FQ201" s="358"/>
      <c r="FR201" s="359"/>
      <c r="FS201" s="359"/>
      <c r="FT201" s="357"/>
      <c r="FU201" s="357"/>
      <c r="FV201" s="357"/>
      <c r="FW201" s="358"/>
      <c r="FX201" s="359"/>
      <c r="FY201" s="359"/>
      <c r="FZ201" s="357"/>
      <c r="GA201" s="357"/>
      <c r="GB201" s="357"/>
      <c r="GC201" s="358"/>
      <c r="GD201" s="359"/>
      <c r="GE201" s="359"/>
      <c r="GF201" s="357"/>
      <c r="GG201" s="357"/>
      <c r="GH201" s="357"/>
      <c r="GI201" s="358"/>
      <c r="GJ201" s="359"/>
      <c r="GK201" s="359"/>
      <c r="GL201" s="357"/>
      <c r="GM201" s="357"/>
      <c r="GN201" s="357"/>
      <c r="GO201" s="358"/>
      <c r="GP201" s="359"/>
      <c r="GQ201" s="359"/>
      <c r="GR201" s="357"/>
      <c r="GS201" s="357"/>
      <c r="GT201" s="357"/>
      <c r="GU201" s="358"/>
      <c r="GV201" s="359"/>
      <c r="GW201" s="359"/>
      <c r="GX201" s="357"/>
      <c r="GY201" s="357"/>
      <c r="GZ201" s="357"/>
      <c r="HA201" s="358"/>
      <c r="HB201" s="359"/>
      <c r="HC201" s="359"/>
      <c r="HD201" s="357"/>
      <c r="HE201" s="357"/>
      <c r="HF201" s="357"/>
      <c r="HG201" s="358"/>
      <c r="HH201" s="359"/>
      <c r="HI201" s="359"/>
      <c r="HJ201" s="357"/>
      <c r="HK201" s="357"/>
      <c r="HL201" s="357"/>
      <c r="HM201" s="358"/>
      <c r="HN201" s="359"/>
      <c r="HO201" s="359"/>
      <c r="HP201" s="357"/>
      <c r="HQ201" s="357"/>
      <c r="HR201" s="357"/>
      <c r="HS201" s="358"/>
      <c r="HT201" s="359"/>
      <c r="HU201" s="359"/>
      <c r="HV201" s="357"/>
      <c r="HW201" s="357"/>
      <c r="HX201" s="357"/>
      <c r="HY201" s="358"/>
      <c r="HZ201" s="359"/>
      <c r="IA201" s="359"/>
      <c r="IB201" s="357"/>
      <c r="IC201" s="357"/>
      <c r="ID201" s="357"/>
      <c r="IE201" s="358"/>
      <c r="IF201" s="359"/>
      <c r="IG201" s="359"/>
      <c r="IH201" s="357"/>
      <c r="II201" s="357"/>
      <c r="IJ201" s="357"/>
      <c r="IK201" s="358"/>
      <c r="IL201" s="359"/>
      <c r="IM201" s="359"/>
      <c r="IN201" s="357"/>
      <c r="IO201" s="357"/>
      <c r="IP201" s="357"/>
      <c r="IQ201" s="358"/>
      <c r="IR201" s="359"/>
      <c r="IS201" s="359"/>
      <c r="IT201" s="357"/>
      <c r="IU201" s="357"/>
      <c r="IV201" s="357"/>
      <c r="IW201" s="358"/>
      <c r="IX201" s="359"/>
      <c r="IY201" s="359"/>
      <c r="IZ201" s="357"/>
      <c r="JA201" s="357"/>
      <c r="JB201" s="357"/>
      <c r="JC201" s="358"/>
      <c r="JD201" s="359"/>
      <c r="JE201" s="359"/>
      <c r="JF201" s="357"/>
      <c r="JG201" s="357"/>
      <c r="JH201" s="357"/>
      <c r="JI201" s="358"/>
      <c r="JJ201" s="359"/>
      <c r="JK201" s="359"/>
      <c r="JL201" s="357"/>
      <c r="JM201" s="357"/>
      <c r="JN201" s="357"/>
      <c r="JO201" s="358"/>
      <c r="JP201" s="359"/>
      <c r="JQ201" s="359"/>
      <c r="JR201" s="357"/>
      <c r="JS201" s="357"/>
      <c r="JT201" s="357"/>
      <c r="JU201" s="358"/>
      <c r="JV201" s="359"/>
      <c r="JW201" s="359"/>
      <c r="JX201" s="357"/>
      <c r="JY201" s="357"/>
      <c r="JZ201" s="357"/>
      <c r="KA201" s="358"/>
      <c r="KB201" s="359"/>
      <c r="KC201" s="359"/>
      <c r="KD201" s="357"/>
      <c r="KE201" s="357"/>
      <c r="KF201" s="357"/>
      <c r="KG201" s="358"/>
      <c r="KH201" s="359"/>
      <c r="KI201" s="359"/>
      <c r="KJ201" s="357"/>
      <c r="KK201" s="357"/>
      <c r="KL201" s="357"/>
      <c r="KM201" s="358"/>
      <c r="KN201" s="359"/>
      <c r="KO201" s="359"/>
      <c r="KP201" s="357"/>
      <c r="KQ201" s="357"/>
      <c r="KR201" s="357"/>
      <c r="KS201" s="358"/>
      <c r="KT201" s="359"/>
      <c r="KU201" s="359"/>
      <c r="KV201" s="357"/>
      <c r="KW201" s="357"/>
      <c r="KX201" s="357"/>
      <c r="KY201" s="358"/>
      <c r="KZ201" s="359"/>
      <c r="LA201" s="359"/>
      <c r="LB201" s="357"/>
      <c r="LC201" s="357"/>
      <c r="LD201" s="357"/>
      <c r="LE201" s="358"/>
      <c r="LF201" s="359"/>
      <c r="LG201" s="359"/>
      <c r="LH201" s="357"/>
      <c r="LI201" s="357"/>
      <c r="LJ201" s="357"/>
      <c r="LK201" s="358"/>
      <c r="LL201" s="359"/>
      <c r="LM201" s="359"/>
      <c r="LN201" s="357"/>
      <c r="LO201" s="357"/>
      <c r="LP201" s="357"/>
      <c r="LQ201" s="358"/>
      <c r="LR201" s="359"/>
      <c r="LS201" s="359"/>
      <c r="LT201" s="357"/>
      <c r="LU201" s="357"/>
      <c r="LV201" s="357"/>
      <c r="LW201" s="358"/>
      <c r="LX201" s="359"/>
      <c r="LY201" s="359"/>
      <c r="LZ201" s="357"/>
      <c r="MA201" s="357"/>
      <c r="MB201" s="357"/>
      <c r="MC201" s="358"/>
      <c r="MD201" s="359"/>
      <c r="ME201" s="359"/>
      <c r="MF201" s="357"/>
      <c r="MG201" s="357"/>
      <c r="MH201" s="357"/>
      <c r="MI201" s="358"/>
      <c r="MJ201" s="359"/>
      <c r="MK201" s="359"/>
      <c r="ML201" s="357"/>
      <c r="MM201" s="357"/>
      <c r="MN201" s="357"/>
      <c r="MO201" s="358"/>
      <c r="MP201" s="359"/>
      <c r="MQ201" s="359"/>
      <c r="MR201" s="357"/>
      <c r="MS201" s="357"/>
      <c r="MT201" s="357"/>
      <c r="MU201" s="358"/>
      <c r="MV201" s="359"/>
      <c r="MW201" s="359"/>
      <c r="MX201" s="357"/>
      <c r="MY201" s="357"/>
      <c r="MZ201" s="357"/>
      <c r="NA201" s="358"/>
      <c r="NB201" s="359"/>
      <c r="NC201" s="359"/>
      <c r="ND201" s="357"/>
      <c r="NE201" s="357"/>
      <c r="NF201" s="357"/>
      <c r="NG201" s="358"/>
      <c r="NH201" s="359"/>
      <c r="NI201" s="359"/>
      <c r="NJ201" s="357"/>
      <c r="NK201" s="357"/>
      <c r="NL201" s="357"/>
      <c r="NM201" s="358"/>
      <c r="NN201" s="359"/>
      <c r="NO201" s="359"/>
      <c r="NP201" s="357"/>
      <c r="NQ201" s="357"/>
      <c r="NR201" s="357"/>
      <c r="NS201" s="358"/>
      <c r="NT201" s="359"/>
      <c r="NU201" s="359"/>
      <c r="NV201" s="357"/>
      <c r="NW201" s="357"/>
      <c r="NX201" s="357"/>
      <c r="NY201" s="358"/>
      <c r="NZ201" s="359"/>
      <c r="OA201" s="359"/>
      <c r="OB201" s="357"/>
      <c r="OC201" s="357"/>
      <c r="OD201" s="357"/>
      <c r="OE201" s="358"/>
      <c r="OF201" s="359"/>
      <c r="OG201" s="359"/>
      <c r="OH201" s="357"/>
      <c r="OI201" s="357"/>
      <c r="OJ201" s="357"/>
      <c r="OK201" s="358"/>
      <c r="OL201" s="359"/>
      <c r="OM201" s="359"/>
      <c r="ON201" s="357"/>
      <c r="OO201" s="357"/>
      <c r="OP201" s="357"/>
      <c r="OQ201" s="358"/>
      <c r="OR201" s="359"/>
      <c r="OS201" s="359"/>
      <c r="OT201" s="357"/>
      <c r="OU201" s="357"/>
      <c r="OV201" s="357"/>
      <c r="OW201" s="358"/>
      <c r="OX201" s="359"/>
      <c r="OY201" s="359"/>
      <c r="OZ201" s="357"/>
      <c r="PA201" s="357"/>
      <c r="PB201" s="357"/>
      <c r="PC201" s="358"/>
      <c r="PD201" s="359"/>
      <c r="PE201" s="359"/>
      <c r="PF201" s="357"/>
      <c r="PG201" s="357"/>
      <c r="PH201" s="357"/>
      <c r="PI201" s="358"/>
      <c r="PJ201" s="359"/>
      <c r="PK201" s="359"/>
      <c r="PL201" s="357"/>
      <c r="PM201" s="357"/>
      <c r="PN201" s="357"/>
      <c r="PO201" s="358"/>
      <c r="PP201" s="359"/>
      <c r="PQ201" s="359"/>
      <c r="PR201" s="357"/>
      <c r="PS201" s="357"/>
      <c r="PT201" s="357"/>
      <c r="PU201" s="358"/>
      <c r="PV201" s="359"/>
      <c r="PW201" s="359"/>
    </row>
    <row r="202" spans="1:439" s="348" customFormat="1">
      <c r="A202" s="360"/>
      <c r="B202" s="360"/>
      <c r="C202" s="360"/>
      <c r="D202" s="357"/>
      <c r="E202" s="357"/>
      <c r="F202" s="357"/>
      <c r="G202" s="357"/>
      <c r="H202" s="357"/>
      <c r="I202" s="357"/>
      <c r="J202" s="357"/>
      <c r="K202" s="358"/>
      <c r="L202" s="366"/>
      <c r="N202" s="357"/>
      <c r="O202" s="357"/>
      <c r="P202" s="357"/>
      <c r="Q202" s="358"/>
      <c r="R202" s="366"/>
      <c r="S202" s="366"/>
      <c r="T202" s="357"/>
      <c r="U202" s="357"/>
      <c r="V202" s="357"/>
      <c r="W202" s="358"/>
      <c r="X202" s="366"/>
      <c r="Y202" s="366"/>
      <c r="Z202" s="357"/>
      <c r="AA202" s="357"/>
      <c r="AB202" s="357"/>
      <c r="AC202" s="358"/>
      <c r="AD202" s="366"/>
      <c r="AE202" s="366"/>
      <c r="AF202" s="357"/>
      <c r="AG202" s="357"/>
      <c r="AH202" s="357"/>
      <c r="AI202" s="358"/>
      <c r="AJ202" s="366"/>
      <c r="AK202" s="366"/>
      <c r="AL202" s="357"/>
      <c r="AM202" s="357"/>
      <c r="AN202" s="357"/>
      <c r="AO202" s="358"/>
      <c r="AP202" s="366"/>
      <c r="AQ202" s="366"/>
      <c r="AR202" s="357"/>
      <c r="AS202" s="357"/>
      <c r="AT202" s="357"/>
      <c r="AU202" s="358"/>
      <c r="AV202" s="366"/>
      <c r="AW202" s="366"/>
      <c r="AX202" s="357"/>
      <c r="AY202" s="357"/>
      <c r="AZ202" s="357"/>
      <c r="BA202" s="358"/>
      <c r="BB202" s="366"/>
      <c r="BC202" s="366"/>
      <c r="BD202" s="357"/>
      <c r="BE202" s="357"/>
      <c r="BF202" s="357"/>
      <c r="BG202" s="358"/>
      <c r="BH202" s="366"/>
      <c r="BI202" s="366"/>
      <c r="BJ202" s="357"/>
      <c r="BK202" s="357"/>
      <c r="BL202" s="357"/>
      <c r="BM202" s="358"/>
      <c r="BN202" s="366"/>
      <c r="BO202" s="366"/>
      <c r="BP202" s="357"/>
      <c r="BQ202" s="357"/>
      <c r="BR202" s="357"/>
      <c r="BS202" s="358"/>
      <c r="BT202" s="366"/>
      <c r="BU202" s="366"/>
      <c r="BV202" s="357"/>
      <c r="BW202" s="357"/>
      <c r="BX202" s="357"/>
      <c r="BY202" s="358"/>
      <c r="BZ202" s="366"/>
      <c r="CA202" s="366"/>
      <c r="CB202" s="357"/>
      <c r="CC202" s="357"/>
      <c r="CD202" s="357"/>
      <c r="CE202" s="358"/>
      <c r="CF202" s="366"/>
      <c r="CG202" s="366"/>
      <c r="CH202" s="357"/>
      <c r="CI202" s="357"/>
      <c r="CJ202" s="357"/>
      <c r="CK202" s="358"/>
      <c r="CL202" s="366"/>
      <c r="CM202" s="366"/>
      <c r="CN202" s="357"/>
      <c r="CO202" s="357"/>
      <c r="CP202" s="357"/>
      <c r="CQ202" s="358"/>
      <c r="CR202" s="366"/>
      <c r="CS202" s="366"/>
      <c r="CT202" s="357"/>
      <c r="CU202" s="357"/>
      <c r="CV202" s="357"/>
      <c r="CW202" s="358"/>
      <c r="CX202" s="366"/>
      <c r="CY202" s="366"/>
      <c r="CZ202" s="357"/>
      <c r="DA202" s="357"/>
      <c r="DB202" s="357"/>
      <c r="DC202" s="358"/>
      <c r="DD202" s="366"/>
      <c r="DE202" s="366"/>
      <c r="DF202" s="357"/>
      <c r="DG202" s="357"/>
      <c r="DH202" s="357"/>
      <c r="DI202" s="358"/>
      <c r="DJ202" s="366"/>
      <c r="DK202" s="366"/>
      <c r="DL202" s="357"/>
      <c r="DM202" s="357"/>
      <c r="DN202" s="357"/>
      <c r="DO202" s="358"/>
      <c r="DP202" s="366"/>
      <c r="DQ202" s="366"/>
      <c r="DR202" s="357"/>
      <c r="DS202" s="357"/>
      <c r="DT202" s="357"/>
      <c r="DU202" s="358"/>
      <c r="DV202" s="366"/>
      <c r="DW202" s="366"/>
      <c r="DX202" s="357"/>
      <c r="DY202" s="357"/>
      <c r="DZ202" s="357"/>
      <c r="EA202" s="358"/>
      <c r="EB202" s="366"/>
      <c r="EC202" s="366"/>
      <c r="ED202" s="357"/>
      <c r="EE202" s="357"/>
      <c r="EF202" s="357"/>
      <c r="EG202" s="358"/>
      <c r="EH202" s="366"/>
      <c r="EI202" s="366"/>
      <c r="EJ202" s="357"/>
      <c r="EK202" s="357"/>
      <c r="EL202" s="357"/>
      <c r="EM202" s="358"/>
      <c r="EN202" s="366"/>
      <c r="EO202" s="366"/>
      <c r="EP202" s="357"/>
      <c r="EQ202" s="357"/>
      <c r="ER202" s="357"/>
      <c r="ES202" s="358"/>
      <c r="ET202" s="366"/>
      <c r="EU202" s="366"/>
      <c r="EV202" s="357"/>
      <c r="EW202" s="357"/>
      <c r="EX202" s="357"/>
      <c r="EY202" s="358"/>
      <c r="EZ202" s="366"/>
      <c r="FA202" s="366"/>
      <c r="FB202" s="357"/>
      <c r="FC202" s="357"/>
      <c r="FD202" s="357"/>
      <c r="FE202" s="358"/>
      <c r="FF202" s="366"/>
      <c r="FG202" s="366"/>
      <c r="FH202" s="357"/>
      <c r="FI202" s="357"/>
      <c r="FJ202" s="357"/>
      <c r="FK202" s="358"/>
      <c r="FL202" s="366"/>
      <c r="FM202" s="366"/>
      <c r="FN202" s="357"/>
      <c r="FO202" s="357"/>
      <c r="FP202" s="357"/>
      <c r="FQ202" s="358"/>
      <c r="FR202" s="366"/>
      <c r="FS202" s="366"/>
      <c r="FT202" s="357"/>
      <c r="FU202" s="357"/>
      <c r="FV202" s="357"/>
      <c r="FW202" s="358"/>
      <c r="FX202" s="366"/>
      <c r="FY202" s="366"/>
      <c r="FZ202" s="357"/>
      <c r="GA202" s="357"/>
      <c r="GB202" s="357"/>
      <c r="GC202" s="358"/>
      <c r="GD202" s="366"/>
      <c r="GE202" s="366"/>
      <c r="GF202" s="357"/>
      <c r="GG202" s="357"/>
      <c r="GH202" s="357"/>
      <c r="GI202" s="358"/>
      <c r="GJ202" s="366"/>
      <c r="GK202" s="366"/>
      <c r="GL202" s="357"/>
      <c r="GM202" s="357"/>
      <c r="GN202" s="357"/>
      <c r="GO202" s="358"/>
      <c r="GP202" s="366"/>
      <c r="GQ202" s="366"/>
      <c r="GR202" s="357"/>
      <c r="GS202" s="357"/>
      <c r="GT202" s="357"/>
      <c r="GU202" s="358"/>
      <c r="GV202" s="366"/>
      <c r="GW202" s="366"/>
      <c r="GX202" s="357"/>
      <c r="GY202" s="357"/>
      <c r="GZ202" s="357"/>
      <c r="HA202" s="358"/>
      <c r="HB202" s="366"/>
      <c r="HC202" s="366"/>
      <c r="HD202" s="357"/>
      <c r="HE202" s="357"/>
      <c r="HF202" s="357"/>
      <c r="HG202" s="358"/>
      <c r="HH202" s="366"/>
      <c r="HI202" s="366"/>
      <c r="HJ202" s="357"/>
      <c r="HK202" s="357"/>
      <c r="HL202" s="357"/>
      <c r="HM202" s="358"/>
      <c r="HN202" s="366"/>
      <c r="HO202" s="366"/>
      <c r="HP202" s="357"/>
      <c r="HQ202" s="357"/>
      <c r="HR202" s="357"/>
      <c r="HS202" s="358"/>
      <c r="HT202" s="366"/>
      <c r="HU202" s="366"/>
      <c r="HV202" s="357"/>
      <c r="HW202" s="357"/>
      <c r="HX202" s="357"/>
      <c r="HY202" s="358"/>
      <c r="HZ202" s="366"/>
      <c r="IA202" s="366"/>
      <c r="IB202" s="357"/>
      <c r="IC202" s="357"/>
      <c r="ID202" s="357"/>
      <c r="IE202" s="358"/>
      <c r="IF202" s="366"/>
      <c r="IG202" s="366"/>
      <c r="IH202" s="357"/>
      <c r="II202" s="357"/>
      <c r="IJ202" s="357"/>
      <c r="IK202" s="358"/>
      <c r="IL202" s="366"/>
      <c r="IM202" s="366"/>
      <c r="IN202" s="357"/>
      <c r="IO202" s="357"/>
      <c r="IP202" s="357"/>
      <c r="IQ202" s="358"/>
      <c r="IR202" s="366"/>
      <c r="IS202" s="366"/>
      <c r="IT202" s="357"/>
      <c r="IU202" s="357"/>
      <c r="IV202" s="357"/>
      <c r="IW202" s="358"/>
      <c r="IX202" s="366"/>
      <c r="IY202" s="366"/>
      <c r="IZ202" s="357"/>
      <c r="JA202" s="357"/>
      <c r="JB202" s="357"/>
      <c r="JC202" s="358"/>
      <c r="JD202" s="366"/>
      <c r="JE202" s="366"/>
      <c r="JF202" s="357"/>
      <c r="JG202" s="357"/>
      <c r="JH202" s="357"/>
      <c r="JI202" s="358"/>
      <c r="JJ202" s="366"/>
      <c r="JK202" s="366"/>
      <c r="JL202" s="357"/>
      <c r="JM202" s="357"/>
      <c r="JN202" s="357"/>
      <c r="JO202" s="358"/>
      <c r="JP202" s="366"/>
      <c r="JQ202" s="366"/>
      <c r="JR202" s="357"/>
      <c r="JS202" s="357"/>
      <c r="JT202" s="357"/>
      <c r="JU202" s="358"/>
      <c r="JV202" s="366"/>
      <c r="JW202" s="366"/>
      <c r="JX202" s="357"/>
      <c r="JY202" s="357"/>
      <c r="JZ202" s="357"/>
      <c r="KA202" s="358"/>
      <c r="KB202" s="366"/>
      <c r="KC202" s="366"/>
      <c r="KD202" s="357"/>
      <c r="KE202" s="357"/>
      <c r="KF202" s="357"/>
      <c r="KG202" s="358"/>
      <c r="KH202" s="366"/>
      <c r="KI202" s="366"/>
      <c r="KJ202" s="357"/>
      <c r="KK202" s="357"/>
      <c r="KL202" s="357"/>
      <c r="KM202" s="358"/>
      <c r="KN202" s="366"/>
      <c r="KO202" s="366"/>
      <c r="KP202" s="357"/>
      <c r="KQ202" s="357"/>
      <c r="KR202" s="357"/>
      <c r="KS202" s="358"/>
      <c r="KT202" s="366"/>
      <c r="KU202" s="366"/>
      <c r="KV202" s="357"/>
      <c r="KW202" s="357"/>
      <c r="KX202" s="357"/>
      <c r="KY202" s="358"/>
      <c r="KZ202" s="366"/>
      <c r="LA202" s="366"/>
      <c r="LB202" s="357"/>
      <c r="LC202" s="357"/>
      <c r="LD202" s="357"/>
      <c r="LE202" s="358"/>
      <c r="LF202" s="366"/>
      <c r="LG202" s="366"/>
      <c r="LH202" s="357"/>
      <c r="LI202" s="357"/>
      <c r="LJ202" s="357"/>
      <c r="LK202" s="358"/>
      <c r="LL202" s="366"/>
      <c r="LM202" s="366"/>
      <c r="LN202" s="357"/>
      <c r="LO202" s="357"/>
      <c r="LP202" s="357"/>
      <c r="LQ202" s="358"/>
      <c r="LR202" s="366"/>
      <c r="LS202" s="366"/>
      <c r="LT202" s="357"/>
      <c r="LU202" s="357"/>
      <c r="LV202" s="357"/>
      <c r="LW202" s="358"/>
      <c r="LX202" s="366"/>
      <c r="LY202" s="366"/>
      <c r="LZ202" s="357"/>
      <c r="MA202" s="357"/>
      <c r="MB202" s="357"/>
      <c r="MC202" s="358"/>
      <c r="MD202" s="366"/>
      <c r="ME202" s="366"/>
      <c r="MF202" s="357"/>
      <c r="MG202" s="357"/>
      <c r="MH202" s="357"/>
      <c r="MI202" s="358"/>
      <c r="MJ202" s="366"/>
      <c r="MK202" s="366"/>
      <c r="ML202" s="357"/>
      <c r="MM202" s="357"/>
      <c r="MN202" s="357"/>
      <c r="MO202" s="358"/>
      <c r="MP202" s="366"/>
      <c r="MQ202" s="366"/>
      <c r="MR202" s="357"/>
      <c r="MS202" s="357"/>
      <c r="MT202" s="357"/>
      <c r="MU202" s="358"/>
      <c r="MV202" s="366"/>
      <c r="MW202" s="366"/>
      <c r="MX202" s="357"/>
      <c r="MY202" s="357"/>
      <c r="MZ202" s="357"/>
      <c r="NA202" s="358"/>
      <c r="NB202" s="366"/>
      <c r="NC202" s="366"/>
      <c r="ND202" s="357"/>
      <c r="NE202" s="357"/>
      <c r="NF202" s="357"/>
      <c r="NG202" s="358"/>
      <c r="NH202" s="366"/>
      <c r="NI202" s="366"/>
      <c r="NJ202" s="357"/>
      <c r="NK202" s="357"/>
      <c r="NL202" s="357"/>
      <c r="NM202" s="358"/>
      <c r="NN202" s="366"/>
      <c r="NO202" s="366"/>
      <c r="NP202" s="357"/>
      <c r="NQ202" s="357"/>
      <c r="NR202" s="357"/>
      <c r="NS202" s="358"/>
      <c r="NT202" s="366"/>
      <c r="NU202" s="366"/>
      <c r="NV202" s="357"/>
      <c r="NW202" s="357"/>
      <c r="NX202" s="357"/>
      <c r="NY202" s="358"/>
      <c r="NZ202" s="366"/>
      <c r="OA202" s="366"/>
      <c r="OB202" s="357"/>
      <c r="OC202" s="357"/>
      <c r="OD202" s="357"/>
      <c r="OE202" s="358"/>
      <c r="OF202" s="366"/>
      <c r="OG202" s="366"/>
      <c r="OH202" s="357"/>
      <c r="OI202" s="357"/>
      <c r="OJ202" s="357"/>
      <c r="OK202" s="358"/>
      <c r="OL202" s="366"/>
      <c r="OM202" s="366"/>
      <c r="ON202" s="357"/>
      <c r="OO202" s="357"/>
      <c r="OP202" s="357"/>
      <c r="OQ202" s="358"/>
      <c r="OR202" s="366"/>
      <c r="OS202" s="366"/>
      <c r="OT202" s="357"/>
      <c r="OU202" s="357"/>
      <c r="OV202" s="357"/>
      <c r="OW202" s="358"/>
      <c r="OX202" s="366"/>
      <c r="OY202" s="366"/>
      <c r="OZ202" s="357"/>
      <c r="PA202" s="357"/>
      <c r="PB202" s="357"/>
      <c r="PC202" s="358"/>
      <c r="PD202" s="366"/>
      <c r="PE202" s="366"/>
      <c r="PF202" s="357"/>
      <c r="PG202" s="357"/>
      <c r="PH202" s="357"/>
      <c r="PI202" s="358"/>
      <c r="PJ202" s="366"/>
      <c r="PK202" s="366"/>
      <c r="PL202" s="357"/>
      <c r="PM202" s="357"/>
      <c r="PN202" s="357"/>
      <c r="PO202" s="358"/>
      <c r="PP202" s="366"/>
      <c r="PQ202" s="366"/>
      <c r="PR202" s="357"/>
      <c r="PS202" s="357"/>
      <c r="PT202" s="357"/>
      <c r="PU202" s="358"/>
      <c r="PV202" s="366"/>
      <c r="PW202" s="366"/>
    </row>
    <row r="203" spans="1:439" s="348" customFormat="1">
      <c r="A203" s="364"/>
      <c r="B203" s="364"/>
      <c r="C203" s="364"/>
      <c r="D203" s="357"/>
      <c r="E203" s="357"/>
      <c r="F203" s="357"/>
      <c r="G203" s="357"/>
      <c r="H203" s="357"/>
      <c r="I203" s="357"/>
      <c r="J203" s="357"/>
      <c r="K203" s="358"/>
      <c r="L203" s="359"/>
      <c r="N203" s="357"/>
      <c r="O203" s="357"/>
      <c r="P203" s="357"/>
      <c r="Q203" s="358"/>
      <c r="R203" s="359"/>
      <c r="S203" s="359"/>
      <c r="T203" s="357"/>
      <c r="U203" s="357"/>
      <c r="V203" s="357"/>
      <c r="W203" s="358"/>
      <c r="X203" s="359"/>
      <c r="Y203" s="359"/>
      <c r="Z203" s="357"/>
      <c r="AA203" s="357"/>
      <c r="AB203" s="357"/>
      <c r="AC203" s="358"/>
      <c r="AD203" s="359"/>
      <c r="AE203" s="359"/>
      <c r="AF203" s="357"/>
      <c r="AG203" s="357"/>
      <c r="AH203" s="357"/>
      <c r="AI203" s="358"/>
      <c r="AJ203" s="359"/>
      <c r="AK203" s="359"/>
      <c r="AL203" s="357"/>
      <c r="AM203" s="357"/>
      <c r="AN203" s="357"/>
      <c r="AO203" s="358"/>
      <c r="AP203" s="359"/>
      <c r="AQ203" s="359"/>
      <c r="AR203" s="357"/>
      <c r="AS203" s="357"/>
      <c r="AT203" s="357"/>
      <c r="AU203" s="358"/>
      <c r="AV203" s="359"/>
      <c r="AW203" s="359"/>
      <c r="AX203" s="357"/>
      <c r="AY203" s="357"/>
      <c r="AZ203" s="357"/>
      <c r="BA203" s="358"/>
      <c r="BB203" s="359"/>
      <c r="BC203" s="359"/>
      <c r="BD203" s="357"/>
      <c r="BE203" s="357"/>
      <c r="BF203" s="357"/>
      <c r="BG203" s="358"/>
      <c r="BH203" s="359"/>
      <c r="BI203" s="359"/>
      <c r="BJ203" s="357"/>
      <c r="BK203" s="357"/>
      <c r="BL203" s="357"/>
      <c r="BM203" s="358"/>
      <c r="BN203" s="359"/>
      <c r="BO203" s="359"/>
      <c r="BP203" s="357"/>
      <c r="BQ203" s="357"/>
      <c r="BR203" s="357"/>
      <c r="BS203" s="358"/>
      <c r="BT203" s="359"/>
      <c r="BU203" s="359"/>
      <c r="BV203" s="357"/>
      <c r="BW203" s="357"/>
      <c r="BX203" s="357"/>
      <c r="BY203" s="358"/>
      <c r="BZ203" s="359"/>
      <c r="CA203" s="359"/>
      <c r="CB203" s="357"/>
      <c r="CC203" s="357"/>
      <c r="CD203" s="357"/>
      <c r="CE203" s="358"/>
      <c r="CF203" s="359"/>
      <c r="CG203" s="359"/>
      <c r="CH203" s="357"/>
      <c r="CI203" s="357"/>
      <c r="CJ203" s="357"/>
      <c r="CK203" s="358"/>
      <c r="CL203" s="359"/>
      <c r="CM203" s="359"/>
      <c r="CN203" s="357"/>
      <c r="CO203" s="357"/>
      <c r="CP203" s="357"/>
      <c r="CQ203" s="358"/>
      <c r="CR203" s="359"/>
      <c r="CS203" s="359"/>
      <c r="CT203" s="357"/>
      <c r="CU203" s="357"/>
      <c r="CV203" s="357"/>
      <c r="CW203" s="358"/>
      <c r="CX203" s="359"/>
      <c r="CY203" s="359"/>
      <c r="CZ203" s="357"/>
      <c r="DA203" s="357"/>
      <c r="DB203" s="357"/>
      <c r="DC203" s="358"/>
      <c r="DD203" s="359"/>
      <c r="DE203" s="359"/>
      <c r="DF203" s="357"/>
      <c r="DG203" s="357"/>
      <c r="DH203" s="357"/>
      <c r="DI203" s="358"/>
      <c r="DJ203" s="359"/>
      <c r="DK203" s="359"/>
      <c r="DL203" s="357"/>
      <c r="DM203" s="357"/>
      <c r="DN203" s="357"/>
      <c r="DO203" s="358"/>
      <c r="DP203" s="359"/>
      <c r="DQ203" s="359"/>
      <c r="DR203" s="357"/>
      <c r="DS203" s="357"/>
      <c r="DT203" s="357"/>
      <c r="DU203" s="358"/>
      <c r="DV203" s="359"/>
      <c r="DW203" s="359"/>
      <c r="DX203" s="357"/>
      <c r="DY203" s="357"/>
      <c r="DZ203" s="357"/>
      <c r="EA203" s="358"/>
      <c r="EB203" s="359"/>
      <c r="EC203" s="359"/>
      <c r="ED203" s="357"/>
      <c r="EE203" s="357"/>
      <c r="EF203" s="357"/>
      <c r="EG203" s="358"/>
      <c r="EH203" s="359"/>
      <c r="EI203" s="359"/>
      <c r="EJ203" s="357"/>
      <c r="EK203" s="357"/>
      <c r="EL203" s="357"/>
      <c r="EM203" s="358"/>
      <c r="EN203" s="359"/>
      <c r="EO203" s="359"/>
      <c r="EP203" s="357"/>
      <c r="EQ203" s="357"/>
      <c r="ER203" s="357"/>
      <c r="ES203" s="358"/>
      <c r="ET203" s="359"/>
      <c r="EU203" s="359"/>
      <c r="EV203" s="357"/>
      <c r="EW203" s="357"/>
      <c r="EX203" s="357"/>
      <c r="EY203" s="358"/>
      <c r="EZ203" s="359"/>
      <c r="FA203" s="359"/>
      <c r="FB203" s="357"/>
      <c r="FC203" s="357"/>
      <c r="FD203" s="357"/>
      <c r="FE203" s="358"/>
      <c r="FF203" s="359"/>
      <c r="FG203" s="359"/>
      <c r="FH203" s="357"/>
      <c r="FI203" s="357"/>
      <c r="FJ203" s="357"/>
      <c r="FK203" s="358"/>
      <c r="FL203" s="359"/>
      <c r="FM203" s="359"/>
      <c r="FN203" s="357"/>
      <c r="FO203" s="357"/>
      <c r="FP203" s="357"/>
      <c r="FQ203" s="358"/>
      <c r="FR203" s="359"/>
      <c r="FS203" s="359"/>
      <c r="FT203" s="357"/>
      <c r="FU203" s="357"/>
      <c r="FV203" s="357"/>
      <c r="FW203" s="358"/>
      <c r="FX203" s="359"/>
      <c r="FY203" s="359"/>
      <c r="FZ203" s="357"/>
      <c r="GA203" s="357"/>
      <c r="GB203" s="357"/>
      <c r="GC203" s="358"/>
      <c r="GD203" s="359"/>
      <c r="GE203" s="359"/>
      <c r="GF203" s="357"/>
      <c r="GG203" s="357"/>
      <c r="GH203" s="357"/>
      <c r="GI203" s="358"/>
      <c r="GJ203" s="359"/>
      <c r="GK203" s="359"/>
      <c r="GL203" s="357"/>
      <c r="GM203" s="357"/>
      <c r="GN203" s="357"/>
      <c r="GO203" s="358"/>
      <c r="GP203" s="359"/>
      <c r="GQ203" s="359"/>
      <c r="GR203" s="357"/>
      <c r="GS203" s="357"/>
      <c r="GT203" s="357"/>
      <c r="GU203" s="358"/>
      <c r="GV203" s="359"/>
      <c r="GW203" s="359"/>
      <c r="GX203" s="357"/>
      <c r="GY203" s="357"/>
      <c r="GZ203" s="357"/>
      <c r="HA203" s="358"/>
      <c r="HB203" s="359"/>
      <c r="HC203" s="359"/>
      <c r="HD203" s="357"/>
      <c r="HE203" s="357"/>
      <c r="HF203" s="357"/>
      <c r="HG203" s="358"/>
      <c r="HH203" s="359"/>
      <c r="HI203" s="359"/>
      <c r="HJ203" s="357"/>
      <c r="HK203" s="357"/>
      <c r="HL203" s="357"/>
      <c r="HM203" s="358"/>
      <c r="HN203" s="359"/>
      <c r="HO203" s="359"/>
      <c r="HP203" s="357"/>
      <c r="HQ203" s="357"/>
      <c r="HR203" s="357"/>
      <c r="HS203" s="358"/>
      <c r="HT203" s="359"/>
      <c r="HU203" s="359"/>
      <c r="HV203" s="357"/>
      <c r="HW203" s="357"/>
      <c r="HX203" s="357"/>
      <c r="HY203" s="358"/>
      <c r="HZ203" s="359"/>
      <c r="IA203" s="359"/>
      <c r="IB203" s="357"/>
      <c r="IC203" s="357"/>
      <c r="ID203" s="357"/>
      <c r="IE203" s="358"/>
      <c r="IF203" s="359"/>
      <c r="IG203" s="359"/>
      <c r="IH203" s="357"/>
      <c r="II203" s="357"/>
      <c r="IJ203" s="357"/>
      <c r="IK203" s="358"/>
      <c r="IL203" s="359"/>
      <c r="IM203" s="359"/>
      <c r="IN203" s="357"/>
      <c r="IO203" s="357"/>
      <c r="IP203" s="357"/>
      <c r="IQ203" s="358"/>
      <c r="IR203" s="359"/>
      <c r="IS203" s="359"/>
      <c r="IT203" s="357"/>
      <c r="IU203" s="357"/>
      <c r="IV203" s="357"/>
      <c r="IW203" s="358"/>
      <c r="IX203" s="359"/>
      <c r="IY203" s="359"/>
      <c r="IZ203" s="357"/>
      <c r="JA203" s="357"/>
      <c r="JB203" s="357"/>
      <c r="JC203" s="358"/>
      <c r="JD203" s="359"/>
      <c r="JE203" s="359"/>
      <c r="JF203" s="357"/>
      <c r="JG203" s="357"/>
      <c r="JH203" s="357"/>
      <c r="JI203" s="358"/>
      <c r="JJ203" s="359"/>
      <c r="JK203" s="359"/>
      <c r="JL203" s="357"/>
      <c r="JM203" s="357"/>
      <c r="JN203" s="357"/>
      <c r="JO203" s="358"/>
      <c r="JP203" s="359"/>
      <c r="JQ203" s="359"/>
      <c r="JR203" s="357"/>
      <c r="JS203" s="357"/>
      <c r="JT203" s="357"/>
      <c r="JU203" s="358"/>
      <c r="JV203" s="359"/>
      <c r="JW203" s="359"/>
      <c r="JX203" s="357"/>
      <c r="JY203" s="357"/>
      <c r="JZ203" s="357"/>
      <c r="KA203" s="358"/>
      <c r="KB203" s="359"/>
      <c r="KC203" s="359"/>
      <c r="KD203" s="357"/>
      <c r="KE203" s="357"/>
      <c r="KF203" s="357"/>
      <c r="KG203" s="358"/>
      <c r="KH203" s="359"/>
      <c r="KI203" s="359"/>
      <c r="KJ203" s="357"/>
      <c r="KK203" s="357"/>
      <c r="KL203" s="357"/>
      <c r="KM203" s="358"/>
      <c r="KN203" s="359"/>
      <c r="KO203" s="359"/>
      <c r="KP203" s="357"/>
      <c r="KQ203" s="357"/>
      <c r="KR203" s="357"/>
      <c r="KS203" s="358"/>
      <c r="KT203" s="359"/>
      <c r="KU203" s="359"/>
      <c r="KV203" s="357"/>
      <c r="KW203" s="357"/>
      <c r="KX203" s="357"/>
      <c r="KY203" s="358"/>
      <c r="KZ203" s="359"/>
      <c r="LA203" s="359"/>
      <c r="LB203" s="357"/>
      <c r="LC203" s="357"/>
      <c r="LD203" s="357"/>
      <c r="LE203" s="358"/>
      <c r="LF203" s="359"/>
      <c r="LG203" s="359"/>
      <c r="LH203" s="357"/>
      <c r="LI203" s="357"/>
      <c r="LJ203" s="357"/>
      <c r="LK203" s="358"/>
      <c r="LL203" s="359"/>
      <c r="LM203" s="359"/>
      <c r="LN203" s="357"/>
      <c r="LO203" s="357"/>
      <c r="LP203" s="357"/>
      <c r="LQ203" s="358"/>
      <c r="LR203" s="359"/>
      <c r="LS203" s="359"/>
      <c r="LT203" s="357"/>
      <c r="LU203" s="357"/>
      <c r="LV203" s="357"/>
      <c r="LW203" s="358"/>
      <c r="LX203" s="359"/>
      <c r="LY203" s="359"/>
      <c r="LZ203" s="357"/>
      <c r="MA203" s="357"/>
      <c r="MB203" s="357"/>
      <c r="MC203" s="358"/>
      <c r="MD203" s="359"/>
      <c r="ME203" s="359"/>
      <c r="MF203" s="357"/>
      <c r="MG203" s="357"/>
      <c r="MH203" s="357"/>
      <c r="MI203" s="358"/>
      <c r="MJ203" s="359"/>
      <c r="MK203" s="359"/>
      <c r="ML203" s="357"/>
      <c r="MM203" s="357"/>
      <c r="MN203" s="357"/>
      <c r="MO203" s="358"/>
      <c r="MP203" s="359"/>
      <c r="MQ203" s="359"/>
      <c r="MR203" s="357"/>
      <c r="MS203" s="357"/>
      <c r="MT203" s="357"/>
      <c r="MU203" s="358"/>
      <c r="MV203" s="359"/>
      <c r="MW203" s="359"/>
      <c r="MX203" s="357"/>
      <c r="MY203" s="357"/>
      <c r="MZ203" s="357"/>
      <c r="NA203" s="358"/>
      <c r="NB203" s="359"/>
      <c r="NC203" s="359"/>
      <c r="ND203" s="357"/>
      <c r="NE203" s="357"/>
      <c r="NF203" s="357"/>
      <c r="NG203" s="358"/>
      <c r="NH203" s="359"/>
      <c r="NI203" s="359"/>
      <c r="NJ203" s="357"/>
      <c r="NK203" s="357"/>
      <c r="NL203" s="357"/>
      <c r="NM203" s="358"/>
      <c r="NN203" s="359"/>
      <c r="NO203" s="359"/>
      <c r="NP203" s="357"/>
      <c r="NQ203" s="357"/>
      <c r="NR203" s="357"/>
      <c r="NS203" s="358"/>
      <c r="NT203" s="359"/>
      <c r="NU203" s="359"/>
      <c r="NV203" s="357"/>
      <c r="NW203" s="357"/>
      <c r="NX203" s="357"/>
      <c r="NY203" s="358"/>
      <c r="NZ203" s="359"/>
      <c r="OA203" s="359"/>
      <c r="OB203" s="357"/>
      <c r="OC203" s="357"/>
      <c r="OD203" s="357"/>
      <c r="OE203" s="358"/>
      <c r="OF203" s="359"/>
      <c r="OG203" s="359"/>
      <c r="OH203" s="357"/>
      <c r="OI203" s="357"/>
      <c r="OJ203" s="357"/>
      <c r="OK203" s="358"/>
      <c r="OL203" s="359"/>
      <c r="OM203" s="359"/>
      <c r="ON203" s="357"/>
      <c r="OO203" s="357"/>
      <c r="OP203" s="357"/>
      <c r="OQ203" s="358"/>
      <c r="OR203" s="359"/>
      <c r="OS203" s="359"/>
      <c r="OT203" s="357"/>
      <c r="OU203" s="357"/>
      <c r="OV203" s="357"/>
      <c r="OW203" s="358"/>
      <c r="OX203" s="359"/>
      <c r="OY203" s="359"/>
      <c r="OZ203" s="357"/>
      <c r="PA203" s="357"/>
      <c r="PB203" s="357"/>
      <c r="PC203" s="358"/>
      <c r="PD203" s="359"/>
      <c r="PE203" s="359"/>
      <c r="PF203" s="357"/>
      <c r="PG203" s="357"/>
      <c r="PH203" s="357"/>
      <c r="PI203" s="358"/>
      <c r="PJ203" s="359"/>
      <c r="PK203" s="359"/>
      <c r="PL203" s="357"/>
      <c r="PM203" s="357"/>
      <c r="PN203" s="357"/>
      <c r="PO203" s="358"/>
      <c r="PP203" s="359"/>
      <c r="PQ203" s="359"/>
      <c r="PR203" s="357"/>
      <c r="PS203" s="357"/>
      <c r="PT203" s="357"/>
      <c r="PU203" s="358"/>
      <c r="PV203" s="359"/>
      <c r="PW203" s="359"/>
    </row>
    <row r="204" spans="1:439" s="348" customFormat="1">
      <c r="A204" s="360"/>
      <c r="B204" s="360"/>
      <c r="C204" s="360"/>
      <c r="D204" s="357"/>
      <c r="E204" s="357"/>
      <c r="F204" s="357"/>
      <c r="G204" s="357"/>
      <c r="H204" s="357"/>
      <c r="I204" s="357"/>
      <c r="J204" s="357"/>
      <c r="K204" s="358"/>
      <c r="L204" s="366"/>
      <c r="N204" s="357"/>
      <c r="O204" s="357"/>
      <c r="P204" s="357"/>
      <c r="Q204" s="358"/>
      <c r="R204" s="366"/>
      <c r="S204" s="366"/>
      <c r="T204" s="357"/>
      <c r="U204" s="357"/>
      <c r="V204" s="357"/>
      <c r="W204" s="358"/>
      <c r="X204" s="366"/>
      <c r="Y204" s="366"/>
      <c r="Z204" s="357"/>
      <c r="AA204" s="357"/>
      <c r="AB204" s="357"/>
      <c r="AC204" s="358"/>
      <c r="AD204" s="366"/>
      <c r="AE204" s="366"/>
      <c r="AF204" s="357"/>
      <c r="AG204" s="357"/>
      <c r="AH204" s="357"/>
      <c r="AI204" s="358"/>
      <c r="AJ204" s="366"/>
      <c r="AK204" s="366"/>
      <c r="AL204" s="357"/>
      <c r="AM204" s="357"/>
      <c r="AN204" s="357"/>
      <c r="AO204" s="358"/>
      <c r="AP204" s="366"/>
      <c r="AQ204" s="366"/>
      <c r="AR204" s="357"/>
      <c r="AS204" s="357"/>
      <c r="AT204" s="357"/>
      <c r="AU204" s="358"/>
      <c r="AV204" s="366"/>
      <c r="AW204" s="366"/>
      <c r="AX204" s="357"/>
      <c r="AY204" s="357"/>
      <c r="AZ204" s="357"/>
      <c r="BA204" s="358"/>
      <c r="BB204" s="366"/>
      <c r="BC204" s="366"/>
      <c r="BD204" s="357"/>
      <c r="BE204" s="357"/>
      <c r="BF204" s="357"/>
      <c r="BG204" s="358"/>
      <c r="BH204" s="366"/>
      <c r="BI204" s="366"/>
      <c r="BJ204" s="357"/>
      <c r="BK204" s="357"/>
      <c r="BL204" s="357"/>
      <c r="BM204" s="358"/>
      <c r="BN204" s="366"/>
      <c r="BO204" s="366"/>
      <c r="BP204" s="357"/>
      <c r="BQ204" s="357"/>
      <c r="BR204" s="357"/>
      <c r="BS204" s="358"/>
      <c r="BT204" s="366"/>
      <c r="BU204" s="366"/>
      <c r="BV204" s="357"/>
      <c r="BW204" s="357"/>
      <c r="BX204" s="357"/>
      <c r="BY204" s="358"/>
      <c r="BZ204" s="366"/>
      <c r="CA204" s="366"/>
      <c r="CB204" s="357"/>
      <c r="CC204" s="357"/>
      <c r="CD204" s="357"/>
      <c r="CE204" s="358"/>
      <c r="CF204" s="366"/>
      <c r="CG204" s="366"/>
      <c r="CH204" s="357"/>
      <c r="CI204" s="357"/>
      <c r="CJ204" s="357"/>
      <c r="CK204" s="358"/>
      <c r="CL204" s="366"/>
      <c r="CM204" s="366"/>
      <c r="CN204" s="357"/>
      <c r="CO204" s="357"/>
      <c r="CP204" s="357"/>
      <c r="CQ204" s="358"/>
      <c r="CR204" s="366"/>
      <c r="CS204" s="366"/>
      <c r="CT204" s="357"/>
      <c r="CU204" s="357"/>
      <c r="CV204" s="357"/>
      <c r="CW204" s="358"/>
      <c r="CX204" s="366"/>
      <c r="CY204" s="366"/>
      <c r="CZ204" s="357"/>
      <c r="DA204" s="357"/>
      <c r="DB204" s="357"/>
      <c r="DC204" s="358"/>
      <c r="DD204" s="366"/>
      <c r="DE204" s="366"/>
      <c r="DF204" s="357"/>
      <c r="DG204" s="357"/>
      <c r="DH204" s="357"/>
      <c r="DI204" s="358"/>
      <c r="DJ204" s="366"/>
      <c r="DK204" s="366"/>
      <c r="DL204" s="357"/>
      <c r="DM204" s="357"/>
      <c r="DN204" s="357"/>
      <c r="DO204" s="358"/>
      <c r="DP204" s="366"/>
      <c r="DQ204" s="366"/>
      <c r="DR204" s="357"/>
      <c r="DS204" s="357"/>
      <c r="DT204" s="357"/>
      <c r="DU204" s="358"/>
      <c r="DV204" s="366"/>
      <c r="DW204" s="366"/>
      <c r="DX204" s="357"/>
      <c r="DY204" s="357"/>
      <c r="DZ204" s="357"/>
      <c r="EA204" s="358"/>
      <c r="EB204" s="366"/>
      <c r="EC204" s="366"/>
      <c r="ED204" s="357"/>
      <c r="EE204" s="357"/>
      <c r="EF204" s="357"/>
      <c r="EG204" s="358"/>
      <c r="EH204" s="366"/>
      <c r="EI204" s="366"/>
      <c r="EJ204" s="357"/>
      <c r="EK204" s="357"/>
      <c r="EL204" s="357"/>
      <c r="EM204" s="358"/>
      <c r="EN204" s="366"/>
      <c r="EO204" s="366"/>
      <c r="EP204" s="357"/>
      <c r="EQ204" s="357"/>
      <c r="ER204" s="357"/>
      <c r="ES204" s="358"/>
      <c r="ET204" s="366"/>
      <c r="EU204" s="366"/>
      <c r="EV204" s="357"/>
      <c r="EW204" s="357"/>
      <c r="EX204" s="357"/>
      <c r="EY204" s="358"/>
      <c r="EZ204" s="366"/>
      <c r="FA204" s="366"/>
      <c r="FB204" s="357"/>
      <c r="FC204" s="357"/>
      <c r="FD204" s="357"/>
      <c r="FE204" s="358"/>
      <c r="FF204" s="366"/>
      <c r="FG204" s="366"/>
      <c r="FH204" s="357"/>
      <c r="FI204" s="357"/>
      <c r="FJ204" s="357"/>
      <c r="FK204" s="358"/>
      <c r="FL204" s="366"/>
      <c r="FM204" s="366"/>
      <c r="FN204" s="357"/>
      <c r="FO204" s="357"/>
      <c r="FP204" s="357"/>
      <c r="FQ204" s="358"/>
      <c r="FR204" s="366"/>
      <c r="FS204" s="366"/>
      <c r="FT204" s="357"/>
      <c r="FU204" s="357"/>
      <c r="FV204" s="357"/>
      <c r="FW204" s="358"/>
      <c r="FX204" s="366"/>
      <c r="FY204" s="366"/>
      <c r="FZ204" s="357"/>
      <c r="GA204" s="357"/>
      <c r="GB204" s="357"/>
      <c r="GC204" s="358"/>
      <c r="GD204" s="366"/>
      <c r="GE204" s="366"/>
      <c r="GF204" s="357"/>
      <c r="GG204" s="357"/>
      <c r="GH204" s="357"/>
      <c r="GI204" s="358"/>
      <c r="GJ204" s="366"/>
      <c r="GK204" s="366"/>
      <c r="GL204" s="357"/>
      <c r="GM204" s="357"/>
      <c r="GN204" s="357"/>
      <c r="GO204" s="358"/>
      <c r="GP204" s="366"/>
      <c r="GQ204" s="366"/>
      <c r="GR204" s="357"/>
      <c r="GS204" s="357"/>
      <c r="GT204" s="357"/>
      <c r="GU204" s="358"/>
      <c r="GV204" s="366"/>
      <c r="GW204" s="366"/>
      <c r="GX204" s="357"/>
      <c r="GY204" s="357"/>
      <c r="GZ204" s="357"/>
      <c r="HA204" s="358"/>
      <c r="HB204" s="366"/>
      <c r="HC204" s="366"/>
      <c r="HD204" s="357"/>
      <c r="HE204" s="357"/>
      <c r="HF204" s="357"/>
      <c r="HG204" s="358"/>
      <c r="HH204" s="366"/>
      <c r="HI204" s="366"/>
      <c r="HJ204" s="357"/>
      <c r="HK204" s="357"/>
      <c r="HL204" s="357"/>
      <c r="HM204" s="358"/>
      <c r="HN204" s="366"/>
      <c r="HO204" s="366"/>
      <c r="HP204" s="357"/>
      <c r="HQ204" s="357"/>
      <c r="HR204" s="357"/>
      <c r="HS204" s="358"/>
      <c r="HT204" s="366"/>
      <c r="HU204" s="366"/>
      <c r="HV204" s="357"/>
      <c r="HW204" s="357"/>
      <c r="HX204" s="357"/>
      <c r="HY204" s="358"/>
      <c r="HZ204" s="366"/>
      <c r="IA204" s="366"/>
      <c r="IB204" s="357"/>
      <c r="IC204" s="357"/>
      <c r="ID204" s="357"/>
      <c r="IE204" s="358"/>
      <c r="IF204" s="366"/>
      <c r="IG204" s="366"/>
      <c r="IH204" s="357"/>
      <c r="II204" s="357"/>
      <c r="IJ204" s="357"/>
      <c r="IK204" s="358"/>
      <c r="IL204" s="366"/>
      <c r="IM204" s="366"/>
      <c r="IN204" s="357"/>
      <c r="IO204" s="357"/>
      <c r="IP204" s="357"/>
      <c r="IQ204" s="358"/>
      <c r="IR204" s="366"/>
      <c r="IS204" s="366"/>
      <c r="IT204" s="357"/>
      <c r="IU204" s="357"/>
      <c r="IV204" s="357"/>
      <c r="IW204" s="358"/>
      <c r="IX204" s="366"/>
      <c r="IY204" s="366"/>
      <c r="IZ204" s="357"/>
      <c r="JA204" s="357"/>
      <c r="JB204" s="357"/>
      <c r="JC204" s="358"/>
      <c r="JD204" s="366"/>
      <c r="JE204" s="366"/>
      <c r="JF204" s="357"/>
      <c r="JG204" s="357"/>
      <c r="JH204" s="357"/>
      <c r="JI204" s="358"/>
      <c r="JJ204" s="366"/>
      <c r="JK204" s="366"/>
      <c r="JL204" s="357"/>
      <c r="JM204" s="357"/>
      <c r="JN204" s="357"/>
      <c r="JO204" s="358"/>
      <c r="JP204" s="366"/>
      <c r="JQ204" s="366"/>
      <c r="JR204" s="357"/>
      <c r="JS204" s="357"/>
      <c r="JT204" s="357"/>
      <c r="JU204" s="358"/>
      <c r="JV204" s="366"/>
      <c r="JW204" s="366"/>
      <c r="JX204" s="357"/>
      <c r="JY204" s="357"/>
      <c r="JZ204" s="357"/>
      <c r="KA204" s="358"/>
      <c r="KB204" s="366"/>
      <c r="KC204" s="366"/>
      <c r="KD204" s="357"/>
      <c r="KE204" s="357"/>
      <c r="KF204" s="357"/>
      <c r="KG204" s="358"/>
      <c r="KH204" s="366"/>
      <c r="KI204" s="366"/>
      <c r="KJ204" s="357"/>
      <c r="KK204" s="357"/>
      <c r="KL204" s="357"/>
      <c r="KM204" s="358"/>
      <c r="KN204" s="366"/>
      <c r="KO204" s="366"/>
      <c r="KP204" s="357"/>
      <c r="KQ204" s="357"/>
      <c r="KR204" s="357"/>
      <c r="KS204" s="358"/>
      <c r="KT204" s="366"/>
      <c r="KU204" s="366"/>
      <c r="KV204" s="357"/>
      <c r="KW204" s="357"/>
      <c r="KX204" s="357"/>
      <c r="KY204" s="358"/>
      <c r="KZ204" s="366"/>
      <c r="LA204" s="366"/>
      <c r="LB204" s="357"/>
      <c r="LC204" s="357"/>
      <c r="LD204" s="357"/>
      <c r="LE204" s="358"/>
      <c r="LF204" s="366"/>
      <c r="LG204" s="366"/>
      <c r="LH204" s="357"/>
      <c r="LI204" s="357"/>
      <c r="LJ204" s="357"/>
      <c r="LK204" s="358"/>
      <c r="LL204" s="366"/>
      <c r="LM204" s="366"/>
      <c r="LN204" s="357"/>
      <c r="LO204" s="357"/>
      <c r="LP204" s="357"/>
      <c r="LQ204" s="358"/>
      <c r="LR204" s="366"/>
      <c r="LS204" s="366"/>
      <c r="LT204" s="357"/>
      <c r="LU204" s="357"/>
      <c r="LV204" s="357"/>
      <c r="LW204" s="358"/>
      <c r="LX204" s="366"/>
      <c r="LY204" s="366"/>
      <c r="LZ204" s="357"/>
      <c r="MA204" s="357"/>
      <c r="MB204" s="357"/>
      <c r="MC204" s="358"/>
      <c r="MD204" s="366"/>
      <c r="ME204" s="366"/>
      <c r="MF204" s="357"/>
      <c r="MG204" s="357"/>
      <c r="MH204" s="357"/>
      <c r="MI204" s="358"/>
      <c r="MJ204" s="366"/>
      <c r="MK204" s="366"/>
      <c r="ML204" s="357"/>
      <c r="MM204" s="357"/>
      <c r="MN204" s="357"/>
      <c r="MO204" s="358"/>
      <c r="MP204" s="366"/>
      <c r="MQ204" s="366"/>
      <c r="MR204" s="357"/>
      <c r="MS204" s="357"/>
      <c r="MT204" s="357"/>
      <c r="MU204" s="358"/>
      <c r="MV204" s="366"/>
      <c r="MW204" s="366"/>
      <c r="MX204" s="357"/>
      <c r="MY204" s="357"/>
      <c r="MZ204" s="357"/>
      <c r="NA204" s="358"/>
      <c r="NB204" s="366"/>
      <c r="NC204" s="366"/>
      <c r="ND204" s="357"/>
      <c r="NE204" s="357"/>
      <c r="NF204" s="357"/>
      <c r="NG204" s="358"/>
      <c r="NH204" s="366"/>
      <c r="NI204" s="366"/>
      <c r="NJ204" s="357"/>
      <c r="NK204" s="357"/>
      <c r="NL204" s="357"/>
      <c r="NM204" s="358"/>
      <c r="NN204" s="366"/>
      <c r="NO204" s="366"/>
      <c r="NP204" s="357"/>
      <c r="NQ204" s="357"/>
      <c r="NR204" s="357"/>
      <c r="NS204" s="358"/>
      <c r="NT204" s="366"/>
      <c r="NU204" s="366"/>
      <c r="NV204" s="357"/>
      <c r="NW204" s="357"/>
      <c r="NX204" s="357"/>
      <c r="NY204" s="358"/>
      <c r="NZ204" s="366"/>
      <c r="OA204" s="366"/>
      <c r="OB204" s="357"/>
      <c r="OC204" s="357"/>
      <c r="OD204" s="357"/>
      <c r="OE204" s="358"/>
      <c r="OF204" s="366"/>
      <c r="OG204" s="366"/>
      <c r="OH204" s="357"/>
      <c r="OI204" s="357"/>
      <c r="OJ204" s="357"/>
      <c r="OK204" s="358"/>
      <c r="OL204" s="366"/>
      <c r="OM204" s="366"/>
      <c r="ON204" s="357"/>
      <c r="OO204" s="357"/>
      <c r="OP204" s="357"/>
      <c r="OQ204" s="358"/>
      <c r="OR204" s="366"/>
      <c r="OS204" s="366"/>
      <c r="OT204" s="357"/>
      <c r="OU204" s="357"/>
      <c r="OV204" s="357"/>
      <c r="OW204" s="358"/>
      <c r="OX204" s="366"/>
      <c r="OY204" s="366"/>
      <c r="OZ204" s="357"/>
      <c r="PA204" s="357"/>
      <c r="PB204" s="357"/>
      <c r="PC204" s="358"/>
      <c r="PD204" s="366"/>
      <c r="PE204" s="366"/>
      <c r="PF204" s="357"/>
      <c r="PG204" s="357"/>
      <c r="PH204" s="357"/>
      <c r="PI204" s="358"/>
      <c r="PJ204" s="366"/>
      <c r="PK204" s="366"/>
      <c r="PL204" s="357"/>
      <c r="PM204" s="357"/>
      <c r="PN204" s="357"/>
      <c r="PO204" s="358"/>
      <c r="PP204" s="366"/>
      <c r="PQ204" s="366"/>
      <c r="PR204" s="357"/>
      <c r="PS204" s="357"/>
      <c r="PT204" s="357"/>
      <c r="PU204" s="358"/>
      <c r="PV204" s="366"/>
      <c r="PW204" s="366"/>
    </row>
    <row r="205" spans="1:439" s="348" customFormat="1">
      <c r="A205" s="367"/>
      <c r="B205" s="364"/>
      <c r="C205" s="364"/>
      <c r="D205" s="357"/>
      <c r="E205" s="357"/>
      <c r="F205" s="357"/>
      <c r="G205" s="357"/>
      <c r="H205" s="357"/>
      <c r="I205" s="357"/>
      <c r="J205" s="357"/>
      <c r="K205" s="358"/>
      <c r="L205" s="366"/>
      <c r="N205" s="357"/>
      <c r="O205" s="357"/>
      <c r="P205" s="357"/>
      <c r="Q205" s="358"/>
      <c r="R205" s="366"/>
      <c r="S205" s="366"/>
      <c r="T205" s="357"/>
      <c r="U205" s="357"/>
      <c r="V205" s="357"/>
      <c r="W205" s="358"/>
      <c r="X205" s="366"/>
      <c r="Y205" s="366"/>
      <c r="Z205" s="357"/>
      <c r="AA205" s="357"/>
      <c r="AB205" s="357"/>
      <c r="AC205" s="358"/>
      <c r="AD205" s="366"/>
      <c r="AE205" s="366"/>
      <c r="AF205" s="357"/>
      <c r="AG205" s="357"/>
      <c r="AH205" s="357"/>
      <c r="AI205" s="358"/>
      <c r="AJ205" s="366"/>
      <c r="AK205" s="366"/>
      <c r="AL205" s="357"/>
      <c r="AM205" s="357"/>
      <c r="AN205" s="357"/>
      <c r="AO205" s="358"/>
      <c r="AP205" s="366"/>
      <c r="AQ205" s="366"/>
      <c r="AR205" s="357"/>
      <c r="AS205" s="357"/>
      <c r="AT205" s="357"/>
      <c r="AU205" s="358"/>
      <c r="AV205" s="366"/>
      <c r="AW205" s="366"/>
      <c r="AX205" s="357"/>
      <c r="AY205" s="357"/>
      <c r="AZ205" s="357"/>
      <c r="BA205" s="358"/>
      <c r="BB205" s="366"/>
      <c r="BC205" s="366"/>
      <c r="BD205" s="357"/>
      <c r="BE205" s="357"/>
      <c r="BF205" s="357"/>
      <c r="BG205" s="358"/>
      <c r="BH205" s="366"/>
      <c r="BI205" s="366"/>
      <c r="BJ205" s="357"/>
      <c r="BK205" s="357"/>
      <c r="BL205" s="357"/>
      <c r="BM205" s="358"/>
      <c r="BN205" s="366"/>
      <c r="BO205" s="366"/>
      <c r="BP205" s="357"/>
      <c r="BQ205" s="357"/>
      <c r="BR205" s="357"/>
      <c r="BS205" s="358"/>
      <c r="BT205" s="366"/>
      <c r="BU205" s="366"/>
      <c r="BV205" s="357"/>
      <c r="BW205" s="357"/>
      <c r="BX205" s="357"/>
      <c r="BY205" s="358"/>
      <c r="BZ205" s="366"/>
      <c r="CA205" s="366"/>
      <c r="CB205" s="357"/>
      <c r="CC205" s="357"/>
      <c r="CD205" s="357"/>
      <c r="CE205" s="358"/>
      <c r="CF205" s="366"/>
      <c r="CG205" s="366"/>
      <c r="CH205" s="357"/>
      <c r="CI205" s="357"/>
      <c r="CJ205" s="357"/>
      <c r="CK205" s="358"/>
      <c r="CL205" s="366"/>
      <c r="CM205" s="366"/>
      <c r="CN205" s="357"/>
      <c r="CO205" s="357"/>
      <c r="CP205" s="357"/>
      <c r="CQ205" s="358"/>
      <c r="CR205" s="366"/>
      <c r="CS205" s="366"/>
      <c r="CT205" s="357"/>
      <c r="CU205" s="357"/>
      <c r="CV205" s="357"/>
      <c r="CW205" s="358"/>
      <c r="CX205" s="366"/>
      <c r="CY205" s="366"/>
      <c r="CZ205" s="357"/>
      <c r="DA205" s="357"/>
      <c r="DB205" s="357"/>
      <c r="DC205" s="358"/>
      <c r="DD205" s="366"/>
      <c r="DE205" s="366"/>
      <c r="DF205" s="357"/>
      <c r="DG205" s="357"/>
      <c r="DH205" s="357"/>
      <c r="DI205" s="358"/>
      <c r="DJ205" s="366"/>
      <c r="DK205" s="366"/>
      <c r="DL205" s="357"/>
      <c r="DM205" s="357"/>
      <c r="DN205" s="357"/>
      <c r="DO205" s="358"/>
      <c r="DP205" s="366"/>
      <c r="DQ205" s="366"/>
      <c r="DR205" s="357"/>
      <c r="DS205" s="357"/>
      <c r="DT205" s="357"/>
      <c r="DU205" s="358"/>
      <c r="DV205" s="366"/>
      <c r="DW205" s="366"/>
      <c r="DX205" s="357"/>
      <c r="DY205" s="357"/>
      <c r="DZ205" s="357"/>
      <c r="EA205" s="358"/>
      <c r="EB205" s="366"/>
      <c r="EC205" s="366"/>
      <c r="ED205" s="357"/>
      <c r="EE205" s="357"/>
      <c r="EF205" s="357"/>
      <c r="EG205" s="358"/>
      <c r="EH205" s="366"/>
      <c r="EI205" s="366"/>
      <c r="EJ205" s="357"/>
      <c r="EK205" s="357"/>
      <c r="EL205" s="357"/>
      <c r="EM205" s="358"/>
      <c r="EN205" s="366"/>
      <c r="EO205" s="366"/>
      <c r="EP205" s="357"/>
      <c r="EQ205" s="357"/>
      <c r="ER205" s="357"/>
      <c r="ES205" s="358"/>
      <c r="ET205" s="366"/>
      <c r="EU205" s="366"/>
      <c r="EV205" s="357"/>
      <c r="EW205" s="357"/>
      <c r="EX205" s="357"/>
      <c r="EY205" s="358"/>
      <c r="EZ205" s="366"/>
      <c r="FA205" s="366"/>
      <c r="FB205" s="357"/>
      <c r="FC205" s="357"/>
      <c r="FD205" s="357"/>
      <c r="FE205" s="358"/>
      <c r="FF205" s="366"/>
      <c r="FG205" s="366"/>
      <c r="FH205" s="357"/>
      <c r="FI205" s="357"/>
      <c r="FJ205" s="357"/>
      <c r="FK205" s="358"/>
      <c r="FL205" s="366"/>
      <c r="FM205" s="366"/>
      <c r="FN205" s="357"/>
      <c r="FO205" s="357"/>
      <c r="FP205" s="357"/>
      <c r="FQ205" s="358"/>
      <c r="FR205" s="366"/>
      <c r="FS205" s="366"/>
      <c r="FT205" s="357"/>
      <c r="FU205" s="357"/>
      <c r="FV205" s="357"/>
      <c r="FW205" s="358"/>
      <c r="FX205" s="366"/>
      <c r="FY205" s="366"/>
      <c r="FZ205" s="357"/>
      <c r="GA205" s="357"/>
      <c r="GB205" s="357"/>
      <c r="GC205" s="358"/>
      <c r="GD205" s="366"/>
      <c r="GE205" s="366"/>
      <c r="GF205" s="357"/>
      <c r="GG205" s="357"/>
      <c r="GH205" s="357"/>
      <c r="GI205" s="358"/>
      <c r="GJ205" s="366"/>
      <c r="GK205" s="366"/>
      <c r="GL205" s="357"/>
      <c r="GM205" s="357"/>
      <c r="GN205" s="357"/>
      <c r="GO205" s="358"/>
      <c r="GP205" s="366"/>
      <c r="GQ205" s="366"/>
      <c r="GR205" s="357"/>
      <c r="GS205" s="357"/>
      <c r="GT205" s="357"/>
      <c r="GU205" s="358"/>
      <c r="GV205" s="366"/>
      <c r="GW205" s="366"/>
      <c r="GX205" s="357"/>
      <c r="GY205" s="357"/>
      <c r="GZ205" s="357"/>
      <c r="HA205" s="358"/>
      <c r="HB205" s="366"/>
      <c r="HC205" s="366"/>
      <c r="HD205" s="357"/>
      <c r="HE205" s="357"/>
      <c r="HF205" s="357"/>
      <c r="HG205" s="358"/>
      <c r="HH205" s="366"/>
      <c r="HI205" s="366"/>
      <c r="HJ205" s="357"/>
      <c r="HK205" s="357"/>
      <c r="HL205" s="357"/>
      <c r="HM205" s="358"/>
      <c r="HN205" s="366"/>
      <c r="HO205" s="366"/>
      <c r="HP205" s="357"/>
      <c r="HQ205" s="357"/>
      <c r="HR205" s="357"/>
      <c r="HS205" s="358"/>
      <c r="HT205" s="366"/>
      <c r="HU205" s="366"/>
      <c r="HV205" s="357"/>
      <c r="HW205" s="357"/>
      <c r="HX205" s="357"/>
      <c r="HY205" s="358"/>
      <c r="HZ205" s="366"/>
      <c r="IA205" s="366"/>
      <c r="IB205" s="357"/>
      <c r="IC205" s="357"/>
      <c r="ID205" s="357"/>
      <c r="IE205" s="358"/>
      <c r="IF205" s="366"/>
      <c r="IG205" s="366"/>
      <c r="IH205" s="357"/>
      <c r="II205" s="357"/>
      <c r="IJ205" s="357"/>
      <c r="IK205" s="358"/>
      <c r="IL205" s="366"/>
      <c r="IM205" s="366"/>
      <c r="IN205" s="357"/>
      <c r="IO205" s="357"/>
      <c r="IP205" s="357"/>
      <c r="IQ205" s="358"/>
      <c r="IR205" s="366"/>
      <c r="IS205" s="366"/>
      <c r="IT205" s="357"/>
      <c r="IU205" s="357"/>
      <c r="IV205" s="357"/>
      <c r="IW205" s="358"/>
      <c r="IX205" s="366"/>
      <c r="IY205" s="366"/>
      <c r="IZ205" s="357"/>
      <c r="JA205" s="357"/>
      <c r="JB205" s="357"/>
      <c r="JC205" s="358"/>
      <c r="JD205" s="366"/>
      <c r="JE205" s="366"/>
      <c r="JF205" s="357"/>
      <c r="JG205" s="357"/>
      <c r="JH205" s="357"/>
      <c r="JI205" s="358"/>
      <c r="JJ205" s="366"/>
      <c r="JK205" s="366"/>
      <c r="JL205" s="357"/>
      <c r="JM205" s="357"/>
      <c r="JN205" s="357"/>
      <c r="JO205" s="358"/>
      <c r="JP205" s="366"/>
      <c r="JQ205" s="366"/>
      <c r="JR205" s="357"/>
      <c r="JS205" s="357"/>
      <c r="JT205" s="357"/>
      <c r="JU205" s="358"/>
      <c r="JV205" s="366"/>
      <c r="JW205" s="366"/>
      <c r="JX205" s="357"/>
      <c r="JY205" s="357"/>
      <c r="JZ205" s="357"/>
      <c r="KA205" s="358"/>
      <c r="KB205" s="366"/>
      <c r="KC205" s="366"/>
      <c r="KD205" s="357"/>
      <c r="KE205" s="357"/>
      <c r="KF205" s="357"/>
      <c r="KG205" s="358"/>
      <c r="KH205" s="366"/>
      <c r="KI205" s="366"/>
      <c r="KJ205" s="357"/>
      <c r="KK205" s="357"/>
      <c r="KL205" s="357"/>
      <c r="KM205" s="358"/>
      <c r="KN205" s="366"/>
      <c r="KO205" s="366"/>
      <c r="KP205" s="357"/>
      <c r="KQ205" s="357"/>
      <c r="KR205" s="357"/>
      <c r="KS205" s="358"/>
      <c r="KT205" s="366"/>
      <c r="KU205" s="366"/>
      <c r="KV205" s="357"/>
      <c r="KW205" s="357"/>
      <c r="KX205" s="357"/>
      <c r="KY205" s="358"/>
      <c r="KZ205" s="366"/>
      <c r="LA205" s="366"/>
      <c r="LB205" s="357"/>
      <c r="LC205" s="357"/>
      <c r="LD205" s="357"/>
      <c r="LE205" s="358"/>
      <c r="LF205" s="366"/>
      <c r="LG205" s="366"/>
      <c r="LH205" s="357"/>
      <c r="LI205" s="357"/>
      <c r="LJ205" s="357"/>
      <c r="LK205" s="358"/>
      <c r="LL205" s="366"/>
      <c r="LM205" s="366"/>
      <c r="LN205" s="357"/>
      <c r="LO205" s="357"/>
      <c r="LP205" s="357"/>
      <c r="LQ205" s="358"/>
      <c r="LR205" s="366"/>
      <c r="LS205" s="366"/>
      <c r="LT205" s="357"/>
      <c r="LU205" s="357"/>
      <c r="LV205" s="357"/>
      <c r="LW205" s="358"/>
      <c r="LX205" s="366"/>
      <c r="LY205" s="366"/>
      <c r="LZ205" s="357"/>
      <c r="MA205" s="357"/>
      <c r="MB205" s="357"/>
      <c r="MC205" s="358"/>
      <c r="MD205" s="366"/>
      <c r="ME205" s="366"/>
      <c r="MF205" s="357"/>
      <c r="MG205" s="357"/>
      <c r="MH205" s="357"/>
      <c r="MI205" s="358"/>
      <c r="MJ205" s="366"/>
      <c r="MK205" s="366"/>
      <c r="ML205" s="357"/>
      <c r="MM205" s="357"/>
      <c r="MN205" s="357"/>
      <c r="MO205" s="358"/>
      <c r="MP205" s="366"/>
      <c r="MQ205" s="366"/>
      <c r="MR205" s="357"/>
      <c r="MS205" s="357"/>
      <c r="MT205" s="357"/>
      <c r="MU205" s="358"/>
      <c r="MV205" s="366"/>
      <c r="MW205" s="366"/>
      <c r="MX205" s="357"/>
      <c r="MY205" s="357"/>
      <c r="MZ205" s="357"/>
      <c r="NA205" s="358"/>
      <c r="NB205" s="366"/>
      <c r="NC205" s="366"/>
      <c r="ND205" s="357"/>
      <c r="NE205" s="357"/>
      <c r="NF205" s="357"/>
      <c r="NG205" s="358"/>
      <c r="NH205" s="366"/>
      <c r="NI205" s="366"/>
      <c r="NJ205" s="357"/>
      <c r="NK205" s="357"/>
      <c r="NL205" s="357"/>
      <c r="NM205" s="358"/>
      <c r="NN205" s="366"/>
      <c r="NO205" s="366"/>
      <c r="NP205" s="357"/>
      <c r="NQ205" s="357"/>
      <c r="NR205" s="357"/>
      <c r="NS205" s="358"/>
      <c r="NT205" s="366"/>
      <c r="NU205" s="366"/>
      <c r="NV205" s="357"/>
      <c r="NW205" s="357"/>
      <c r="NX205" s="357"/>
      <c r="NY205" s="358"/>
      <c r="NZ205" s="366"/>
      <c r="OA205" s="366"/>
      <c r="OB205" s="357"/>
      <c r="OC205" s="357"/>
      <c r="OD205" s="357"/>
      <c r="OE205" s="358"/>
      <c r="OF205" s="366"/>
      <c r="OG205" s="366"/>
      <c r="OH205" s="357"/>
      <c r="OI205" s="357"/>
      <c r="OJ205" s="357"/>
      <c r="OK205" s="358"/>
      <c r="OL205" s="366"/>
      <c r="OM205" s="366"/>
      <c r="ON205" s="357"/>
      <c r="OO205" s="357"/>
      <c r="OP205" s="357"/>
      <c r="OQ205" s="358"/>
      <c r="OR205" s="366"/>
      <c r="OS205" s="366"/>
      <c r="OT205" s="357"/>
      <c r="OU205" s="357"/>
      <c r="OV205" s="357"/>
      <c r="OW205" s="358"/>
      <c r="OX205" s="366"/>
      <c r="OY205" s="366"/>
      <c r="OZ205" s="357"/>
      <c r="PA205" s="357"/>
      <c r="PB205" s="357"/>
      <c r="PC205" s="358"/>
      <c r="PD205" s="366"/>
      <c r="PE205" s="366"/>
      <c r="PF205" s="357"/>
      <c r="PG205" s="357"/>
      <c r="PH205" s="357"/>
      <c r="PI205" s="358"/>
      <c r="PJ205" s="366"/>
      <c r="PK205" s="366"/>
      <c r="PL205" s="357"/>
      <c r="PM205" s="357"/>
      <c r="PN205" s="357"/>
      <c r="PO205" s="358"/>
      <c r="PP205" s="366"/>
      <c r="PQ205" s="366"/>
      <c r="PR205" s="357"/>
      <c r="PS205" s="357"/>
      <c r="PT205" s="357"/>
      <c r="PU205" s="358"/>
      <c r="PV205" s="366"/>
      <c r="PW205" s="366"/>
    </row>
    <row r="206" spans="1:439" s="348" customFormat="1">
      <c r="A206" s="364"/>
      <c r="B206" s="364"/>
      <c r="C206" s="364"/>
      <c r="D206" s="368"/>
      <c r="E206" s="368"/>
      <c r="F206" s="368"/>
      <c r="G206" s="368"/>
      <c r="H206" s="368"/>
      <c r="I206" s="368"/>
      <c r="J206" s="368"/>
      <c r="K206" s="358"/>
      <c r="L206" s="366"/>
      <c r="N206" s="368"/>
      <c r="O206" s="368"/>
      <c r="P206" s="368"/>
      <c r="Q206" s="358"/>
      <c r="R206" s="366"/>
      <c r="S206" s="366"/>
      <c r="T206" s="368"/>
      <c r="U206" s="368"/>
      <c r="V206" s="368"/>
      <c r="W206" s="358"/>
      <c r="X206" s="366"/>
      <c r="Y206" s="366"/>
      <c r="Z206" s="368"/>
      <c r="AA206" s="368"/>
      <c r="AB206" s="368"/>
      <c r="AC206" s="358"/>
      <c r="AD206" s="366"/>
      <c r="AE206" s="366"/>
      <c r="AF206" s="368"/>
      <c r="AG206" s="368"/>
      <c r="AH206" s="368"/>
      <c r="AI206" s="358"/>
      <c r="AJ206" s="366"/>
      <c r="AK206" s="366"/>
      <c r="AL206" s="368"/>
      <c r="AM206" s="368"/>
      <c r="AN206" s="368"/>
      <c r="AO206" s="358"/>
      <c r="AP206" s="366"/>
      <c r="AQ206" s="366"/>
      <c r="AR206" s="368"/>
      <c r="AS206" s="368"/>
      <c r="AT206" s="368"/>
      <c r="AU206" s="358"/>
      <c r="AV206" s="366"/>
      <c r="AW206" s="366"/>
      <c r="AX206" s="368"/>
      <c r="AY206" s="368"/>
      <c r="AZ206" s="368"/>
      <c r="BA206" s="358"/>
      <c r="BB206" s="366"/>
      <c r="BC206" s="366"/>
      <c r="BD206" s="368"/>
      <c r="BE206" s="368"/>
      <c r="BF206" s="368"/>
      <c r="BG206" s="358"/>
      <c r="BH206" s="366"/>
      <c r="BI206" s="366"/>
      <c r="BJ206" s="368"/>
      <c r="BK206" s="368"/>
      <c r="BL206" s="368"/>
      <c r="BM206" s="358"/>
      <c r="BN206" s="366"/>
      <c r="BO206" s="366"/>
      <c r="BP206" s="368"/>
      <c r="BQ206" s="368"/>
      <c r="BR206" s="368"/>
      <c r="BS206" s="358"/>
      <c r="BT206" s="366"/>
      <c r="BU206" s="366"/>
      <c r="BV206" s="368"/>
      <c r="BW206" s="368"/>
      <c r="BX206" s="368"/>
      <c r="BY206" s="358"/>
      <c r="BZ206" s="366"/>
      <c r="CA206" s="366"/>
      <c r="CB206" s="368"/>
      <c r="CC206" s="368"/>
      <c r="CD206" s="368"/>
      <c r="CE206" s="358"/>
      <c r="CF206" s="366"/>
      <c r="CG206" s="366"/>
      <c r="CH206" s="368"/>
      <c r="CI206" s="368"/>
      <c r="CJ206" s="368"/>
      <c r="CK206" s="358"/>
      <c r="CL206" s="366"/>
      <c r="CM206" s="366"/>
      <c r="CN206" s="368"/>
      <c r="CO206" s="368"/>
      <c r="CP206" s="368"/>
      <c r="CQ206" s="358"/>
      <c r="CR206" s="366"/>
      <c r="CS206" s="366"/>
      <c r="CT206" s="368"/>
      <c r="CU206" s="368"/>
      <c r="CV206" s="368"/>
      <c r="CW206" s="358"/>
      <c r="CX206" s="366"/>
      <c r="CY206" s="366"/>
      <c r="CZ206" s="368"/>
      <c r="DA206" s="368"/>
      <c r="DB206" s="368"/>
      <c r="DC206" s="358"/>
      <c r="DD206" s="366"/>
      <c r="DE206" s="366"/>
      <c r="DF206" s="368"/>
      <c r="DG206" s="368"/>
      <c r="DH206" s="368"/>
      <c r="DI206" s="358"/>
      <c r="DJ206" s="366"/>
      <c r="DK206" s="366"/>
      <c r="DL206" s="368"/>
      <c r="DM206" s="368"/>
      <c r="DN206" s="368"/>
      <c r="DO206" s="358"/>
      <c r="DP206" s="366"/>
      <c r="DQ206" s="366"/>
      <c r="DR206" s="368"/>
      <c r="DS206" s="368"/>
      <c r="DT206" s="368"/>
      <c r="DU206" s="358"/>
      <c r="DV206" s="366"/>
      <c r="DW206" s="366"/>
      <c r="DX206" s="368"/>
      <c r="DY206" s="368"/>
      <c r="DZ206" s="368"/>
      <c r="EA206" s="358"/>
      <c r="EB206" s="366"/>
      <c r="EC206" s="366"/>
      <c r="ED206" s="368"/>
      <c r="EE206" s="368"/>
      <c r="EF206" s="368"/>
      <c r="EG206" s="358"/>
      <c r="EH206" s="366"/>
      <c r="EI206" s="366"/>
      <c r="EJ206" s="368"/>
      <c r="EK206" s="368"/>
      <c r="EL206" s="368"/>
      <c r="EM206" s="358"/>
      <c r="EN206" s="366"/>
      <c r="EO206" s="366"/>
      <c r="EP206" s="368"/>
      <c r="EQ206" s="368"/>
      <c r="ER206" s="368"/>
      <c r="ES206" s="358"/>
      <c r="ET206" s="366"/>
      <c r="EU206" s="366"/>
      <c r="EV206" s="368"/>
      <c r="EW206" s="368"/>
      <c r="EX206" s="368"/>
      <c r="EY206" s="358"/>
      <c r="EZ206" s="366"/>
      <c r="FA206" s="366"/>
      <c r="FB206" s="368"/>
      <c r="FC206" s="368"/>
      <c r="FD206" s="368"/>
      <c r="FE206" s="358"/>
      <c r="FF206" s="366"/>
      <c r="FG206" s="366"/>
      <c r="FH206" s="368"/>
      <c r="FI206" s="368"/>
      <c r="FJ206" s="368"/>
      <c r="FK206" s="358"/>
      <c r="FL206" s="366"/>
      <c r="FM206" s="366"/>
      <c r="FN206" s="368"/>
      <c r="FO206" s="368"/>
      <c r="FP206" s="368"/>
      <c r="FQ206" s="358"/>
      <c r="FR206" s="366"/>
      <c r="FS206" s="366"/>
      <c r="FT206" s="368"/>
      <c r="FU206" s="368"/>
      <c r="FV206" s="368"/>
      <c r="FW206" s="358"/>
      <c r="FX206" s="366"/>
      <c r="FY206" s="366"/>
      <c r="FZ206" s="368"/>
      <c r="GA206" s="368"/>
      <c r="GB206" s="368"/>
      <c r="GC206" s="358"/>
      <c r="GD206" s="366"/>
      <c r="GE206" s="366"/>
      <c r="GF206" s="368"/>
      <c r="GG206" s="368"/>
      <c r="GH206" s="368"/>
      <c r="GI206" s="358"/>
      <c r="GJ206" s="366"/>
      <c r="GK206" s="366"/>
      <c r="GL206" s="368"/>
      <c r="GM206" s="368"/>
      <c r="GN206" s="368"/>
      <c r="GO206" s="358"/>
      <c r="GP206" s="366"/>
      <c r="GQ206" s="366"/>
      <c r="GR206" s="368"/>
      <c r="GS206" s="368"/>
      <c r="GT206" s="368"/>
      <c r="GU206" s="358"/>
      <c r="GV206" s="366"/>
      <c r="GW206" s="366"/>
      <c r="GX206" s="368"/>
      <c r="GY206" s="368"/>
      <c r="GZ206" s="368"/>
      <c r="HA206" s="358"/>
      <c r="HB206" s="366"/>
      <c r="HC206" s="366"/>
      <c r="HD206" s="368"/>
      <c r="HE206" s="368"/>
      <c r="HF206" s="368"/>
      <c r="HG206" s="358"/>
      <c r="HH206" s="366"/>
      <c r="HI206" s="366"/>
      <c r="HJ206" s="368"/>
      <c r="HK206" s="368"/>
      <c r="HL206" s="368"/>
      <c r="HM206" s="358"/>
      <c r="HN206" s="366"/>
      <c r="HO206" s="366"/>
      <c r="HP206" s="368"/>
      <c r="HQ206" s="368"/>
      <c r="HR206" s="368"/>
      <c r="HS206" s="358"/>
      <c r="HT206" s="366"/>
      <c r="HU206" s="366"/>
      <c r="HV206" s="368"/>
      <c r="HW206" s="368"/>
      <c r="HX206" s="368"/>
      <c r="HY206" s="358"/>
      <c r="HZ206" s="366"/>
      <c r="IA206" s="366"/>
      <c r="IB206" s="368"/>
      <c r="IC206" s="368"/>
      <c r="ID206" s="368"/>
      <c r="IE206" s="358"/>
      <c r="IF206" s="366"/>
      <c r="IG206" s="366"/>
      <c r="IH206" s="368"/>
      <c r="II206" s="368"/>
      <c r="IJ206" s="368"/>
      <c r="IK206" s="358"/>
      <c r="IL206" s="366"/>
      <c r="IM206" s="366"/>
      <c r="IN206" s="368"/>
      <c r="IO206" s="368"/>
      <c r="IP206" s="368"/>
      <c r="IQ206" s="358"/>
      <c r="IR206" s="366"/>
      <c r="IS206" s="366"/>
      <c r="IT206" s="368"/>
      <c r="IU206" s="368"/>
      <c r="IV206" s="368"/>
      <c r="IW206" s="358"/>
      <c r="IX206" s="366"/>
      <c r="IY206" s="366"/>
      <c r="IZ206" s="368"/>
      <c r="JA206" s="368"/>
      <c r="JB206" s="368"/>
      <c r="JC206" s="358"/>
      <c r="JD206" s="366"/>
      <c r="JE206" s="366"/>
      <c r="JF206" s="368"/>
      <c r="JG206" s="368"/>
      <c r="JH206" s="368"/>
      <c r="JI206" s="358"/>
      <c r="JJ206" s="366"/>
      <c r="JK206" s="366"/>
      <c r="JL206" s="368"/>
      <c r="JM206" s="368"/>
      <c r="JN206" s="368"/>
      <c r="JO206" s="358"/>
      <c r="JP206" s="366"/>
      <c r="JQ206" s="366"/>
      <c r="JR206" s="368"/>
      <c r="JS206" s="368"/>
      <c r="JT206" s="368"/>
      <c r="JU206" s="358"/>
      <c r="JV206" s="366"/>
      <c r="JW206" s="366"/>
      <c r="JX206" s="368"/>
      <c r="JY206" s="368"/>
      <c r="JZ206" s="368"/>
      <c r="KA206" s="358"/>
      <c r="KB206" s="366"/>
      <c r="KC206" s="366"/>
      <c r="KD206" s="368"/>
      <c r="KE206" s="368"/>
      <c r="KF206" s="368"/>
      <c r="KG206" s="358"/>
      <c r="KH206" s="366"/>
      <c r="KI206" s="366"/>
      <c r="KJ206" s="368"/>
      <c r="KK206" s="368"/>
      <c r="KL206" s="368"/>
      <c r="KM206" s="358"/>
      <c r="KN206" s="366"/>
      <c r="KO206" s="366"/>
      <c r="KP206" s="368"/>
      <c r="KQ206" s="368"/>
      <c r="KR206" s="368"/>
      <c r="KS206" s="358"/>
      <c r="KT206" s="366"/>
      <c r="KU206" s="366"/>
      <c r="KV206" s="368"/>
      <c r="KW206" s="368"/>
      <c r="KX206" s="368"/>
      <c r="KY206" s="358"/>
      <c r="KZ206" s="366"/>
      <c r="LA206" s="366"/>
      <c r="LB206" s="368"/>
      <c r="LC206" s="368"/>
      <c r="LD206" s="368"/>
      <c r="LE206" s="358"/>
      <c r="LF206" s="366"/>
      <c r="LG206" s="366"/>
      <c r="LH206" s="368"/>
      <c r="LI206" s="368"/>
      <c r="LJ206" s="368"/>
      <c r="LK206" s="358"/>
      <c r="LL206" s="366"/>
      <c r="LM206" s="366"/>
      <c r="LN206" s="368"/>
      <c r="LO206" s="368"/>
      <c r="LP206" s="368"/>
      <c r="LQ206" s="358"/>
      <c r="LR206" s="366"/>
      <c r="LS206" s="366"/>
      <c r="LT206" s="368"/>
      <c r="LU206" s="368"/>
      <c r="LV206" s="368"/>
      <c r="LW206" s="358"/>
      <c r="LX206" s="366"/>
      <c r="LY206" s="366"/>
      <c r="LZ206" s="368"/>
      <c r="MA206" s="368"/>
      <c r="MB206" s="368"/>
      <c r="MC206" s="358"/>
      <c r="MD206" s="366"/>
      <c r="ME206" s="366"/>
      <c r="MF206" s="368"/>
      <c r="MG206" s="368"/>
      <c r="MH206" s="368"/>
      <c r="MI206" s="358"/>
      <c r="MJ206" s="366"/>
      <c r="MK206" s="366"/>
      <c r="ML206" s="368"/>
      <c r="MM206" s="368"/>
      <c r="MN206" s="368"/>
      <c r="MO206" s="358"/>
      <c r="MP206" s="366"/>
      <c r="MQ206" s="366"/>
      <c r="MR206" s="368"/>
      <c r="MS206" s="368"/>
      <c r="MT206" s="368"/>
      <c r="MU206" s="358"/>
      <c r="MV206" s="366"/>
      <c r="MW206" s="366"/>
      <c r="MX206" s="368"/>
      <c r="MY206" s="368"/>
      <c r="MZ206" s="368"/>
      <c r="NA206" s="358"/>
      <c r="NB206" s="366"/>
      <c r="NC206" s="366"/>
      <c r="ND206" s="368"/>
      <c r="NE206" s="368"/>
      <c r="NF206" s="368"/>
      <c r="NG206" s="358"/>
      <c r="NH206" s="366"/>
      <c r="NI206" s="366"/>
      <c r="NJ206" s="368"/>
      <c r="NK206" s="368"/>
      <c r="NL206" s="368"/>
      <c r="NM206" s="358"/>
      <c r="NN206" s="366"/>
      <c r="NO206" s="366"/>
      <c r="NP206" s="368"/>
      <c r="NQ206" s="368"/>
      <c r="NR206" s="368"/>
      <c r="NS206" s="358"/>
      <c r="NT206" s="366"/>
      <c r="NU206" s="366"/>
      <c r="NV206" s="368"/>
      <c r="NW206" s="368"/>
      <c r="NX206" s="368"/>
      <c r="NY206" s="358"/>
      <c r="NZ206" s="366"/>
      <c r="OA206" s="366"/>
      <c r="OB206" s="368"/>
      <c r="OC206" s="368"/>
      <c r="OD206" s="368"/>
      <c r="OE206" s="358"/>
      <c r="OF206" s="366"/>
      <c r="OG206" s="366"/>
      <c r="OH206" s="368"/>
      <c r="OI206" s="368"/>
      <c r="OJ206" s="368"/>
      <c r="OK206" s="358"/>
      <c r="OL206" s="366"/>
      <c r="OM206" s="366"/>
      <c r="ON206" s="368"/>
      <c r="OO206" s="368"/>
      <c r="OP206" s="368"/>
      <c r="OQ206" s="358"/>
      <c r="OR206" s="366"/>
      <c r="OS206" s="366"/>
      <c r="OT206" s="368"/>
      <c r="OU206" s="368"/>
      <c r="OV206" s="368"/>
      <c r="OW206" s="358"/>
      <c r="OX206" s="366"/>
      <c r="OY206" s="366"/>
      <c r="OZ206" s="368"/>
      <c r="PA206" s="368"/>
      <c r="PB206" s="368"/>
      <c r="PC206" s="358"/>
      <c r="PD206" s="366"/>
      <c r="PE206" s="366"/>
      <c r="PF206" s="368"/>
      <c r="PG206" s="368"/>
      <c r="PH206" s="368"/>
      <c r="PI206" s="358"/>
      <c r="PJ206" s="366"/>
      <c r="PK206" s="366"/>
      <c r="PL206" s="368"/>
      <c r="PM206" s="368"/>
      <c r="PN206" s="368"/>
      <c r="PO206" s="358"/>
      <c r="PP206" s="366"/>
      <c r="PQ206" s="366"/>
      <c r="PR206" s="368"/>
      <c r="PS206" s="368"/>
      <c r="PT206" s="368"/>
      <c r="PU206" s="358"/>
      <c r="PV206" s="366"/>
      <c r="PW206" s="366"/>
    </row>
    <row r="207" spans="1:439" s="348" customFormat="1">
      <c r="A207" s="364"/>
      <c r="B207" s="364"/>
      <c r="C207" s="364"/>
      <c r="D207" s="368"/>
      <c r="E207" s="368"/>
      <c r="F207" s="368"/>
      <c r="G207" s="368"/>
      <c r="H207" s="368"/>
      <c r="I207" s="368"/>
      <c r="J207" s="368"/>
      <c r="K207" s="358"/>
      <c r="L207" s="359"/>
      <c r="N207" s="368"/>
      <c r="O207" s="368"/>
      <c r="P207" s="368"/>
      <c r="Q207" s="358"/>
      <c r="R207" s="359"/>
      <c r="S207" s="359"/>
      <c r="T207" s="368"/>
      <c r="U207" s="368"/>
      <c r="V207" s="368"/>
      <c r="W207" s="358"/>
      <c r="X207" s="359"/>
      <c r="Y207" s="359"/>
      <c r="Z207" s="368"/>
      <c r="AA207" s="368"/>
      <c r="AB207" s="368"/>
      <c r="AC207" s="358"/>
      <c r="AD207" s="359"/>
      <c r="AE207" s="359"/>
      <c r="AF207" s="368"/>
      <c r="AG207" s="368"/>
      <c r="AH207" s="368"/>
      <c r="AI207" s="358"/>
      <c r="AJ207" s="359"/>
      <c r="AK207" s="359"/>
      <c r="AL207" s="368"/>
      <c r="AM207" s="368"/>
      <c r="AN207" s="368"/>
      <c r="AO207" s="358"/>
      <c r="AP207" s="359"/>
      <c r="AQ207" s="359"/>
      <c r="AR207" s="368"/>
      <c r="AS207" s="368"/>
      <c r="AT207" s="368"/>
      <c r="AU207" s="358"/>
      <c r="AV207" s="359"/>
      <c r="AW207" s="359"/>
      <c r="AX207" s="368"/>
      <c r="AY207" s="368"/>
      <c r="AZ207" s="368"/>
      <c r="BA207" s="358"/>
      <c r="BB207" s="359"/>
      <c r="BC207" s="359"/>
      <c r="BD207" s="368"/>
      <c r="BE207" s="368"/>
      <c r="BF207" s="368"/>
      <c r="BG207" s="358"/>
      <c r="BH207" s="359"/>
      <c r="BI207" s="359"/>
      <c r="BJ207" s="368"/>
      <c r="BK207" s="368"/>
      <c r="BL207" s="368"/>
      <c r="BM207" s="358"/>
      <c r="BN207" s="359"/>
      <c r="BO207" s="359"/>
      <c r="BP207" s="368"/>
      <c r="BQ207" s="368"/>
      <c r="BR207" s="368"/>
      <c r="BS207" s="358"/>
      <c r="BT207" s="359"/>
      <c r="BU207" s="359"/>
      <c r="BV207" s="368"/>
      <c r="BW207" s="368"/>
      <c r="BX207" s="368"/>
      <c r="BY207" s="358"/>
      <c r="BZ207" s="359"/>
      <c r="CA207" s="359"/>
      <c r="CB207" s="368"/>
      <c r="CC207" s="368"/>
      <c r="CD207" s="368"/>
      <c r="CE207" s="358"/>
      <c r="CF207" s="359"/>
      <c r="CG207" s="359"/>
      <c r="CH207" s="368"/>
      <c r="CI207" s="368"/>
      <c r="CJ207" s="368"/>
      <c r="CK207" s="358"/>
      <c r="CL207" s="359"/>
      <c r="CM207" s="359"/>
      <c r="CN207" s="368"/>
      <c r="CO207" s="368"/>
      <c r="CP207" s="368"/>
      <c r="CQ207" s="358"/>
      <c r="CR207" s="359"/>
      <c r="CS207" s="359"/>
      <c r="CT207" s="368"/>
      <c r="CU207" s="368"/>
      <c r="CV207" s="368"/>
      <c r="CW207" s="358"/>
      <c r="CX207" s="359"/>
      <c r="CY207" s="359"/>
      <c r="CZ207" s="368"/>
      <c r="DA207" s="368"/>
      <c r="DB207" s="368"/>
      <c r="DC207" s="358"/>
      <c r="DD207" s="359"/>
      <c r="DE207" s="359"/>
      <c r="DF207" s="368"/>
      <c r="DG207" s="368"/>
      <c r="DH207" s="368"/>
      <c r="DI207" s="358"/>
      <c r="DJ207" s="359"/>
      <c r="DK207" s="359"/>
      <c r="DL207" s="368"/>
      <c r="DM207" s="368"/>
      <c r="DN207" s="368"/>
      <c r="DO207" s="358"/>
      <c r="DP207" s="359"/>
      <c r="DQ207" s="359"/>
      <c r="DR207" s="368"/>
      <c r="DS207" s="368"/>
      <c r="DT207" s="368"/>
      <c r="DU207" s="358"/>
      <c r="DV207" s="359"/>
      <c r="DW207" s="359"/>
      <c r="DX207" s="368"/>
      <c r="DY207" s="368"/>
      <c r="DZ207" s="368"/>
      <c r="EA207" s="358"/>
      <c r="EB207" s="359"/>
      <c r="EC207" s="359"/>
      <c r="ED207" s="368"/>
      <c r="EE207" s="368"/>
      <c r="EF207" s="368"/>
      <c r="EG207" s="358"/>
      <c r="EH207" s="359"/>
      <c r="EI207" s="359"/>
      <c r="EJ207" s="368"/>
      <c r="EK207" s="368"/>
      <c r="EL207" s="368"/>
      <c r="EM207" s="358"/>
      <c r="EN207" s="359"/>
      <c r="EO207" s="359"/>
      <c r="EP207" s="368"/>
      <c r="EQ207" s="368"/>
      <c r="ER207" s="368"/>
      <c r="ES207" s="358"/>
      <c r="ET207" s="359"/>
      <c r="EU207" s="359"/>
      <c r="EV207" s="368"/>
      <c r="EW207" s="368"/>
      <c r="EX207" s="368"/>
      <c r="EY207" s="358"/>
      <c r="EZ207" s="359"/>
      <c r="FA207" s="359"/>
      <c r="FB207" s="368"/>
      <c r="FC207" s="368"/>
      <c r="FD207" s="368"/>
      <c r="FE207" s="358"/>
      <c r="FF207" s="359"/>
      <c r="FG207" s="359"/>
      <c r="FH207" s="368"/>
      <c r="FI207" s="368"/>
      <c r="FJ207" s="368"/>
      <c r="FK207" s="358"/>
      <c r="FL207" s="359"/>
      <c r="FM207" s="359"/>
      <c r="FN207" s="368"/>
      <c r="FO207" s="368"/>
      <c r="FP207" s="368"/>
      <c r="FQ207" s="358"/>
      <c r="FR207" s="359"/>
      <c r="FS207" s="359"/>
      <c r="FT207" s="368"/>
      <c r="FU207" s="368"/>
      <c r="FV207" s="368"/>
      <c r="FW207" s="358"/>
      <c r="FX207" s="359"/>
      <c r="FY207" s="359"/>
      <c r="FZ207" s="368"/>
      <c r="GA207" s="368"/>
      <c r="GB207" s="368"/>
      <c r="GC207" s="358"/>
      <c r="GD207" s="359"/>
      <c r="GE207" s="359"/>
      <c r="GF207" s="368"/>
      <c r="GG207" s="368"/>
      <c r="GH207" s="368"/>
      <c r="GI207" s="358"/>
      <c r="GJ207" s="359"/>
      <c r="GK207" s="359"/>
      <c r="GL207" s="368"/>
      <c r="GM207" s="368"/>
      <c r="GN207" s="368"/>
      <c r="GO207" s="358"/>
      <c r="GP207" s="359"/>
      <c r="GQ207" s="359"/>
      <c r="GR207" s="368"/>
      <c r="GS207" s="368"/>
      <c r="GT207" s="368"/>
      <c r="GU207" s="358"/>
      <c r="GV207" s="359"/>
      <c r="GW207" s="359"/>
      <c r="GX207" s="368"/>
      <c r="GY207" s="368"/>
      <c r="GZ207" s="368"/>
      <c r="HA207" s="358"/>
      <c r="HB207" s="359"/>
      <c r="HC207" s="359"/>
      <c r="HD207" s="368"/>
      <c r="HE207" s="368"/>
      <c r="HF207" s="368"/>
      <c r="HG207" s="358"/>
      <c r="HH207" s="359"/>
      <c r="HI207" s="359"/>
      <c r="HJ207" s="368"/>
      <c r="HK207" s="368"/>
      <c r="HL207" s="368"/>
      <c r="HM207" s="358"/>
      <c r="HN207" s="359"/>
      <c r="HO207" s="359"/>
      <c r="HP207" s="368"/>
      <c r="HQ207" s="368"/>
      <c r="HR207" s="368"/>
      <c r="HS207" s="358"/>
      <c r="HT207" s="359"/>
      <c r="HU207" s="359"/>
      <c r="HV207" s="368"/>
      <c r="HW207" s="368"/>
      <c r="HX207" s="368"/>
      <c r="HY207" s="358"/>
      <c r="HZ207" s="359"/>
      <c r="IA207" s="359"/>
      <c r="IB207" s="368"/>
      <c r="IC207" s="368"/>
      <c r="ID207" s="368"/>
      <c r="IE207" s="358"/>
      <c r="IF207" s="359"/>
      <c r="IG207" s="359"/>
      <c r="IH207" s="368"/>
      <c r="II207" s="368"/>
      <c r="IJ207" s="368"/>
      <c r="IK207" s="358"/>
      <c r="IL207" s="359"/>
      <c r="IM207" s="359"/>
      <c r="IN207" s="368"/>
      <c r="IO207" s="368"/>
      <c r="IP207" s="368"/>
      <c r="IQ207" s="358"/>
      <c r="IR207" s="359"/>
      <c r="IS207" s="359"/>
      <c r="IT207" s="368"/>
      <c r="IU207" s="368"/>
      <c r="IV207" s="368"/>
      <c r="IW207" s="358"/>
      <c r="IX207" s="359"/>
      <c r="IY207" s="359"/>
      <c r="IZ207" s="368"/>
      <c r="JA207" s="368"/>
      <c r="JB207" s="368"/>
      <c r="JC207" s="358"/>
      <c r="JD207" s="359"/>
      <c r="JE207" s="359"/>
      <c r="JF207" s="368"/>
      <c r="JG207" s="368"/>
      <c r="JH207" s="368"/>
      <c r="JI207" s="358"/>
      <c r="JJ207" s="359"/>
      <c r="JK207" s="359"/>
      <c r="JL207" s="368"/>
      <c r="JM207" s="368"/>
      <c r="JN207" s="368"/>
      <c r="JO207" s="358"/>
      <c r="JP207" s="359"/>
      <c r="JQ207" s="359"/>
      <c r="JR207" s="368"/>
      <c r="JS207" s="368"/>
      <c r="JT207" s="368"/>
      <c r="JU207" s="358"/>
      <c r="JV207" s="359"/>
      <c r="JW207" s="359"/>
      <c r="JX207" s="368"/>
      <c r="JY207" s="368"/>
      <c r="JZ207" s="368"/>
      <c r="KA207" s="358"/>
      <c r="KB207" s="359"/>
      <c r="KC207" s="359"/>
      <c r="KD207" s="368"/>
      <c r="KE207" s="368"/>
      <c r="KF207" s="368"/>
      <c r="KG207" s="358"/>
      <c r="KH207" s="359"/>
      <c r="KI207" s="359"/>
      <c r="KJ207" s="368"/>
      <c r="KK207" s="368"/>
      <c r="KL207" s="368"/>
      <c r="KM207" s="358"/>
      <c r="KN207" s="359"/>
      <c r="KO207" s="359"/>
      <c r="KP207" s="368"/>
      <c r="KQ207" s="368"/>
      <c r="KR207" s="368"/>
      <c r="KS207" s="358"/>
      <c r="KT207" s="359"/>
      <c r="KU207" s="359"/>
      <c r="KV207" s="368"/>
      <c r="KW207" s="368"/>
      <c r="KX207" s="368"/>
      <c r="KY207" s="358"/>
      <c r="KZ207" s="359"/>
      <c r="LA207" s="359"/>
      <c r="LB207" s="368"/>
      <c r="LC207" s="368"/>
      <c r="LD207" s="368"/>
      <c r="LE207" s="358"/>
      <c r="LF207" s="359"/>
      <c r="LG207" s="359"/>
      <c r="LH207" s="368"/>
      <c r="LI207" s="368"/>
      <c r="LJ207" s="368"/>
      <c r="LK207" s="358"/>
      <c r="LL207" s="359"/>
      <c r="LM207" s="359"/>
      <c r="LN207" s="368"/>
      <c r="LO207" s="368"/>
      <c r="LP207" s="368"/>
      <c r="LQ207" s="358"/>
      <c r="LR207" s="359"/>
      <c r="LS207" s="359"/>
      <c r="LT207" s="368"/>
      <c r="LU207" s="368"/>
      <c r="LV207" s="368"/>
      <c r="LW207" s="358"/>
      <c r="LX207" s="359"/>
      <c r="LY207" s="359"/>
      <c r="LZ207" s="368"/>
      <c r="MA207" s="368"/>
      <c r="MB207" s="368"/>
      <c r="MC207" s="358"/>
      <c r="MD207" s="359"/>
      <c r="ME207" s="359"/>
      <c r="MF207" s="368"/>
      <c r="MG207" s="368"/>
      <c r="MH207" s="368"/>
      <c r="MI207" s="358"/>
      <c r="MJ207" s="359"/>
      <c r="MK207" s="359"/>
      <c r="ML207" s="368"/>
      <c r="MM207" s="368"/>
      <c r="MN207" s="368"/>
      <c r="MO207" s="358"/>
      <c r="MP207" s="359"/>
      <c r="MQ207" s="359"/>
      <c r="MR207" s="368"/>
      <c r="MS207" s="368"/>
      <c r="MT207" s="368"/>
      <c r="MU207" s="358"/>
      <c r="MV207" s="359"/>
      <c r="MW207" s="359"/>
      <c r="MX207" s="368"/>
      <c r="MY207" s="368"/>
      <c r="MZ207" s="368"/>
      <c r="NA207" s="358"/>
      <c r="NB207" s="359"/>
      <c r="NC207" s="359"/>
      <c r="ND207" s="368"/>
      <c r="NE207" s="368"/>
      <c r="NF207" s="368"/>
      <c r="NG207" s="358"/>
      <c r="NH207" s="359"/>
      <c r="NI207" s="359"/>
      <c r="NJ207" s="368"/>
      <c r="NK207" s="368"/>
      <c r="NL207" s="368"/>
      <c r="NM207" s="358"/>
      <c r="NN207" s="359"/>
      <c r="NO207" s="359"/>
      <c r="NP207" s="368"/>
      <c r="NQ207" s="368"/>
      <c r="NR207" s="368"/>
      <c r="NS207" s="358"/>
      <c r="NT207" s="359"/>
      <c r="NU207" s="359"/>
      <c r="NV207" s="368"/>
      <c r="NW207" s="368"/>
      <c r="NX207" s="368"/>
      <c r="NY207" s="358"/>
      <c r="NZ207" s="359"/>
      <c r="OA207" s="359"/>
      <c r="OB207" s="368"/>
      <c r="OC207" s="368"/>
      <c r="OD207" s="368"/>
      <c r="OE207" s="358"/>
      <c r="OF207" s="359"/>
      <c r="OG207" s="359"/>
      <c r="OH207" s="368"/>
      <c r="OI207" s="368"/>
      <c r="OJ207" s="368"/>
      <c r="OK207" s="358"/>
      <c r="OL207" s="359"/>
      <c r="OM207" s="359"/>
      <c r="ON207" s="368"/>
      <c r="OO207" s="368"/>
      <c r="OP207" s="368"/>
      <c r="OQ207" s="358"/>
      <c r="OR207" s="359"/>
      <c r="OS207" s="359"/>
      <c r="OT207" s="368"/>
      <c r="OU207" s="368"/>
      <c r="OV207" s="368"/>
      <c r="OW207" s="358"/>
      <c r="OX207" s="359"/>
      <c r="OY207" s="359"/>
      <c r="OZ207" s="368"/>
      <c r="PA207" s="368"/>
      <c r="PB207" s="368"/>
      <c r="PC207" s="358"/>
      <c r="PD207" s="359"/>
      <c r="PE207" s="359"/>
      <c r="PF207" s="368"/>
      <c r="PG207" s="368"/>
      <c r="PH207" s="368"/>
      <c r="PI207" s="358"/>
      <c r="PJ207" s="359"/>
      <c r="PK207" s="359"/>
      <c r="PL207" s="368"/>
      <c r="PM207" s="368"/>
      <c r="PN207" s="368"/>
      <c r="PO207" s="358"/>
      <c r="PP207" s="359"/>
      <c r="PQ207" s="359"/>
      <c r="PR207" s="368"/>
      <c r="PS207" s="368"/>
      <c r="PT207" s="368"/>
      <c r="PU207" s="358"/>
      <c r="PV207" s="359"/>
      <c r="PW207" s="359"/>
    </row>
    <row r="208" spans="1:439" s="348" customFormat="1">
      <c r="A208" s="360"/>
      <c r="B208" s="360"/>
      <c r="C208" s="360"/>
      <c r="D208" s="369"/>
      <c r="E208" s="370"/>
      <c r="F208" s="364"/>
      <c r="G208" s="364"/>
      <c r="H208" s="371"/>
      <c r="I208" s="364"/>
      <c r="J208" s="364"/>
      <c r="K208" s="372"/>
      <c r="L208" s="366"/>
      <c r="N208" s="371"/>
      <c r="O208" s="364"/>
      <c r="P208" s="364"/>
      <c r="Q208" s="372"/>
      <c r="R208" s="366"/>
      <c r="S208" s="366"/>
      <c r="T208" s="371"/>
      <c r="U208" s="364"/>
      <c r="V208" s="364"/>
      <c r="W208" s="372"/>
      <c r="X208" s="366"/>
      <c r="Y208" s="366"/>
      <c r="Z208" s="371"/>
      <c r="AA208" s="364"/>
      <c r="AB208" s="364"/>
      <c r="AC208" s="372"/>
      <c r="AD208" s="366"/>
      <c r="AE208" s="366"/>
      <c r="AF208" s="371"/>
      <c r="AG208" s="364"/>
      <c r="AH208" s="364"/>
      <c r="AI208" s="372"/>
      <c r="AJ208" s="366"/>
      <c r="AK208" s="366"/>
      <c r="AL208" s="371"/>
      <c r="AM208" s="364"/>
      <c r="AN208" s="364"/>
      <c r="AO208" s="372"/>
      <c r="AP208" s="366"/>
      <c r="AQ208" s="366"/>
      <c r="AR208" s="371"/>
      <c r="AS208" s="364"/>
      <c r="AT208" s="364"/>
      <c r="AU208" s="372"/>
      <c r="AV208" s="366"/>
      <c r="AW208" s="366"/>
      <c r="AX208" s="371"/>
      <c r="AY208" s="364"/>
      <c r="AZ208" s="364"/>
      <c r="BA208" s="372"/>
      <c r="BB208" s="366"/>
      <c r="BC208" s="366"/>
      <c r="BD208" s="371"/>
      <c r="BE208" s="364"/>
      <c r="BF208" s="364"/>
      <c r="BG208" s="372"/>
      <c r="BH208" s="366"/>
      <c r="BI208" s="366"/>
      <c r="BJ208" s="371"/>
      <c r="BK208" s="364"/>
      <c r="BL208" s="364"/>
      <c r="BM208" s="372"/>
      <c r="BN208" s="366"/>
      <c r="BO208" s="366"/>
      <c r="BP208" s="371"/>
      <c r="BQ208" s="364"/>
      <c r="BR208" s="364"/>
      <c r="BS208" s="372"/>
      <c r="BT208" s="366"/>
      <c r="BU208" s="366"/>
      <c r="BV208" s="371"/>
      <c r="BW208" s="364"/>
      <c r="BX208" s="364"/>
      <c r="BY208" s="372"/>
      <c r="BZ208" s="366"/>
      <c r="CA208" s="366"/>
      <c r="CB208" s="371"/>
      <c r="CC208" s="364"/>
      <c r="CD208" s="364"/>
      <c r="CE208" s="372"/>
      <c r="CF208" s="366"/>
      <c r="CG208" s="366"/>
      <c r="CH208" s="371"/>
      <c r="CI208" s="364"/>
      <c r="CJ208" s="364"/>
      <c r="CK208" s="372"/>
      <c r="CL208" s="366"/>
      <c r="CM208" s="366"/>
      <c r="CN208" s="371"/>
      <c r="CO208" s="364"/>
      <c r="CP208" s="364"/>
      <c r="CQ208" s="372"/>
      <c r="CR208" s="366"/>
      <c r="CS208" s="366"/>
      <c r="CT208" s="371"/>
      <c r="CU208" s="364"/>
      <c r="CV208" s="364"/>
      <c r="CW208" s="372"/>
      <c r="CX208" s="366"/>
      <c r="CY208" s="366"/>
      <c r="CZ208" s="371"/>
      <c r="DA208" s="364"/>
      <c r="DB208" s="364"/>
      <c r="DC208" s="372"/>
      <c r="DD208" s="366"/>
      <c r="DE208" s="366"/>
      <c r="DF208" s="371"/>
      <c r="DG208" s="364"/>
      <c r="DH208" s="364"/>
      <c r="DI208" s="372"/>
      <c r="DJ208" s="366"/>
      <c r="DK208" s="366"/>
      <c r="DL208" s="371"/>
      <c r="DM208" s="364"/>
      <c r="DN208" s="364"/>
      <c r="DO208" s="372"/>
      <c r="DP208" s="366"/>
      <c r="DQ208" s="366"/>
      <c r="DR208" s="371"/>
      <c r="DS208" s="364"/>
      <c r="DT208" s="364"/>
      <c r="DU208" s="372"/>
      <c r="DV208" s="366"/>
      <c r="DW208" s="366"/>
      <c r="DX208" s="371"/>
      <c r="DY208" s="364"/>
      <c r="DZ208" s="364"/>
      <c r="EA208" s="372"/>
      <c r="EB208" s="366"/>
      <c r="EC208" s="366"/>
      <c r="ED208" s="371"/>
      <c r="EE208" s="364"/>
      <c r="EF208" s="364"/>
      <c r="EG208" s="372"/>
      <c r="EH208" s="366"/>
      <c r="EI208" s="366"/>
      <c r="EJ208" s="371"/>
      <c r="EK208" s="364"/>
      <c r="EL208" s="364"/>
      <c r="EM208" s="372"/>
      <c r="EN208" s="366"/>
      <c r="EO208" s="366"/>
      <c r="EP208" s="371"/>
      <c r="EQ208" s="364"/>
      <c r="ER208" s="364"/>
      <c r="ES208" s="372"/>
      <c r="ET208" s="366"/>
      <c r="EU208" s="366"/>
      <c r="EV208" s="371"/>
      <c r="EW208" s="364"/>
      <c r="EX208" s="364"/>
      <c r="EY208" s="372"/>
      <c r="EZ208" s="366"/>
      <c r="FA208" s="366"/>
      <c r="FB208" s="371"/>
      <c r="FC208" s="364"/>
      <c r="FD208" s="364"/>
      <c r="FE208" s="372"/>
      <c r="FF208" s="366"/>
      <c r="FG208" s="366"/>
      <c r="FH208" s="371"/>
      <c r="FI208" s="364"/>
      <c r="FJ208" s="364"/>
      <c r="FK208" s="372"/>
      <c r="FL208" s="366"/>
      <c r="FM208" s="366"/>
      <c r="FN208" s="371"/>
      <c r="FO208" s="364"/>
      <c r="FP208" s="364"/>
      <c r="FQ208" s="372"/>
      <c r="FR208" s="366"/>
      <c r="FS208" s="366"/>
      <c r="FT208" s="371"/>
      <c r="FU208" s="364"/>
      <c r="FV208" s="364"/>
      <c r="FW208" s="372"/>
      <c r="FX208" s="366"/>
      <c r="FY208" s="366"/>
      <c r="FZ208" s="371"/>
      <c r="GA208" s="364"/>
      <c r="GB208" s="364"/>
      <c r="GC208" s="372"/>
      <c r="GD208" s="366"/>
      <c r="GE208" s="366"/>
      <c r="GF208" s="371"/>
      <c r="GG208" s="364"/>
      <c r="GH208" s="364"/>
      <c r="GI208" s="372"/>
      <c r="GJ208" s="366"/>
      <c r="GK208" s="366"/>
      <c r="GL208" s="371"/>
      <c r="GM208" s="364"/>
      <c r="GN208" s="364"/>
      <c r="GO208" s="372"/>
      <c r="GP208" s="366"/>
      <c r="GQ208" s="366"/>
      <c r="GR208" s="371"/>
      <c r="GS208" s="364"/>
      <c r="GT208" s="364"/>
      <c r="GU208" s="372"/>
      <c r="GV208" s="366"/>
      <c r="GW208" s="366"/>
      <c r="GX208" s="371"/>
      <c r="GY208" s="364"/>
      <c r="GZ208" s="364"/>
      <c r="HA208" s="372"/>
      <c r="HB208" s="366"/>
      <c r="HC208" s="366"/>
      <c r="HD208" s="371"/>
      <c r="HE208" s="364"/>
      <c r="HF208" s="364"/>
      <c r="HG208" s="372"/>
      <c r="HH208" s="366"/>
      <c r="HI208" s="366"/>
      <c r="HJ208" s="371"/>
      <c r="HK208" s="364"/>
      <c r="HL208" s="364"/>
      <c r="HM208" s="372"/>
      <c r="HN208" s="366"/>
      <c r="HO208" s="366"/>
      <c r="HP208" s="371"/>
      <c r="HQ208" s="364"/>
      <c r="HR208" s="364"/>
      <c r="HS208" s="372"/>
      <c r="HT208" s="366"/>
      <c r="HU208" s="366"/>
      <c r="HV208" s="371"/>
      <c r="HW208" s="364"/>
      <c r="HX208" s="364"/>
      <c r="HY208" s="372"/>
      <c r="HZ208" s="366"/>
      <c r="IA208" s="366"/>
      <c r="IB208" s="371"/>
      <c r="IC208" s="364"/>
      <c r="ID208" s="364"/>
      <c r="IE208" s="372"/>
      <c r="IF208" s="366"/>
      <c r="IG208" s="366"/>
      <c r="IH208" s="371"/>
      <c r="II208" s="364"/>
      <c r="IJ208" s="364"/>
      <c r="IK208" s="372"/>
      <c r="IL208" s="366"/>
      <c r="IM208" s="366"/>
      <c r="IN208" s="371"/>
      <c r="IO208" s="364"/>
      <c r="IP208" s="364"/>
      <c r="IQ208" s="372"/>
      <c r="IR208" s="366"/>
      <c r="IS208" s="366"/>
      <c r="IT208" s="371"/>
      <c r="IU208" s="364"/>
      <c r="IV208" s="364"/>
      <c r="IW208" s="372"/>
      <c r="IX208" s="366"/>
      <c r="IY208" s="366"/>
      <c r="IZ208" s="371"/>
      <c r="JA208" s="364"/>
      <c r="JB208" s="364"/>
      <c r="JC208" s="372"/>
      <c r="JD208" s="366"/>
      <c r="JE208" s="366"/>
      <c r="JF208" s="371"/>
      <c r="JG208" s="364"/>
      <c r="JH208" s="364"/>
      <c r="JI208" s="372"/>
      <c r="JJ208" s="366"/>
      <c r="JK208" s="366"/>
      <c r="JL208" s="371"/>
      <c r="JM208" s="364"/>
      <c r="JN208" s="364"/>
      <c r="JO208" s="372"/>
      <c r="JP208" s="366"/>
      <c r="JQ208" s="366"/>
      <c r="JR208" s="371"/>
      <c r="JS208" s="364"/>
      <c r="JT208" s="364"/>
      <c r="JU208" s="372"/>
      <c r="JV208" s="366"/>
      <c r="JW208" s="366"/>
      <c r="JX208" s="371"/>
      <c r="JY208" s="364"/>
      <c r="JZ208" s="364"/>
      <c r="KA208" s="372"/>
      <c r="KB208" s="366"/>
      <c r="KC208" s="366"/>
      <c r="KD208" s="371"/>
      <c r="KE208" s="364"/>
      <c r="KF208" s="364"/>
      <c r="KG208" s="372"/>
      <c r="KH208" s="366"/>
      <c r="KI208" s="366"/>
      <c r="KJ208" s="371"/>
      <c r="KK208" s="364"/>
      <c r="KL208" s="364"/>
      <c r="KM208" s="372"/>
      <c r="KN208" s="366"/>
      <c r="KO208" s="366"/>
      <c r="KP208" s="371"/>
      <c r="KQ208" s="364"/>
      <c r="KR208" s="364"/>
      <c r="KS208" s="372"/>
      <c r="KT208" s="366"/>
      <c r="KU208" s="366"/>
      <c r="KV208" s="371"/>
      <c r="KW208" s="364"/>
      <c r="KX208" s="364"/>
      <c r="KY208" s="372"/>
      <c r="KZ208" s="366"/>
      <c r="LA208" s="366"/>
      <c r="LB208" s="371"/>
      <c r="LC208" s="364"/>
      <c r="LD208" s="364"/>
      <c r="LE208" s="372"/>
      <c r="LF208" s="366"/>
      <c r="LG208" s="366"/>
      <c r="LH208" s="371"/>
      <c r="LI208" s="364"/>
      <c r="LJ208" s="364"/>
      <c r="LK208" s="372"/>
      <c r="LL208" s="366"/>
      <c r="LM208" s="366"/>
      <c r="LN208" s="371"/>
      <c r="LO208" s="364"/>
      <c r="LP208" s="364"/>
      <c r="LQ208" s="372"/>
      <c r="LR208" s="366"/>
      <c r="LS208" s="366"/>
      <c r="LT208" s="371"/>
      <c r="LU208" s="364"/>
      <c r="LV208" s="364"/>
      <c r="LW208" s="372"/>
      <c r="LX208" s="366"/>
      <c r="LY208" s="366"/>
      <c r="LZ208" s="371"/>
      <c r="MA208" s="364"/>
      <c r="MB208" s="364"/>
      <c r="MC208" s="372"/>
      <c r="MD208" s="366"/>
      <c r="ME208" s="366"/>
      <c r="MF208" s="371"/>
      <c r="MG208" s="364"/>
      <c r="MH208" s="364"/>
      <c r="MI208" s="372"/>
      <c r="MJ208" s="366"/>
      <c r="MK208" s="366"/>
      <c r="ML208" s="371"/>
      <c r="MM208" s="364"/>
      <c r="MN208" s="364"/>
      <c r="MO208" s="372"/>
      <c r="MP208" s="366"/>
      <c r="MQ208" s="366"/>
      <c r="MR208" s="371"/>
      <c r="MS208" s="364"/>
      <c r="MT208" s="364"/>
      <c r="MU208" s="372"/>
      <c r="MV208" s="366"/>
      <c r="MW208" s="366"/>
      <c r="MX208" s="371"/>
      <c r="MY208" s="364"/>
      <c r="MZ208" s="364"/>
      <c r="NA208" s="372"/>
      <c r="NB208" s="366"/>
      <c r="NC208" s="366"/>
      <c r="ND208" s="371"/>
      <c r="NE208" s="364"/>
      <c r="NF208" s="364"/>
      <c r="NG208" s="372"/>
      <c r="NH208" s="366"/>
      <c r="NI208" s="366"/>
      <c r="NJ208" s="371"/>
      <c r="NK208" s="364"/>
      <c r="NL208" s="364"/>
      <c r="NM208" s="372"/>
      <c r="NN208" s="366"/>
      <c r="NO208" s="366"/>
      <c r="NP208" s="371"/>
      <c r="NQ208" s="364"/>
      <c r="NR208" s="364"/>
      <c r="NS208" s="372"/>
      <c r="NT208" s="366"/>
      <c r="NU208" s="366"/>
      <c r="NV208" s="371"/>
      <c r="NW208" s="364"/>
      <c r="NX208" s="364"/>
      <c r="NY208" s="372"/>
      <c r="NZ208" s="366"/>
      <c r="OA208" s="366"/>
      <c r="OB208" s="371"/>
      <c r="OC208" s="364"/>
      <c r="OD208" s="364"/>
      <c r="OE208" s="372"/>
      <c r="OF208" s="366"/>
      <c r="OG208" s="366"/>
      <c r="OH208" s="371"/>
      <c r="OI208" s="364"/>
      <c r="OJ208" s="364"/>
      <c r="OK208" s="372"/>
      <c r="OL208" s="366"/>
      <c r="OM208" s="366"/>
      <c r="ON208" s="371"/>
      <c r="OO208" s="364"/>
      <c r="OP208" s="364"/>
      <c r="OQ208" s="372"/>
      <c r="OR208" s="366"/>
      <c r="OS208" s="366"/>
      <c r="OT208" s="371"/>
      <c r="OU208" s="364"/>
      <c r="OV208" s="364"/>
      <c r="OW208" s="372"/>
      <c r="OX208" s="366"/>
      <c r="OY208" s="366"/>
      <c r="OZ208" s="371"/>
      <c r="PA208" s="364"/>
      <c r="PB208" s="364"/>
      <c r="PC208" s="372"/>
      <c r="PD208" s="366"/>
      <c r="PE208" s="366"/>
      <c r="PF208" s="371"/>
      <c r="PG208" s="364"/>
      <c r="PH208" s="364"/>
      <c r="PI208" s="372"/>
      <c r="PJ208" s="366"/>
      <c r="PK208" s="366"/>
      <c r="PL208" s="371"/>
      <c r="PM208" s="364"/>
      <c r="PN208" s="364"/>
      <c r="PO208" s="372"/>
      <c r="PP208" s="366"/>
      <c r="PQ208" s="366"/>
      <c r="PR208" s="371"/>
      <c r="PS208" s="364"/>
      <c r="PT208" s="364"/>
      <c r="PU208" s="372"/>
      <c r="PV208" s="366"/>
      <c r="PW208" s="366"/>
    </row>
    <row r="209" spans="1:439" s="348" customFormat="1">
      <c r="A209" s="367"/>
      <c r="B209" s="364"/>
      <c r="C209" s="364"/>
      <c r="D209" s="369"/>
      <c r="E209" s="370"/>
      <c r="F209" s="364"/>
      <c r="G209" s="364"/>
      <c r="H209" s="371"/>
      <c r="I209" s="364"/>
      <c r="J209" s="364"/>
      <c r="K209" s="372"/>
      <c r="L209" s="366"/>
      <c r="N209" s="371"/>
      <c r="O209" s="364"/>
      <c r="P209" s="364"/>
      <c r="Q209" s="372"/>
      <c r="R209" s="366"/>
      <c r="S209" s="366"/>
      <c r="T209" s="371"/>
      <c r="U209" s="364"/>
      <c r="V209" s="364"/>
      <c r="W209" s="372"/>
      <c r="X209" s="366"/>
      <c r="Y209" s="366"/>
      <c r="Z209" s="371"/>
      <c r="AA209" s="364"/>
      <c r="AB209" s="364"/>
      <c r="AC209" s="372"/>
      <c r="AD209" s="366"/>
      <c r="AE209" s="366"/>
      <c r="AF209" s="371"/>
      <c r="AG209" s="364"/>
      <c r="AH209" s="364"/>
      <c r="AI209" s="372"/>
      <c r="AJ209" s="366"/>
      <c r="AK209" s="366"/>
      <c r="AL209" s="371"/>
      <c r="AM209" s="364"/>
      <c r="AN209" s="364"/>
      <c r="AO209" s="372"/>
      <c r="AP209" s="366"/>
      <c r="AQ209" s="366"/>
      <c r="AR209" s="371"/>
      <c r="AS209" s="364"/>
      <c r="AT209" s="364"/>
      <c r="AU209" s="372"/>
      <c r="AV209" s="366"/>
      <c r="AW209" s="366"/>
      <c r="AX209" s="371"/>
      <c r="AY209" s="364"/>
      <c r="AZ209" s="364"/>
      <c r="BA209" s="372"/>
      <c r="BB209" s="366"/>
      <c r="BC209" s="366"/>
      <c r="BD209" s="371"/>
      <c r="BE209" s="364"/>
      <c r="BF209" s="364"/>
      <c r="BG209" s="372"/>
      <c r="BH209" s="366"/>
      <c r="BI209" s="366"/>
      <c r="BJ209" s="371"/>
      <c r="BK209" s="364"/>
      <c r="BL209" s="364"/>
      <c r="BM209" s="372"/>
      <c r="BN209" s="366"/>
      <c r="BO209" s="366"/>
      <c r="BP209" s="371"/>
      <c r="BQ209" s="364"/>
      <c r="BR209" s="364"/>
      <c r="BS209" s="372"/>
      <c r="BT209" s="366"/>
      <c r="BU209" s="366"/>
      <c r="BV209" s="371"/>
      <c r="BW209" s="364"/>
      <c r="BX209" s="364"/>
      <c r="BY209" s="372"/>
      <c r="BZ209" s="366"/>
      <c r="CA209" s="366"/>
      <c r="CB209" s="371"/>
      <c r="CC209" s="364"/>
      <c r="CD209" s="364"/>
      <c r="CE209" s="372"/>
      <c r="CF209" s="366"/>
      <c r="CG209" s="366"/>
      <c r="CH209" s="371"/>
      <c r="CI209" s="364"/>
      <c r="CJ209" s="364"/>
      <c r="CK209" s="372"/>
      <c r="CL209" s="366"/>
      <c r="CM209" s="366"/>
      <c r="CN209" s="371"/>
      <c r="CO209" s="364"/>
      <c r="CP209" s="364"/>
      <c r="CQ209" s="372"/>
      <c r="CR209" s="366"/>
      <c r="CS209" s="366"/>
      <c r="CT209" s="371"/>
      <c r="CU209" s="364"/>
      <c r="CV209" s="364"/>
      <c r="CW209" s="372"/>
      <c r="CX209" s="366"/>
      <c r="CY209" s="366"/>
      <c r="CZ209" s="371"/>
      <c r="DA209" s="364"/>
      <c r="DB209" s="364"/>
      <c r="DC209" s="372"/>
      <c r="DD209" s="366"/>
      <c r="DE209" s="366"/>
      <c r="DF209" s="371"/>
      <c r="DG209" s="364"/>
      <c r="DH209" s="364"/>
      <c r="DI209" s="372"/>
      <c r="DJ209" s="366"/>
      <c r="DK209" s="366"/>
      <c r="DL209" s="371"/>
      <c r="DM209" s="364"/>
      <c r="DN209" s="364"/>
      <c r="DO209" s="372"/>
      <c r="DP209" s="366"/>
      <c r="DQ209" s="366"/>
      <c r="DR209" s="371"/>
      <c r="DS209" s="364"/>
      <c r="DT209" s="364"/>
      <c r="DU209" s="372"/>
      <c r="DV209" s="366"/>
      <c r="DW209" s="366"/>
      <c r="DX209" s="371"/>
      <c r="DY209" s="364"/>
      <c r="DZ209" s="364"/>
      <c r="EA209" s="372"/>
      <c r="EB209" s="366"/>
      <c r="EC209" s="366"/>
      <c r="ED209" s="371"/>
      <c r="EE209" s="364"/>
      <c r="EF209" s="364"/>
      <c r="EG209" s="372"/>
      <c r="EH209" s="366"/>
      <c r="EI209" s="366"/>
      <c r="EJ209" s="371"/>
      <c r="EK209" s="364"/>
      <c r="EL209" s="364"/>
      <c r="EM209" s="372"/>
      <c r="EN209" s="366"/>
      <c r="EO209" s="366"/>
      <c r="EP209" s="371"/>
      <c r="EQ209" s="364"/>
      <c r="ER209" s="364"/>
      <c r="ES209" s="372"/>
      <c r="ET209" s="366"/>
      <c r="EU209" s="366"/>
      <c r="EV209" s="371"/>
      <c r="EW209" s="364"/>
      <c r="EX209" s="364"/>
      <c r="EY209" s="372"/>
      <c r="EZ209" s="366"/>
      <c r="FA209" s="366"/>
      <c r="FB209" s="371"/>
      <c r="FC209" s="364"/>
      <c r="FD209" s="364"/>
      <c r="FE209" s="372"/>
      <c r="FF209" s="366"/>
      <c r="FG209" s="366"/>
      <c r="FH209" s="371"/>
      <c r="FI209" s="364"/>
      <c r="FJ209" s="364"/>
      <c r="FK209" s="372"/>
      <c r="FL209" s="366"/>
      <c r="FM209" s="366"/>
      <c r="FN209" s="371"/>
      <c r="FO209" s="364"/>
      <c r="FP209" s="364"/>
      <c r="FQ209" s="372"/>
      <c r="FR209" s="366"/>
      <c r="FS209" s="366"/>
      <c r="FT209" s="371"/>
      <c r="FU209" s="364"/>
      <c r="FV209" s="364"/>
      <c r="FW209" s="372"/>
      <c r="FX209" s="366"/>
      <c r="FY209" s="366"/>
      <c r="FZ209" s="371"/>
      <c r="GA209" s="364"/>
      <c r="GB209" s="364"/>
      <c r="GC209" s="372"/>
      <c r="GD209" s="366"/>
      <c r="GE209" s="366"/>
      <c r="GF209" s="371"/>
      <c r="GG209" s="364"/>
      <c r="GH209" s="364"/>
      <c r="GI209" s="372"/>
      <c r="GJ209" s="366"/>
      <c r="GK209" s="366"/>
      <c r="GL209" s="371"/>
      <c r="GM209" s="364"/>
      <c r="GN209" s="364"/>
      <c r="GO209" s="372"/>
      <c r="GP209" s="366"/>
      <c r="GQ209" s="366"/>
      <c r="GR209" s="371"/>
      <c r="GS209" s="364"/>
      <c r="GT209" s="364"/>
      <c r="GU209" s="372"/>
      <c r="GV209" s="366"/>
      <c r="GW209" s="366"/>
      <c r="GX209" s="371"/>
      <c r="GY209" s="364"/>
      <c r="GZ209" s="364"/>
      <c r="HA209" s="372"/>
      <c r="HB209" s="366"/>
      <c r="HC209" s="366"/>
      <c r="HD209" s="371"/>
      <c r="HE209" s="364"/>
      <c r="HF209" s="364"/>
      <c r="HG209" s="372"/>
      <c r="HH209" s="366"/>
      <c r="HI209" s="366"/>
      <c r="HJ209" s="371"/>
      <c r="HK209" s="364"/>
      <c r="HL209" s="364"/>
      <c r="HM209" s="372"/>
      <c r="HN209" s="366"/>
      <c r="HO209" s="366"/>
      <c r="HP209" s="371"/>
      <c r="HQ209" s="364"/>
      <c r="HR209" s="364"/>
      <c r="HS209" s="372"/>
      <c r="HT209" s="366"/>
      <c r="HU209" s="366"/>
      <c r="HV209" s="371"/>
      <c r="HW209" s="364"/>
      <c r="HX209" s="364"/>
      <c r="HY209" s="372"/>
      <c r="HZ209" s="366"/>
      <c r="IA209" s="366"/>
      <c r="IB209" s="371"/>
      <c r="IC209" s="364"/>
      <c r="ID209" s="364"/>
      <c r="IE209" s="372"/>
      <c r="IF209" s="366"/>
      <c r="IG209" s="366"/>
      <c r="IH209" s="371"/>
      <c r="II209" s="364"/>
      <c r="IJ209" s="364"/>
      <c r="IK209" s="372"/>
      <c r="IL209" s="366"/>
      <c r="IM209" s="366"/>
      <c r="IN209" s="371"/>
      <c r="IO209" s="364"/>
      <c r="IP209" s="364"/>
      <c r="IQ209" s="372"/>
      <c r="IR209" s="366"/>
      <c r="IS209" s="366"/>
      <c r="IT209" s="371"/>
      <c r="IU209" s="364"/>
      <c r="IV209" s="364"/>
      <c r="IW209" s="372"/>
      <c r="IX209" s="366"/>
      <c r="IY209" s="366"/>
      <c r="IZ209" s="371"/>
      <c r="JA209" s="364"/>
      <c r="JB209" s="364"/>
      <c r="JC209" s="372"/>
      <c r="JD209" s="366"/>
      <c r="JE209" s="366"/>
      <c r="JF209" s="371"/>
      <c r="JG209" s="364"/>
      <c r="JH209" s="364"/>
      <c r="JI209" s="372"/>
      <c r="JJ209" s="366"/>
      <c r="JK209" s="366"/>
      <c r="JL209" s="371"/>
      <c r="JM209" s="364"/>
      <c r="JN209" s="364"/>
      <c r="JO209" s="372"/>
      <c r="JP209" s="366"/>
      <c r="JQ209" s="366"/>
      <c r="JR209" s="371"/>
      <c r="JS209" s="364"/>
      <c r="JT209" s="364"/>
      <c r="JU209" s="372"/>
      <c r="JV209" s="366"/>
      <c r="JW209" s="366"/>
      <c r="JX209" s="371"/>
      <c r="JY209" s="364"/>
      <c r="JZ209" s="364"/>
      <c r="KA209" s="372"/>
      <c r="KB209" s="366"/>
      <c r="KC209" s="366"/>
      <c r="KD209" s="371"/>
      <c r="KE209" s="364"/>
      <c r="KF209" s="364"/>
      <c r="KG209" s="372"/>
      <c r="KH209" s="366"/>
      <c r="KI209" s="366"/>
      <c r="KJ209" s="371"/>
      <c r="KK209" s="364"/>
      <c r="KL209" s="364"/>
      <c r="KM209" s="372"/>
      <c r="KN209" s="366"/>
      <c r="KO209" s="366"/>
      <c r="KP209" s="371"/>
      <c r="KQ209" s="364"/>
      <c r="KR209" s="364"/>
      <c r="KS209" s="372"/>
      <c r="KT209" s="366"/>
      <c r="KU209" s="366"/>
      <c r="KV209" s="371"/>
      <c r="KW209" s="364"/>
      <c r="KX209" s="364"/>
      <c r="KY209" s="372"/>
      <c r="KZ209" s="366"/>
      <c r="LA209" s="366"/>
      <c r="LB209" s="371"/>
      <c r="LC209" s="364"/>
      <c r="LD209" s="364"/>
      <c r="LE209" s="372"/>
      <c r="LF209" s="366"/>
      <c r="LG209" s="366"/>
      <c r="LH209" s="371"/>
      <c r="LI209" s="364"/>
      <c r="LJ209" s="364"/>
      <c r="LK209" s="372"/>
      <c r="LL209" s="366"/>
      <c r="LM209" s="366"/>
      <c r="LN209" s="371"/>
      <c r="LO209" s="364"/>
      <c r="LP209" s="364"/>
      <c r="LQ209" s="372"/>
      <c r="LR209" s="366"/>
      <c r="LS209" s="366"/>
      <c r="LT209" s="371"/>
      <c r="LU209" s="364"/>
      <c r="LV209" s="364"/>
      <c r="LW209" s="372"/>
      <c r="LX209" s="366"/>
      <c r="LY209" s="366"/>
      <c r="LZ209" s="371"/>
      <c r="MA209" s="364"/>
      <c r="MB209" s="364"/>
      <c r="MC209" s="372"/>
      <c r="MD209" s="366"/>
      <c r="ME209" s="366"/>
      <c r="MF209" s="371"/>
      <c r="MG209" s="364"/>
      <c r="MH209" s="364"/>
      <c r="MI209" s="372"/>
      <c r="MJ209" s="366"/>
      <c r="MK209" s="366"/>
      <c r="ML209" s="371"/>
      <c r="MM209" s="364"/>
      <c r="MN209" s="364"/>
      <c r="MO209" s="372"/>
      <c r="MP209" s="366"/>
      <c r="MQ209" s="366"/>
      <c r="MR209" s="371"/>
      <c r="MS209" s="364"/>
      <c r="MT209" s="364"/>
      <c r="MU209" s="372"/>
      <c r="MV209" s="366"/>
      <c r="MW209" s="366"/>
      <c r="MX209" s="371"/>
      <c r="MY209" s="364"/>
      <c r="MZ209" s="364"/>
      <c r="NA209" s="372"/>
      <c r="NB209" s="366"/>
      <c r="NC209" s="366"/>
      <c r="ND209" s="371"/>
      <c r="NE209" s="364"/>
      <c r="NF209" s="364"/>
      <c r="NG209" s="372"/>
      <c r="NH209" s="366"/>
      <c r="NI209" s="366"/>
      <c r="NJ209" s="371"/>
      <c r="NK209" s="364"/>
      <c r="NL209" s="364"/>
      <c r="NM209" s="372"/>
      <c r="NN209" s="366"/>
      <c r="NO209" s="366"/>
      <c r="NP209" s="371"/>
      <c r="NQ209" s="364"/>
      <c r="NR209" s="364"/>
      <c r="NS209" s="372"/>
      <c r="NT209" s="366"/>
      <c r="NU209" s="366"/>
      <c r="NV209" s="371"/>
      <c r="NW209" s="364"/>
      <c r="NX209" s="364"/>
      <c r="NY209" s="372"/>
      <c r="NZ209" s="366"/>
      <c r="OA209" s="366"/>
      <c r="OB209" s="371"/>
      <c r="OC209" s="364"/>
      <c r="OD209" s="364"/>
      <c r="OE209" s="372"/>
      <c r="OF209" s="366"/>
      <c r="OG209" s="366"/>
      <c r="OH209" s="371"/>
      <c r="OI209" s="364"/>
      <c r="OJ209" s="364"/>
      <c r="OK209" s="372"/>
      <c r="OL209" s="366"/>
      <c r="OM209" s="366"/>
      <c r="ON209" s="371"/>
      <c r="OO209" s="364"/>
      <c r="OP209" s="364"/>
      <c r="OQ209" s="372"/>
      <c r="OR209" s="366"/>
      <c r="OS209" s="366"/>
      <c r="OT209" s="371"/>
      <c r="OU209" s="364"/>
      <c r="OV209" s="364"/>
      <c r="OW209" s="372"/>
      <c r="OX209" s="366"/>
      <c r="OY209" s="366"/>
      <c r="OZ209" s="371"/>
      <c r="PA209" s="364"/>
      <c r="PB209" s="364"/>
      <c r="PC209" s="372"/>
      <c r="PD209" s="366"/>
      <c r="PE209" s="366"/>
      <c r="PF209" s="371"/>
      <c r="PG209" s="364"/>
      <c r="PH209" s="364"/>
      <c r="PI209" s="372"/>
      <c r="PJ209" s="366"/>
      <c r="PK209" s="366"/>
      <c r="PL209" s="371"/>
      <c r="PM209" s="364"/>
      <c r="PN209" s="364"/>
      <c r="PO209" s="372"/>
      <c r="PP209" s="366"/>
      <c r="PQ209" s="366"/>
      <c r="PR209" s="371"/>
      <c r="PS209" s="364"/>
      <c r="PT209" s="364"/>
      <c r="PU209" s="372"/>
      <c r="PV209" s="366"/>
      <c r="PW209" s="366"/>
    </row>
    <row r="210" spans="1:439" s="348" customFormat="1">
      <c r="A210" s="367"/>
      <c r="B210" s="364"/>
      <c r="C210" s="364"/>
      <c r="D210" s="369"/>
      <c r="E210" s="370"/>
      <c r="F210" s="364"/>
      <c r="G210" s="364"/>
      <c r="H210" s="371"/>
      <c r="I210" s="364"/>
      <c r="J210" s="364"/>
      <c r="K210" s="372"/>
      <c r="L210" s="366"/>
      <c r="N210" s="371"/>
      <c r="O210" s="364"/>
      <c r="P210" s="364"/>
      <c r="Q210" s="372"/>
      <c r="R210" s="366"/>
      <c r="S210" s="366"/>
      <c r="T210" s="371"/>
      <c r="U210" s="364"/>
      <c r="V210" s="364"/>
      <c r="W210" s="372"/>
      <c r="X210" s="366"/>
      <c r="Y210" s="366"/>
      <c r="Z210" s="371"/>
      <c r="AA210" s="364"/>
      <c r="AB210" s="364"/>
      <c r="AC210" s="372"/>
      <c r="AD210" s="366"/>
      <c r="AE210" s="366"/>
      <c r="AF210" s="371"/>
      <c r="AG210" s="364"/>
      <c r="AH210" s="364"/>
      <c r="AI210" s="372"/>
      <c r="AJ210" s="366"/>
      <c r="AK210" s="366"/>
      <c r="AL210" s="371"/>
      <c r="AM210" s="364"/>
      <c r="AN210" s="364"/>
      <c r="AO210" s="372"/>
      <c r="AP210" s="366"/>
      <c r="AQ210" s="366"/>
      <c r="AR210" s="371"/>
      <c r="AS210" s="364"/>
      <c r="AT210" s="364"/>
      <c r="AU210" s="372"/>
      <c r="AV210" s="366"/>
      <c r="AW210" s="366"/>
      <c r="AX210" s="371"/>
      <c r="AY210" s="364"/>
      <c r="AZ210" s="364"/>
      <c r="BA210" s="372"/>
      <c r="BB210" s="366"/>
      <c r="BC210" s="366"/>
      <c r="BD210" s="371"/>
      <c r="BE210" s="364"/>
      <c r="BF210" s="364"/>
      <c r="BG210" s="372"/>
      <c r="BH210" s="366"/>
      <c r="BI210" s="366"/>
      <c r="BJ210" s="371"/>
      <c r="BK210" s="364"/>
      <c r="BL210" s="364"/>
      <c r="BM210" s="372"/>
      <c r="BN210" s="366"/>
      <c r="BO210" s="366"/>
      <c r="BP210" s="371"/>
      <c r="BQ210" s="364"/>
      <c r="BR210" s="364"/>
      <c r="BS210" s="372"/>
      <c r="BT210" s="366"/>
      <c r="BU210" s="366"/>
      <c r="BV210" s="371"/>
      <c r="BW210" s="364"/>
      <c r="BX210" s="364"/>
      <c r="BY210" s="372"/>
      <c r="BZ210" s="366"/>
      <c r="CA210" s="366"/>
      <c r="CB210" s="371"/>
      <c r="CC210" s="364"/>
      <c r="CD210" s="364"/>
      <c r="CE210" s="372"/>
      <c r="CF210" s="366"/>
      <c r="CG210" s="366"/>
      <c r="CH210" s="371"/>
      <c r="CI210" s="364"/>
      <c r="CJ210" s="364"/>
      <c r="CK210" s="372"/>
      <c r="CL210" s="366"/>
      <c r="CM210" s="366"/>
      <c r="CN210" s="371"/>
      <c r="CO210" s="364"/>
      <c r="CP210" s="364"/>
      <c r="CQ210" s="372"/>
      <c r="CR210" s="366"/>
      <c r="CS210" s="366"/>
      <c r="CT210" s="371"/>
      <c r="CU210" s="364"/>
      <c r="CV210" s="364"/>
      <c r="CW210" s="372"/>
      <c r="CX210" s="366"/>
      <c r="CY210" s="366"/>
      <c r="CZ210" s="371"/>
      <c r="DA210" s="364"/>
      <c r="DB210" s="364"/>
      <c r="DC210" s="372"/>
      <c r="DD210" s="366"/>
      <c r="DE210" s="366"/>
      <c r="DF210" s="371"/>
      <c r="DG210" s="364"/>
      <c r="DH210" s="364"/>
      <c r="DI210" s="372"/>
      <c r="DJ210" s="366"/>
      <c r="DK210" s="366"/>
      <c r="DL210" s="371"/>
      <c r="DM210" s="364"/>
      <c r="DN210" s="364"/>
      <c r="DO210" s="372"/>
      <c r="DP210" s="366"/>
      <c r="DQ210" s="366"/>
      <c r="DR210" s="371"/>
      <c r="DS210" s="364"/>
      <c r="DT210" s="364"/>
      <c r="DU210" s="372"/>
      <c r="DV210" s="366"/>
      <c r="DW210" s="366"/>
      <c r="DX210" s="371"/>
      <c r="DY210" s="364"/>
      <c r="DZ210" s="364"/>
      <c r="EA210" s="372"/>
      <c r="EB210" s="366"/>
      <c r="EC210" s="366"/>
      <c r="ED210" s="371"/>
      <c r="EE210" s="364"/>
      <c r="EF210" s="364"/>
      <c r="EG210" s="372"/>
      <c r="EH210" s="366"/>
      <c r="EI210" s="366"/>
      <c r="EJ210" s="371"/>
      <c r="EK210" s="364"/>
      <c r="EL210" s="364"/>
      <c r="EM210" s="372"/>
      <c r="EN210" s="366"/>
      <c r="EO210" s="366"/>
      <c r="EP210" s="371"/>
      <c r="EQ210" s="364"/>
      <c r="ER210" s="364"/>
      <c r="ES210" s="372"/>
      <c r="ET210" s="366"/>
      <c r="EU210" s="366"/>
      <c r="EV210" s="371"/>
      <c r="EW210" s="364"/>
      <c r="EX210" s="364"/>
      <c r="EY210" s="372"/>
      <c r="EZ210" s="366"/>
      <c r="FA210" s="366"/>
      <c r="FB210" s="371"/>
      <c r="FC210" s="364"/>
      <c r="FD210" s="364"/>
      <c r="FE210" s="372"/>
      <c r="FF210" s="366"/>
      <c r="FG210" s="366"/>
      <c r="FH210" s="371"/>
      <c r="FI210" s="364"/>
      <c r="FJ210" s="364"/>
      <c r="FK210" s="372"/>
      <c r="FL210" s="366"/>
      <c r="FM210" s="366"/>
      <c r="FN210" s="371"/>
      <c r="FO210" s="364"/>
      <c r="FP210" s="364"/>
      <c r="FQ210" s="372"/>
      <c r="FR210" s="366"/>
      <c r="FS210" s="366"/>
      <c r="FT210" s="371"/>
      <c r="FU210" s="364"/>
      <c r="FV210" s="364"/>
      <c r="FW210" s="372"/>
      <c r="FX210" s="366"/>
      <c r="FY210" s="366"/>
      <c r="FZ210" s="371"/>
      <c r="GA210" s="364"/>
      <c r="GB210" s="364"/>
      <c r="GC210" s="372"/>
      <c r="GD210" s="366"/>
      <c r="GE210" s="366"/>
      <c r="GF210" s="371"/>
      <c r="GG210" s="364"/>
      <c r="GH210" s="364"/>
      <c r="GI210" s="372"/>
      <c r="GJ210" s="366"/>
      <c r="GK210" s="366"/>
      <c r="GL210" s="371"/>
      <c r="GM210" s="364"/>
      <c r="GN210" s="364"/>
      <c r="GO210" s="372"/>
      <c r="GP210" s="366"/>
      <c r="GQ210" s="366"/>
      <c r="GR210" s="371"/>
      <c r="GS210" s="364"/>
      <c r="GT210" s="364"/>
      <c r="GU210" s="372"/>
      <c r="GV210" s="366"/>
      <c r="GW210" s="366"/>
      <c r="GX210" s="371"/>
      <c r="GY210" s="364"/>
      <c r="GZ210" s="364"/>
      <c r="HA210" s="372"/>
      <c r="HB210" s="366"/>
      <c r="HC210" s="366"/>
      <c r="HD210" s="371"/>
      <c r="HE210" s="364"/>
      <c r="HF210" s="364"/>
      <c r="HG210" s="372"/>
      <c r="HH210" s="366"/>
      <c r="HI210" s="366"/>
      <c r="HJ210" s="371"/>
      <c r="HK210" s="364"/>
      <c r="HL210" s="364"/>
      <c r="HM210" s="372"/>
      <c r="HN210" s="366"/>
      <c r="HO210" s="366"/>
      <c r="HP210" s="371"/>
      <c r="HQ210" s="364"/>
      <c r="HR210" s="364"/>
      <c r="HS210" s="372"/>
      <c r="HT210" s="366"/>
      <c r="HU210" s="366"/>
      <c r="HV210" s="371"/>
      <c r="HW210" s="364"/>
      <c r="HX210" s="364"/>
      <c r="HY210" s="372"/>
      <c r="HZ210" s="366"/>
      <c r="IA210" s="366"/>
      <c r="IB210" s="371"/>
      <c r="IC210" s="364"/>
      <c r="ID210" s="364"/>
      <c r="IE210" s="372"/>
      <c r="IF210" s="366"/>
      <c r="IG210" s="366"/>
      <c r="IH210" s="371"/>
      <c r="II210" s="364"/>
      <c r="IJ210" s="364"/>
      <c r="IK210" s="372"/>
      <c r="IL210" s="366"/>
      <c r="IM210" s="366"/>
      <c r="IN210" s="371"/>
      <c r="IO210" s="364"/>
      <c r="IP210" s="364"/>
      <c r="IQ210" s="372"/>
      <c r="IR210" s="366"/>
      <c r="IS210" s="366"/>
      <c r="IT210" s="371"/>
      <c r="IU210" s="364"/>
      <c r="IV210" s="364"/>
      <c r="IW210" s="372"/>
      <c r="IX210" s="366"/>
      <c r="IY210" s="366"/>
      <c r="IZ210" s="371"/>
      <c r="JA210" s="364"/>
      <c r="JB210" s="364"/>
      <c r="JC210" s="372"/>
      <c r="JD210" s="366"/>
      <c r="JE210" s="366"/>
      <c r="JF210" s="371"/>
      <c r="JG210" s="364"/>
      <c r="JH210" s="364"/>
      <c r="JI210" s="372"/>
      <c r="JJ210" s="366"/>
      <c r="JK210" s="366"/>
      <c r="JL210" s="371"/>
      <c r="JM210" s="364"/>
      <c r="JN210" s="364"/>
      <c r="JO210" s="372"/>
      <c r="JP210" s="366"/>
      <c r="JQ210" s="366"/>
      <c r="JR210" s="371"/>
      <c r="JS210" s="364"/>
      <c r="JT210" s="364"/>
      <c r="JU210" s="372"/>
      <c r="JV210" s="366"/>
      <c r="JW210" s="366"/>
      <c r="JX210" s="371"/>
      <c r="JY210" s="364"/>
      <c r="JZ210" s="364"/>
      <c r="KA210" s="372"/>
      <c r="KB210" s="366"/>
      <c r="KC210" s="366"/>
      <c r="KD210" s="371"/>
      <c r="KE210" s="364"/>
      <c r="KF210" s="364"/>
      <c r="KG210" s="372"/>
      <c r="KH210" s="366"/>
      <c r="KI210" s="366"/>
      <c r="KJ210" s="371"/>
      <c r="KK210" s="364"/>
      <c r="KL210" s="364"/>
      <c r="KM210" s="372"/>
      <c r="KN210" s="366"/>
      <c r="KO210" s="366"/>
      <c r="KP210" s="371"/>
      <c r="KQ210" s="364"/>
      <c r="KR210" s="364"/>
      <c r="KS210" s="372"/>
      <c r="KT210" s="366"/>
      <c r="KU210" s="366"/>
      <c r="KV210" s="371"/>
      <c r="KW210" s="364"/>
      <c r="KX210" s="364"/>
      <c r="KY210" s="372"/>
      <c r="KZ210" s="366"/>
      <c r="LA210" s="366"/>
      <c r="LB210" s="371"/>
      <c r="LC210" s="364"/>
      <c r="LD210" s="364"/>
      <c r="LE210" s="372"/>
      <c r="LF210" s="366"/>
      <c r="LG210" s="366"/>
      <c r="LH210" s="371"/>
      <c r="LI210" s="364"/>
      <c r="LJ210" s="364"/>
      <c r="LK210" s="372"/>
      <c r="LL210" s="366"/>
      <c r="LM210" s="366"/>
      <c r="LN210" s="371"/>
      <c r="LO210" s="364"/>
      <c r="LP210" s="364"/>
      <c r="LQ210" s="372"/>
      <c r="LR210" s="366"/>
      <c r="LS210" s="366"/>
      <c r="LT210" s="371"/>
      <c r="LU210" s="364"/>
      <c r="LV210" s="364"/>
      <c r="LW210" s="372"/>
      <c r="LX210" s="366"/>
      <c r="LY210" s="366"/>
      <c r="LZ210" s="371"/>
      <c r="MA210" s="364"/>
      <c r="MB210" s="364"/>
      <c r="MC210" s="372"/>
      <c r="MD210" s="366"/>
      <c r="ME210" s="366"/>
      <c r="MF210" s="371"/>
      <c r="MG210" s="364"/>
      <c r="MH210" s="364"/>
      <c r="MI210" s="372"/>
      <c r="MJ210" s="366"/>
      <c r="MK210" s="366"/>
      <c r="ML210" s="371"/>
      <c r="MM210" s="364"/>
      <c r="MN210" s="364"/>
      <c r="MO210" s="372"/>
      <c r="MP210" s="366"/>
      <c r="MQ210" s="366"/>
      <c r="MR210" s="371"/>
      <c r="MS210" s="364"/>
      <c r="MT210" s="364"/>
      <c r="MU210" s="372"/>
      <c r="MV210" s="366"/>
      <c r="MW210" s="366"/>
      <c r="MX210" s="371"/>
      <c r="MY210" s="364"/>
      <c r="MZ210" s="364"/>
      <c r="NA210" s="372"/>
      <c r="NB210" s="366"/>
      <c r="NC210" s="366"/>
      <c r="ND210" s="371"/>
      <c r="NE210" s="364"/>
      <c r="NF210" s="364"/>
      <c r="NG210" s="372"/>
      <c r="NH210" s="366"/>
      <c r="NI210" s="366"/>
      <c r="NJ210" s="371"/>
      <c r="NK210" s="364"/>
      <c r="NL210" s="364"/>
      <c r="NM210" s="372"/>
      <c r="NN210" s="366"/>
      <c r="NO210" s="366"/>
      <c r="NP210" s="371"/>
      <c r="NQ210" s="364"/>
      <c r="NR210" s="364"/>
      <c r="NS210" s="372"/>
      <c r="NT210" s="366"/>
      <c r="NU210" s="366"/>
      <c r="NV210" s="371"/>
      <c r="NW210" s="364"/>
      <c r="NX210" s="364"/>
      <c r="NY210" s="372"/>
      <c r="NZ210" s="366"/>
      <c r="OA210" s="366"/>
      <c r="OB210" s="371"/>
      <c r="OC210" s="364"/>
      <c r="OD210" s="364"/>
      <c r="OE210" s="372"/>
      <c r="OF210" s="366"/>
      <c r="OG210" s="366"/>
      <c r="OH210" s="371"/>
      <c r="OI210" s="364"/>
      <c r="OJ210" s="364"/>
      <c r="OK210" s="372"/>
      <c r="OL210" s="366"/>
      <c r="OM210" s="366"/>
      <c r="ON210" s="371"/>
      <c r="OO210" s="364"/>
      <c r="OP210" s="364"/>
      <c r="OQ210" s="372"/>
      <c r="OR210" s="366"/>
      <c r="OS210" s="366"/>
      <c r="OT210" s="371"/>
      <c r="OU210" s="364"/>
      <c r="OV210" s="364"/>
      <c r="OW210" s="372"/>
      <c r="OX210" s="366"/>
      <c r="OY210" s="366"/>
      <c r="OZ210" s="371"/>
      <c r="PA210" s="364"/>
      <c r="PB210" s="364"/>
      <c r="PC210" s="372"/>
      <c r="PD210" s="366"/>
      <c r="PE210" s="366"/>
      <c r="PF210" s="371"/>
      <c r="PG210" s="364"/>
      <c r="PH210" s="364"/>
      <c r="PI210" s="372"/>
      <c r="PJ210" s="366"/>
      <c r="PK210" s="366"/>
      <c r="PL210" s="371"/>
      <c r="PM210" s="364"/>
      <c r="PN210" s="364"/>
      <c r="PO210" s="372"/>
      <c r="PP210" s="366"/>
      <c r="PQ210" s="366"/>
      <c r="PR210" s="371"/>
      <c r="PS210" s="364"/>
      <c r="PT210" s="364"/>
      <c r="PU210" s="372"/>
      <c r="PV210" s="366"/>
      <c r="PW210" s="366"/>
    </row>
    <row r="211" spans="1:439" s="348" customFormat="1">
      <c r="A211" s="364"/>
      <c r="B211" s="364"/>
      <c r="C211" s="364"/>
      <c r="D211" s="369"/>
      <c r="E211" s="370"/>
      <c r="F211" s="364"/>
      <c r="G211" s="364"/>
      <c r="H211" s="371"/>
      <c r="I211" s="364"/>
      <c r="J211" s="364"/>
      <c r="K211" s="372"/>
      <c r="L211" s="366"/>
      <c r="N211" s="371"/>
      <c r="O211" s="364"/>
      <c r="P211" s="364"/>
      <c r="Q211" s="372"/>
      <c r="R211" s="366"/>
      <c r="S211" s="366"/>
      <c r="T211" s="371"/>
      <c r="U211" s="364"/>
      <c r="V211" s="364"/>
      <c r="W211" s="372"/>
      <c r="X211" s="366"/>
      <c r="Y211" s="366"/>
      <c r="Z211" s="371"/>
      <c r="AA211" s="364"/>
      <c r="AB211" s="364"/>
      <c r="AC211" s="372"/>
      <c r="AD211" s="366"/>
      <c r="AE211" s="366"/>
      <c r="AF211" s="371"/>
      <c r="AG211" s="364"/>
      <c r="AH211" s="364"/>
      <c r="AI211" s="372"/>
      <c r="AJ211" s="366"/>
      <c r="AK211" s="366"/>
      <c r="AL211" s="371"/>
      <c r="AM211" s="364"/>
      <c r="AN211" s="364"/>
      <c r="AO211" s="372"/>
      <c r="AP211" s="366"/>
      <c r="AQ211" s="366"/>
      <c r="AR211" s="371"/>
      <c r="AS211" s="364"/>
      <c r="AT211" s="364"/>
      <c r="AU211" s="372"/>
      <c r="AV211" s="366"/>
      <c r="AW211" s="366"/>
      <c r="AX211" s="371"/>
      <c r="AY211" s="364"/>
      <c r="AZ211" s="364"/>
      <c r="BA211" s="372"/>
      <c r="BB211" s="366"/>
      <c r="BC211" s="366"/>
      <c r="BD211" s="371"/>
      <c r="BE211" s="364"/>
      <c r="BF211" s="364"/>
      <c r="BG211" s="372"/>
      <c r="BH211" s="366"/>
      <c r="BI211" s="366"/>
      <c r="BJ211" s="371"/>
      <c r="BK211" s="364"/>
      <c r="BL211" s="364"/>
      <c r="BM211" s="372"/>
      <c r="BN211" s="366"/>
      <c r="BO211" s="366"/>
      <c r="BP211" s="371"/>
      <c r="BQ211" s="364"/>
      <c r="BR211" s="364"/>
      <c r="BS211" s="372"/>
      <c r="BT211" s="366"/>
      <c r="BU211" s="366"/>
      <c r="BV211" s="371"/>
      <c r="BW211" s="364"/>
      <c r="BX211" s="364"/>
      <c r="BY211" s="372"/>
      <c r="BZ211" s="366"/>
      <c r="CA211" s="366"/>
      <c r="CB211" s="371"/>
      <c r="CC211" s="364"/>
      <c r="CD211" s="364"/>
      <c r="CE211" s="372"/>
      <c r="CF211" s="366"/>
      <c r="CG211" s="366"/>
      <c r="CH211" s="371"/>
      <c r="CI211" s="364"/>
      <c r="CJ211" s="364"/>
      <c r="CK211" s="372"/>
      <c r="CL211" s="366"/>
      <c r="CM211" s="366"/>
      <c r="CN211" s="371"/>
      <c r="CO211" s="364"/>
      <c r="CP211" s="364"/>
      <c r="CQ211" s="372"/>
      <c r="CR211" s="366"/>
      <c r="CS211" s="366"/>
      <c r="CT211" s="371"/>
      <c r="CU211" s="364"/>
      <c r="CV211" s="364"/>
      <c r="CW211" s="372"/>
      <c r="CX211" s="366"/>
      <c r="CY211" s="366"/>
      <c r="CZ211" s="371"/>
      <c r="DA211" s="364"/>
      <c r="DB211" s="364"/>
      <c r="DC211" s="372"/>
      <c r="DD211" s="366"/>
      <c r="DE211" s="366"/>
      <c r="DF211" s="371"/>
      <c r="DG211" s="364"/>
      <c r="DH211" s="364"/>
      <c r="DI211" s="372"/>
      <c r="DJ211" s="366"/>
      <c r="DK211" s="366"/>
      <c r="DL211" s="371"/>
      <c r="DM211" s="364"/>
      <c r="DN211" s="364"/>
      <c r="DO211" s="372"/>
      <c r="DP211" s="366"/>
      <c r="DQ211" s="366"/>
      <c r="DR211" s="371"/>
      <c r="DS211" s="364"/>
      <c r="DT211" s="364"/>
      <c r="DU211" s="372"/>
      <c r="DV211" s="366"/>
      <c r="DW211" s="366"/>
      <c r="DX211" s="371"/>
      <c r="DY211" s="364"/>
      <c r="DZ211" s="364"/>
      <c r="EA211" s="372"/>
      <c r="EB211" s="366"/>
      <c r="EC211" s="366"/>
      <c r="ED211" s="371"/>
      <c r="EE211" s="364"/>
      <c r="EF211" s="364"/>
      <c r="EG211" s="372"/>
      <c r="EH211" s="366"/>
      <c r="EI211" s="366"/>
      <c r="EJ211" s="371"/>
      <c r="EK211" s="364"/>
      <c r="EL211" s="364"/>
      <c r="EM211" s="372"/>
      <c r="EN211" s="366"/>
      <c r="EO211" s="366"/>
      <c r="EP211" s="371"/>
      <c r="EQ211" s="364"/>
      <c r="ER211" s="364"/>
      <c r="ES211" s="372"/>
      <c r="ET211" s="366"/>
      <c r="EU211" s="366"/>
      <c r="EV211" s="371"/>
      <c r="EW211" s="364"/>
      <c r="EX211" s="364"/>
      <c r="EY211" s="372"/>
      <c r="EZ211" s="366"/>
      <c r="FA211" s="366"/>
      <c r="FB211" s="371"/>
      <c r="FC211" s="364"/>
      <c r="FD211" s="364"/>
      <c r="FE211" s="372"/>
      <c r="FF211" s="366"/>
      <c r="FG211" s="366"/>
      <c r="FH211" s="371"/>
      <c r="FI211" s="364"/>
      <c r="FJ211" s="364"/>
      <c r="FK211" s="372"/>
      <c r="FL211" s="366"/>
      <c r="FM211" s="366"/>
      <c r="FN211" s="371"/>
      <c r="FO211" s="364"/>
      <c r="FP211" s="364"/>
      <c r="FQ211" s="372"/>
      <c r="FR211" s="366"/>
      <c r="FS211" s="366"/>
      <c r="FT211" s="371"/>
      <c r="FU211" s="364"/>
      <c r="FV211" s="364"/>
      <c r="FW211" s="372"/>
      <c r="FX211" s="366"/>
      <c r="FY211" s="366"/>
      <c r="FZ211" s="371"/>
      <c r="GA211" s="364"/>
      <c r="GB211" s="364"/>
      <c r="GC211" s="372"/>
      <c r="GD211" s="366"/>
      <c r="GE211" s="366"/>
      <c r="GF211" s="371"/>
      <c r="GG211" s="364"/>
      <c r="GH211" s="364"/>
      <c r="GI211" s="372"/>
      <c r="GJ211" s="366"/>
      <c r="GK211" s="366"/>
      <c r="GL211" s="371"/>
      <c r="GM211" s="364"/>
      <c r="GN211" s="364"/>
      <c r="GO211" s="372"/>
      <c r="GP211" s="366"/>
      <c r="GQ211" s="366"/>
      <c r="GR211" s="371"/>
      <c r="GS211" s="364"/>
      <c r="GT211" s="364"/>
      <c r="GU211" s="372"/>
      <c r="GV211" s="366"/>
      <c r="GW211" s="366"/>
      <c r="GX211" s="371"/>
      <c r="GY211" s="364"/>
      <c r="GZ211" s="364"/>
      <c r="HA211" s="372"/>
      <c r="HB211" s="366"/>
      <c r="HC211" s="366"/>
      <c r="HD211" s="371"/>
      <c r="HE211" s="364"/>
      <c r="HF211" s="364"/>
      <c r="HG211" s="372"/>
      <c r="HH211" s="366"/>
      <c r="HI211" s="366"/>
      <c r="HJ211" s="371"/>
      <c r="HK211" s="364"/>
      <c r="HL211" s="364"/>
      <c r="HM211" s="372"/>
      <c r="HN211" s="366"/>
      <c r="HO211" s="366"/>
      <c r="HP211" s="371"/>
      <c r="HQ211" s="364"/>
      <c r="HR211" s="364"/>
      <c r="HS211" s="372"/>
      <c r="HT211" s="366"/>
      <c r="HU211" s="366"/>
      <c r="HV211" s="371"/>
      <c r="HW211" s="364"/>
      <c r="HX211" s="364"/>
      <c r="HY211" s="372"/>
      <c r="HZ211" s="366"/>
      <c r="IA211" s="366"/>
      <c r="IB211" s="371"/>
      <c r="IC211" s="364"/>
      <c r="ID211" s="364"/>
      <c r="IE211" s="372"/>
      <c r="IF211" s="366"/>
      <c r="IG211" s="366"/>
      <c r="IH211" s="371"/>
      <c r="II211" s="364"/>
      <c r="IJ211" s="364"/>
      <c r="IK211" s="372"/>
      <c r="IL211" s="366"/>
      <c r="IM211" s="366"/>
      <c r="IN211" s="371"/>
      <c r="IO211" s="364"/>
      <c r="IP211" s="364"/>
      <c r="IQ211" s="372"/>
      <c r="IR211" s="366"/>
      <c r="IS211" s="366"/>
      <c r="IT211" s="371"/>
      <c r="IU211" s="364"/>
      <c r="IV211" s="364"/>
      <c r="IW211" s="372"/>
      <c r="IX211" s="366"/>
      <c r="IY211" s="366"/>
      <c r="IZ211" s="371"/>
      <c r="JA211" s="364"/>
      <c r="JB211" s="364"/>
      <c r="JC211" s="372"/>
      <c r="JD211" s="366"/>
      <c r="JE211" s="366"/>
      <c r="JF211" s="371"/>
      <c r="JG211" s="364"/>
      <c r="JH211" s="364"/>
      <c r="JI211" s="372"/>
      <c r="JJ211" s="366"/>
      <c r="JK211" s="366"/>
      <c r="JL211" s="371"/>
      <c r="JM211" s="364"/>
      <c r="JN211" s="364"/>
      <c r="JO211" s="372"/>
      <c r="JP211" s="366"/>
      <c r="JQ211" s="366"/>
      <c r="JR211" s="371"/>
      <c r="JS211" s="364"/>
      <c r="JT211" s="364"/>
      <c r="JU211" s="372"/>
      <c r="JV211" s="366"/>
      <c r="JW211" s="366"/>
      <c r="JX211" s="371"/>
      <c r="JY211" s="364"/>
      <c r="JZ211" s="364"/>
      <c r="KA211" s="372"/>
      <c r="KB211" s="366"/>
      <c r="KC211" s="366"/>
      <c r="KD211" s="371"/>
      <c r="KE211" s="364"/>
      <c r="KF211" s="364"/>
      <c r="KG211" s="372"/>
      <c r="KH211" s="366"/>
      <c r="KI211" s="366"/>
      <c r="KJ211" s="371"/>
      <c r="KK211" s="364"/>
      <c r="KL211" s="364"/>
      <c r="KM211" s="372"/>
      <c r="KN211" s="366"/>
      <c r="KO211" s="366"/>
      <c r="KP211" s="371"/>
      <c r="KQ211" s="364"/>
      <c r="KR211" s="364"/>
      <c r="KS211" s="372"/>
      <c r="KT211" s="366"/>
      <c r="KU211" s="366"/>
      <c r="KV211" s="371"/>
      <c r="KW211" s="364"/>
      <c r="KX211" s="364"/>
      <c r="KY211" s="372"/>
      <c r="KZ211" s="366"/>
      <c r="LA211" s="366"/>
      <c r="LB211" s="371"/>
      <c r="LC211" s="364"/>
      <c r="LD211" s="364"/>
      <c r="LE211" s="372"/>
      <c r="LF211" s="366"/>
      <c r="LG211" s="366"/>
      <c r="LH211" s="371"/>
      <c r="LI211" s="364"/>
      <c r="LJ211" s="364"/>
      <c r="LK211" s="372"/>
      <c r="LL211" s="366"/>
      <c r="LM211" s="366"/>
      <c r="LN211" s="371"/>
      <c r="LO211" s="364"/>
      <c r="LP211" s="364"/>
      <c r="LQ211" s="372"/>
      <c r="LR211" s="366"/>
      <c r="LS211" s="366"/>
      <c r="LT211" s="371"/>
      <c r="LU211" s="364"/>
      <c r="LV211" s="364"/>
      <c r="LW211" s="372"/>
      <c r="LX211" s="366"/>
      <c r="LY211" s="366"/>
      <c r="LZ211" s="371"/>
      <c r="MA211" s="364"/>
      <c r="MB211" s="364"/>
      <c r="MC211" s="372"/>
      <c r="MD211" s="366"/>
      <c r="ME211" s="366"/>
      <c r="MF211" s="371"/>
      <c r="MG211" s="364"/>
      <c r="MH211" s="364"/>
      <c r="MI211" s="372"/>
      <c r="MJ211" s="366"/>
      <c r="MK211" s="366"/>
      <c r="ML211" s="371"/>
      <c r="MM211" s="364"/>
      <c r="MN211" s="364"/>
      <c r="MO211" s="372"/>
      <c r="MP211" s="366"/>
      <c r="MQ211" s="366"/>
      <c r="MR211" s="371"/>
      <c r="MS211" s="364"/>
      <c r="MT211" s="364"/>
      <c r="MU211" s="372"/>
      <c r="MV211" s="366"/>
      <c r="MW211" s="366"/>
      <c r="MX211" s="371"/>
      <c r="MY211" s="364"/>
      <c r="MZ211" s="364"/>
      <c r="NA211" s="372"/>
      <c r="NB211" s="366"/>
      <c r="NC211" s="366"/>
      <c r="ND211" s="371"/>
      <c r="NE211" s="364"/>
      <c r="NF211" s="364"/>
      <c r="NG211" s="372"/>
      <c r="NH211" s="366"/>
      <c r="NI211" s="366"/>
      <c r="NJ211" s="371"/>
      <c r="NK211" s="364"/>
      <c r="NL211" s="364"/>
      <c r="NM211" s="372"/>
      <c r="NN211" s="366"/>
      <c r="NO211" s="366"/>
      <c r="NP211" s="371"/>
      <c r="NQ211" s="364"/>
      <c r="NR211" s="364"/>
      <c r="NS211" s="372"/>
      <c r="NT211" s="366"/>
      <c r="NU211" s="366"/>
      <c r="NV211" s="371"/>
      <c r="NW211" s="364"/>
      <c r="NX211" s="364"/>
      <c r="NY211" s="372"/>
      <c r="NZ211" s="366"/>
      <c r="OA211" s="366"/>
      <c r="OB211" s="371"/>
      <c r="OC211" s="364"/>
      <c r="OD211" s="364"/>
      <c r="OE211" s="372"/>
      <c r="OF211" s="366"/>
      <c r="OG211" s="366"/>
      <c r="OH211" s="371"/>
      <c r="OI211" s="364"/>
      <c r="OJ211" s="364"/>
      <c r="OK211" s="372"/>
      <c r="OL211" s="366"/>
      <c r="OM211" s="366"/>
      <c r="ON211" s="371"/>
      <c r="OO211" s="364"/>
      <c r="OP211" s="364"/>
      <c r="OQ211" s="372"/>
      <c r="OR211" s="366"/>
      <c r="OS211" s="366"/>
      <c r="OT211" s="371"/>
      <c r="OU211" s="364"/>
      <c r="OV211" s="364"/>
      <c r="OW211" s="372"/>
      <c r="OX211" s="366"/>
      <c r="OY211" s="366"/>
      <c r="OZ211" s="371"/>
      <c r="PA211" s="364"/>
      <c r="PB211" s="364"/>
      <c r="PC211" s="372"/>
      <c r="PD211" s="366"/>
      <c r="PE211" s="366"/>
      <c r="PF211" s="371"/>
      <c r="PG211" s="364"/>
      <c r="PH211" s="364"/>
      <c r="PI211" s="372"/>
      <c r="PJ211" s="366"/>
      <c r="PK211" s="366"/>
      <c r="PL211" s="371"/>
      <c r="PM211" s="364"/>
      <c r="PN211" s="364"/>
      <c r="PO211" s="372"/>
      <c r="PP211" s="366"/>
      <c r="PQ211" s="366"/>
      <c r="PR211" s="371"/>
      <c r="PS211" s="364"/>
      <c r="PT211" s="364"/>
      <c r="PU211" s="372"/>
      <c r="PV211" s="366"/>
      <c r="PW211" s="366"/>
    </row>
    <row r="212" spans="1:439" s="348" customFormat="1">
      <c r="A212" s="364"/>
      <c r="B212" s="364"/>
      <c r="C212" s="364"/>
      <c r="D212" s="369"/>
      <c r="E212" s="370"/>
      <c r="F212" s="364"/>
      <c r="G212" s="364"/>
      <c r="H212" s="371"/>
      <c r="I212" s="364"/>
      <c r="J212" s="364"/>
      <c r="K212" s="372"/>
      <c r="L212" s="366"/>
      <c r="N212" s="371"/>
      <c r="O212" s="364"/>
      <c r="P212" s="364"/>
      <c r="Q212" s="372"/>
      <c r="R212" s="366"/>
      <c r="S212" s="366"/>
      <c r="T212" s="371"/>
      <c r="U212" s="364"/>
      <c r="V212" s="364"/>
      <c r="W212" s="372"/>
      <c r="X212" s="366"/>
      <c r="Y212" s="366"/>
      <c r="Z212" s="371"/>
      <c r="AA212" s="364"/>
      <c r="AB212" s="364"/>
      <c r="AC212" s="372"/>
      <c r="AD212" s="366"/>
      <c r="AE212" s="366"/>
      <c r="AF212" s="371"/>
      <c r="AG212" s="364"/>
      <c r="AH212" s="364"/>
      <c r="AI212" s="372"/>
      <c r="AJ212" s="366"/>
      <c r="AK212" s="366"/>
      <c r="AL212" s="371"/>
      <c r="AM212" s="364"/>
      <c r="AN212" s="364"/>
      <c r="AO212" s="372"/>
      <c r="AP212" s="366"/>
      <c r="AQ212" s="366"/>
      <c r="AR212" s="371"/>
      <c r="AS212" s="364"/>
      <c r="AT212" s="364"/>
      <c r="AU212" s="372"/>
      <c r="AV212" s="366"/>
      <c r="AW212" s="366"/>
      <c r="AX212" s="371"/>
      <c r="AY212" s="364"/>
      <c r="AZ212" s="364"/>
      <c r="BA212" s="372"/>
      <c r="BB212" s="366"/>
      <c r="BC212" s="366"/>
      <c r="BD212" s="371"/>
      <c r="BE212" s="364"/>
      <c r="BF212" s="364"/>
      <c r="BG212" s="372"/>
      <c r="BH212" s="366"/>
      <c r="BI212" s="366"/>
      <c r="BJ212" s="371"/>
      <c r="BK212" s="364"/>
      <c r="BL212" s="364"/>
      <c r="BM212" s="372"/>
      <c r="BN212" s="366"/>
      <c r="BO212" s="366"/>
      <c r="BP212" s="371"/>
      <c r="BQ212" s="364"/>
      <c r="BR212" s="364"/>
      <c r="BS212" s="372"/>
      <c r="BT212" s="366"/>
      <c r="BU212" s="366"/>
      <c r="BV212" s="371"/>
      <c r="BW212" s="364"/>
      <c r="BX212" s="364"/>
      <c r="BY212" s="372"/>
      <c r="BZ212" s="366"/>
      <c r="CA212" s="366"/>
      <c r="CB212" s="371"/>
      <c r="CC212" s="364"/>
      <c r="CD212" s="364"/>
      <c r="CE212" s="372"/>
      <c r="CF212" s="366"/>
      <c r="CG212" s="366"/>
      <c r="CH212" s="371"/>
      <c r="CI212" s="364"/>
      <c r="CJ212" s="364"/>
      <c r="CK212" s="372"/>
      <c r="CL212" s="366"/>
      <c r="CM212" s="366"/>
      <c r="CN212" s="371"/>
      <c r="CO212" s="364"/>
      <c r="CP212" s="364"/>
      <c r="CQ212" s="372"/>
      <c r="CR212" s="366"/>
      <c r="CS212" s="366"/>
      <c r="CT212" s="371"/>
      <c r="CU212" s="364"/>
      <c r="CV212" s="364"/>
      <c r="CW212" s="372"/>
      <c r="CX212" s="366"/>
      <c r="CY212" s="366"/>
      <c r="CZ212" s="371"/>
      <c r="DA212" s="364"/>
      <c r="DB212" s="364"/>
      <c r="DC212" s="372"/>
      <c r="DD212" s="366"/>
      <c r="DE212" s="366"/>
      <c r="DF212" s="371"/>
      <c r="DG212" s="364"/>
      <c r="DH212" s="364"/>
      <c r="DI212" s="372"/>
      <c r="DJ212" s="366"/>
      <c r="DK212" s="366"/>
      <c r="DL212" s="371"/>
      <c r="DM212" s="364"/>
      <c r="DN212" s="364"/>
      <c r="DO212" s="372"/>
      <c r="DP212" s="366"/>
      <c r="DQ212" s="366"/>
      <c r="DR212" s="371"/>
      <c r="DS212" s="364"/>
      <c r="DT212" s="364"/>
      <c r="DU212" s="372"/>
      <c r="DV212" s="366"/>
      <c r="DW212" s="366"/>
      <c r="DX212" s="371"/>
      <c r="DY212" s="364"/>
      <c r="DZ212" s="364"/>
      <c r="EA212" s="372"/>
      <c r="EB212" s="366"/>
      <c r="EC212" s="366"/>
      <c r="ED212" s="371"/>
      <c r="EE212" s="364"/>
      <c r="EF212" s="364"/>
      <c r="EG212" s="372"/>
      <c r="EH212" s="366"/>
      <c r="EI212" s="366"/>
      <c r="EJ212" s="371"/>
      <c r="EK212" s="364"/>
      <c r="EL212" s="364"/>
      <c r="EM212" s="372"/>
      <c r="EN212" s="366"/>
      <c r="EO212" s="366"/>
      <c r="EP212" s="371"/>
      <c r="EQ212" s="364"/>
      <c r="ER212" s="364"/>
      <c r="ES212" s="372"/>
      <c r="ET212" s="366"/>
      <c r="EU212" s="366"/>
      <c r="EV212" s="371"/>
      <c r="EW212" s="364"/>
      <c r="EX212" s="364"/>
      <c r="EY212" s="372"/>
      <c r="EZ212" s="366"/>
      <c r="FA212" s="366"/>
      <c r="FB212" s="371"/>
      <c r="FC212" s="364"/>
      <c r="FD212" s="364"/>
      <c r="FE212" s="372"/>
      <c r="FF212" s="366"/>
      <c r="FG212" s="366"/>
      <c r="FH212" s="371"/>
      <c r="FI212" s="364"/>
      <c r="FJ212" s="364"/>
      <c r="FK212" s="372"/>
      <c r="FL212" s="366"/>
      <c r="FM212" s="366"/>
      <c r="FN212" s="371"/>
      <c r="FO212" s="364"/>
      <c r="FP212" s="364"/>
      <c r="FQ212" s="372"/>
      <c r="FR212" s="366"/>
      <c r="FS212" s="366"/>
      <c r="FT212" s="371"/>
      <c r="FU212" s="364"/>
      <c r="FV212" s="364"/>
      <c r="FW212" s="372"/>
      <c r="FX212" s="366"/>
      <c r="FY212" s="366"/>
      <c r="FZ212" s="371"/>
      <c r="GA212" s="364"/>
      <c r="GB212" s="364"/>
      <c r="GC212" s="372"/>
      <c r="GD212" s="366"/>
      <c r="GE212" s="366"/>
      <c r="GF212" s="371"/>
      <c r="GG212" s="364"/>
      <c r="GH212" s="364"/>
      <c r="GI212" s="372"/>
      <c r="GJ212" s="366"/>
      <c r="GK212" s="366"/>
      <c r="GL212" s="371"/>
      <c r="GM212" s="364"/>
      <c r="GN212" s="364"/>
      <c r="GO212" s="372"/>
      <c r="GP212" s="366"/>
      <c r="GQ212" s="366"/>
      <c r="GR212" s="371"/>
      <c r="GS212" s="364"/>
      <c r="GT212" s="364"/>
      <c r="GU212" s="372"/>
      <c r="GV212" s="366"/>
      <c r="GW212" s="366"/>
      <c r="GX212" s="371"/>
      <c r="GY212" s="364"/>
      <c r="GZ212" s="364"/>
      <c r="HA212" s="372"/>
      <c r="HB212" s="366"/>
      <c r="HC212" s="366"/>
      <c r="HD212" s="371"/>
      <c r="HE212" s="364"/>
      <c r="HF212" s="364"/>
      <c r="HG212" s="372"/>
      <c r="HH212" s="366"/>
      <c r="HI212" s="366"/>
      <c r="HJ212" s="371"/>
      <c r="HK212" s="364"/>
      <c r="HL212" s="364"/>
      <c r="HM212" s="372"/>
      <c r="HN212" s="366"/>
      <c r="HO212" s="366"/>
      <c r="HP212" s="371"/>
      <c r="HQ212" s="364"/>
      <c r="HR212" s="364"/>
      <c r="HS212" s="372"/>
      <c r="HT212" s="366"/>
      <c r="HU212" s="366"/>
      <c r="HV212" s="371"/>
      <c r="HW212" s="364"/>
      <c r="HX212" s="364"/>
      <c r="HY212" s="372"/>
      <c r="HZ212" s="366"/>
      <c r="IA212" s="366"/>
      <c r="IB212" s="371"/>
      <c r="IC212" s="364"/>
      <c r="ID212" s="364"/>
      <c r="IE212" s="372"/>
      <c r="IF212" s="366"/>
      <c r="IG212" s="366"/>
      <c r="IH212" s="371"/>
      <c r="II212" s="364"/>
      <c r="IJ212" s="364"/>
      <c r="IK212" s="372"/>
      <c r="IL212" s="366"/>
      <c r="IM212" s="366"/>
      <c r="IN212" s="371"/>
      <c r="IO212" s="364"/>
      <c r="IP212" s="364"/>
      <c r="IQ212" s="372"/>
      <c r="IR212" s="366"/>
      <c r="IS212" s="366"/>
      <c r="IT212" s="371"/>
      <c r="IU212" s="364"/>
      <c r="IV212" s="364"/>
      <c r="IW212" s="372"/>
      <c r="IX212" s="366"/>
      <c r="IY212" s="366"/>
      <c r="IZ212" s="371"/>
      <c r="JA212" s="364"/>
      <c r="JB212" s="364"/>
      <c r="JC212" s="372"/>
      <c r="JD212" s="366"/>
      <c r="JE212" s="366"/>
      <c r="JF212" s="371"/>
      <c r="JG212" s="364"/>
      <c r="JH212" s="364"/>
      <c r="JI212" s="372"/>
      <c r="JJ212" s="366"/>
      <c r="JK212" s="366"/>
      <c r="JL212" s="371"/>
      <c r="JM212" s="364"/>
      <c r="JN212" s="364"/>
      <c r="JO212" s="372"/>
      <c r="JP212" s="366"/>
      <c r="JQ212" s="366"/>
      <c r="JR212" s="371"/>
      <c r="JS212" s="364"/>
      <c r="JT212" s="364"/>
      <c r="JU212" s="372"/>
      <c r="JV212" s="366"/>
      <c r="JW212" s="366"/>
      <c r="JX212" s="371"/>
      <c r="JY212" s="364"/>
      <c r="JZ212" s="364"/>
      <c r="KA212" s="372"/>
      <c r="KB212" s="366"/>
      <c r="KC212" s="366"/>
      <c r="KD212" s="371"/>
      <c r="KE212" s="364"/>
      <c r="KF212" s="364"/>
      <c r="KG212" s="372"/>
      <c r="KH212" s="366"/>
      <c r="KI212" s="366"/>
      <c r="KJ212" s="371"/>
      <c r="KK212" s="364"/>
      <c r="KL212" s="364"/>
      <c r="KM212" s="372"/>
      <c r="KN212" s="366"/>
      <c r="KO212" s="366"/>
      <c r="KP212" s="371"/>
      <c r="KQ212" s="364"/>
      <c r="KR212" s="364"/>
      <c r="KS212" s="372"/>
      <c r="KT212" s="366"/>
      <c r="KU212" s="366"/>
      <c r="KV212" s="371"/>
      <c r="KW212" s="364"/>
      <c r="KX212" s="364"/>
      <c r="KY212" s="372"/>
      <c r="KZ212" s="366"/>
      <c r="LA212" s="366"/>
      <c r="LB212" s="371"/>
      <c r="LC212" s="364"/>
      <c r="LD212" s="364"/>
      <c r="LE212" s="372"/>
      <c r="LF212" s="366"/>
      <c r="LG212" s="366"/>
      <c r="LH212" s="371"/>
      <c r="LI212" s="364"/>
      <c r="LJ212" s="364"/>
      <c r="LK212" s="372"/>
      <c r="LL212" s="366"/>
      <c r="LM212" s="366"/>
      <c r="LN212" s="371"/>
      <c r="LO212" s="364"/>
      <c r="LP212" s="364"/>
      <c r="LQ212" s="372"/>
      <c r="LR212" s="366"/>
      <c r="LS212" s="366"/>
      <c r="LT212" s="371"/>
      <c r="LU212" s="364"/>
      <c r="LV212" s="364"/>
      <c r="LW212" s="372"/>
      <c r="LX212" s="366"/>
      <c r="LY212" s="366"/>
      <c r="LZ212" s="371"/>
      <c r="MA212" s="364"/>
      <c r="MB212" s="364"/>
      <c r="MC212" s="372"/>
      <c r="MD212" s="366"/>
      <c r="ME212" s="366"/>
      <c r="MF212" s="371"/>
      <c r="MG212" s="364"/>
      <c r="MH212" s="364"/>
      <c r="MI212" s="372"/>
      <c r="MJ212" s="366"/>
      <c r="MK212" s="366"/>
      <c r="ML212" s="371"/>
      <c r="MM212" s="364"/>
      <c r="MN212" s="364"/>
      <c r="MO212" s="372"/>
      <c r="MP212" s="366"/>
      <c r="MQ212" s="366"/>
      <c r="MR212" s="371"/>
      <c r="MS212" s="364"/>
      <c r="MT212" s="364"/>
      <c r="MU212" s="372"/>
      <c r="MV212" s="366"/>
      <c r="MW212" s="366"/>
      <c r="MX212" s="371"/>
      <c r="MY212" s="364"/>
      <c r="MZ212" s="364"/>
      <c r="NA212" s="372"/>
      <c r="NB212" s="366"/>
      <c r="NC212" s="366"/>
      <c r="ND212" s="371"/>
      <c r="NE212" s="364"/>
      <c r="NF212" s="364"/>
      <c r="NG212" s="372"/>
      <c r="NH212" s="366"/>
      <c r="NI212" s="366"/>
      <c r="NJ212" s="371"/>
      <c r="NK212" s="364"/>
      <c r="NL212" s="364"/>
      <c r="NM212" s="372"/>
      <c r="NN212" s="366"/>
      <c r="NO212" s="366"/>
      <c r="NP212" s="371"/>
      <c r="NQ212" s="364"/>
      <c r="NR212" s="364"/>
      <c r="NS212" s="372"/>
      <c r="NT212" s="366"/>
      <c r="NU212" s="366"/>
      <c r="NV212" s="371"/>
      <c r="NW212" s="364"/>
      <c r="NX212" s="364"/>
      <c r="NY212" s="372"/>
      <c r="NZ212" s="366"/>
      <c r="OA212" s="366"/>
      <c r="OB212" s="371"/>
      <c r="OC212" s="364"/>
      <c r="OD212" s="364"/>
      <c r="OE212" s="372"/>
      <c r="OF212" s="366"/>
      <c r="OG212" s="366"/>
      <c r="OH212" s="371"/>
      <c r="OI212" s="364"/>
      <c r="OJ212" s="364"/>
      <c r="OK212" s="372"/>
      <c r="OL212" s="366"/>
      <c r="OM212" s="366"/>
      <c r="ON212" s="371"/>
      <c r="OO212" s="364"/>
      <c r="OP212" s="364"/>
      <c r="OQ212" s="372"/>
      <c r="OR212" s="366"/>
      <c r="OS212" s="366"/>
      <c r="OT212" s="371"/>
      <c r="OU212" s="364"/>
      <c r="OV212" s="364"/>
      <c r="OW212" s="372"/>
      <c r="OX212" s="366"/>
      <c r="OY212" s="366"/>
      <c r="OZ212" s="371"/>
      <c r="PA212" s="364"/>
      <c r="PB212" s="364"/>
      <c r="PC212" s="372"/>
      <c r="PD212" s="366"/>
      <c r="PE212" s="366"/>
      <c r="PF212" s="371"/>
      <c r="PG212" s="364"/>
      <c r="PH212" s="364"/>
      <c r="PI212" s="372"/>
      <c r="PJ212" s="366"/>
      <c r="PK212" s="366"/>
      <c r="PL212" s="371"/>
      <c r="PM212" s="364"/>
      <c r="PN212" s="364"/>
      <c r="PO212" s="372"/>
      <c r="PP212" s="366"/>
      <c r="PQ212" s="366"/>
      <c r="PR212" s="371"/>
      <c r="PS212" s="364"/>
      <c r="PT212" s="364"/>
      <c r="PU212" s="372"/>
      <c r="PV212" s="366"/>
      <c r="PW212" s="366"/>
    </row>
    <row r="213" spans="1:439" s="363" customFormat="1">
      <c r="A213" s="364"/>
      <c r="B213" s="364"/>
      <c r="C213" s="364"/>
      <c r="D213" s="373"/>
      <c r="E213" s="374"/>
      <c r="F213" s="360"/>
      <c r="G213" s="360"/>
      <c r="H213" s="375"/>
      <c r="I213" s="360"/>
      <c r="J213" s="360"/>
      <c r="K213" s="358"/>
      <c r="L213" s="359"/>
      <c r="N213" s="375"/>
      <c r="O213" s="360"/>
      <c r="P213" s="360"/>
      <c r="Q213" s="358"/>
      <c r="R213" s="359"/>
      <c r="S213" s="359"/>
      <c r="T213" s="375"/>
      <c r="U213" s="360"/>
      <c r="V213" s="360"/>
      <c r="W213" s="358"/>
      <c r="X213" s="359"/>
      <c r="Y213" s="359"/>
      <c r="Z213" s="375"/>
      <c r="AA213" s="360"/>
      <c r="AB213" s="360"/>
      <c r="AC213" s="358"/>
      <c r="AD213" s="359"/>
      <c r="AE213" s="359"/>
      <c r="AF213" s="375"/>
      <c r="AG213" s="360"/>
      <c r="AH213" s="360"/>
      <c r="AI213" s="358"/>
      <c r="AJ213" s="359"/>
      <c r="AK213" s="359"/>
      <c r="AL213" s="375"/>
      <c r="AM213" s="360"/>
      <c r="AN213" s="360"/>
      <c r="AO213" s="358"/>
      <c r="AP213" s="359"/>
      <c r="AQ213" s="359"/>
      <c r="AR213" s="375"/>
      <c r="AS213" s="360"/>
      <c r="AT213" s="360"/>
      <c r="AU213" s="358"/>
      <c r="AV213" s="359"/>
      <c r="AW213" s="359"/>
      <c r="AX213" s="375"/>
      <c r="AY213" s="360"/>
      <c r="AZ213" s="360"/>
      <c r="BA213" s="358"/>
      <c r="BB213" s="359"/>
      <c r="BC213" s="359"/>
      <c r="BD213" s="375"/>
      <c r="BE213" s="360"/>
      <c r="BF213" s="360"/>
      <c r="BG213" s="358"/>
      <c r="BH213" s="359"/>
      <c r="BI213" s="359"/>
      <c r="BJ213" s="375"/>
      <c r="BK213" s="360"/>
      <c r="BL213" s="360"/>
      <c r="BM213" s="358"/>
      <c r="BN213" s="359"/>
      <c r="BO213" s="359"/>
      <c r="BP213" s="375"/>
      <c r="BQ213" s="360"/>
      <c r="BR213" s="360"/>
      <c r="BS213" s="358"/>
      <c r="BT213" s="359"/>
      <c r="BU213" s="359"/>
      <c r="BV213" s="375"/>
      <c r="BW213" s="360"/>
      <c r="BX213" s="360"/>
      <c r="BY213" s="358"/>
      <c r="BZ213" s="359"/>
      <c r="CA213" s="359"/>
      <c r="CB213" s="375"/>
      <c r="CC213" s="360"/>
      <c r="CD213" s="360"/>
      <c r="CE213" s="358"/>
      <c r="CF213" s="359"/>
      <c r="CG213" s="359"/>
      <c r="CH213" s="375"/>
      <c r="CI213" s="360"/>
      <c r="CJ213" s="360"/>
      <c r="CK213" s="358"/>
      <c r="CL213" s="359"/>
      <c r="CM213" s="359"/>
      <c r="CN213" s="375"/>
      <c r="CO213" s="360"/>
      <c r="CP213" s="360"/>
      <c r="CQ213" s="358"/>
      <c r="CR213" s="359"/>
      <c r="CS213" s="359"/>
      <c r="CT213" s="375"/>
      <c r="CU213" s="360"/>
      <c r="CV213" s="360"/>
      <c r="CW213" s="358"/>
      <c r="CX213" s="359"/>
      <c r="CY213" s="359"/>
      <c r="CZ213" s="375"/>
      <c r="DA213" s="360"/>
      <c r="DB213" s="360"/>
      <c r="DC213" s="358"/>
      <c r="DD213" s="359"/>
      <c r="DE213" s="359"/>
      <c r="DF213" s="375"/>
      <c r="DG213" s="360"/>
      <c r="DH213" s="360"/>
      <c r="DI213" s="358"/>
      <c r="DJ213" s="359"/>
      <c r="DK213" s="359"/>
      <c r="DL213" s="375"/>
      <c r="DM213" s="360"/>
      <c r="DN213" s="360"/>
      <c r="DO213" s="358"/>
      <c r="DP213" s="359"/>
      <c r="DQ213" s="359"/>
      <c r="DR213" s="375"/>
      <c r="DS213" s="360"/>
      <c r="DT213" s="360"/>
      <c r="DU213" s="358"/>
      <c r="DV213" s="359"/>
      <c r="DW213" s="359"/>
      <c r="DX213" s="375"/>
      <c r="DY213" s="360"/>
      <c r="DZ213" s="360"/>
      <c r="EA213" s="358"/>
      <c r="EB213" s="359"/>
      <c r="EC213" s="359"/>
      <c r="ED213" s="375"/>
      <c r="EE213" s="360"/>
      <c r="EF213" s="360"/>
      <c r="EG213" s="358"/>
      <c r="EH213" s="359"/>
      <c r="EI213" s="359"/>
      <c r="EJ213" s="375"/>
      <c r="EK213" s="360"/>
      <c r="EL213" s="360"/>
      <c r="EM213" s="358"/>
      <c r="EN213" s="359"/>
      <c r="EO213" s="359"/>
      <c r="EP213" s="375"/>
      <c r="EQ213" s="360"/>
      <c r="ER213" s="360"/>
      <c r="ES213" s="358"/>
      <c r="ET213" s="359"/>
      <c r="EU213" s="359"/>
      <c r="EV213" s="375"/>
      <c r="EW213" s="360"/>
      <c r="EX213" s="360"/>
      <c r="EY213" s="358"/>
      <c r="EZ213" s="359"/>
      <c r="FA213" s="359"/>
      <c r="FB213" s="375"/>
      <c r="FC213" s="360"/>
      <c r="FD213" s="360"/>
      <c r="FE213" s="358"/>
      <c r="FF213" s="359"/>
      <c r="FG213" s="359"/>
      <c r="FH213" s="375"/>
      <c r="FI213" s="360"/>
      <c r="FJ213" s="360"/>
      <c r="FK213" s="358"/>
      <c r="FL213" s="359"/>
      <c r="FM213" s="359"/>
      <c r="FN213" s="375"/>
      <c r="FO213" s="360"/>
      <c r="FP213" s="360"/>
      <c r="FQ213" s="358"/>
      <c r="FR213" s="359"/>
      <c r="FS213" s="359"/>
      <c r="FT213" s="375"/>
      <c r="FU213" s="360"/>
      <c r="FV213" s="360"/>
      <c r="FW213" s="358"/>
      <c r="FX213" s="359"/>
      <c r="FY213" s="359"/>
      <c r="FZ213" s="375"/>
      <c r="GA213" s="360"/>
      <c r="GB213" s="360"/>
      <c r="GC213" s="358"/>
      <c r="GD213" s="359"/>
      <c r="GE213" s="359"/>
      <c r="GF213" s="375"/>
      <c r="GG213" s="360"/>
      <c r="GH213" s="360"/>
      <c r="GI213" s="358"/>
      <c r="GJ213" s="359"/>
      <c r="GK213" s="359"/>
      <c r="GL213" s="375"/>
      <c r="GM213" s="360"/>
      <c r="GN213" s="360"/>
      <c r="GO213" s="358"/>
      <c r="GP213" s="359"/>
      <c r="GQ213" s="359"/>
      <c r="GR213" s="375"/>
      <c r="GS213" s="360"/>
      <c r="GT213" s="360"/>
      <c r="GU213" s="358"/>
      <c r="GV213" s="359"/>
      <c r="GW213" s="359"/>
      <c r="GX213" s="375"/>
      <c r="GY213" s="360"/>
      <c r="GZ213" s="360"/>
      <c r="HA213" s="358"/>
      <c r="HB213" s="359"/>
      <c r="HC213" s="359"/>
      <c r="HD213" s="375"/>
      <c r="HE213" s="360"/>
      <c r="HF213" s="360"/>
      <c r="HG213" s="358"/>
      <c r="HH213" s="359"/>
      <c r="HI213" s="359"/>
      <c r="HJ213" s="375"/>
      <c r="HK213" s="360"/>
      <c r="HL213" s="360"/>
      <c r="HM213" s="358"/>
      <c r="HN213" s="359"/>
      <c r="HO213" s="359"/>
      <c r="HP213" s="375"/>
      <c r="HQ213" s="360"/>
      <c r="HR213" s="360"/>
      <c r="HS213" s="358"/>
      <c r="HT213" s="359"/>
      <c r="HU213" s="359"/>
      <c r="HV213" s="375"/>
      <c r="HW213" s="360"/>
      <c r="HX213" s="360"/>
      <c r="HY213" s="358"/>
      <c r="HZ213" s="359"/>
      <c r="IA213" s="359"/>
      <c r="IB213" s="375"/>
      <c r="IC213" s="360"/>
      <c r="ID213" s="360"/>
      <c r="IE213" s="358"/>
      <c r="IF213" s="359"/>
      <c r="IG213" s="359"/>
      <c r="IH213" s="375"/>
      <c r="II213" s="360"/>
      <c r="IJ213" s="360"/>
      <c r="IK213" s="358"/>
      <c r="IL213" s="359"/>
      <c r="IM213" s="359"/>
      <c r="IN213" s="375"/>
      <c r="IO213" s="360"/>
      <c r="IP213" s="360"/>
      <c r="IQ213" s="358"/>
      <c r="IR213" s="359"/>
      <c r="IS213" s="359"/>
      <c r="IT213" s="375"/>
      <c r="IU213" s="360"/>
      <c r="IV213" s="360"/>
      <c r="IW213" s="358"/>
      <c r="IX213" s="359"/>
      <c r="IY213" s="359"/>
      <c r="IZ213" s="375"/>
      <c r="JA213" s="360"/>
      <c r="JB213" s="360"/>
      <c r="JC213" s="358"/>
      <c r="JD213" s="359"/>
      <c r="JE213" s="359"/>
      <c r="JF213" s="375"/>
      <c r="JG213" s="360"/>
      <c r="JH213" s="360"/>
      <c r="JI213" s="358"/>
      <c r="JJ213" s="359"/>
      <c r="JK213" s="359"/>
      <c r="JL213" s="375"/>
      <c r="JM213" s="360"/>
      <c r="JN213" s="360"/>
      <c r="JO213" s="358"/>
      <c r="JP213" s="359"/>
      <c r="JQ213" s="359"/>
      <c r="JR213" s="375"/>
      <c r="JS213" s="360"/>
      <c r="JT213" s="360"/>
      <c r="JU213" s="358"/>
      <c r="JV213" s="359"/>
      <c r="JW213" s="359"/>
      <c r="JX213" s="375"/>
      <c r="JY213" s="360"/>
      <c r="JZ213" s="360"/>
      <c r="KA213" s="358"/>
      <c r="KB213" s="359"/>
      <c r="KC213" s="359"/>
      <c r="KD213" s="375"/>
      <c r="KE213" s="360"/>
      <c r="KF213" s="360"/>
      <c r="KG213" s="358"/>
      <c r="KH213" s="359"/>
      <c r="KI213" s="359"/>
      <c r="KJ213" s="375"/>
      <c r="KK213" s="360"/>
      <c r="KL213" s="360"/>
      <c r="KM213" s="358"/>
      <c r="KN213" s="359"/>
      <c r="KO213" s="359"/>
      <c r="KP213" s="375"/>
      <c r="KQ213" s="360"/>
      <c r="KR213" s="360"/>
      <c r="KS213" s="358"/>
      <c r="KT213" s="359"/>
      <c r="KU213" s="359"/>
      <c r="KV213" s="375"/>
      <c r="KW213" s="360"/>
      <c r="KX213" s="360"/>
      <c r="KY213" s="358"/>
      <c r="KZ213" s="359"/>
      <c r="LA213" s="359"/>
      <c r="LB213" s="375"/>
      <c r="LC213" s="360"/>
      <c r="LD213" s="360"/>
      <c r="LE213" s="358"/>
      <c r="LF213" s="359"/>
      <c r="LG213" s="359"/>
      <c r="LH213" s="375"/>
      <c r="LI213" s="360"/>
      <c r="LJ213" s="360"/>
      <c r="LK213" s="358"/>
      <c r="LL213" s="359"/>
      <c r="LM213" s="359"/>
      <c r="LN213" s="375"/>
      <c r="LO213" s="360"/>
      <c r="LP213" s="360"/>
      <c r="LQ213" s="358"/>
      <c r="LR213" s="359"/>
      <c r="LS213" s="359"/>
      <c r="LT213" s="375"/>
      <c r="LU213" s="360"/>
      <c r="LV213" s="360"/>
      <c r="LW213" s="358"/>
      <c r="LX213" s="359"/>
      <c r="LY213" s="359"/>
      <c r="LZ213" s="375"/>
      <c r="MA213" s="360"/>
      <c r="MB213" s="360"/>
      <c r="MC213" s="358"/>
      <c r="MD213" s="359"/>
      <c r="ME213" s="359"/>
      <c r="MF213" s="375"/>
      <c r="MG213" s="360"/>
      <c r="MH213" s="360"/>
      <c r="MI213" s="358"/>
      <c r="MJ213" s="359"/>
      <c r="MK213" s="359"/>
      <c r="ML213" s="375"/>
      <c r="MM213" s="360"/>
      <c r="MN213" s="360"/>
      <c r="MO213" s="358"/>
      <c r="MP213" s="359"/>
      <c r="MQ213" s="359"/>
      <c r="MR213" s="375"/>
      <c r="MS213" s="360"/>
      <c r="MT213" s="360"/>
      <c r="MU213" s="358"/>
      <c r="MV213" s="359"/>
      <c r="MW213" s="359"/>
      <c r="MX213" s="375"/>
      <c r="MY213" s="360"/>
      <c r="MZ213" s="360"/>
      <c r="NA213" s="358"/>
      <c r="NB213" s="359"/>
      <c r="NC213" s="359"/>
      <c r="ND213" s="375"/>
      <c r="NE213" s="360"/>
      <c r="NF213" s="360"/>
      <c r="NG213" s="358"/>
      <c r="NH213" s="359"/>
      <c r="NI213" s="359"/>
      <c r="NJ213" s="375"/>
      <c r="NK213" s="360"/>
      <c r="NL213" s="360"/>
      <c r="NM213" s="358"/>
      <c r="NN213" s="359"/>
      <c r="NO213" s="359"/>
      <c r="NP213" s="375"/>
      <c r="NQ213" s="360"/>
      <c r="NR213" s="360"/>
      <c r="NS213" s="358"/>
      <c r="NT213" s="359"/>
      <c r="NU213" s="359"/>
      <c r="NV213" s="375"/>
      <c r="NW213" s="360"/>
      <c r="NX213" s="360"/>
      <c r="NY213" s="358"/>
      <c r="NZ213" s="359"/>
      <c r="OA213" s="359"/>
      <c r="OB213" s="375"/>
      <c r="OC213" s="360"/>
      <c r="OD213" s="360"/>
      <c r="OE213" s="358"/>
      <c r="OF213" s="359"/>
      <c r="OG213" s="359"/>
      <c r="OH213" s="375"/>
      <c r="OI213" s="360"/>
      <c r="OJ213" s="360"/>
      <c r="OK213" s="358"/>
      <c r="OL213" s="359"/>
      <c r="OM213" s="359"/>
      <c r="ON213" s="375"/>
      <c r="OO213" s="360"/>
      <c r="OP213" s="360"/>
      <c r="OQ213" s="358"/>
      <c r="OR213" s="359"/>
      <c r="OS213" s="359"/>
      <c r="OT213" s="375"/>
      <c r="OU213" s="360"/>
      <c r="OV213" s="360"/>
      <c r="OW213" s="358"/>
      <c r="OX213" s="359"/>
      <c r="OY213" s="359"/>
      <c r="OZ213" s="375"/>
      <c r="PA213" s="360"/>
      <c r="PB213" s="360"/>
      <c r="PC213" s="358"/>
      <c r="PD213" s="359"/>
      <c r="PE213" s="359"/>
      <c r="PF213" s="375"/>
      <c r="PG213" s="360"/>
      <c r="PH213" s="360"/>
      <c r="PI213" s="358"/>
      <c r="PJ213" s="359"/>
      <c r="PK213" s="359"/>
      <c r="PL213" s="375"/>
      <c r="PM213" s="360"/>
      <c r="PN213" s="360"/>
      <c r="PO213" s="358"/>
      <c r="PP213" s="359"/>
      <c r="PQ213" s="359"/>
      <c r="PR213" s="375"/>
      <c r="PS213" s="360"/>
      <c r="PT213" s="360"/>
      <c r="PU213" s="358"/>
      <c r="PV213" s="359"/>
      <c r="PW213" s="359"/>
    </row>
    <row r="214" spans="1:439" s="348" customFormat="1">
      <c r="A214" s="360"/>
      <c r="B214" s="360"/>
      <c r="C214" s="360"/>
      <c r="D214" s="373"/>
      <c r="E214" s="374"/>
      <c r="F214" s="360"/>
      <c r="G214" s="360"/>
      <c r="H214" s="375"/>
      <c r="I214" s="360"/>
      <c r="J214" s="360"/>
      <c r="K214" s="358"/>
      <c r="L214" s="359"/>
      <c r="N214" s="375"/>
      <c r="O214" s="360"/>
      <c r="P214" s="360"/>
      <c r="Q214" s="358"/>
      <c r="R214" s="359"/>
      <c r="S214" s="359"/>
      <c r="T214" s="375"/>
      <c r="U214" s="360"/>
      <c r="V214" s="360"/>
      <c r="W214" s="358"/>
      <c r="X214" s="359"/>
      <c r="Y214" s="359"/>
      <c r="Z214" s="375"/>
      <c r="AA214" s="360"/>
      <c r="AB214" s="360"/>
      <c r="AC214" s="358"/>
      <c r="AD214" s="359"/>
      <c r="AE214" s="359"/>
      <c r="AF214" s="375"/>
      <c r="AG214" s="360"/>
      <c r="AH214" s="360"/>
      <c r="AI214" s="358"/>
      <c r="AJ214" s="359"/>
      <c r="AK214" s="359"/>
      <c r="AL214" s="375"/>
      <c r="AM214" s="360"/>
      <c r="AN214" s="360"/>
      <c r="AO214" s="358"/>
      <c r="AP214" s="359"/>
      <c r="AQ214" s="359"/>
      <c r="AR214" s="375"/>
      <c r="AS214" s="360"/>
      <c r="AT214" s="360"/>
      <c r="AU214" s="358"/>
      <c r="AV214" s="359"/>
      <c r="AW214" s="359"/>
      <c r="AX214" s="375"/>
      <c r="AY214" s="360"/>
      <c r="AZ214" s="360"/>
      <c r="BA214" s="358"/>
      <c r="BB214" s="359"/>
      <c r="BC214" s="359"/>
      <c r="BD214" s="375"/>
      <c r="BE214" s="360"/>
      <c r="BF214" s="360"/>
      <c r="BG214" s="358"/>
      <c r="BH214" s="359"/>
      <c r="BI214" s="359"/>
      <c r="BJ214" s="375"/>
      <c r="BK214" s="360"/>
      <c r="BL214" s="360"/>
      <c r="BM214" s="358"/>
      <c r="BN214" s="359"/>
      <c r="BO214" s="359"/>
      <c r="BP214" s="375"/>
      <c r="BQ214" s="360"/>
      <c r="BR214" s="360"/>
      <c r="BS214" s="358"/>
      <c r="BT214" s="359"/>
      <c r="BU214" s="359"/>
      <c r="BV214" s="375"/>
      <c r="BW214" s="360"/>
      <c r="BX214" s="360"/>
      <c r="BY214" s="358"/>
      <c r="BZ214" s="359"/>
      <c r="CA214" s="359"/>
      <c r="CB214" s="375"/>
      <c r="CC214" s="360"/>
      <c r="CD214" s="360"/>
      <c r="CE214" s="358"/>
      <c r="CF214" s="359"/>
      <c r="CG214" s="359"/>
      <c r="CH214" s="375"/>
      <c r="CI214" s="360"/>
      <c r="CJ214" s="360"/>
      <c r="CK214" s="358"/>
      <c r="CL214" s="359"/>
      <c r="CM214" s="359"/>
      <c r="CN214" s="375"/>
      <c r="CO214" s="360"/>
      <c r="CP214" s="360"/>
      <c r="CQ214" s="358"/>
      <c r="CR214" s="359"/>
      <c r="CS214" s="359"/>
      <c r="CT214" s="375"/>
      <c r="CU214" s="360"/>
      <c r="CV214" s="360"/>
      <c r="CW214" s="358"/>
      <c r="CX214" s="359"/>
      <c r="CY214" s="359"/>
      <c r="CZ214" s="375"/>
      <c r="DA214" s="360"/>
      <c r="DB214" s="360"/>
      <c r="DC214" s="358"/>
      <c r="DD214" s="359"/>
      <c r="DE214" s="359"/>
      <c r="DF214" s="375"/>
      <c r="DG214" s="360"/>
      <c r="DH214" s="360"/>
      <c r="DI214" s="358"/>
      <c r="DJ214" s="359"/>
      <c r="DK214" s="359"/>
      <c r="DL214" s="375"/>
      <c r="DM214" s="360"/>
      <c r="DN214" s="360"/>
      <c r="DO214" s="358"/>
      <c r="DP214" s="359"/>
      <c r="DQ214" s="359"/>
      <c r="DR214" s="375"/>
      <c r="DS214" s="360"/>
      <c r="DT214" s="360"/>
      <c r="DU214" s="358"/>
      <c r="DV214" s="359"/>
      <c r="DW214" s="359"/>
      <c r="DX214" s="375"/>
      <c r="DY214" s="360"/>
      <c r="DZ214" s="360"/>
      <c r="EA214" s="358"/>
      <c r="EB214" s="359"/>
      <c r="EC214" s="359"/>
      <c r="ED214" s="375"/>
      <c r="EE214" s="360"/>
      <c r="EF214" s="360"/>
      <c r="EG214" s="358"/>
      <c r="EH214" s="359"/>
      <c r="EI214" s="359"/>
      <c r="EJ214" s="375"/>
      <c r="EK214" s="360"/>
      <c r="EL214" s="360"/>
      <c r="EM214" s="358"/>
      <c r="EN214" s="359"/>
      <c r="EO214" s="359"/>
      <c r="EP214" s="375"/>
      <c r="EQ214" s="360"/>
      <c r="ER214" s="360"/>
      <c r="ES214" s="358"/>
      <c r="ET214" s="359"/>
      <c r="EU214" s="359"/>
      <c r="EV214" s="375"/>
      <c r="EW214" s="360"/>
      <c r="EX214" s="360"/>
      <c r="EY214" s="358"/>
      <c r="EZ214" s="359"/>
      <c r="FA214" s="359"/>
      <c r="FB214" s="375"/>
      <c r="FC214" s="360"/>
      <c r="FD214" s="360"/>
      <c r="FE214" s="358"/>
      <c r="FF214" s="359"/>
      <c r="FG214" s="359"/>
      <c r="FH214" s="375"/>
      <c r="FI214" s="360"/>
      <c r="FJ214" s="360"/>
      <c r="FK214" s="358"/>
      <c r="FL214" s="359"/>
      <c r="FM214" s="359"/>
      <c r="FN214" s="375"/>
      <c r="FO214" s="360"/>
      <c r="FP214" s="360"/>
      <c r="FQ214" s="358"/>
      <c r="FR214" s="359"/>
      <c r="FS214" s="359"/>
      <c r="FT214" s="375"/>
      <c r="FU214" s="360"/>
      <c r="FV214" s="360"/>
      <c r="FW214" s="358"/>
      <c r="FX214" s="359"/>
      <c r="FY214" s="359"/>
      <c r="FZ214" s="375"/>
      <c r="GA214" s="360"/>
      <c r="GB214" s="360"/>
      <c r="GC214" s="358"/>
      <c r="GD214" s="359"/>
      <c r="GE214" s="359"/>
      <c r="GF214" s="375"/>
      <c r="GG214" s="360"/>
      <c r="GH214" s="360"/>
      <c r="GI214" s="358"/>
      <c r="GJ214" s="359"/>
      <c r="GK214" s="359"/>
      <c r="GL214" s="375"/>
      <c r="GM214" s="360"/>
      <c r="GN214" s="360"/>
      <c r="GO214" s="358"/>
      <c r="GP214" s="359"/>
      <c r="GQ214" s="359"/>
      <c r="GR214" s="375"/>
      <c r="GS214" s="360"/>
      <c r="GT214" s="360"/>
      <c r="GU214" s="358"/>
      <c r="GV214" s="359"/>
      <c r="GW214" s="359"/>
      <c r="GX214" s="375"/>
      <c r="GY214" s="360"/>
      <c r="GZ214" s="360"/>
      <c r="HA214" s="358"/>
      <c r="HB214" s="359"/>
      <c r="HC214" s="359"/>
      <c r="HD214" s="375"/>
      <c r="HE214" s="360"/>
      <c r="HF214" s="360"/>
      <c r="HG214" s="358"/>
      <c r="HH214" s="359"/>
      <c r="HI214" s="359"/>
      <c r="HJ214" s="375"/>
      <c r="HK214" s="360"/>
      <c r="HL214" s="360"/>
      <c r="HM214" s="358"/>
      <c r="HN214" s="359"/>
      <c r="HO214" s="359"/>
      <c r="HP214" s="375"/>
      <c r="HQ214" s="360"/>
      <c r="HR214" s="360"/>
      <c r="HS214" s="358"/>
      <c r="HT214" s="359"/>
      <c r="HU214" s="359"/>
      <c r="HV214" s="375"/>
      <c r="HW214" s="360"/>
      <c r="HX214" s="360"/>
      <c r="HY214" s="358"/>
      <c r="HZ214" s="359"/>
      <c r="IA214" s="359"/>
      <c r="IB214" s="375"/>
      <c r="IC214" s="360"/>
      <c r="ID214" s="360"/>
      <c r="IE214" s="358"/>
      <c r="IF214" s="359"/>
      <c r="IG214" s="359"/>
      <c r="IH214" s="375"/>
      <c r="II214" s="360"/>
      <c r="IJ214" s="360"/>
      <c r="IK214" s="358"/>
      <c r="IL214" s="359"/>
      <c r="IM214" s="359"/>
      <c r="IN214" s="375"/>
      <c r="IO214" s="360"/>
      <c r="IP214" s="360"/>
      <c r="IQ214" s="358"/>
      <c r="IR214" s="359"/>
      <c r="IS214" s="359"/>
      <c r="IT214" s="375"/>
      <c r="IU214" s="360"/>
      <c r="IV214" s="360"/>
      <c r="IW214" s="358"/>
      <c r="IX214" s="359"/>
      <c r="IY214" s="359"/>
      <c r="IZ214" s="375"/>
      <c r="JA214" s="360"/>
      <c r="JB214" s="360"/>
      <c r="JC214" s="358"/>
      <c r="JD214" s="359"/>
      <c r="JE214" s="359"/>
      <c r="JF214" s="375"/>
      <c r="JG214" s="360"/>
      <c r="JH214" s="360"/>
      <c r="JI214" s="358"/>
      <c r="JJ214" s="359"/>
      <c r="JK214" s="359"/>
      <c r="JL214" s="375"/>
      <c r="JM214" s="360"/>
      <c r="JN214" s="360"/>
      <c r="JO214" s="358"/>
      <c r="JP214" s="359"/>
      <c r="JQ214" s="359"/>
      <c r="JR214" s="375"/>
      <c r="JS214" s="360"/>
      <c r="JT214" s="360"/>
      <c r="JU214" s="358"/>
      <c r="JV214" s="359"/>
      <c r="JW214" s="359"/>
      <c r="JX214" s="375"/>
      <c r="JY214" s="360"/>
      <c r="JZ214" s="360"/>
      <c r="KA214" s="358"/>
      <c r="KB214" s="359"/>
      <c r="KC214" s="359"/>
      <c r="KD214" s="375"/>
      <c r="KE214" s="360"/>
      <c r="KF214" s="360"/>
      <c r="KG214" s="358"/>
      <c r="KH214" s="359"/>
      <c r="KI214" s="359"/>
      <c r="KJ214" s="375"/>
      <c r="KK214" s="360"/>
      <c r="KL214" s="360"/>
      <c r="KM214" s="358"/>
      <c r="KN214" s="359"/>
      <c r="KO214" s="359"/>
      <c r="KP214" s="375"/>
      <c r="KQ214" s="360"/>
      <c r="KR214" s="360"/>
      <c r="KS214" s="358"/>
      <c r="KT214" s="359"/>
      <c r="KU214" s="359"/>
      <c r="KV214" s="375"/>
      <c r="KW214" s="360"/>
      <c r="KX214" s="360"/>
      <c r="KY214" s="358"/>
      <c r="KZ214" s="359"/>
      <c r="LA214" s="359"/>
      <c r="LB214" s="375"/>
      <c r="LC214" s="360"/>
      <c r="LD214" s="360"/>
      <c r="LE214" s="358"/>
      <c r="LF214" s="359"/>
      <c r="LG214" s="359"/>
      <c r="LH214" s="375"/>
      <c r="LI214" s="360"/>
      <c r="LJ214" s="360"/>
      <c r="LK214" s="358"/>
      <c r="LL214" s="359"/>
      <c r="LM214" s="359"/>
      <c r="LN214" s="375"/>
      <c r="LO214" s="360"/>
      <c r="LP214" s="360"/>
      <c r="LQ214" s="358"/>
      <c r="LR214" s="359"/>
      <c r="LS214" s="359"/>
      <c r="LT214" s="375"/>
      <c r="LU214" s="360"/>
      <c r="LV214" s="360"/>
      <c r="LW214" s="358"/>
      <c r="LX214" s="359"/>
      <c r="LY214" s="359"/>
      <c r="LZ214" s="375"/>
      <c r="MA214" s="360"/>
      <c r="MB214" s="360"/>
      <c r="MC214" s="358"/>
      <c r="MD214" s="359"/>
      <c r="ME214" s="359"/>
      <c r="MF214" s="375"/>
      <c r="MG214" s="360"/>
      <c r="MH214" s="360"/>
      <c r="MI214" s="358"/>
      <c r="MJ214" s="359"/>
      <c r="MK214" s="359"/>
      <c r="ML214" s="375"/>
      <c r="MM214" s="360"/>
      <c r="MN214" s="360"/>
      <c r="MO214" s="358"/>
      <c r="MP214" s="359"/>
      <c r="MQ214" s="359"/>
      <c r="MR214" s="375"/>
      <c r="MS214" s="360"/>
      <c r="MT214" s="360"/>
      <c r="MU214" s="358"/>
      <c r="MV214" s="359"/>
      <c r="MW214" s="359"/>
      <c r="MX214" s="375"/>
      <c r="MY214" s="360"/>
      <c r="MZ214" s="360"/>
      <c r="NA214" s="358"/>
      <c r="NB214" s="359"/>
      <c r="NC214" s="359"/>
      <c r="ND214" s="375"/>
      <c r="NE214" s="360"/>
      <c r="NF214" s="360"/>
      <c r="NG214" s="358"/>
      <c r="NH214" s="359"/>
      <c r="NI214" s="359"/>
      <c r="NJ214" s="375"/>
      <c r="NK214" s="360"/>
      <c r="NL214" s="360"/>
      <c r="NM214" s="358"/>
      <c r="NN214" s="359"/>
      <c r="NO214" s="359"/>
      <c r="NP214" s="375"/>
      <c r="NQ214" s="360"/>
      <c r="NR214" s="360"/>
      <c r="NS214" s="358"/>
      <c r="NT214" s="359"/>
      <c r="NU214" s="359"/>
      <c r="NV214" s="375"/>
      <c r="NW214" s="360"/>
      <c r="NX214" s="360"/>
      <c r="NY214" s="358"/>
      <c r="NZ214" s="359"/>
      <c r="OA214" s="359"/>
      <c r="OB214" s="375"/>
      <c r="OC214" s="360"/>
      <c r="OD214" s="360"/>
      <c r="OE214" s="358"/>
      <c r="OF214" s="359"/>
      <c r="OG214" s="359"/>
      <c r="OH214" s="375"/>
      <c r="OI214" s="360"/>
      <c r="OJ214" s="360"/>
      <c r="OK214" s="358"/>
      <c r="OL214" s="359"/>
      <c r="OM214" s="359"/>
      <c r="ON214" s="375"/>
      <c r="OO214" s="360"/>
      <c r="OP214" s="360"/>
      <c r="OQ214" s="358"/>
      <c r="OR214" s="359"/>
      <c r="OS214" s="359"/>
      <c r="OT214" s="375"/>
      <c r="OU214" s="360"/>
      <c r="OV214" s="360"/>
      <c r="OW214" s="358"/>
      <c r="OX214" s="359"/>
      <c r="OY214" s="359"/>
      <c r="OZ214" s="375"/>
      <c r="PA214" s="360"/>
      <c r="PB214" s="360"/>
      <c r="PC214" s="358"/>
      <c r="PD214" s="359"/>
      <c r="PE214" s="359"/>
      <c r="PF214" s="375"/>
      <c r="PG214" s="360"/>
      <c r="PH214" s="360"/>
      <c r="PI214" s="358"/>
      <c r="PJ214" s="359"/>
      <c r="PK214" s="359"/>
      <c r="PL214" s="375"/>
      <c r="PM214" s="360"/>
      <c r="PN214" s="360"/>
      <c r="PO214" s="358"/>
      <c r="PP214" s="359"/>
      <c r="PQ214" s="359"/>
      <c r="PR214" s="375"/>
      <c r="PS214" s="360"/>
      <c r="PT214" s="360"/>
      <c r="PU214" s="358"/>
      <c r="PV214" s="359"/>
      <c r="PW214" s="359"/>
    </row>
    <row r="215" spans="1:439" s="348" customFormat="1">
      <c r="A215" s="360"/>
      <c r="B215" s="360"/>
      <c r="C215" s="360"/>
      <c r="D215" s="369"/>
      <c r="E215" s="370"/>
      <c r="F215" s="364"/>
      <c r="G215" s="364"/>
      <c r="H215" s="371"/>
      <c r="I215" s="364"/>
      <c r="J215" s="364"/>
      <c r="K215" s="372"/>
      <c r="L215" s="366"/>
      <c r="N215" s="371"/>
      <c r="O215" s="364"/>
      <c r="P215" s="364"/>
      <c r="Q215" s="372"/>
      <c r="R215" s="366"/>
      <c r="S215" s="366"/>
      <c r="T215" s="371"/>
      <c r="U215" s="364"/>
      <c r="V215" s="364"/>
      <c r="W215" s="372"/>
      <c r="X215" s="366"/>
      <c r="Y215" s="366"/>
      <c r="Z215" s="371"/>
      <c r="AA215" s="364"/>
      <c r="AB215" s="364"/>
      <c r="AC215" s="372"/>
      <c r="AD215" s="366"/>
      <c r="AE215" s="366"/>
      <c r="AF215" s="371"/>
      <c r="AG215" s="364"/>
      <c r="AH215" s="364"/>
      <c r="AI215" s="372"/>
      <c r="AJ215" s="366"/>
      <c r="AK215" s="366"/>
      <c r="AL215" s="371"/>
      <c r="AM215" s="364"/>
      <c r="AN215" s="364"/>
      <c r="AO215" s="372"/>
      <c r="AP215" s="366"/>
      <c r="AQ215" s="366"/>
      <c r="AR215" s="371"/>
      <c r="AS215" s="364"/>
      <c r="AT215" s="364"/>
      <c r="AU215" s="372"/>
      <c r="AV215" s="366"/>
      <c r="AW215" s="366"/>
      <c r="AX215" s="371"/>
      <c r="AY215" s="364"/>
      <c r="AZ215" s="364"/>
      <c r="BA215" s="372"/>
      <c r="BB215" s="366"/>
      <c r="BC215" s="366"/>
      <c r="BD215" s="371"/>
      <c r="BE215" s="364"/>
      <c r="BF215" s="364"/>
      <c r="BG215" s="372"/>
      <c r="BH215" s="366"/>
      <c r="BI215" s="366"/>
      <c r="BJ215" s="371"/>
      <c r="BK215" s="364"/>
      <c r="BL215" s="364"/>
      <c r="BM215" s="372"/>
      <c r="BN215" s="366"/>
      <c r="BO215" s="366"/>
      <c r="BP215" s="371"/>
      <c r="BQ215" s="364"/>
      <c r="BR215" s="364"/>
      <c r="BS215" s="372"/>
      <c r="BT215" s="366"/>
      <c r="BU215" s="366"/>
      <c r="BV215" s="371"/>
      <c r="BW215" s="364"/>
      <c r="BX215" s="364"/>
      <c r="BY215" s="372"/>
      <c r="BZ215" s="366"/>
      <c r="CA215" s="366"/>
      <c r="CB215" s="371"/>
      <c r="CC215" s="364"/>
      <c r="CD215" s="364"/>
      <c r="CE215" s="372"/>
      <c r="CF215" s="366"/>
      <c r="CG215" s="366"/>
      <c r="CH215" s="371"/>
      <c r="CI215" s="364"/>
      <c r="CJ215" s="364"/>
      <c r="CK215" s="372"/>
      <c r="CL215" s="366"/>
      <c r="CM215" s="366"/>
      <c r="CN215" s="371"/>
      <c r="CO215" s="364"/>
      <c r="CP215" s="364"/>
      <c r="CQ215" s="372"/>
      <c r="CR215" s="366"/>
      <c r="CS215" s="366"/>
      <c r="CT215" s="371"/>
      <c r="CU215" s="364"/>
      <c r="CV215" s="364"/>
      <c r="CW215" s="372"/>
      <c r="CX215" s="366"/>
      <c r="CY215" s="366"/>
      <c r="CZ215" s="371"/>
      <c r="DA215" s="364"/>
      <c r="DB215" s="364"/>
      <c r="DC215" s="372"/>
      <c r="DD215" s="366"/>
      <c r="DE215" s="366"/>
      <c r="DF215" s="371"/>
      <c r="DG215" s="364"/>
      <c r="DH215" s="364"/>
      <c r="DI215" s="372"/>
      <c r="DJ215" s="366"/>
      <c r="DK215" s="366"/>
      <c r="DL215" s="371"/>
      <c r="DM215" s="364"/>
      <c r="DN215" s="364"/>
      <c r="DO215" s="372"/>
      <c r="DP215" s="366"/>
      <c r="DQ215" s="366"/>
      <c r="DR215" s="371"/>
      <c r="DS215" s="364"/>
      <c r="DT215" s="364"/>
      <c r="DU215" s="372"/>
      <c r="DV215" s="366"/>
      <c r="DW215" s="366"/>
      <c r="DX215" s="371"/>
      <c r="DY215" s="364"/>
      <c r="DZ215" s="364"/>
      <c r="EA215" s="372"/>
      <c r="EB215" s="366"/>
      <c r="EC215" s="366"/>
      <c r="ED215" s="371"/>
      <c r="EE215" s="364"/>
      <c r="EF215" s="364"/>
      <c r="EG215" s="372"/>
      <c r="EH215" s="366"/>
      <c r="EI215" s="366"/>
      <c r="EJ215" s="371"/>
      <c r="EK215" s="364"/>
      <c r="EL215" s="364"/>
      <c r="EM215" s="372"/>
      <c r="EN215" s="366"/>
      <c r="EO215" s="366"/>
      <c r="EP215" s="371"/>
      <c r="EQ215" s="364"/>
      <c r="ER215" s="364"/>
      <c r="ES215" s="372"/>
      <c r="ET215" s="366"/>
      <c r="EU215" s="366"/>
      <c r="EV215" s="371"/>
      <c r="EW215" s="364"/>
      <c r="EX215" s="364"/>
      <c r="EY215" s="372"/>
      <c r="EZ215" s="366"/>
      <c r="FA215" s="366"/>
      <c r="FB215" s="371"/>
      <c r="FC215" s="364"/>
      <c r="FD215" s="364"/>
      <c r="FE215" s="372"/>
      <c r="FF215" s="366"/>
      <c r="FG215" s="366"/>
      <c r="FH215" s="371"/>
      <c r="FI215" s="364"/>
      <c r="FJ215" s="364"/>
      <c r="FK215" s="372"/>
      <c r="FL215" s="366"/>
      <c r="FM215" s="366"/>
      <c r="FN215" s="371"/>
      <c r="FO215" s="364"/>
      <c r="FP215" s="364"/>
      <c r="FQ215" s="372"/>
      <c r="FR215" s="366"/>
      <c r="FS215" s="366"/>
      <c r="FT215" s="371"/>
      <c r="FU215" s="364"/>
      <c r="FV215" s="364"/>
      <c r="FW215" s="372"/>
      <c r="FX215" s="366"/>
      <c r="FY215" s="366"/>
      <c r="FZ215" s="371"/>
      <c r="GA215" s="364"/>
      <c r="GB215" s="364"/>
      <c r="GC215" s="372"/>
      <c r="GD215" s="366"/>
      <c r="GE215" s="366"/>
      <c r="GF215" s="371"/>
      <c r="GG215" s="364"/>
      <c r="GH215" s="364"/>
      <c r="GI215" s="372"/>
      <c r="GJ215" s="366"/>
      <c r="GK215" s="366"/>
      <c r="GL215" s="371"/>
      <c r="GM215" s="364"/>
      <c r="GN215" s="364"/>
      <c r="GO215" s="372"/>
      <c r="GP215" s="366"/>
      <c r="GQ215" s="366"/>
      <c r="GR215" s="371"/>
      <c r="GS215" s="364"/>
      <c r="GT215" s="364"/>
      <c r="GU215" s="372"/>
      <c r="GV215" s="366"/>
      <c r="GW215" s="366"/>
      <c r="GX215" s="371"/>
      <c r="GY215" s="364"/>
      <c r="GZ215" s="364"/>
      <c r="HA215" s="372"/>
      <c r="HB215" s="366"/>
      <c r="HC215" s="366"/>
      <c r="HD215" s="371"/>
      <c r="HE215" s="364"/>
      <c r="HF215" s="364"/>
      <c r="HG215" s="372"/>
      <c r="HH215" s="366"/>
      <c r="HI215" s="366"/>
      <c r="HJ215" s="371"/>
      <c r="HK215" s="364"/>
      <c r="HL215" s="364"/>
      <c r="HM215" s="372"/>
      <c r="HN215" s="366"/>
      <c r="HO215" s="366"/>
      <c r="HP215" s="371"/>
      <c r="HQ215" s="364"/>
      <c r="HR215" s="364"/>
      <c r="HS215" s="372"/>
      <c r="HT215" s="366"/>
      <c r="HU215" s="366"/>
      <c r="HV215" s="371"/>
      <c r="HW215" s="364"/>
      <c r="HX215" s="364"/>
      <c r="HY215" s="372"/>
      <c r="HZ215" s="366"/>
      <c r="IA215" s="366"/>
      <c r="IB215" s="371"/>
      <c r="IC215" s="364"/>
      <c r="ID215" s="364"/>
      <c r="IE215" s="372"/>
      <c r="IF215" s="366"/>
      <c r="IG215" s="366"/>
      <c r="IH215" s="371"/>
      <c r="II215" s="364"/>
      <c r="IJ215" s="364"/>
      <c r="IK215" s="372"/>
      <c r="IL215" s="366"/>
      <c r="IM215" s="366"/>
      <c r="IN215" s="371"/>
      <c r="IO215" s="364"/>
      <c r="IP215" s="364"/>
      <c r="IQ215" s="372"/>
      <c r="IR215" s="366"/>
      <c r="IS215" s="366"/>
      <c r="IT215" s="371"/>
      <c r="IU215" s="364"/>
      <c r="IV215" s="364"/>
      <c r="IW215" s="372"/>
      <c r="IX215" s="366"/>
      <c r="IY215" s="366"/>
      <c r="IZ215" s="371"/>
      <c r="JA215" s="364"/>
      <c r="JB215" s="364"/>
      <c r="JC215" s="372"/>
      <c r="JD215" s="366"/>
      <c r="JE215" s="366"/>
      <c r="JF215" s="371"/>
      <c r="JG215" s="364"/>
      <c r="JH215" s="364"/>
      <c r="JI215" s="372"/>
      <c r="JJ215" s="366"/>
      <c r="JK215" s="366"/>
      <c r="JL215" s="371"/>
      <c r="JM215" s="364"/>
      <c r="JN215" s="364"/>
      <c r="JO215" s="372"/>
      <c r="JP215" s="366"/>
      <c r="JQ215" s="366"/>
      <c r="JR215" s="371"/>
      <c r="JS215" s="364"/>
      <c r="JT215" s="364"/>
      <c r="JU215" s="372"/>
      <c r="JV215" s="366"/>
      <c r="JW215" s="366"/>
      <c r="JX215" s="371"/>
      <c r="JY215" s="364"/>
      <c r="JZ215" s="364"/>
      <c r="KA215" s="372"/>
      <c r="KB215" s="366"/>
      <c r="KC215" s="366"/>
      <c r="KD215" s="371"/>
      <c r="KE215" s="364"/>
      <c r="KF215" s="364"/>
      <c r="KG215" s="372"/>
      <c r="KH215" s="366"/>
      <c r="KI215" s="366"/>
      <c r="KJ215" s="371"/>
      <c r="KK215" s="364"/>
      <c r="KL215" s="364"/>
      <c r="KM215" s="372"/>
      <c r="KN215" s="366"/>
      <c r="KO215" s="366"/>
      <c r="KP215" s="371"/>
      <c r="KQ215" s="364"/>
      <c r="KR215" s="364"/>
      <c r="KS215" s="372"/>
      <c r="KT215" s="366"/>
      <c r="KU215" s="366"/>
      <c r="KV215" s="371"/>
      <c r="KW215" s="364"/>
      <c r="KX215" s="364"/>
      <c r="KY215" s="372"/>
      <c r="KZ215" s="366"/>
      <c r="LA215" s="366"/>
      <c r="LB215" s="371"/>
      <c r="LC215" s="364"/>
      <c r="LD215" s="364"/>
      <c r="LE215" s="372"/>
      <c r="LF215" s="366"/>
      <c r="LG215" s="366"/>
      <c r="LH215" s="371"/>
      <c r="LI215" s="364"/>
      <c r="LJ215" s="364"/>
      <c r="LK215" s="372"/>
      <c r="LL215" s="366"/>
      <c r="LM215" s="366"/>
      <c r="LN215" s="371"/>
      <c r="LO215" s="364"/>
      <c r="LP215" s="364"/>
      <c r="LQ215" s="372"/>
      <c r="LR215" s="366"/>
      <c r="LS215" s="366"/>
      <c r="LT215" s="371"/>
      <c r="LU215" s="364"/>
      <c r="LV215" s="364"/>
      <c r="LW215" s="372"/>
      <c r="LX215" s="366"/>
      <c r="LY215" s="366"/>
      <c r="LZ215" s="371"/>
      <c r="MA215" s="364"/>
      <c r="MB215" s="364"/>
      <c r="MC215" s="372"/>
      <c r="MD215" s="366"/>
      <c r="ME215" s="366"/>
      <c r="MF215" s="371"/>
      <c r="MG215" s="364"/>
      <c r="MH215" s="364"/>
      <c r="MI215" s="372"/>
      <c r="MJ215" s="366"/>
      <c r="MK215" s="366"/>
      <c r="ML215" s="371"/>
      <c r="MM215" s="364"/>
      <c r="MN215" s="364"/>
      <c r="MO215" s="372"/>
      <c r="MP215" s="366"/>
      <c r="MQ215" s="366"/>
      <c r="MR215" s="371"/>
      <c r="MS215" s="364"/>
      <c r="MT215" s="364"/>
      <c r="MU215" s="372"/>
      <c r="MV215" s="366"/>
      <c r="MW215" s="366"/>
      <c r="MX215" s="371"/>
      <c r="MY215" s="364"/>
      <c r="MZ215" s="364"/>
      <c r="NA215" s="372"/>
      <c r="NB215" s="366"/>
      <c r="NC215" s="366"/>
      <c r="ND215" s="371"/>
      <c r="NE215" s="364"/>
      <c r="NF215" s="364"/>
      <c r="NG215" s="372"/>
      <c r="NH215" s="366"/>
      <c r="NI215" s="366"/>
      <c r="NJ215" s="371"/>
      <c r="NK215" s="364"/>
      <c r="NL215" s="364"/>
      <c r="NM215" s="372"/>
      <c r="NN215" s="366"/>
      <c r="NO215" s="366"/>
      <c r="NP215" s="371"/>
      <c r="NQ215" s="364"/>
      <c r="NR215" s="364"/>
      <c r="NS215" s="372"/>
      <c r="NT215" s="366"/>
      <c r="NU215" s="366"/>
      <c r="NV215" s="371"/>
      <c r="NW215" s="364"/>
      <c r="NX215" s="364"/>
      <c r="NY215" s="372"/>
      <c r="NZ215" s="366"/>
      <c r="OA215" s="366"/>
      <c r="OB215" s="371"/>
      <c r="OC215" s="364"/>
      <c r="OD215" s="364"/>
      <c r="OE215" s="372"/>
      <c r="OF215" s="366"/>
      <c r="OG215" s="366"/>
      <c r="OH215" s="371"/>
      <c r="OI215" s="364"/>
      <c r="OJ215" s="364"/>
      <c r="OK215" s="372"/>
      <c r="OL215" s="366"/>
      <c r="OM215" s="366"/>
      <c r="ON215" s="371"/>
      <c r="OO215" s="364"/>
      <c r="OP215" s="364"/>
      <c r="OQ215" s="372"/>
      <c r="OR215" s="366"/>
      <c r="OS215" s="366"/>
      <c r="OT215" s="371"/>
      <c r="OU215" s="364"/>
      <c r="OV215" s="364"/>
      <c r="OW215" s="372"/>
      <c r="OX215" s="366"/>
      <c r="OY215" s="366"/>
      <c r="OZ215" s="371"/>
      <c r="PA215" s="364"/>
      <c r="PB215" s="364"/>
      <c r="PC215" s="372"/>
      <c r="PD215" s="366"/>
      <c r="PE215" s="366"/>
      <c r="PF215" s="371"/>
      <c r="PG215" s="364"/>
      <c r="PH215" s="364"/>
      <c r="PI215" s="372"/>
      <c r="PJ215" s="366"/>
      <c r="PK215" s="366"/>
      <c r="PL215" s="371"/>
      <c r="PM215" s="364"/>
      <c r="PN215" s="364"/>
      <c r="PO215" s="372"/>
      <c r="PP215" s="366"/>
      <c r="PQ215" s="366"/>
      <c r="PR215" s="371"/>
      <c r="PS215" s="364"/>
      <c r="PT215" s="364"/>
      <c r="PU215" s="372"/>
      <c r="PV215" s="366"/>
      <c r="PW215" s="366"/>
    </row>
    <row r="216" spans="1:439" s="348" customFormat="1">
      <c r="A216" s="364"/>
      <c r="B216" s="364"/>
      <c r="C216" s="364"/>
      <c r="D216" s="369"/>
      <c r="E216" s="370"/>
      <c r="F216" s="364"/>
      <c r="G216" s="364"/>
      <c r="H216" s="371"/>
      <c r="I216" s="364"/>
      <c r="J216" s="364"/>
      <c r="K216" s="372"/>
      <c r="L216" s="366"/>
      <c r="N216" s="371"/>
      <c r="O216" s="364"/>
      <c r="P216" s="364"/>
      <c r="Q216" s="372"/>
      <c r="R216" s="366"/>
      <c r="S216" s="366"/>
      <c r="T216" s="371"/>
      <c r="U216" s="364"/>
      <c r="V216" s="364"/>
      <c r="W216" s="372"/>
      <c r="X216" s="366"/>
      <c r="Y216" s="366"/>
      <c r="Z216" s="371"/>
      <c r="AA216" s="364"/>
      <c r="AB216" s="364"/>
      <c r="AC216" s="372"/>
      <c r="AD216" s="366"/>
      <c r="AE216" s="366"/>
      <c r="AF216" s="371"/>
      <c r="AG216" s="364"/>
      <c r="AH216" s="364"/>
      <c r="AI216" s="372"/>
      <c r="AJ216" s="366"/>
      <c r="AK216" s="366"/>
      <c r="AL216" s="371"/>
      <c r="AM216" s="364"/>
      <c r="AN216" s="364"/>
      <c r="AO216" s="372"/>
      <c r="AP216" s="366"/>
      <c r="AQ216" s="366"/>
      <c r="AR216" s="371"/>
      <c r="AS216" s="364"/>
      <c r="AT216" s="364"/>
      <c r="AU216" s="372"/>
      <c r="AV216" s="366"/>
      <c r="AW216" s="366"/>
      <c r="AX216" s="371"/>
      <c r="AY216" s="364"/>
      <c r="AZ216" s="364"/>
      <c r="BA216" s="372"/>
      <c r="BB216" s="366"/>
      <c r="BC216" s="366"/>
      <c r="BD216" s="371"/>
      <c r="BE216" s="364"/>
      <c r="BF216" s="364"/>
      <c r="BG216" s="372"/>
      <c r="BH216" s="366"/>
      <c r="BI216" s="366"/>
      <c r="BJ216" s="371"/>
      <c r="BK216" s="364"/>
      <c r="BL216" s="364"/>
      <c r="BM216" s="372"/>
      <c r="BN216" s="366"/>
      <c r="BO216" s="366"/>
      <c r="BP216" s="371"/>
      <c r="BQ216" s="364"/>
      <c r="BR216" s="364"/>
      <c r="BS216" s="372"/>
      <c r="BT216" s="366"/>
      <c r="BU216" s="366"/>
      <c r="BV216" s="371"/>
      <c r="BW216" s="364"/>
      <c r="BX216" s="364"/>
      <c r="BY216" s="372"/>
      <c r="BZ216" s="366"/>
      <c r="CA216" s="366"/>
      <c r="CB216" s="371"/>
      <c r="CC216" s="364"/>
      <c r="CD216" s="364"/>
      <c r="CE216" s="372"/>
      <c r="CF216" s="366"/>
      <c r="CG216" s="366"/>
      <c r="CH216" s="371"/>
      <c r="CI216" s="364"/>
      <c r="CJ216" s="364"/>
      <c r="CK216" s="372"/>
      <c r="CL216" s="366"/>
      <c r="CM216" s="366"/>
      <c r="CN216" s="371"/>
      <c r="CO216" s="364"/>
      <c r="CP216" s="364"/>
      <c r="CQ216" s="372"/>
      <c r="CR216" s="366"/>
      <c r="CS216" s="366"/>
      <c r="CT216" s="371"/>
      <c r="CU216" s="364"/>
      <c r="CV216" s="364"/>
      <c r="CW216" s="372"/>
      <c r="CX216" s="366"/>
      <c r="CY216" s="366"/>
      <c r="CZ216" s="371"/>
      <c r="DA216" s="364"/>
      <c r="DB216" s="364"/>
      <c r="DC216" s="372"/>
      <c r="DD216" s="366"/>
      <c r="DE216" s="366"/>
      <c r="DF216" s="371"/>
      <c r="DG216" s="364"/>
      <c r="DH216" s="364"/>
      <c r="DI216" s="372"/>
      <c r="DJ216" s="366"/>
      <c r="DK216" s="366"/>
      <c r="DL216" s="371"/>
      <c r="DM216" s="364"/>
      <c r="DN216" s="364"/>
      <c r="DO216" s="372"/>
      <c r="DP216" s="366"/>
      <c r="DQ216" s="366"/>
      <c r="DR216" s="371"/>
      <c r="DS216" s="364"/>
      <c r="DT216" s="364"/>
      <c r="DU216" s="372"/>
      <c r="DV216" s="366"/>
      <c r="DW216" s="366"/>
      <c r="DX216" s="371"/>
      <c r="DY216" s="364"/>
      <c r="DZ216" s="364"/>
      <c r="EA216" s="372"/>
      <c r="EB216" s="366"/>
      <c r="EC216" s="366"/>
      <c r="ED216" s="371"/>
      <c r="EE216" s="364"/>
      <c r="EF216" s="364"/>
      <c r="EG216" s="372"/>
      <c r="EH216" s="366"/>
      <c r="EI216" s="366"/>
      <c r="EJ216" s="371"/>
      <c r="EK216" s="364"/>
      <c r="EL216" s="364"/>
      <c r="EM216" s="372"/>
      <c r="EN216" s="366"/>
      <c r="EO216" s="366"/>
      <c r="EP216" s="371"/>
      <c r="EQ216" s="364"/>
      <c r="ER216" s="364"/>
      <c r="ES216" s="372"/>
      <c r="ET216" s="366"/>
      <c r="EU216" s="366"/>
      <c r="EV216" s="371"/>
      <c r="EW216" s="364"/>
      <c r="EX216" s="364"/>
      <c r="EY216" s="372"/>
      <c r="EZ216" s="366"/>
      <c r="FA216" s="366"/>
      <c r="FB216" s="371"/>
      <c r="FC216" s="364"/>
      <c r="FD216" s="364"/>
      <c r="FE216" s="372"/>
      <c r="FF216" s="366"/>
      <c r="FG216" s="366"/>
      <c r="FH216" s="371"/>
      <c r="FI216" s="364"/>
      <c r="FJ216" s="364"/>
      <c r="FK216" s="372"/>
      <c r="FL216" s="366"/>
      <c r="FM216" s="366"/>
      <c r="FN216" s="371"/>
      <c r="FO216" s="364"/>
      <c r="FP216" s="364"/>
      <c r="FQ216" s="372"/>
      <c r="FR216" s="366"/>
      <c r="FS216" s="366"/>
      <c r="FT216" s="371"/>
      <c r="FU216" s="364"/>
      <c r="FV216" s="364"/>
      <c r="FW216" s="372"/>
      <c r="FX216" s="366"/>
      <c r="FY216" s="366"/>
      <c r="FZ216" s="371"/>
      <c r="GA216" s="364"/>
      <c r="GB216" s="364"/>
      <c r="GC216" s="372"/>
      <c r="GD216" s="366"/>
      <c r="GE216" s="366"/>
      <c r="GF216" s="371"/>
      <c r="GG216" s="364"/>
      <c r="GH216" s="364"/>
      <c r="GI216" s="372"/>
      <c r="GJ216" s="366"/>
      <c r="GK216" s="366"/>
      <c r="GL216" s="371"/>
      <c r="GM216" s="364"/>
      <c r="GN216" s="364"/>
      <c r="GO216" s="372"/>
      <c r="GP216" s="366"/>
      <c r="GQ216" s="366"/>
      <c r="GR216" s="371"/>
      <c r="GS216" s="364"/>
      <c r="GT216" s="364"/>
      <c r="GU216" s="372"/>
      <c r="GV216" s="366"/>
      <c r="GW216" s="366"/>
      <c r="GX216" s="371"/>
      <c r="GY216" s="364"/>
      <c r="GZ216" s="364"/>
      <c r="HA216" s="372"/>
      <c r="HB216" s="366"/>
      <c r="HC216" s="366"/>
      <c r="HD216" s="371"/>
      <c r="HE216" s="364"/>
      <c r="HF216" s="364"/>
      <c r="HG216" s="372"/>
      <c r="HH216" s="366"/>
      <c r="HI216" s="366"/>
      <c r="HJ216" s="371"/>
      <c r="HK216" s="364"/>
      <c r="HL216" s="364"/>
      <c r="HM216" s="372"/>
      <c r="HN216" s="366"/>
      <c r="HO216" s="366"/>
      <c r="HP216" s="371"/>
      <c r="HQ216" s="364"/>
      <c r="HR216" s="364"/>
      <c r="HS216" s="372"/>
      <c r="HT216" s="366"/>
      <c r="HU216" s="366"/>
      <c r="HV216" s="371"/>
      <c r="HW216" s="364"/>
      <c r="HX216" s="364"/>
      <c r="HY216" s="372"/>
      <c r="HZ216" s="366"/>
      <c r="IA216" s="366"/>
      <c r="IB216" s="371"/>
      <c r="IC216" s="364"/>
      <c r="ID216" s="364"/>
      <c r="IE216" s="372"/>
      <c r="IF216" s="366"/>
      <c r="IG216" s="366"/>
      <c r="IH216" s="371"/>
      <c r="II216" s="364"/>
      <c r="IJ216" s="364"/>
      <c r="IK216" s="372"/>
      <c r="IL216" s="366"/>
      <c r="IM216" s="366"/>
      <c r="IN216" s="371"/>
      <c r="IO216" s="364"/>
      <c r="IP216" s="364"/>
      <c r="IQ216" s="372"/>
      <c r="IR216" s="366"/>
      <c r="IS216" s="366"/>
      <c r="IT216" s="371"/>
      <c r="IU216" s="364"/>
      <c r="IV216" s="364"/>
      <c r="IW216" s="372"/>
      <c r="IX216" s="366"/>
      <c r="IY216" s="366"/>
      <c r="IZ216" s="371"/>
      <c r="JA216" s="364"/>
      <c r="JB216" s="364"/>
      <c r="JC216" s="372"/>
      <c r="JD216" s="366"/>
      <c r="JE216" s="366"/>
      <c r="JF216" s="371"/>
      <c r="JG216" s="364"/>
      <c r="JH216" s="364"/>
      <c r="JI216" s="372"/>
      <c r="JJ216" s="366"/>
      <c r="JK216" s="366"/>
      <c r="JL216" s="371"/>
      <c r="JM216" s="364"/>
      <c r="JN216" s="364"/>
      <c r="JO216" s="372"/>
      <c r="JP216" s="366"/>
      <c r="JQ216" s="366"/>
      <c r="JR216" s="371"/>
      <c r="JS216" s="364"/>
      <c r="JT216" s="364"/>
      <c r="JU216" s="372"/>
      <c r="JV216" s="366"/>
      <c r="JW216" s="366"/>
      <c r="JX216" s="371"/>
      <c r="JY216" s="364"/>
      <c r="JZ216" s="364"/>
      <c r="KA216" s="372"/>
      <c r="KB216" s="366"/>
      <c r="KC216" s="366"/>
      <c r="KD216" s="371"/>
      <c r="KE216" s="364"/>
      <c r="KF216" s="364"/>
      <c r="KG216" s="372"/>
      <c r="KH216" s="366"/>
      <c r="KI216" s="366"/>
      <c r="KJ216" s="371"/>
      <c r="KK216" s="364"/>
      <c r="KL216" s="364"/>
      <c r="KM216" s="372"/>
      <c r="KN216" s="366"/>
      <c r="KO216" s="366"/>
      <c r="KP216" s="371"/>
      <c r="KQ216" s="364"/>
      <c r="KR216" s="364"/>
      <c r="KS216" s="372"/>
      <c r="KT216" s="366"/>
      <c r="KU216" s="366"/>
      <c r="KV216" s="371"/>
      <c r="KW216" s="364"/>
      <c r="KX216" s="364"/>
      <c r="KY216" s="372"/>
      <c r="KZ216" s="366"/>
      <c r="LA216" s="366"/>
      <c r="LB216" s="371"/>
      <c r="LC216" s="364"/>
      <c r="LD216" s="364"/>
      <c r="LE216" s="372"/>
      <c r="LF216" s="366"/>
      <c r="LG216" s="366"/>
      <c r="LH216" s="371"/>
      <c r="LI216" s="364"/>
      <c r="LJ216" s="364"/>
      <c r="LK216" s="372"/>
      <c r="LL216" s="366"/>
      <c r="LM216" s="366"/>
      <c r="LN216" s="371"/>
      <c r="LO216" s="364"/>
      <c r="LP216" s="364"/>
      <c r="LQ216" s="372"/>
      <c r="LR216" s="366"/>
      <c r="LS216" s="366"/>
      <c r="LT216" s="371"/>
      <c r="LU216" s="364"/>
      <c r="LV216" s="364"/>
      <c r="LW216" s="372"/>
      <c r="LX216" s="366"/>
      <c r="LY216" s="366"/>
      <c r="LZ216" s="371"/>
      <c r="MA216" s="364"/>
      <c r="MB216" s="364"/>
      <c r="MC216" s="372"/>
      <c r="MD216" s="366"/>
      <c r="ME216" s="366"/>
      <c r="MF216" s="371"/>
      <c r="MG216" s="364"/>
      <c r="MH216" s="364"/>
      <c r="MI216" s="372"/>
      <c r="MJ216" s="366"/>
      <c r="MK216" s="366"/>
      <c r="ML216" s="371"/>
      <c r="MM216" s="364"/>
      <c r="MN216" s="364"/>
      <c r="MO216" s="372"/>
      <c r="MP216" s="366"/>
      <c r="MQ216" s="366"/>
      <c r="MR216" s="371"/>
      <c r="MS216" s="364"/>
      <c r="MT216" s="364"/>
      <c r="MU216" s="372"/>
      <c r="MV216" s="366"/>
      <c r="MW216" s="366"/>
      <c r="MX216" s="371"/>
      <c r="MY216" s="364"/>
      <c r="MZ216" s="364"/>
      <c r="NA216" s="372"/>
      <c r="NB216" s="366"/>
      <c r="NC216" s="366"/>
      <c r="ND216" s="371"/>
      <c r="NE216" s="364"/>
      <c r="NF216" s="364"/>
      <c r="NG216" s="372"/>
      <c r="NH216" s="366"/>
      <c r="NI216" s="366"/>
      <c r="NJ216" s="371"/>
      <c r="NK216" s="364"/>
      <c r="NL216" s="364"/>
      <c r="NM216" s="372"/>
      <c r="NN216" s="366"/>
      <c r="NO216" s="366"/>
      <c r="NP216" s="371"/>
      <c r="NQ216" s="364"/>
      <c r="NR216" s="364"/>
      <c r="NS216" s="372"/>
      <c r="NT216" s="366"/>
      <c r="NU216" s="366"/>
      <c r="NV216" s="371"/>
      <c r="NW216" s="364"/>
      <c r="NX216" s="364"/>
      <c r="NY216" s="372"/>
      <c r="NZ216" s="366"/>
      <c r="OA216" s="366"/>
      <c r="OB216" s="371"/>
      <c r="OC216" s="364"/>
      <c r="OD216" s="364"/>
      <c r="OE216" s="372"/>
      <c r="OF216" s="366"/>
      <c r="OG216" s="366"/>
      <c r="OH216" s="371"/>
      <c r="OI216" s="364"/>
      <c r="OJ216" s="364"/>
      <c r="OK216" s="372"/>
      <c r="OL216" s="366"/>
      <c r="OM216" s="366"/>
      <c r="ON216" s="371"/>
      <c r="OO216" s="364"/>
      <c r="OP216" s="364"/>
      <c r="OQ216" s="372"/>
      <c r="OR216" s="366"/>
      <c r="OS216" s="366"/>
      <c r="OT216" s="371"/>
      <c r="OU216" s="364"/>
      <c r="OV216" s="364"/>
      <c r="OW216" s="372"/>
      <c r="OX216" s="366"/>
      <c r="OY216" s="366"/>
      <c r="OZ216" s="371"/>
      <c r="PA216" s="364"/>
      <c r="PB216" s="364"/>
      <c r="PC216" s="372"/>
      <c r="PD216" s="366"/>
      <c r="PE216" s="366"/>
      <c r="PF216" s="371"/>
      <c r="PG216" s="364"/>
      <c r="PH216" s="364"/>
      <c r="PI216" s="372"/>
      <c r="PJ216" s="366"/>
      <c r="PK216" s="366"/>
      <c r="PL216" s="371"/>
      <c r="PM216" s="364"/>
      <c r="PN216" s="364"/>
      <c r="PO216" s="372"/>
      <c r="PP216" s="366"/>
      <c r="PQ216" s="366"/>
      <c r="PR216" s="371"/>
      <c r="PS216" s="364"/>
      <c r="PT216" s="364"/>
      <c r="PU216" s="372"/>
      <c r="PV216" s="366"/>
      <c r="PW216" s="366"/>
    </row>
    <row r="217" spans="1:439" s="348" customFormat="1">
      <c r="A217" s="364"/>
      <c r="B217" s="364"/>
      <c r="C217" s="364"/>
      <c r="D217" s="373"/>
      <c r="E217" s="374"/>
      <c r="F217" s="360"/>
      <c r="G217" s="360"/>
      <c r="H217" s="375"/>
      <c r="I217" s="360"/>
      <c r="J217" s="360"/>
      <c r="K217" s="358"/>
      <c r="L217" s="359"/>
      <c r="N217" s="375"/>
      <c r="O217" s="360"/>
      <c r="P217" s="360"/>
      <c r="Q217" s="358"/>
      <c r="R217" s="359"/>
      <c r="S217" s="359"/>
      <c r="T217" s="375"/>
      <c r="U217" s="360"/>
      <c r="V217" s="360"/>
      <c r="W217" s="358"/>
      <c r="X217" s="359"/>
      <c r="Y217" s="359"/>
      <c r="Z217" s="375"/>
      <c r="AA217" s="360"/>
      <c r="AB217" s="360"/>
      <c r="AC217" s="358"/>
      <c r="AD217" s="359"/>
      <c r="AE217" s="359"/>
      <c r="AF217" s="375"/>
      <c r="AG217" s="360"/>
      <c r="AH217" s="360"/>
      <c r="AI217" s="358"/>
      <c r="AJ217" s="359"/>
      <c r="AK217" s="359"/>
      <c r="AL217" s="375"/>
      <c r="AM217" s="360"/>
      <c r="AN217" s="360"/>
      <c r="AO217" s="358"/>
      <c r="AP217" s="359"/>
      <c r="AQ217" s="359"/>
      <c r="AR217" s="375"/>
      <c r="AS217" s="360"/>
      <c r="AT217" s="360"/>
      <c r="AU217" s="358"/>
      <c r="AV217" s="359"/>
      <c r="AW217" s="359"/>
      <c r="AX217" s="375"/>
      <c r="AY217" s="360"/>
      <c r="AZ217" s="360"/>
      <c r="BA217" s="358"/>
      <c r="BB217" s="359"/>
      <c r="BC217" s="359"/>
      <c r="BD217" s="375"/>
      <c r="BE217" s="360"/>
      <c r="BF217" s="360"/>
      <c r="BG217" s="358"/>
      <c r="BH217" s="359"/>
      <c r="BI217" s="359"/>
      <c r="BJ217" s="375"/>
      <c r="BK217" s="360"/>
      <c r="BL217" s="360"/>
      <c r="BM217" s="358"/>
      <c r="BN217" s="359"/>
      <c r="BO217" s="359"/>
      <c r="BP217" s="375"/>
      <c r="BQ217" s="360"/>
      <c r="BR217" s="360"/>
      <c r="BS217" s="358"/>
      <c r="BT217" s="359"/>
      <c r="BU217" s="359"/>
      <c r="BV217" s="375"/>
      <c r="BW217" s="360"/>
      <c r="BX217" s="360"/>
      <c r="BY217" s="358"/>
      <c r="BZ217" s="359"/>
      <c r="CA217" s="359"/>
      <c r="CB217" s="375"/>
      <c r="CC217" s="360"/>
      <c r="CD217" s="360"/>
      <c r="CE217" s="358"/>
      <c r="CF217" s="359"/>
      <c r="CG217" s="359"/>
      <c r="CH217" s="375"/>
      <c r="CI217" s="360"/>
      <c r="CJ217" s="360"/>
      <c r="CK217" s="358"/>
      <c r="CL217" s="359"/>
      <c r="CM217" s="359"/>
      <c r="CN217" s="375"/>
      <c r="CO217" s="360"/>
      <c r="CP217" s="360"/>
      <c r="CQ217" s="358"/>
      <c r="CR217" s="359"/>
      <c r="CS217" s="359"/>
      <c r="CT217" s="375"/>
      <c r="CU217" s="360"/>
      <c r="CV217" s="360"/>
      <c r="CW217" s="358"/>
      <c r="CX217" s="359"/>
      <c r="CY217" s="359"/>
      <c r="CZ217" s="375"/>
      <c r="DA217" s="360"/>
      <c r="DB217" s="360"/>
      <c r="DC217" s="358"/>
      <c r="DD217" s="359"/>
      <c r="DE217" s="359"/>
      <c r="DF217" s="375"/>
      <c r="DG217" s="360"/>
      <c r="DH217" s="360"/>
      <c r="DI217" s="358"/>
      <c r="DJ217" s="359"/>
      <c r="DK217" s="359"/>
      <c r="DL217" s="375"/>
      <c r="DM217" s="360"/>
      <c r="DN217" s="360"/>
      <c r="DO217" s="358"/>
      <c r="DP217" s="359"/>
      <c r="DQ217" s="359"/>
      <c r="DR217" s="375"/>
      <c r="DS217" s="360"/>
      <c r="DT217" s="360"/>
      <c r="DU217" s="358"/>
      <c r="DV217" s="359"/>
      <c r="DW217" s="359"/>
      <c r="DX217" s="375"/>
      <c r="DY217" s="360"/>
      <c r="DZ217" s="360"/>
      <c r="EA217" s="358"/>
      <c r="EB217" s="359"/>
      <c r="EC217" s="359"/>
      <c r="ED217" s="375"/>
      <c r="EE217" s="360"/>
      <c r="EF217" s="360"/>
      <c r="EG217" s="358"/>
      <c r="EH217" s="359"/>
      <c r="EI217" s="359"/>
      <c r="EJ217" s="375"/>
      <c r="EK217" s="360"/>
      <c r="EL217" s="360"/>
      <c r="EM217" s="358"/>
      <c r="EN217" s="359"/>
      <c r="EO217" s="359"/>
      <c r="EP217" s="375"/>
      <c r="EQ217" s="360"/>
      <c r="ER217" s="360"/>
      <c r="ES217" s="358"/>
      <c r="ET217" s="359"/>
      <c r="EU217" s="359"/>
      <c r="EV217" s="375"/>
      <c r="EW217" s="360"/>
      <c r="EX217" s="360"/>
      <c r="EY217" s="358"/>
      <c r="EZ217" s="359"/>
      <c r="FA217" s="359"/>
      <c r="FB217" s="375"/>
      <c r="FC217" s="360"/>
      <c r="FD217" s="360"/>
      <c r="FE217" s="358"/>
      <c r="FF217" s="359"/>
      <c r="FG217" s="359"/>
      <c r="FH217" s="375"/>
      <c r="FI217" s="360"/>
      <c r="FJ217" s="360"/>
      <c r="FK217" s="358"/>
      <c r="FL217" s="359"/>
      <c r="FM217" s="359"/>
      <c r="FN217" s="375"/>
      <c r="FO217" s="360"/>
      <c r="FP217" s="360"/>
      <c r="FQ217" s="358"/>
      <c r="FR217" s="359"/>
      <c r="FS217" s="359"/>
      <c r="FT217" s="375"/>
      <c r="FU217" s="360"/>
      <c r="FV217" s="360"/>
      <c r="FW217" s="358"/>
      <c r="FX217" s="359"/>
      <c r="FY217" s="359"/>
      <c r="FZ217" s="375"/>
      <c r="GA217" s="360"/>
      <c r="GB217" s="360"/>
      <c r="GC217" s="358"/>
      <c r="GD217" s="359"/>
      <c r="GE217" s="359"/>
      <c r="GF217" s="375"/>
      <c r="GG217" s="360"/>
      <c r="GH217" s="360"/>
      <c r="GI217" s="358"/>
      <c r="GJ217" s="359"/>
      <c r="GK217" s="359"/>
      <c r="GL217" s="375"/>
      <c r="GM217" s="360"/>
      <c r="GN217" s="360"/>
      <c r="GO217" s="358"/>
      <c r="GP217" s="359"/>
      <c r="GQ217" s="359"/>
      <c r="GR217" s="375"/>
      <c r="GS217" s="360"/>
      <c r="GT217" s="360"/>
      <c r="GU217" s="358"/>
      <c r="GV217" s="359"/>
      <c r="GW217" s="359"/>
      <c r="GX217" s="375"/>
      <c r="GY217" s="360"/>
      <c r="GZ217" s="360"/>
      <c r="HA217" s="358"/>
      <c r="HB217" s="359"/>
      <c r="HC217" s="359"/>
      <c r="HD217" s="375"/>
      <c r="HE217" s="360"/>
      <c r="HF217" s="360"/>
      <c r="HG217" s="358"/>
      <c r="HH217" s="359"/>
      <c r="HI217" s="359"/>
      <c r="HJ217" s="375"/>
      <c r="HK217" s="360"/>
      <c r="HL217" s="360"/>
      <c r="HM217" s="358"/>
      <c r="HN217" s="359"/>
      <c r="HO217" s="359"/>
      <c r="HP217" s="375"/>
      <c r="HQ217" s="360"/>
      <c r="HR217" s="360"/>
      <c r="HS217" s="358"/>
      <c r="HT217" s="359"/>
      <c r="HU217" s="359"/>
      <c r="HV217" s="375"/>
      <c r="HW217" s="360"/>
      <c r="HX217" s="360"/>
      <c r="HY217" s="358"/>
      <c r="HZ217" s="359"/>
      <c r="IA217" s="359"/>
      <c r="IB217" s="375"/>
      <c r="IC217" s="360"/>
      <c r="ID217" s="360"/>
      <c r="IE217" s="358"/>
      <c r="IF217" s="359"/>
      <c r="IG217" s="359"/>
      <c r="IH217" s="375"/>
      <c r="II217" s="360"/>
      <c r="IJ217" s="360"/>
      <c r="IK217" s="358"/>
      <c r="IL217" s="359"/>
      <c r="IM217" s="359"/>
      <c r="IN217" s="375"/>
      <c r="IO217" s="360"/>
      <c r="IP217" s="360"/>
      <c r="IQ217" s="358"/>
      <c r="IR217" s="359"/>
      <c r="IS217" s="359"/>
      <c r="IT217" s="375"/>
      <c r="IU217" s="360"/>
      <c r="IV217" s="360"/>
      <c r="IW217" s="358"/>
      <c r="IX217" s="359"/>
      <c r="IY217" s="359"/>
      <c r="IZ217" s="375"/>
      <c r="JA217" s="360"/>
      <c r="JB217" s="360"/>
      <c r="JC217" s="358"/>
      <c r="JD217" s="359"/>
      <c r="JE217" s="359"/>
      <c r="JF217" s="375"/>
      <c r="JG217" s="360"/>
      <c r="JH217" s="360"/>
      <c r="JI217" s="358"/>
      <c r="JJ217" s="359"/>
      <c r="JK217" s="359"/>
      <c r="JL217" s="375"/>
      <c r="JM217" s="360"/>
      <c r="JN217" s="360"/>
      <c r="JO217" s="358"/>
      <c r="JP217" s="359"/>
      <c r="JQ217" s="359"/>
      <c r="JR217" s="375"/>
      <c r="JS217" s="360"/>
      <c r="JT217" s="360"/>
      <c r="JU217" s="358"/>
      <c r="JV217" s="359"/>
      <c r="JW217" s="359"/>
      <c r="JX217" s="375"/>
      <c r="JY217" s="360"/>
      <c r="JZ217" s="360"/>
      <c r="KA217" s="358"/>
      <c r="KB217" s="359"/>
      <c r="KC217" s="359"/>
      <c r="KD217" s="375"/>
      <c r="KE217" s="360"/>
      <c r="KF217" s="360"/>
      <c r="KG217" s="358"/>
      <c r="KH217" s="359"/>
      <c r="KI217" s="359"/>
      <c r="KJ217" s="375"/>
      <c r="KK217" s="360"/>
      <c r="KL217" s="360"/>
      <c r="KM217" s="358"/>
      <c r="KN217" s="359"/>
      <c r="KO217" s="359"/>
      <c r="KP217" s="375"/>
      <c r="KQ217" s="360"/>
      <c r="KR217" s="360"/>
      <c r="KS217" s="358"/>
      <c r="KT217" s="359"/>
      <c r="KU217" s="359"/>
      <c r="KV217" s="375"/>
      <c r="KW217" s="360"/>
      <c r="KX217" s="360"/>
      <c r="KY217" s="358"/>
      <c r="KZ217" s="359"/>
      <c r="LA217" s="359"/>
      <c r="LB217" s="375"/>
      <c r="LC217" s="360"/>
      <c r="LD217" s="360"/>
      <c r="LE217" s="358"/>
      <c r="LF217" s="359"/>
      <c r="LG217" s="359"/>
      <c r="LH217" s="375"/>
      <c r="LI217" s="360"/>
      <c r="LJ217" s="360"/>
      <c r="LK217" s="358"/>
      <c r="LL217" s="359"/>
      <c r="LM217" s="359"/>
      <c r="LN217" s="375"/>
      <c r="LO217" s="360"/>
      <c r="LP217" s="360"/>
      <c r="LQ217" s="358"/>
      <c r="LR217" s="359"/>
      <c r="LS217" s="359"/>
      <c r="LT217" s="375"/>
      <c r="LU217" s="360"/>
      <c r="LV217" s="360"/>
      <c r="LW217" s="358"/>
      <c r="LX217" s="359"/>
      <c r="LY217" s="359"/>
      <c r="LZ217" s="375"/>
      <c r="MA217" s="360"/>
      <c r="MB217" s="360"/>
      <c r="MC217" s="358"/>
      <c r="MD217" s="359"/>
      <c r="ME217" s="359"/>
      <c r="MF217" s="375"/>
      <c r="MG217" s="360"/>
      <c r="MH217" s="360"/>
      <c r="MI217" s="358"/>
      <c r="MJ217" s="359"/>
      <c r="MK217" s="359"/>
      <c r="ML217" s="375"/>
      <c r="MM217" s="360"/>
      <c r="MN217" s="360"/>
      <c r="MO217" s="358"/>
      <c r="MP217" s="359"/>
      <c r="MQ217" s="359"/>
      <c r="MR217" s="375"/>
      <c r="MS217" s="360"/>
      <c r="MT217" s="360"/>
      <c r="MU217" s="358"/>
      <c r="MV217" s="359"/>
      <c r="MW217" s="359"/>
      <c r="MX217" s="375"/>
      <c r="MY217" s="360"/>
      <c r="MZ217" s="360"/>
      <c r="NA217" s="358"/>
      <c r="NB217" s="359"/>
      <c r="NC217" s="359"/>
      <c r="ND217" s="375"/>
      <c r="NE217" s="360"/>
      <c r="NF217" s="360"/>
      <c r="NG217" s="358"/>
      <c r="NH217" s="359"/>
      <c r="NI217" s="359"/>
      <c r="NJ217" s="375"/>
      <c r="NK217" s="360"/>
      <c r="NL217" s="360"/>
      <c r="NM217" s="358"/>
      <c r="NN217" s="359"/>
      <c r="NO217" s="359"/>
      <c r="NP217" s="375"/>
      <c r="NQ217" s="360"/>
      <c r="NR217" s="360"/>
      <c r="NS217" s="358"/>
      <c r="NT217" s="359"/>
      <c r="NU217" s="359"/>
      <c r="NV217" s="375"/>
      <c r="NW217" s="360"/>
      <c r="NX217" s="360"/>
      <c r="NY217" s="358"/>
      <c r="NZ217" s="359"/>
      <c r="OA217" s="359"/>
      <c r="OB217" s="375"/>
      <c r="OC217" s="360"/>
      <c r="OD217" s="360"/>
      <c r="OE217" s="358"/>
      <c r="OF217" s="359"/>
      <c r="OG217" s="359"/>
      <c r="OH217" s="375"/>
      <c r="OI217" s="360"/>
      <c r="OJ217" s="360"/>
      <c r="OK217" s="358"/>
      <c r="OL217" s="359"/>
      <c r="OM217" s="359"/>
      <c r="ON217" s="375"/>
      <c r="OO217" s="360"/>
      <c r="OP217" s="360"/>
      <c r="OQ217" s="358"/>
      <c r="OR217" s="359"/>
      <c r="OS217" s="359"/>
      <c r="OT217" s="375"/>
      <c r="OU217" s="360"/>
      <c r="OV217" s="360"/>
      <c r="OW217" s="358"/>
      <c r="OX217" s="359"/>
      <c r="OY217" s="359"/>
      <c r="OZ217" s="375"/>
      <c r="PA217" s="360"/>
      <c r="PB217" s="360"/>
      <c r="PC217" s="358"/>
      <c r="PD217" s="359"/>
      <c r="PE217" s="359"/>
      <c r="PF217" s="375"/>
      <c r="PG217" s="360"/>
      <c r="PH217" s="360"/>
      <c r="PI217" s="358"/>
      <c r="PJ217" s="359"/>
      <c r="PK217" s="359"/>
      <c r="PL217" s="375"/>
      <c r="PM217" s="360"/>
      <c r="PN217" s="360"/>
      <c r="PO217" s="358"/>
      <c r="PP217" s="359"/>
      <c r="PQ217" s="359"/>
      <c r="PR217" s="375"/>
      <c r="PS217" s="360"/>
      <c r="PT217" s="360"/>
      <c r="PU217" s="358"/>
      <c r="PV217" s="359"/>
      <c r="PW217" s="359"/>
    </row>
    <row r="218" spans="1:439" s="348" customFormat="1">
      <c r="A218" s="360"/>
      <c r="B218" s="360"/>
      <c r="C218" s="360"/>
      <c r="D218" s="369"/>
      <c r="E218" s="370"/>
      <c r="F218" s="364"/>
      <c r="G218" s="364"/>
      <c r="H218" s="371"/>
      <c r="I218" s="364"/>
      <c r="J218" s="364"/>
      <c r="K218" s="372"/>
      <c r="L218" s="366"/>
      <c r="N218" s="371"/>
      <c r="O218" s="364"/>
      <c r="P218" s="364"/>
      <c r="Q218" s="372"/>
      <c r="R218" s="366"/>
      <c r="S218" s="366"/>
      <c r="T218" s="371"/>
      <c r="U218" s="364"/>
      <c r="V218" s="364"/>
      <c r="W218" s="372"/>
      <c r="X218" s="366"/>
      <c r="Y218" s="366"/>
      <c r="Z218" s="371"/>
      <c r="AA218" s="364"/>
      <c r="AB218" s="364"/>
      <c r="AC218" s="372"/>
      <c r="AD218" s="366"/>
      <c r="AE218" s="366"/>
      <c r="AF218" s="371"/>
      <c r="AG218" s="364"/>
      <c r="AH218" s="364"/>
      <c r="AI218" s="372"/>
      <c r="AJ218" s="366"/>
      <c r="AK218" s="366"/>
      <c r="AL218" s="371"/>
      <c r="AM218" s="364"/>
      <c r="AN218" s="364"/>
      <c r="AO218" s="372"/>
      <c r="AP218" s="366"/>
      <c r="AQ218" s="366"/>
      <c r="AR218" s="371"/>
      <c r="AS218" s="364"/>
      <c r="AT218" s="364"/>
      <c r="AU218" s="372"/>
      <c r="AV218" s="366"/>
      <c r="AW218" s="366"/>
      <c r="AX218" s="371"/>
      <c r="AY218" s="364"/>
      <c r="AZ218" s="364"/>
      <c r="BA218" s="372"/>
      <c r="BB218" s="366"/>
      <c r="BC218" s="366"/>
      <c r="BD218" s="371"/>
      <c r="BE218" s="364"/>
      <c r="BF218" s="364"/>
      <c r="BG218" s="372"/>
      <c r="BH218" s="366"/>
      <c r="BI218" s="366"/>
      <c r="BJ218" s="371"/>
      <c r="BK218" s="364"/>
      <c r="BL218" s="364"/>
      <c r="BM218" s="372"/>
      <c r="BN218" s="366"/>
      <c r="BO218" s="366"/>
      <c r="BP218" s="371"/>
      <c r="BQ218" s="364"/>
      <c r="BR218" s="364"/>
      <c r="BS218" s="372"/>
      <c r="BT218" s="366"/>
      <c r="BU218" s="366"/>
      <c r="BV218" s="371"/>
      <c r="BW218" s="364"/>
      <c r="BX218" s="364"/>
      <c r="BY218" s="372"/>
      <c r="BZ218" s="366"/>
      <c r="CA218" s="366"/>
      <c r="CB218" s="371"/>
      <c r="CC218" s="364"/>
      <c r="CD218" s="364"/>
      <c r="CE218" s="372"/>
      <c r="CF218" s="366"/>
      <c r="CG218" s="366"/>
      <c r="CH218" s="371"/>
      <c r="CI218" s="364"/>
      <c r="CJ218" s="364"/>
      <c r="CK218" s="372"/>
      <c r="CL218" s="366"/>
      <c r="CM218" s="366"/>
      <c r="CN218" s="371"/>
      <c r="CO218" s="364"/>
      <c r="CP218" s="364"/>
      <c r="CQ218" s="372"/>
      <c r="CR218" s="366"/>
      <c r="CS218" s="366"/>
      <c r="CT218" s="371"/>
      <c r="CU218" s="364"/>
      <c r="CV218" s="364"/>
      <c r="CW218" s="372"/>
      <c r="CX218" s="366"/>
      <c r="CY218" s="366"/>
      <c r="CZ218" s="371"/>
      <c r="DA218" s="364"/>
      <c r="DB218" s="364"/>
      <c r="DC218" s="372"/>
      <c r="DD218" s="366"/>
      <c r="DE218" s="366"/>
      <c r="DF218" s="371"/>
      <c r="DG218" s="364"/>
      <c r="DH218" s="364"/>
      <c r="DI218" s="372"/>
      <c r="DJ218" s="366"/>
      <c r="DK218" s="366"/>
      <c r="DL218" s="371"/>
      <c r="DM218" s="364"/>
      <c r="DN218" s="364"/>
      <c r="DO218" s="372"/>
      <c r="DP218" s="366"/>
      <c r="DQ218" s="366"/>
      <c r="DR218" s="371"/>
      <c r="DS218" s="364"/>
      <c r="DT218" s="364"/>
      <c r="DU218" s="372"/>
      <c r="DV218" s="366"/>
      <c r="DW218" s="366"/>
      <c r="DX218" s="371"/>
      <c r="DY218" s="364"/>
      <c r="DZ218" s="364"/>
      <c r="EA218" s="372"/>
      <c r="EB218" s="366"/>
      <c r="EC218" s="366"/>
      <c r="ED218" s="371"/>
      <c r="EE218" s="364"/>
      <c r="EF218" s="364"/>
      <c r="EG218" s="372"/>
      <c r="EH218" s="366"/>
      <c r="EI218" s="366"/>
      <c r="EJ218" s="371"/>
      <c r="EK218" s="364"/>
      <c r="EL218" s="364"/>
      <c r="EM218" s="372"/>
      <c r="EN218" s="366"/>
      <c r="EO218" s="366"/>
      <c r="EP218" s="371"/>
      <c r="EQ218" s="364"/>
      <c r="ER218" s="364"/>
      <c r="ES218" s="372"/>
      <c r="ET218" s="366"/>
      <c r="EU218" s="366"/>
      <c r="EV218" s="371"/>
      <c r="EW218" s="364"/>
      <c r="EX218" s="364"/>
      <c r="EY218" s="372"/>
      <c r="EZ218" s="366"/>
      <c r="FA218" s="366"/>
      <c r="FB218" s="371"/>
      <c r="FC218" s="364"/>
      <c r="FD218" s="364"/>
      <c r="FE218" s="372"/>
      <c r="FF218" s="366"/>
      <c r="FG218" s="366"/>
      <c r="FH218" s="371"/>
      <c r="FI218" s="364"/>
      <c r="FJ218" s="364"/>
      <c r="FK218" s="372"/>
      <c r="FL218" s="366"/>
      <c r="FM218" s="366"/>
      <c r="FN218" s="371"/>
      <c r="FO218" s="364"/>
      <c r="FP218" s="364"/>
      <c r="FQ218" s="372"/>
      <c r="FR218" s="366"/>
      <c r="FS218" s="366"/>
      <c r="FT218" s="371"/>
      <c r="FU218" s="364"/>
      <c r="FV218" s="364"/>
      <c r="FW218" s="372"/>
      <c r="FX218" s="366"/>
      <c r="FY218" s="366"/>
      <c r="FZ218" s="371"/>
      <c r="GA218" s="364"/>
      <c r="GB218" s="364"/>
      <c r="GC218" s="372"/>
      <c r="GD218" s="366"/>
      <c r="GE218" s="366"/>
      <c r="GF218" s="371"/>
      <c r="GG218" s="364"/>
      <c r="GH218" s="364"/>
      <c r="GI218" s="372"/>
      <c r="GJ218" s="366"/>
      <c r="GK218" s="366"/>
      <c r="GL218" s="371"/>
      <c r="GM218" s="364"/>
      <c r="GN218" s="364"/>
      <c r="GO218" s="372"/>
      <c r="GP218" s="366"/>
      <c r="GQ218" s="366"/>
      <c r="GR218" s="371"/>
      <c r="GS218" s="364"/>
      <c r="GT218" s="364"/>
      <c r="GU218" s="372"/>
      <c r="GV218" s="366"/>
      <c r="GW218" s="366"/>
      <c r="GX218" s="371"/>
      <c r="GY218" s="364"/>
      <c r="GZ218" s="364"/>
      <c r="HA218" s="372"/>
      <c r="HB218" s="366"/>
      <c r="HC218" s="366"/>
      <c r="HD218" s="371"/>
      <c r="HE218" s="364"/>
      <c r="HF218" s="364"/>
      <c r="HG218" s="372"/>
      <c r="HH218" s="366"/>
      <c r="HI218" s="366"/>
      <c r="HJ218" s="371"/>
      <c r="HK218" s="364"/>
      <c r="HL218" s="364"/>
      <c r="HM218" s="372"/>
      <c r="HN218" s="366"/>
      <c r="HO218" s="366"/>
      <c r="HP218" s="371"/>
      <c r="HQ218" s="364"/>
      <c r="HR218" s="364"/>
      <c r="HS218" s="372"/>
      <c r="HT218" s="366"/>
      <c r="HU218" s="366"/>
      <c r="HV218" s="371"/>
      <c r="HW218" s="364"/>
      <c r="HX218" s="364"/>
      <c r="HY218" s="372"/>
      <c r="HZ218" s="366"/>
      <c r="IA218" s="366"/>
      <c r="IB218" s="371"/>
      <c r="IC218" s="364"/>
      <c r="ID218" s="364"/>
      <c r="IE218" s="372"/>
      <c r="IF218" s="366"/>
      <c r="IG218" s="366"/>
      <c r="IH218" s="371"/>
      <c r="II218" s="364"/>
      <c r="IJ218" s="364"/>
      <c r="IK218" s="372"/>
      <c r="IL218" s="366"/>
      <c r="IM218" s="366"/>
      <c r="IN218" s="371"/>
      <c r="IO218" s="364"/>
      <c r="IP218" s="364"/>
      <c r="IQ218" s="372"/>
      <c r="IR218" s="366"/>
      <c r="IS218" s="366"/>
      <c r="IT218" s="371"/>
      <c r="IU218" s="364"/>
      <c r="IV218" s="364"/>
      <c r="IW218" s="372"/>
      <c r="IX218" s="366"/>
      <c r="IY218" s="366"/>
      <c r="IZ218" s="371"/>
      <c r="JA218" s="364"/>
      <c r="JB218" s="364"/>
      <c r="JC218" s="372"/>
      <c r="JD218" s="366"/>
      <c r="JE218" s="366"/>
      <c r="JF218" s="371"/>
      <c r="JG218" s="364"/>
      <c r="JH218" s="364"/>
      <c r="JI218" s="372"/>
      <c r="JJ218" s="366"/>
      <c r="JK218" s="366"/>
      <c r="JL218" s="371"/>
      <c r="JM218" s="364"/>
      <c r="JN218" s="364"/>
      <c r="JO218" s="372"/>
      <c r="JP218" s="366"/>
      <c r="JQ218" s="366"/>
      <c r="JR218" s="371"/>
      <c r="JS218" s="364"/>
      <c r="JT218" s="364"/>
      <c r="JU218" s="372"/>
      <c r="JV218" s="366"/>
      <c r="JW218" s="366"/>
      <c r="JX218" s="371"/>
      <c r="JY218" s="364"/>
      <c r="JZ218" s="364"/>
      <c r="KA218" s="372"/>
      <c r="KB218" s="366"/>
      <c r="KC218" s="366"/>
      <c r="KD218" s="371"/>
      <c r="KE218" s="364"/>
      <c r="KF218" s="364"/>
      <c r="KG218" s="372"/>
      <c r="KH218" s="366"/>
      <c r="KI218" s="366"/>
      <c r="KJ218" s="371"/>
      <c r="KK218" s="364"/>
      <c r="KL218" s="364"/>
      <c r="KM218" s="372"/>
      <c r="KN218" s="366"/>
      <c r="KO218" s="366"/>
      <c r="KP218" s="371"/>
      <c r="KQ218" s="364"/>
      <c r="KR218" s="364"/>
      <c r="KS218" s="372"/>
      <c r="KT218" s="366"/>
      <c r="KU218" s="366"/>
      <c r="KV218" s="371"/>
      <c r="KW218" s="364"/>
      <c r="KX218" s="364"/>
      <c r="KY218" s="372"/>
      <c r="KZ218" s="366"/>
      <c r="LA218" s="366"/>
      <c r="LB218" s="371"/>
      <c r="LC218" s="364"/>
      <c r="LD218" s="364"/>
      <c r="LE218" s="372"/>
      <c r="LF218" s="366"/>
      <c r="LG218" s="366"/>
      <c r="LH218" s="371"/>
      <c r="LI218" s="364"/>
      <c r="LJ218" s="364"/>
      <c r="LK218" s="372"/>
      <c r="LL218" s="366"/>
      <c r="LM218" s="366"/>
      <c r="LN218" s="371"/>
      <c r="LO218" s="364"/>
      <c r="LP218" s="364"/>
      <c r="LQ218" s="372"/>
      <c r="LR218" s="366"/>
      <c r="LS218" s="366"/>
      <c r="LT218" s="371"/>
      <c r="LU218" s="364"/>
      <c r="LV218" s="364"/>
      <c r="LW218" s="372"/>
      <c r="LX218" s="366"/>
      <c r="LY218" s="366"/>
      <c r="LZ218" s="371"/>
      <c r="MA218" s="364"/>
      <c r="MB218" s="364"/>
      <c r="MC218" s="372"/>
      <c r="MD218" s="366"/>
      <c r="ME218" s="366"/>
      <c r="MF218" s="371"/>
      <c r="MG218" s="364"/>
      <c r="MH218" s="364"/>
      <c r="MI218" s="372"/>
      <c r="MJ218" s="366"/>
      <c r="MK218" s="366"/>
      <c r="ML218" s="371"/>
      <c r="MM218" s="364"/>
      <c r="MN218" s="364"/>
      <c r="MO218" s="372"/>
      <c r="MP218" s="366"/>
      <c r="MQ218" s="366"/>
      <c r="MR218" s="371"/>
      <c r="MS218" s="364"/>
      <c r="MT218" s="364"/>
      <c r="MU218" s="372"/>
      <c r="MV218" s="366"/>
      <c r="MW218" s="366"/>
      <c r="MX218" s="371"/>
      <c r="MY218" s="364"/>
      <c r="MZ218" s="364"/>
      <c r="NA218" s="372"/>
      <c r="NB218" s="366"/>
      <c r="NC218" s="366"/>
      <c r="ND218" s="371"/>
      <c r="NE218" s="364"/>
      <c r="NF218" s="364"/>
      <c r="NG218" s="372"/>
      <c r="NH218" s="366"/>
      <c r="NI218" s="366"/>
      <c r="NJ218" s="371"/>
      <c r="NK218" s="364"/>
      <c r="NL218" s="364"/>
      <c r="NM218" s="372"/>
      <c r="NN218" s="366"/>
      <c r="NO218" s="366"/>
      <c r="NP218" s="371"/>
      <c r="NQ218" s="364"/>
      <c r="NR218" s="364"/>
      <c r="NS218" s="372"/>
      <c r="NT218" s="366"/>
      <c r="NU218" s="366"/>
      <c r="NV218" s="371"/>
      <c r="NW218" s="364"/>
      <c r="NX218" s="364"/>
      <c r="NY218" s="372"/>
      <c r="NZ218" s="366"/>
      <c r="OA218" s="366"/>
      <c r="OB218" s="371"/>
      <c r="OC218" s="364"/>
      <c r="OD218" s="364"/>
      <c r="OE218" s="372"/>
      <c r="OF218" s="366"/>
      <c r="OG218" s="366"/>
      <c r="OH218" s="371"/>
      <c r="OI218" s="364"/>
      <c r="OJ218" s="364"/>
      <c r="OK218" s="372"/>
      <c r="OL218" s="366"/>
      <c r="OM218" s="366"/>
      <c r="ON218" s="371"/>
      <c r="OO218" s="364"/>
      <c r="OP218" s="364"/>
      <c r="OQ218" s="372"/>
      <c r="OR218" s="366"/>
      <c r="OS218" s="366"/>
      <c r="OT218" s="371"/>
      <c r="OU218" s="364"/>
      <c r="OV218" s="364"/>
      <c r="OW218" s="372"/>
      <c r="OX218" s="366"/>
      <c r="OY218" s="366"/>
      <c r="OZ218" s="371"/>
      <c r="PA218" s="364"/>
      <c r="PB218" s="364"/>
      <c r="PC218" s="372"/>
      <c r="PD218" s="366"/>
      <c r="PE218" s="366"/>
      <c r="PF218" s="371"/>
      <c r="PG218" s="364"/>
      <c r="PH218" s="364"/>
      <c r="PI218" s="372"/>
      <c r="PJ218" s="366"/>
      <c r="PK218" s="366"/>
      <c r="PL218" s="371"/>
      <c r="PM218" s="364"/>
      <c r="PN218" s="364"/>
      <c r="PO218" s="372"/>
      <c r="PP218" s="366"/>
      <c r="PQ218" s="366"/>
      <c r="PR218" s="371"/>
      <c r="PS218" s="364"/>
      <c r="PT218" s="364"/>
      <c r="PU218" s="372"/>
      <c r="PV218" s="366"/>
      <c r="PW218" s="366"/>
    </row>
    <row r="219" spans="1:439" s="348" customFormat="1">
      <c r="A219" s="364"/>
      <c r="B219" s="364"/>
      <c r="C219" s="364"/>
      <c r="D219" s="369"/>
      <c r="E219" s="370"/>
      <c r="F219" s="364"/>
      <c r="G219" s="364"/>
      <c r="H219" s="371"/>
      <c r="I219" s="364"/>
      <c r="J219" s="364"/>
      <c r="K219" s="372"/>
      <c r="L219" s="366"/>
      <c r="N219" s="371"/>
      <c r="O219" s="364"/>
      <c r="P219" s="364"/>
      <c r="Q219" s="372"/>
      <c r="R219" s="366"/>
      <c r="S219" s="366"/>
      <c r="T219" s="371"/>
      <c r="U219" s="364"/>
      <c r="V219" s="364"/>
      <c r="W219" s="372"/>
      <c r="X219" s="366"/>
      <c r="Y219" s="366"/>
      <c r="Z219" s="371"/>
      <c r="AA219" s="364"/>
      <c r="AB219" s="364"/>
      <c r="AC219" s="372"/>
      <c r="AD219" s="366"/>
      <c r="AE219" s="366"/>
      <c r="AF219" s="371"/>
      <c r="AG219" s="364"/>
      <c r="AH219" s="364"/>
      <c r="AI219" s="372"/>
      <c r="AJ219" s="366"/>
      <c r="AK219" s="366"/>
      <c r="AL219" s="371"/>
      <c r="AM219" s="364"/>
      <c r="AN219" s="364"/>
      <c r="AO219" s="372"/>
      <c r="AP219" s="366"/>
      <c r="AQ219" s="366"/>
      <c r="AR219" s="371"/>
      <c r="AS219" s="364"/>
      <c r="AT219" s="364"/>
      <c r="AU219" s="372"/>
      <c r="AV219" s="366"/>
      <c r="AW219" s="366"/>
      <c r="AX219" s="371"/>
      <c r="AY219" s="364"/>
      <c r="AZ219" s="364"/>
      <c r="BA219" s="372"/>
      <c r="BB219" s="366"/>
      <c r="BC219" s="366"/>
      <c r="BD219" s="371"/>
      <c r="BE219" s="364"/>
      <c r="BF219" s="364"/>
      <c r="BG219" s="372"/>
      <c r="BH219" s="366"/>
      <c r="BI219" s="366"/>
      <c r="BJ219" s="371"/>
      <c r="BK219" s="364"/>
      <c r="BL219" s="364"/>
      <c r="BM219" s="372"/>
      <c r="BN219" s="366"/>
      <c r="BO219" s="366"/>
      <c r="BP219" s="371"/>
      <c r="BQ219" s="364"/>
      <c r="BR219" s="364"/>
      <c r="BS219" s="372"/>
      <c r="BT219" s="366"/>
      <c r="BU219" s="366"/>
      <c r="BV219" s="371"/>
      <c r="BW219" s="364"/>
      <c r="BX219" s="364"/>
      <c r="BY219" s="372"/>
      <c r="BZ219" s="366"/>
      <c r="CA219" s="366"/>
      <c r="CB219" s="371"/>
      <c r="CC219" s="364"/>
      <c r="CD219" s="364"/>
      <c r="CE219" s="372"/>
      <c r="CF219" s="366"/>
      <c r="CG219" s="366"/>
      <c r="CH219" s="371"/>
      <c r="CI219" s="364"/>
      <c r="CJ219" s="364"/>
      <c r="CK219" s="372"/>
      <c r="CL219" s="366"/>
      <c r="CM219" s="366"/>
      <c r="CN219" s="371"/>
      <c r="CO219" s="364"/>
      <c r="CP219" s="364"/>
      <c r="CQ219" s="372"/>
      <c r="CR219" s="366"/>
      <c r="CS219" s="366"/>
      <c r="CT219" s="371"/>
      <c r="CU219" s="364"/>
      <c r="CV219" s="364"/>
      <c r="CW219" s="372"/>
      <c r="CX219" s="366"/>
      <c r="CY219" s="366"/>
      <c r="CZ219" s="371"/>
      <c r="DA219" s="364"/>
      <c r="DB219" s="364"/>
      <c r="DC219" s="372"/>
      <c r="DD219" s="366"/>
      <c r="DE219" s="366"/>
      <c r="DF219" s="371"/>
      <c r="DG219" s="364"/>
      <c r="DH219" s="364"/>
      <c r="DI219" s="372"/>
      <c r="DJ219" s="366"/>
      <c r="DK219" s="366"/>
      <c r="DL219" s="371"/>
      <c r="DM219" s="364"/>
      <c r="DN219" s="364"/>
      <c r="DO219" s="372"/>
      <c r="DP219" s="366"/>
      <c r="DQ219" s="366"/>
      <c r="DR219" s="371"/>
      <c r="DS219" s="364"/>
      <c r="DT219" s="364"/>
      <c r="DU219" s="372"/>
      <c r="DV219" s="366"/>
      <c r="DW219" s="366"/>
      <c r="DX219" s="371"/>
      <c r="DY219" s="364"/>
      <c r="DZ219" s="364"/>
      <c r="EA219" s="372"/>
      <c r="EB219" s="366"/>
      <c r="EC219" s="366"/>
      <c r="ED219" s="371"/>
      <c r="EE219" s="364"/>
      <c r="EF219" s="364"/>
      <c r="EG219" s="372"/>
      <c r="EH219" s="366"/>
      <c r="EI219" s="366"/>
      <c r="EJ219" s="371"/>
      <c r="EK219" s="364"/>
      <c r="EL219" s="364"/>
      <c r="EM219" s="372"/>
      <c r="EN219" s="366"/>
      <c r="EO219" s="366"/>
      <c r="EP219" s="371"/>
      <c r="EQ219" s="364"/>
      <c r="ER219" s="364"/>
      <c r="ES219" s="372"/>
      <c r="ET219" s="366"/>
      <c r="EU219" s="366"/>
      <c r="EV219" s="371"/>
      <c r="EW219" s="364"/>
      <c r="EX219" s="364"/>
      <c r="EY219" s="372"/>
      <c r="EZ219" s="366"/>
      <c r="FA219" s="366"/>
      <c r="FB219" s="371"/>
      <c r="FC219" s="364"/>
      <c r="FD219" s="364"/>
      <c r="FE219" s="372"/>
      <c r="FF219" s="366"/>
      <c r="FG219" s="366"/>
      <c r="FH219" s="371"/>
      <c r="FI219" s="364"/>
      <c r="FJ219" s="364"/>
      <c r="FK219" s="372"/>
      <c r="FL219" s="366"/>
      <c r="FM219" s="366"/>
      <c r="FN219" s="371"/>
      <c r="FO219" s="364"/>
      <c r="FP219" s="364"/>
      <c r="FQ219" s="372"/>
      <c r="FR219" s="366"/>
      <c r="FS219" s="366"/>
      <c r="FT219" s="371"/>
      <c r="FU219" s="364"/>
      <c r="FV219" s="364"/>
      <c r="FW219" s="372"/>
      <c r="FX219" s="366"/>
      <c r="FY219" s="366"/>
      <c r="FZ219" s="371"/>
      <c r="GA219" s="364"/>
      <c r="GB219" s="364"/>
      <c r="GC219" s="372"/>
      <c r="GD219" s="366"/>
      <c r="GE219" s="366"/>
      <c r="GF219" s="371"/>
      <c r="GG219" s="364"/>
      <c r="GH219" s="364"/>
      <c r="GI219" s="372"/>
      <c r="GJ219" s="366"/>
      <c r="GK219" s="366"/>
      <c r="GL219" s="371"/>
      <c r="GM219" s="364"/>
      <c r="GN219" s="364"/>
      <c r="GO219" s="372"/>
      <c r="GP219" s="366"/>
      <c r="GQ219" s="366"/>
      <c r="GR219" s="371"/>
      <c r="GS219" s="364"/>
      <c r="GT219" s="364"/>
      <c r="GU219" s="372"/>
      <c r="GV219" s="366"/>
      <c r="GW219" s="366"/>
      <c r="GX219" s="371"/>
      <c r="GY219" s="364"/>
      <c r="GZ219" s="364"/>
      <c r="HA219" s="372"/>
      <c r="HB219" s="366"/>
      <c r="HC219" s="366"/>
      <c r="HD219" s="371"/>
      <c r="HE219" s="364"/>
      <c r="HF219" s="364"/>
      <c r="HG219" s="372"/>
      <c r="HH219" s="366"/>
      <c r="HI219" s="366"/>
      <c r="HJ219" s="371"/>
      <c r="HK219" s="364"/>
      <c r="HL219" s="364"/>
      <c r="HM219" s="372"/>
      <c r="HN219" s="366"/>
      <c r="HO219" s="366"/>
      <c r="HP219" s="371"/>
      <c r="HQ219" s="364"/>
      <c r="HR219" s="364"/>
      <c r="HS219" s="372"/>
      <c r="HT219" s="366"/>
      <c r="HU219" s="366"/>
      <c r="HV219" s="371"/>
      <c r="HW219" s="364"/>
      <c r="HX219" s="364"/>
      <c r="HY219" s="372"/>
      <c r="HZ219" s="366"/>
      <c r="IA219" s="366"/>
      <c r="IB219" s="371"/>
      <c r="IC219" s="364"/>
      <c r="ID219" s="364"/>
      <c r="IE219" s="372"/>
      <c r="IF219" s="366"/>
      <c r="IG219" s="366"/>
      <c r="IH219" s="371"/>
      <c r="II219" s="364"/>
      <c r="IJ219" s="364"/>
      <c r="IK219" s="372"/>
      <c r="IL219" s="366"/>
      <c r="IM219" s="366"/>
      <c r="IN219" s="371"/>
      <c r="IO219" s="364"/>
      <c r="IP219" s="364"/>
      <c r="IQ219" s="372"/>
      <c r="IR219" s="366"/>
      <c r="IS219" s="366"/>
      <c r="IT219" s="371"/>
      <c r="IU219" s="364"/>
      <c r="IV219" s="364"/>
      <c r="IW219" s="372"/>
      <c r="IX219" s="366"/>
      <c r="IY219" s="366"/>
      <c r="IZ219" s="371"/>
      <c r="JA219" s="364"/>
      <c r="JB219" s="364"/>
      <c r="JC219" s="372"/>
      <c r="JD219" s="366"/>
      <c r="JE219" s="366"/>
      <c r="JF219" s="371"/>
      <c r="JG219" s="364"/>
      <c r="JH219" s="364"/>
      <c r="JI219" s="372"/>
      <c r="JJ219" s="366"/>
      <c r="JK219" s="366"/>
      <c r="JL219" s="371"/>
      <c r="JM219" s="364"/>
      <c r="JN219" s="364"/>
      <c r="JO219" s="372"/>
      <c r="JP219" s="366"/>
      <c r="JQ219" s="366"/>
      <c r="JR219" s="371"/>
      <c r="JS219" s="364"/>
      <c r="JT219" s="364"/>
      <c r="JU219" s="372"/>
      <c r="JV219" s="366"/>
      <c r="JW219" s="366"/>
      <c r="JX219" s="371"/>
      <c r="JY219" s="364"/>
      <c r="JZ219" s="364"/>
      <c r="KA219" s="372"/>
      <c r="KB219" s="366"/>
      <c r="KC219" s="366"/>
      <c r="KD219" s="371"/>
      <c r="KE219" s="364"/>
      <c r="KF219" s="364"/>
      <c r="KG219" s="372"/>
      <c r="KH219" s="366"/>
      <c r="KI219" s="366"/>
      <c r="KJ219" s="371"/>
      <c r="KK219" s="364"/>
      <c r="KL219" s="364"/>
      <c r="KM219" s="372"/>
      <c r="KN219" s="366"/>
      <c r="KO219" s="366"/>
      <c r="KP219" s="371"/>
      <c r="KQ219" s="364"/>
      <c r="KR219" s="364"/>
      <c r="KS219" s="372"/>
      <c r="KT219" s="366"/>
      <c r="KU219" s="366"/>
      <c r="KV219" s="371"/>
      <c r="KW219" s="364"/>
      <c r="KX219" s="364"/>
      <c r="KY219" s="372"/>
      <c r="KZ219" s="366"/>
      <c r="LA219" s="366"/>
      <c r="LB219" s="371"/>
      <c r="LC219" s="364"/>
      <c r="LD219" s="364"/>
      <c r="LE219" s="372"/>
      <c r="LF219" s="366"/>
      <c r="LG219" s="366"/>
      <c r="LH219" s="371"/>
      <c r="LI219" s="364"/>
      <c r="LJ219" s="364"/>
      <c r="LK219" s="372"/>
      <c r="LL219" s="366"/>
      <c r="LM219" s="366"/>
      <c r="LN219" s="371"/>
      <c r="LO219" s="364"/>
      <c r="LP219" s="364"/>
      <c r="LQ219" s="372"/>
      <c r="LR219" s="366"/>
      <c r="LS219" s="366"/>
      <c r="LT219" s="371"/>
      <c r="LU219" s="364"/>
      <c r="LV219" s="364"/>
      <c r="LW219" s="372"/>
      <c r="LX219" s="366"/>
      <c r="LY219" s="366"/>
      <c r="LZ219" s="371"/>
      <c r="MA219" s="364"/>
      <c r="MB219" s="364"/>
      <c r="MC219" s="372"/>
      <c r="MD219" s="366"/>
      <c r="ME219" s="366"/>
      <c r="MF219" s="371"/>
      <c r="MG219" s="364"/>
      <c r="MH219" s="364"/>
      <c r="MI219" s="372"/>
      <c r="MJ219" s="366"/>
      <c r="MK219" s="366"/>
      <c r="ML219" s="371"/>
      <c r="MM219" s="364"/>
      <c r="MN219" s="364"/>
      <c r="MO219" s="372"/>
      <c r="MP219" s="366"/>
      <c r="MQ219" s="366"/>
      <c r="MR219" s="371"/>
      <c r="MS219" s="364"/>
      <c r="MT219" s="364"/>
      <c r="MU219" s="372"/>
      <c r="MV219" s="366"/>
      <c r="MW219" s="366"/>
      <c r="MX219" s="371"/>
      <c r="MY219" s="364"/>
      <c r="MZ219" s="364"/>
      <c r="NA219" s="372"/>
      <c r="NB219" s="366"/>
      <c r="NC219" s="366"/>
      <c r="ND219" s="371"/>
      <c r="NE219" s="364"/>
      <c r="NF219" s="364"/>
      <c r="NG219" s="372"/>
      <c r="NH219" s="366"/>
      <c r="NI219" s="366"/>
      <c r="NJ219" s="371"/>
      <c r="NK219" s="364"/>
      <c r="NL219" s="364"/>
      <c r="NM219" s="372"/>
      <c r="NN219" s="366"/>
      <c r="NO219" s="366"/>
      <c r="NP219" s="371"/>
      <c r="NQ219" s="364"/>
      <c r="NR219" s="364"/>
      <c r="NS219" s="372"/>
      <c r="NT219" s="366"/>
      <c r="NU219" s="366"/>
      <c r="NV219" s="371"/>
      <c r="NW219" s="364"/>
      <c r="NX219" s="364"/>
      <c r="NY219" s="372"/>
      <c r="NZ219" s="366"/>
      <c r="OA219" s="366"/>
      <c r="OB219" s="371"/>
      <c r="OC219" s="364"/>
      <c r="OD219" s="364"/>
      <c r="OE219" s="372"/>
      <c r="OF219" s="366"/>
      <c r="OG219" s="366"/>
      <c r="OH219" s="371"/>
      <c r="OI219" s="364"/>
      <c r="OJ219" s="364"/>
      <c r="OK219" s="372"/>
      <c r="OL219" s="366"/>
      <c r="OM219" s="366"/>
      <c r="ON219" s="371"/>
      <c r="OO219" s="364"/>
      <c r="OP219" s="364"/>
      <c r="OQ219" s="372"/>
      <c r="OR219" s="366"/>
      <c r="OS219" s="366"/>
      <c r="OT219" s="371"/>
      <c r="OU219" s="364"/>
      <c r="OV219" s="364"/>
      <c r="OW219" s="372"/>
      <c r="OX219" s="366"/>
      <c r="OY219" s="366"/>
      <c r="OZ219" s="371"/>
      <c r="PA219" s="364"/>
      <c r="PB219" s="364"/>
      <c r="PC219" s="372"/>
      <c r="PD219" s="366"/>
      <c r="PE219" s="366"/>
      <c r="PF219" s="371"/>
      <c r="PG219" s="364"/>
      <c r="PH219" s="364"/>
      <c r="PI219" s="372"/>
      <c r="PJ219" s="366"/>
      <c r="PK219" s="366"/>
      <c r="PL219" s="371"/>
      <c r="PM219" s="364"/>
      <c r="PN219" s="364"/>
      <c r="PO219" s="372"/>
      <c r="PP219" s="366"/>
      <c r="PQ219" s="366"/>
      <c r="PR219" s="371"/>
      <c r="PS219" s="364"/>
      <c r="PT219" s="364"/>
      <c r="PU219" s="372"/>
      <c r="PV219" s="366"/>
      <c r="PW219" s="366"/>
    </row>
    <row r="220" spans="1:439" s="348" customFormat="1">
      <c r="A220" s="364"/>
      <c r="B220" s="364"/>
      <c r="C220" s="364"/>
      <c r="D220" s="369"/>
      <c r="E220" s="370"/>
      <c r="F220" s="364"/>
      <c r="G220" s="364"/>
      <c r="H220" s="371"/>
      <c r="I220" s="364"/>
      <c r="J220" s="364"/>
      <c r="K220" s="372"/>
      <c r="L220" s="366"/>
      <c r="N220" s="371"/>
      <c r="O220" s="364"/>
      <c r="P220" s="364"/>
      <c r="Q220" s="372"/>
      <c r="R220" s="366"/>
      <c r="S220" s="366"/>
      <c r="T220" s="371"/>
      <c r="U220" s="364"/>
      <c r="V220" s="364"/>
      <c r="W220" s="372"/>
      <c r="X220" s="366"/>
      <c r="Y220" s="366"/>
      <c r="Z220" s="371"/>
      <c r="AA220" s="364"/>
      <c r="AB220" s="364"/>
      <c r="AC220" s="372"/>
      <c r="AD220" s="366"/>
      <c r="AE220" s="366"/>
      <c r="AF220" s="371"/>
      <c r="AG220" s="364"/>
      <c r="AH220" s="364"/>
      <c r="AI220" s="372"/>
      <c r="AJ220" s="366"/>
      <c r="AK220" s="366"/>
      <c r="AL220" s="371"/>
      <c r="AM220" s="364"/>
      <c r="AN220" s="364"/>
      <c r="AO220" s="372"/>
      <c r="AP220" s="366"/>
      <c r="AQ220" s="366"/>
      <c r="AR220" s="371"/>
      <c r="AS220" s="364"/>
      <c r="AT220" s="364"/>
      <c r="AU220" s="372"/>
      <c r="AV220" s="366"/>
      <c r="AW220" s="366"/>
      <c r="AX220" s="371"/>
      <c r="AY220" s="364"/>
      <c r="AZ220" s="364"/>
      <c r="BA220" s="372"/>
      <c r="BB220" s="366"/>
      <c r="BC220" s="366"/>
      <c r="BD220" s="371"/>
      <c r="BE220" s="364"/>
      <c r="BF220" s="364"/>
      <c r="BG220" s="372"/>
      <c r="BH220" s="366"/>
      <c r="BI220" s="366"/>
      <c r="BJ220" s="371"/>
      <c r="BK220" s="364"/>
      <c r="BL220" s="364"/>
      <c r="BM220" s="372"/>
      <c r="BN220" s="366"/>
      <c r="BO220" s="366"/>
      <c r="BP220" s="371"/>
      <c r="BQ220" s="364"/>
      <c r="BR220" s="364"/>
      <c r="BS220" s="372"/>
      <c r="BT220" s="366"/>
      <c r="BU220" s="366"/>
      <c r="BV220" s="371"/>
      <c r="BW220" s="364"/>
      <c r="BX220" s="364"/>
      <c r="BY220" s="372"/>
      <c r="BZ220" s="366"/>
      <c r="CA220" s="366"/>
      <c r="CB220" s="371"/>
      <c r="CC220" s="364"/>
      <c r="CD220" s="364"/>
      <c r="CE220" s="372"/>
      <c r="CF220" s="366"/>
      <c r="CG220" s="366"/>
      <c r="CH220" s="371"/>
      <c r="CI220" s="364"/>
      <c r="CJ220" s="364"/>
      <c r="CK220" s="372"/>
      <c r="CL220" s="366"/>
      <c r="CM220" s="366"/>
      <c r="CN220" s="371"/>
      <c r="CO220" s="364"/>
      <c r="CP220" s="364"/>
      <c r="CQ220" s="372"/>
      <c r="CR220" s="366"/>
      <c r="CS220" s="366"/>
      <c r="CT220" s="371"/>
      <c r="CU220" s="364"/>
      <c r="CV220" s="364"/>
      <c r="CW220" s="372"/>
      <c r="CX220" s="366"/>
      <c r="CY220" s="366"/>
      <c r="CZ220" s="371"/>
      <c r="DA220" s="364"/>
      <c r="DB220" s="364"/>
      <c r="DC220" s="372"/>
      <c r="DD220" s="366"/>
      <c r="DE220" s="366"/>
      <c r="DF220" s="371"/>
      <c r="DG220" s="364"/>
      <c r="DH220" s="364"/>
      <c r="DI220" s="372"/>
      <c r="DJ220" s="366"/>
      <c r="DK220" s="366"/>
      <c r="DL220" s="371"/>
      <c r="DM220" s="364"/>
      <c r="DN220" s="364"/>
      <c r="DO220" s="372"/>
      <c r="DP220" s="366"/>
      <c r="DQ220" s="366"/>
      <c r="DR220" s="371"/>
      <c r="DS220" s="364"/>
      <c r="DT220" s="364"/>
      <c r="DU220" s="372"/>
      <c r="DV220" s="366"/>
      <c r="DW220" s="366"/>
      <c r="DX220" s="371"/>
      <c r="DY220" s="364"/>
      <c r="DZ220" s="364"/>
      <c r="EA220" s="372"/>
      <c r="EB220" s="366"/>
      <c r="EC220" s="366"/>
      <c r="ED220" s="371"/>
      <c r="EE220" s="364"/>
      <c r="EF220" s="364"/>
      <c r="EG220" s="372"/>
      <c r="EH220" s="366"/>
      <c r="EI220" s="366"/>
      <c r="EJ220" s="371"/>
      <c r="EK220" s="364"/>
      <c r="EL220" s="364"/>
      <c r="EM220" s="372"/>
      <c r="EN220" s="366"/>
      <c r="EO220" s="366"/>
      <c r="EP220" s="371"/>
      <c r="EQ220" s="364"/>
      <c r="ER220" s="364"/>
      <c r="ES220" s="372"/>
      <c r="ET220" s="366"/>
      <c r="EU220" s="366"/>
      <c r="EV220" s="371"/>
      <c r="EW220" s="364"/>
      <c r="EX220" s="364"/>
      <c r="EY220" s="372"/>
      <c r="EZ220" s="366"/>
      <c r="FA220" s="366"/>
      <c r="FB220" s="371"/>
      <c r="FC220" s="364"/>
      <c r="FD220" s="364"/>
      <c r="FE220" s="372"/>
      <c r="FF220" s="366"/>
      <c r="FG220" s="366"/>
      <c r="FH220" s="371"/>
      <c r="FI220" s="364"/>
      <c r="FJ220" s="364"/>
      <c r="FK220" s="372"/>
      <c r="FL220" s="366"/>
      <c r="FM220" s="366"/>
      <c r="FN220" s="371"/>
      <c r="FO220" s="364"/>
      <c r="FP220" s="364"/>
      <c r="FQ220" s="372"/>
      <c r="FR220" s="366"/>
      <c r="FS220" s="366"/>
      <c r="FT220" s="371"/>
      <c r="FU220" s="364"/>
      <c r="FV220" s="364"/>
      <c r="FW220" s="372"/>
      <c r="FX220" s="366"/>
      <c r="FY220" s="366"/>
      <c r="FZ220" s="371"/>
      <c r="GA220" s="364"/>
      <c r="GB220" s="364"/>
      <c r="GC220" s="372"/>
      <c r="GD220" s="366"/>
      <c r="GE220" s="366"/>
      <c r="GF220" s="371"/>
      <c r="GG220" s="364"/>
      <c r="GH220" s="364"/>
      <c r="GI220" s="372"/>
      <c r="GJ220" s="366"/>
      <c r="GK220" s="366"/>
      <c r="GL220" s="371"/>
      <c r="GM220" s="364"/>
      <c r="GN220" s="364"/>
      <c r="GO220" s="372"/>
      <c r="GP220" s="366"/>
      <c r="GQ220" s="366"/>
      <c r="GR220" s="371"/>
      <c r="GS220" s="364"/>
      <c r="GT220" s="364"/>
      <c r="GU220" s="372"/>
      <c r="GV220" s="366"/>
      <c r="GW220" s="366"/>
      <c r="GX220" s="371"/>
      <c r="GY220" s="364"/>
      <c r="GZ220" s="364"/>
      <c r="HA220" s="372"/>
      <c r="HB220" s="366"/>
      <c r="HC220" s="366"/>
      <c r="HD220" s="371"/>
      <c r="HE220" s="364"/>
      <c r="HF220" s="364"/>
      <c r="HG220" s="372"/>
      <c r="HH220" s="366"/>
      <c r="HI220" s="366"/>
      <c r="HJ220" s="371"/>
      <c r="HK220" s="364"/>
      <c r="HL220" s="364"/>
      <c r="HM220" s="372"/>
      <c r="HN220" s="366"/>
      <c r="HO220" s="366"/>
      <c r="HP220" s="371"/>
      <c r="HQ220" s="364"/>
      <c r="HR220" s="364"/>
      <c r="HS220" s="372"/>
      <c r="HT220" s="366"/>
      <c r="HU220" s="366"/>
      <c r="HV220" s="371"/>
      <c r="HW220" s="364"/>
      <c r="HX220" s="364"/>
      <c r="HY220" s="372"/>
      <c r="HZ220" s="366"/>
      <c r="IA220" s="366"/>
      <c r="IB220" s="371"/>
      <c r="IC220" s="364"/>
      <c r="ID220" s="364"/>
      <c r="IE220" s="372"/>
      <c r="IF220" s="366"/>
      <c r="IG220" s="366"/>
      <c r="IH220" s="371"/>
      <c r="II220" s="364"/>
      <c r="IJ220" s="364"/>
      <c r="IK220" s="372"/>
      <c r="IL220" s="366"/>
      <c r="IM220" s="366"/>
      <c r="IN220" s="371"/>
      <c r="IO220" s="364"/>
      <c r="IP220" s="364"/>
      <c r="IQ220" s="372"/>
      <c r="IR220" s="366"/>
      <c r="IS220" s="366"/>
      <c r="IT220" s="371"/>
      <c r="IU220" s="364"/>
      <c r="IV220" s="364"/>
      <c r="IW220" s="372"/>
      <c r="IX220" s="366"/>
      <c r="IY220" s="366"/>
      <c r="IZ220" s="371"/>
      <c r="JA220" s="364"/>
      <c r="JB220" s="364"/>
      <c r="JC220" s="372"/>
      <c r="JD220" s="366"/>
      <c r="JE220" s="366"/>
      <c r="JF220" s="371"/>
      <c r="JG220" s="364"/>
      <c r="JH220" s="364"/>
      <c r="JI220" s="372"/>
      <c r="JJ220" s="366"/>
      <c r="JK220" s="366"/>
      <c r="JL220" s="371"/>
      <c r="JM220" s="364"/>
      <c r="JN220" s="364"/>
      <c r="JO220" s="372"/>
      <c r="JP220" s="366"/>
      <c r="JQ220" s="366"/>
      <c r="JR220" s="371"/>
      <c r="JS220" s="364"/>
      <c r="JT220" s="364"/>
      <c r="JU220" s="372"/>
      <c r="JV220" s="366"/>
      <c r="JW220" s="366"/>
      <c r="JX220" s="371"/>
      <c r="JY220" s="364"/>
      <c r="JZ220" s="364"/>
      <c r="KA220" s="372"/>
      <c r="KB220" s="366"/>
      <c r="KC220" s="366"/>
      <c r="KD220" s="371"/>
      <c r="KE220" s="364"/>
      <c r="KF220" s="364"/>
      <c r="KG220" s="372"/>
      <c r="KH220" s="366"/>
      <c r="KI220" s="366"/>
      <c r="KJ220" s="371"/>
      <c r="KK220" s="364"/>
      <c r="KL220" s="364"/>
      <c r="KM220" s="372"/>
      <c r="KN220" s="366"/>
      <c r="KO220" s="366"/>
      <c r="KP220" s="371"/>
      <c r="KQ220" s="364"/>
      <c r="KR220" s="364"/>
      <c r="KS220" s="372"/>
      <c r="KT220" s="366"/>
      <c r="KU220" s="366"/>
      <c r="KV220" s="371"/>
      <c r="KW220" s="364"/>
      <c r="KX220" s="364"/>
      <c r="KY220" s="372"/>
      <c r="KZ220" s="366"/>
      <c r="LA220" s="366"/>
      <c r="LB220" s="371"/>
      <c r="LC220" s="364"/>
      <c r="LD220" s="364"/>
      <c r="LE220" s="372"/>
      <c r="LF220" s="366"/>
      <c r="LG220" s="366"/>
      <c r="LH220" s="371"/>
      <c r="LI220" s="364"/>
      <c r="LJ220" s="364"/>
      <c r="LK220" s="372"/>
      <c r="LL220" s="366"/>
      <c r="LM220" s="366"/>
      <c r="LN220" s="371"/>
      <c r="LO220" s="364"/>
      <c r="LP220" s="364"/>
      <c r="LQ220" s="372"/>
      <c r="LR220" s="366"/>
      <c r="LS220" s="366"/>
      <c r="LT220" s="371"/>
      <c r="LU220" s="364"/>
      <c r="LV220" s="364"/>
      <c r="LW220" s="372"/>
      <c r="LX220" s="366"/>
      <c r="LY220" s="366"/>
      <c r="LZ220" s="371"/>
      <c r="MA220" s="364"/>
      <c r="MB220" s="364"/>
      <c r="MC220" s="372"/>
      <c r="MD220" s="366"/>
      <c r="ME220" s="366"/>
      <c r="MF220" s="371"/>
      <c r="MG220" s="364"/>
      <c r="MH220" s="364"/>
      <c r="MI220" s="372"/>
      <c r="MJ220" s="366"/>
      <c r="MK220" s="366"/>
      <c r="ML220" s="371"/>
      <c r="MM220" s="364"/>
      <c r="MN220" s="364"/>
      <c r="MO220" s="372"/>
      <c r="MP220" s="366"/>
      <c r="MQ220" s="366"/>
      <c r="MR220" s="371"/>
      <c r="MS220" s="364"/>
      <c r="MT220" s="364"/>
      <c r="MU220" s="372"/>
      <c r="MV220" s="366"/>
      <c r="MW220" s="366"/>
      <c r="MX220" s="371"/>
      <c r="MY220" s="364"/>
      <c r="MZ220" s="364"/>
      <c r="NA220" s="372"/>
      <c r="NB220" s="366"/>
      <c r="NC220" s="366"/>
      <c r="ND220" s="371"/>
      <c r="NE220" s="364"/>
      <c r="NF220" s="364"/>
      <c r="NG220" s="372"/>
      <c r="NH220" s="366"/>
      <c r="NI220" s="366"/>
      <c r="NJ220" s="371"/>
      <c r="NK220" s="364"/>
      <c r="NL220" s="364"/>
      <c r="NM220" s="372"/>
      <c r="NN220" s="366"/>
      <c r="NO220" s="366"/>
      <c r="NP220" s="371"/>
      <c r="NQ220" s="364"/>
      <c r="NR220" s="364"/>
      <c r="NS220" s="372"/>
      <c r="NT220" s="366"/>
      <c r="NU220" s="366"/>
      <c r="NV220" s="371"/>
      <c r="NW220" s="364"/>
      <c r="NX220" s="364"/>
      <c r="NY220" s="372"/>
      <c r="NZ220" s="366"/>
      <c r="OA220" s="366"/>
      <c r="OB220" s="371"/>
      <c r="OC220" s="364"/>
      <c r="OD220" s="364"/>
      <c r="OE220" s="372"/>
      <c r="OF220" s="366"/>
      <c r="OG220" s="366"/>
      <c r="OH220" s="371"/>
      <c r="OI220" s="364"/>
      <c r="OJ220" s="364"/>
      <c r="OK220" s="372"/>
      <c r="OL220" s="366"/>
      <c r="OM220" s="366"/>
      <c r="ON220" s="371"/>
      <c r="OO220" s="364"/>
      <c r="OP220" s="364"/>
      <c r="OQ220" s="372"/>
      <c r="OR220" s="366"/>
      <c r="OS220" s="366"/>
      <c r="OT220" s="371"/>
      <c r="OU220" s="364"/>
      <c r="OV220" s="364"/>
      <c r="OW220" s="372"/>
      <c r="OX220" s="366"/>
      <c r="OY220" s="366"/>
      <c r="OZ220" s="371"/>
      <c r="PA220" s="364"/>
      <c r="PB220" s="364"/>
      <c r="PC220" s="372"/>
      <c r="PD220" s="366"/>
      <c r="PE220" s="366"/>
      <c r="PF220" s="371"/>
      <c r="PG220" s="364"/>
      <c r="PH220" s="364"/>
      <c r="PI220" s="372"/>
      <c r="PJ220" s="366"/>
      <c r="PK220" s="366"/>
      <c r="PL220" s="371"/>
      <c r="PM220" s="364"/>
      <c r="PN220" s="364"/>
      <c r="PO220" s="372"/>
      <c r="PP220" s="366"/>
      <c r="PQ220" s="366"/>
      <c r="PR220" s="371"/>
      <c r="PS220" s="364"/>
      <c r="PT220" s="364"/>
      <c r="PU220" s="372"/>
      <c r="PV220" s="366"/>
      <c r="PW220" s="366"/>
    </row>
    <row r="221" spans="1:439" s="348" customFormat="1">
      <c r="A221" s="364"/>
      <c r="B221" s="364"/>
      <c r="C221" s="364"/>
      <c r="D221" s="369"/>
      <c r="E221" s="370"/>
      <c r="F221" s="364"/>
      <c r="G221" s="364"/>
      <c r="H221" s="371"/>
      <c r="I221" s="364"/>
      <c r="J221" s="364"/>
      <c r="K221" s="372"/>
      <c r="L221" s="366"/>
      <c r="N221" s="371"/>
      <c r="O221" s="364"/>
      <c r="P221" s="364"/>
      <c r="Q221" s="372"/>
      <c r="R221" s="366"/>
      <c r="S221" s="366"/>
      <c r="T221" s="371"/>
      <c r="U221" s="364"/>
      <c r="V221" s="364"/>
      <c r="W221" s="372"/>
      <c r="X221" s="366"/>
      <c r="Y221" s="366"/>
      <c r="Z221" s="371"/>
      <c r="AA221" s="364"/>
      <c r="AB221" s="364"/>
      <c r="AC221" s="372"/>
      <c r="AD221" s="366"/>
      <c r="AE221" s="366"/>
      <c r="AF221" s="371"/>
      <c r="AG221" s="364"/>
      <c r="AH221" s="364"/>
      <c r="AI221" s="372"/>
      <c r="AJ221" s="366"/>
      <c r="AK221" s="366"/>
      <c r="AL221" s="371"/>
      <c r="AM221" s="364"/>
      <c r="AN221" s="364"/>
      <c r="AO221" s="372"/>
      <c r="AP221" s="366"/>
      <c r="AQ221" s="366"/>
      <c r="AR221" s="371"/>
      <c r="AS221" s="364"/>
      <c r="AT221" s="364"/>
      <c r="AU221" s="372"/>
      <c r="AV221" s="366"/>
      <c r="AW221" s="366"/>
      <c r="AX221" s="371"/>
      <c r="AY221" s="364"/>
      <c r="AZ221" s="364"/>
      <c r="BA221" s="372"/>
      <c r="BB221" s="366"/>
      <c r="BC221" s="366"/>
      <c r="BD221" s="371"/>
      <c r="BE221" s="364"/>
      <c r="BF221" s="364"/>
      <c r="BG221" s="372"/>
      <c r="BH221" s="366"/>
      <c r="BI221" s="366"/>
      <c r="BJ221" s="371"/>
      <c r="BK221" s="364"/>
      <c r="BL221" s="364"/>
      <c r="BM221" s="372"/>
      <c r="BN221" s="366"/>
      <c r="BO221" s="366"/>
      <c r="BP221" s="371"/>
      <c r="BQ221" s="364"/>
      <c r="BR221" s="364"/>
      <c r="BS221" s="372"/>
      <c r="BT221" s="366"/>
      <c r="BU221" s="366"/>
      <c r="BV221" s="371"/>
      <c r="BW221" s="364"/>
      <c r="BX221" s="364"/>
      <c r="BY221" s="372"/>
      <c r="BZ221" s="366"/>
      <c r="CA221" s="366"/>
      <c r="CB221" s="371"/>
      <c r="CC221" s="364"/>
      <c r="CD221" s="364"/>
      <c r="CE221" s="372"/>
      <c r="CF221" s="366"/>
      <c r="CG221" s="366"/>
      <c r="CH221" s="371"/>
      <c r="CI221" s="364"/>
      <c r="CJ221" s="364"/>
      <c r="CK221" s="372"/>
      <c r="CL221" s="366"/>
      <c r="CM221" s="366"/>
      <c r="CN221" s="371"/>
      <c r="CO221" s="364"/>
      <c r="CP221" s="364"/>
      <c r="CQ221" s="372"/>
      <c r="CR221" s="366"/>
      <c r="CS221" s="366"/>
      <c r="CT221" s="371"/>
      <c r="CU221" s="364"/>
      <c r="CV221" s="364"/>
      <c r="CW221" s="372"/>
      <c r="CX221" s="366"/>
      <c r="CY221" s="366"/>
      <c r="CZ221" s="371"/>
      <c r="DA221" s="364"/>
      <c r="DB221" s="364"/>
      <c r="DC221" s="372"/>
      <c r="DD221" s="366"/>
      <c r="DE221" s="366"/>
      <c r="DF221" s="371"/>
      <c r="DG221" s="364"/>
      <c r="DH221" s="364"/>
      <c r="DI221" s="372"/>
      <c r="DJ221" s="366"/>
      <c r="DK221" s="366"/>
      <c r="DL221" s="371"/>
      <c r="DM221" s="364"/>
      <c r="DN221" s="364"/>
      <c r="DO221" s="372"/>
      <c r="DP221" s="366"/>
      <c r="DQ221" s="366"/>
      <c r="DR221" s="371"/>
      <c r="DS221" s="364"/>
      <c r="DT221" s="364"/>
      <c r="DU221" s="372"/>
      <c r="DV221" s="366"/>
      <c r="DW221" s="366"/>
      <c r="DX221" s="371"/>
      <c r="DY221" s="364"/>
      <c r="DZ221" s="364"/>
      <c r="EA221" s="372"/>
      <c r="EB221" s="366"/>
      <c r="EC221" s="366"/>
      <c r="ED221" s="371"/>
      <c r="EE221" s="364"/>
      <c r="EF221" s="364"/>
      <c r="EG221" s="372"/>
      <c r="EH221" s="366"/>
      <c r="EI221" s="366"/>
      <c r="EJ221" s="371"/>
      <c r="EK221" s="364"/>
      <c r="EL221" s="364"/>
      <c r="EM221" s="372"/>
      <c r="EN221" s="366"/>
      <c r="EO221" s="366"/>
      <c r="EP221" s="371"/>
      <c r="EQ221" s="364"/>
      <c r="ER221" s="364"/>
      <c r="ES221" s="372"/>
      <c r="ET221" s="366"/>
      <c r="EU221" s="366"/>
      <c r="EV221" s="371"/>
      <c r="EW221" s="364"/>
      <c r="EX221" s="364"/>
      <c r="EY221" s="372"/>
      <c r="EZ221" s="366"/>
      <c r="FA221" s="366"/>
      <c r="FB221" s="371"/>
      <c r="FC221" s="364"/>
      <c r="FD221" s="364"/>
      <c r="FE221" s="372"/>
      <c r="FF221" s="366"/>
      <c r="FG221" s="366"/>
      <c r="FH221" s="371"/>
      <c r="FI221" s="364"/>
      <c r="FJ221" s="364"/>
      <c r="FK221" s="372"/>
      <c r="FL221" s="366"/>
      <c r="FM221" s="366"/>
      <c r="FN221" s="371"/>
      <c r="FO221" s="364"/>
      <c r="FP221" s="364"/>
      <c r="FQ221" s="372"/>
      <c r="FR221" s="366"/>
      <c r="FS221" s="366"/>
      <c r="FT221" s="371"/>
      <c r="FU221" s="364"/>
      <c r="FV221" s="364"/>
      <c r="FW221" s="372"/>
      <c r="FX221" s="366"/>
      <c r="FY221" s="366"/>
      <c r="FZ221" s="371"/>
      <c r="GA221" s="364"/>
      <c r="GB221" s="364"/>
      <c r="GC221" s="372"/>
      <c r="GD221" s="366"/>
      <c r="GE221" s="366"/>
      <c r="GF221" s="371"/>
      <c r="GG221" s="364"/>
      <c r="GH221" s="364"/>
      <c r="GI221" s="372"/>
      <c r="GJ221" s="366"/>
      <c r="GK221" s="366"/>
      <c r="GL221" s="371"/>
      <c r="GM221" s="364"/>
      <c r="GN221" s="364"/>
      <c r="GO221" s="372"/>
      <c r="GP221" s="366"/>
      <c r="GQ221" s="366"/>
      <c r="GR221" s="371"/>
      <c r="GS221" s="364"/>
      <c r="GT221" s="364"/>
      <c r="GU221" s="372"/>
      <c r="GV221" s="366"/>
      <c r="GW221" s="366"/>
      <c r="GX221" s="371"/>
      <c r="GY221" s="364"/>
      <c r="GZ221" s="364"/>
      <c r="HA221" s="372"/>
      <c r="HB221" s="366"/>
      <c r="HC221" s="366"/>
      <c r="HD221" s="371"/>
      <c r="HE221" s="364"/>
      <c r="HF221" s="364"/>
      <c r="HG221" s="372"/>
      <c r="HH221" s="366"/>
      <c r="HI221" s="366"/>
      <c r="HJ221" s="371"/>
      <c r="HK221" s="364"/>
      <c r="HL221" s="364"/>
      <c r="HM221" s="372"/>
      <c r="HN221" s="366"/>
      <c r="HO221" s="366"/>
      <c r="HP221" s="371"/>
      <c r="HQ221" s="364"/>
      <c r="HR221" s="364"/>
      <c r="HS221" s="372"/>
      <c r="HT221" s="366"/>
      <c r="HU221" s="366"/>
      <c r="HV221" s="371"/>
      <c r="HW221" s="364"/>
      <c r="HX221" s="364"/>
      <c r="HY221" s="372"/>
      <c r="HZ221" s="366"/>
      <c r="IA221" s="366"/>
      <c r="IB221" s="371"/>
      <c r="IC221" s="364"/>
      <c r="ID221" s="364"/>
      <c r="IE221" s="372"/>
      <c r="IF221" s="366"/>
      <c r="IG221" s="366"/>
      <c r="IH221" s="371"/>
      <c r="II221" s="364"/>
      <c r="IJ221" s="364"/>
      <c r="IK221" s="372"/>
      <c r="IL221" s="366"/>
      <c r="IM221" s="366"/>
      <c r="IN221" s="371"/>
      <c r="IO221" s="364"/>
      <c r="IP221" s="364"/>
      <c r="IQ221" s="372"/>
      <c r="IR221" s="366"/>
      <c r="IS221" s="366"/>
      <c r="IT221" s="371"/>
      <c r="IU221" s="364"/>
      <c r="IV221" s="364"/>
      <c r="IW221" s="372"/>
      <c r="IX221" s="366"/>
      <c r="IY221" s="366"/>
      <c r="IZ221" s="371"/>
      <c r="JA221" s="364"/>
      <c r="JB221" s="364"/>
      <c r="JC221" s="372"/>
      <c r="JD221" s="366"/>
      <c r="JE221" s="366"/>
      <c r="JF221" s="371"/>
      <c r="JG221" s="364"/>
      <c r="JH221" s="364"/>
      <c r="JI221" s="372"/>
      <c r="JJ221" s="366"/>
      <c r="JK221" s="366"/>
      <c r="JL221" s="371"/>
      <c r="JM221" s="364"/>
      <c r="JN221" s="364"/>
      <c r="JO221" s="372"/>
      <c r="JP221" s="366"/>
      <c r="JQ221" s="366"/>
      <c r="JR221" s="371"/>
      <c r="JS221" s="364"/>
      <c r="JT221" s="364"/>
      <c r="JU221" s="372"/>
      <c r="JV221" s="366"/>
      <c r="JW221" s="366"/>
      <c r="JX221" s="371"/>
      <c r="JY221" s="364"/>
      <c r="JZ221" s="364"/>
      <c r="KA221" s="372"/>
      <c r="KB221" s="366"/>
      <c r="KC221" s="366"/>
      <c r="KD221" s="371"/>
      <c r="KE221" s="364"/>
      <c r="KF221" s="364"/>
      <c r="KG221" s="372"/>
      <c r="KH221" s="366"/>
      <c r="KI221" s="366"/>
      <c r="KJ221" s="371"/>
      <c r="KK221" s="364"/>
      <c r="KL221" s="364"/>
      <c r="KM221" s="372"/>
      <c r="KN221" s="366"/>
      <c r="KO221" s="366"/>
      <c r="KP221" s="371"/>
      <c r="KQ221" s="364"/>
      <c r="KR221" s="364"/>
      <c r="KS221" s="372"/>
      <c r="KT221" s="366"/>
      <c r="KU221" s="366"/>
      <c r="KV221" s="371"/>
      <c r="KW221" s="364"/>
      <c r="KX221" s="364"/>
      <c r="KY221" s="372"/>
      <c r="KZ221" s="366"/>
      <c r="LA221" s="366"/>
      <c r="LB221" s="371"/>
      <c r="LC221" s="364"/>
      <c r="LD221" s="364"/>
      <c r="LE221" s="372"/>
      <c r="LF221" s="366"/>
      <c r="LG221" s="366"/>
      <c r="LH221" s="371"/>
      <c r="LI221" s="364"/>
      <c r="LJ221" s="364"/>
      <c r="LK221" s="372"/>
      <c r="LL221" s="366"/>
      <c r="LM221" s="366"/>
      <c r="LN221" s="371"/>
      <c r="LO221" s="364"/>
      <c r="LP221" s="364"/>
      <c r="LQ221" s="372"/>
      <c r="LR221" s="366"/>
      <c r="LS221" s="366"/>
      <c r="LT221" s="371"/>
      <c r="LU221" s="364"/>
      <c r="LV221" s="364"/>
      <c r="LW221" s="372"/>
      <c r="LX221" s="366"/>
      <c r="LY221" s="366"/>
      <c r="LZ221" s="371"/>
      <c r="MA221" s="364"/>
      <c r="MB221" s="364"/>
      <c r="MC221" s="372"/>
      <c r="MD221" s="366"/>
      <c r="ME221" s="366"/>
      <c r="MF221" s="371"/>
      <c r="MG221" s="364"/>
      <c r="MH221" s="364"/>
      <c r="MI221" s="372"/>
      <c r="MJ221" s="366"/>
      <c r="MK221" s="366"/>
      <c r="ML221" s="371"/>
      <c r="MM221" s="364"/>
      <c r="MN221" s="364"/>
      <c r="MO221" s="372"/>
      <c r="MP221" s="366"/>
      <c r="MQ221" s="366"/>
      <c r="MR221" s="371"/>
      <c r="MS221" s="364"/>
      <c r="MT221" s="364"/>
      <c r="MU221" s="372"/>
      <c r="MV221" s="366"/>
      <c r="MW221" s="366"/>
      <c r="MX221" s="371"/>
      <c r="MY221" s="364"/>
      <c r="MZ221" s="364"/>
      <c r="NA221" s="372"/>
      <c r="NB221" s="366"/>
      <c r="NC221" s="366"/>
      <c r="ND221" s="371"/>
      <c r="NE221" s="364"/>
      <c r="NF221" s="364"/>
      <c r="NG221" s="372"/>
      <c r="NH221" s="366"/>
      <c r="NI221" s="366"/>
      <c r="NJ221" s="371"/>
      <c r="NK221" s="364"/>
      <c r="NL221" s="364"/>
      <c r="NM221" s="372"/>
      <c r="NN221" s="366"/>
      <c r="NO221" s="366"/>
      <c r="NP221" s="371"/>
      <c r="NQ221" s="364"/>
      <c r="NR221" s="364"/>
      <c r="NS221" s="372"/>
      <c r="NT221" s="366"/>
      <c r="NU221" s="366"/>
      <c r="NV221" s="371"/>
      <c r="NW221" s="364"/>
      <c r="NX221" s="364"/>
      <c r="NY221" s="372"/>
      <c r="NZ221" s="366"/>
      <c r="OA221" s="366"/>
      <c r="OB221" s="371"/>
      <c r="OC221" s="364"/>
      <c r="OD221" s="364"/>
      <c r="OE221" s="372"/>
      <c r="OF221" s="366"/>
      <c r="OG221" s="366"/>
      <c r="OH221" s="371"/>
      <c r="OI221" s="364"/>
      <c r="OJ221" s="364"/>
      <c r="OK221" s="372"/>
      <c r="OL221" s="366"/>
      <c r="OM221" s="366"/>
      <c r="ON221" s="371"/>
      <c r="OO221" s="364"/>
      <c r="OP221" s="364"/>
      <c r="OQ221" s="372"/>
      <c r="OR221" s="366"/>
      <c r="OS221" s="366"/>
      <c r="OT221" s="371"/>
      <c r="OU221" s="364"/>
      <c r="OV221" s="364"/>
      <c r="OW221" s="372"/>
      <c r="OX221" s="366"/>
      <c r="OY221" s="366"/>
      <c r="OZ221" s="371"/>
      <c r="PA221" s="364"/>
      <c r="PB221" s="364"/>
      <c r="PC221" s="372"/>
      <c r="PD221" s="366"/>
      <c r="PE221" s="366"/>
      <c r="PF221" s="371"/>
      <c r="PG221" s="364"/>
      <c r="PH221" s="364"/>
      <c r="PI221" s="372"/>
      <c r="PJ221" s="366"/>
      <c r="PK221" s="366"/>
      <c r="PL221" s="371"/>
      <c r="PM221" s="364"/>
      <c r="PN221" s="364"/>
      <c r="PO221" s="372"/>
      <c r="PP221" s="366"/>
      <c r="PQ221" s="366"/>
      <c r="PR221" s="371"/>
      <c r="PS221" s="364"/>
      <c r="PT221" s="364"/>
      <c r="PU221" s="372"/>
      <c r="PV221" s="366"/>
      <c r="PW221" s="366"/>
    </row>
    <row r="222" spans="1:439" s="98" customFormat="1">
      <c r="A222" s="348"/>
      <c r="B222" s="348"/>
      <c r="C222" s="348"/>
      <c r="D222" s="376"/>
      <c r="E222" s="377"/>
      <c r="F222" s="348"/>
      <c r="G222" s="348"/>
      <c r="H222" s="378"/>
      <c r="I222" s="348"/>
      <c r="J222" s="348"/>
      <c r="K222" s="351"/>
      <c r="L222" s="379"/>
      <c r="M222" s="99"/>
      <c r="N222" s="378"/>
      <c r="O222" s="348"/>
      <c r="P222" s="348"/>
      <c r="Q222" s="351"/>
      <c r="R222" s="379"/>
      <c r="S222" s="379"/>
      <c r="T222" s="378"/>
      <c r="U222" s="348"/>
      <c r="V222" s="348"/>
      <c r="W222" s="351"/>
      <c r="X222" s="379"/>
      <c r="Y222" s="379"/>
      <c r="Z222" s="378"/>
      <c r="AA222" s="348"/>
      <c r="AB222" s="348"/>
      <c r="AC222" s="351"/>
      <c r="AD222" s="379"/>
      <c r="AE222" s="379"/>
      <c r="AF222" s="378"/>
      <c r="AG222" s="348"/>
      <c r="AH222" s="348"/>
      <c r="AI222" s="351"/>
      <c r="AJ222" s="379"/>
      <c r="AK222" s="379"/>
      <c r="AL222" s="378"/>
      <c r="AM222" s="348"/>
      <c r="AN222" s="348"/>
      <c r="AO222" s="351"/>
      <c r="AP222" s="379"/>
      <c r="AQ222" s="379"/>
      <c r="AR222" s="378"/>
      <c r="AS222" s="348"/>
      <c r="AT222" s="348"/>
      <c r="AU222" s="351"/>
      <c r="AV222" s="379"/>
      <c r="AW222" s="379"/>
      <c r="AX222" s="378"/>
      <c r="AY222" s="348"/>
      <c r="AZ222" s="348"/>
      <c r="BA222" s="351"/>
      <c r="BB222" s="379"/>
      <c r="BC222" s="379"/>
      <c r="BD222" s="378"/>
      <c r="BE222" s="348"/>
      <c r="BF222" s="348"/>
      <c r="BG222" s="351"/>
      <c r="BH222" s="379"/>
      <c r="BI222" s="379"/>
      <c r="BJ222" s="378"/>
      <c r="BK222" s="348"/>
      <c r="BL222" s="348"/>
      <c r="BM222" s="351"/>
      <c r="BN222" s="379"/>
      <c r="BO222" s="379"/>
      <c r="BP222" s="378"/>
      <c r="BQ222" s="348"/>
      <c r="BR222" s="348"/>
      <c r="BS222" s="351"/>
      <c r="BT222" s="379"/>
      <c r="BU222" s="379"/>
      <c r="BV222" s="378"/>
      <c r="BW222" s="348"/>
      <c r="BX222" s="348"/>
      <c r="BY222" s="351"/>
      <c r="BZ222" s="379"/>
      <c r="CA222" s="379"/>
      <c r="CB222" s="378"/>
      <c r="CC222" s="348"/>
      <c r="CD222" s="348"/>
      <c r="CE222" s="351"/>
      <c r="CF222" s="379"/>
      <c r="CG222" s="379"/>
      <c r="CH222" s="378"/>
      <c r="CI222" s="348"/>
      <c r="CJ222" s="348"/>
      <c r="CK222" s="351"/>
      <c r="CL222" s="379"/>
      <c r="CM222" s="379"/>
      <c r="CN222" s="378"/>
      <c r="CO222" s="348"/>
      <c r="CP222" s="348"/>
      <c r="CQ222" s="351"/>
      <c r="CR222" s="379"/>
      <c r="CS222" s="379"/>
      <c r="CT222" s="378"/>
      <c r="CU222" s="348"/>
      <c r="CV222" s="348"/>
      <c r="CW222" s="351"/>
      <c r="CX222" s="379"/>
      <c r="CY222" s="379"/>
      <c r="CZ222" s="378"/>
      <c r="DA222" s="348"/>
      <c r="DB222" s="348"/>
      <c r="DC222" s="351"/>
      <c r="DD222" s="379"/>
      <c r="DE222" s="379"/>
      <c r="DF222" s="378"/>
      <c r="DG222" s="348"/>
      <c r="DH222" s="348"/>
      <c r="DI222" s="351"/>
      <c r="DJ222" s="379"/>
      <c r="DK222" s="379"/>
      <c r="DL222" s="378"/>
      <c r="DM222" s="348"/>
      <c r="DN222" s="348"/>
      <c r="DO222" s="351"/>
      <c r="DP222" s="379"/>
      <c r="DQ222" s="379"/>
      <c r="DR222" s="378"/>
      <c r="DS222" s="348"/>
      <c r="DT222" s="348"/>
      <c r="DU222" s="351"/>
      <c r="DV222" s="379"/>
      <c r="DW222" s="379"/>
      <c r="DX222" s="378"/>
      <c r="DY222" s="348"/>
      <c r="DZ222" s="348"/>
      <c r="EA222" s="351"/>
      <c r="EB222" s="379"/>
      <c r="EC222" s="379"/>
      <c r="ED222" s="378"/>
      <c r="EE222" s="348"/>
      <c r="EF222" s="348"/>
      <c r="EG222" s="351"/>
      <c r="EH222" s="379"/>
      <c r="EI222" s="379"/>
      <c r="EJ222" s="378"/>
      <c r="EK222" s="348"/>
      <c r="EL222" s="348"/>
      <c r="EM222" s="351"/>
      <c r="EN222" s="379"/>
      <c r="EO222" s="379"/>
      <c r="EP222" s="378"/>
      <c r="EQ222" s="348"/>
      <c r="ER222" s="348"/>
      <c r="ES222" s="351"/>
      <c r="ET222" s="379"/>
      <c r="EU222" s="379"/>
      <c r="EV222" s="378"/>
      <c r="EW222" s="348"/>
      <c r="EX222" s="348"/>
      <c r="EY222" s="351"/>
      <c r="EZ222" s="379"/>
      <c r="FA222" s="379"/>
      <c r="FB222" s="378"/>
      <c r="FC222" s="348"/>
      <c r="FD222" s="348"/>
      <c r="FE222" s="351"/>
      <c r="FF222" s="379"/>
      <c r="FG222" s="379"/>
      <c r="FH222" s="378"/>
      <c r="FI222" s="348"/>
      <c r="FJ222" s="348"/>
      <c r="FK222" s="351"/>
      <c r="FL222" s="379"/>
      <c r="FM222" s="379"/>
      <c r="FN222" s="378"/>
      <c r="FO222" s="348"/>
      <c r="FP222" s="348"/>
      <c r="FQ222" s="351"/>
      <c r="FR222" s="379"/>
      <c r="FS222" s="379"/>
      <c r="FT222" s="378"/>
      <c r="FU222" s="348"/>
      <c r="FV222" s="348"/>
      <c r="FW222" s="351"/>
      <c r="FX222" s="379"/>
      <c r="FY222" s="379"/>
      <c r="FZ222" s="378"/>
      <c r="GA222" s="348"/>
      <c r="GB222" s="348"/>
      <c r="GC222" s="351"/>
      <c r="GD222" s="379"/>
      <c r="GE222" s="379"/>
      <c r="GF222" s="378"/>
      <c r="GG222" s="348"/>
      <c r="GH222" s="348"/>
      <c r="GI222" s="351"/>
      <c r="GJ222" s="379"/>
      <c r="GK222" s="379"/>
      <c r="GL222" s="378"/>
      <c r="GM222" s="348"/>
      <c r="GN222" s="348"/>
      <c r="GO222" s="351"/>
      <c r="GP222" s="379"/>
      <c r="GQ222" s="379"/>
      <c r="GR222" s="378"/>
      <c r="GS222" s="348"/>
      <c r="GT222" s="348"/>
      <c r="GU222" s="351"/>
      <c r="GV222" s="379"/>
      <c r="GW222" s="379"/>
      <c r="GX222" s="378"/>
      <c r="GY222" s="348"/>
      <c r="GZ222" s="348"/>
      <c r="HA222" s="351"/>
      <c r="HB222" s="379"/>
      <c r="HC222" s="379"/>
      <c r="HD222" s="378"/>
      <c r="HE222" s="348"/>
      <c r="HF222" s="348"/>
      <c r="HG222" s="351"/>
      <c r="HH222" s="379"/>
      <c r="HI222" s="379"/>
      <c r="HJ222" s="378"/>
      <c r="HK222" s="348"/>
      <c r="HL222" s="348"/>
      <c r="HM222" s="351"/>
      <c r="HN222" s="379"/>
      <c r="HO222" s="379"/>
      <c r="HP222" s="378"/>
      <c r="HQ222" s="348"/>
      <c r="HR222" s="348"/>
      <c r="HS222" s="351"/>
      <c r="HT222" s="379"/>
      <c r="HU222" s="379"/>
      <c r="HV222" s="378"/>
      <c r="HW222" s="348"/>
      <c r="HX222" s="348"/>
      <c r="HY222" s="351"/>
      <c r="HZ222" s="379"/>
      <c r="IA222" s="379"/>
      <c r="IB222" s="378"/>
      <c r="IC222" s="348"/>
      <c r="ID222" s="348"/>
      <c r="IE222" s="351"/>
      <c r="IF222" s="379"/>
      <c r="IG222" s="379"/>
      <c r="IH222" s="378"/>
      <c r="II222" s="348"/>
      <c r="IJ222" s="348"/>
      <c r="IK222" s="351"/>
      <c r="IL222" s="379"/>
      <c r="IM222" s="379"/>
      <c r="IN222" s="378"/>
      <c r="IO222" s="348"/>
      <c r="IP222" s="348"/>
      <c r="IQ222" s="351"/>
      <c r="IR222" s="379"/>
      <c r="IS222" s="379"/>
      <c r="IT222" s="378"/>
      <c r="IU222" s="348"/>
      <c r="IV222" s="348"/>
      <c r="IW222" s="351"/>
      <c r="IX222" s="379"/>
      <c r="IY222" s="379"/>
      <c r="IZ222" s="378"/>
      <c r="JA222" s="348"/>
      <c r="JB222" s="348"/>
      <c r="JC222" s="351"/>
      <c r="JD222" s="379"/>
      <c r="JE222" s="379"/>
      <c r="JF222" s="378"/>
      <c r="JG222" s="348"/>
      <c r="JH222" s="348"/>
      <c r="JI222" s="351"/>
      <c r="JJ222" s="379"/>
      <c r="JK222" s="379"/>
      <c r="JL222" s="378"/>
      <c r="JM222" s="348"/>
      <c r="JN222" s="348"/>
      <c r="JO222" s="351"/>
      <c r="JP222" s="379"/>
      <c r="JQ222" s="379"/>
      <c r="JR222" s="378"/>
      <c r="JS222" s="348"/>
      <c r="JT222" s="348"/>
      <c r="JU222" s="351"/>
      <c r="JV222" s="379"/>
      <c r="JW222" s="379"/>
      <c r="JX222" s="378"/>
      <c r="JY222" s="348"/>
      <c r="JZ222" s="348"/>
      <c r="KA222" s="351"/>
      <c r="KB222" s="379"/>
      <c r="KC222" s="379"/>
      <c r="KD222" s="378"/>
      <c r="KE222" s="348"/>
      <c r="KF222" s="348"/>
      <c r="KG222" s="351"/>
      <c r="KH222" s="379"/>
      <c r="KI222" s="379"/>
      <c r="KJ222" s="378"/>
      <c r="KK222" s="348"/>
      <c r="KL222" s="348"/>
      <c r="KM222" s="351"/>
      <c r="KN222" s="379"/>
      <c r="KO222" s="379"/>
      <c r="KP222" s="378"/>
      <c r="KQ222" s="348"/>
      <c r="KR222" s="348"/>
      <c r="KS222" s="351"/>
      <c r="KT222" s="379"/>
      <c r="KU222" s="379"/>
      <c r="KV222" s="378"/>
      <c r="KW222" s="348"/>
      <c r="KX222" s="348"/>
      <c r="KY222" s="351"/>
      <c r="KZ222" s="379"/>
      <c r="LA222" s="379"/>
      <c r="LB222" s="378"/>
      <c r="LC222" s="348"/>
      <c r="LD222" s="348"/>
      <c r="LE222" s="351"/>
      <c r="LF222" s="379"/>
      <c r="LG222" s="379"/>
      <c r="LH222" s="378"/>
      <c r="LI222" s="348"/>
      <c r="LJ222" s="348"/>
      <c r="LK222" s="351"/>
      <c r="LL222" s="379"/>
      <c r="LM222" s="379"/>
      <c r="LN222" s="378"/>
      <c r="LO222" s="348"/>
      <c r="LP222" s="348"/>
      <c r="LQ222" s="351"/>
      <c r="LR222" s="379"/>
      <c r="LS222" s="379"/>
      <c r="LT222" s="378"/>
      <c r="LU222" s="348"/>
      <c r="LV222" s="348"/>
      <c r="LW222" s="351"/>
      <c r="LX222" s="379"/>
      <c r="LY222" s="379"/>
      <c r="LZ222" s="378"/>
      <c r="MA222" s="348"/>
      <c r="MB222" s="348"/>
      <c r="MC222" s="351"/>
      <c r="MD222" s="379"/>
      <c r="ME222" s="379"/>
      <c r="MF222" s="378"/>
      <c r="MG222" s="348"/>
      <c r="MH222" s="348"/>
      <c r="MI222" s="351"/>
      <c r="MJ222" s="379"/>
      <c r="MK222" s="379"/>
      <c r="ML222" s="378"/>
      <c r="MM222" s="348"/>
      <c r="MN222" s="348"/>
      <c r="MO222" s="351"/>
      <c r="MP222" s="379"/>
      <c r="MQ222" s="379"/>
      <c r="MR222" s="378"/>
      <c r="MS222" s="348"/>
      <c r="MT222" s="348"/>
      <c r="MU222" s="351"/>
      <c r="MV222" s="379"/>
      <c r="MW222" s="379"/>
      <c r="MX222" s="378"/>
      <c r="MY222" s="348"/>
      <c r="MZ222" s="348"/>
      <c r="NA222" s="351"/>
      <c r="NB222" s="379"/>
      <c r="NC222" s="379"/>
      <c r="ND222" s="378"/>
      <c r="NE222" s="348"/>
      <c r="NF222" s="348"/>
      <c r="NG222" s="351"/>
      <c r="NH222" s="379"/>
      <c r="NI222" s="379"/>
      <c r="NJ222" s="378"/>
      <c r="NK222" s="348"/>
      <c r="NL222" s="348"/>
      <c r="NM222" s="351"/>
      <c r="NN222" s="379"/>
      <c r="NO222" s="379"/>
      <c r="NP222" s="378"/>
      <c r="NQ222" s="348"/>
      <c r="NR222" s="348"/>
      <c r="NS222" s="351"/>
      <c r="NT222" s="379"/>
      <c r="NU222" s="379"/>
      <c r="NV222" s="378"/>
      <c r="NW222" s="348"/>
      <c r="NX222" s="348"/>
      <c r="NY222" s="351"/>
      <c r="NZ222" s="379"/>
      <c r="OA222" s="379"/>
      <c r="OB222" s="378"/>
      <c r="OC222" s="348"/>
      <c r="OD222" s="348"/>
      <c r="OE222" s="351"/>
      <c r="OF222" s="379"/>
      <c r="OG222" s="379"/>
      <c r="OH222" s="378"/>
      <c r="OI222" s="348"/>
      <c r="OJ222" s="348"/>
      <c r="OK222" s="351"/>
      <c r="OL222" s="379"/>
      <c r="OM222" s="379"/>
      <c r="ON222" s="378"/>
      <c r="OO222" s="348"/>
      <c r="OP222" s="348"/>
      <c r="OQ222" s="351"/>
      <c r="OR222" s="379"/>
      <c r="OS222" s="379"/>
      <c r="OT222" s="378"/>
      <c r="OU222" s="348"/>
      <c r="OV222" s="348"/>
      <c r="OW222" s="351"/>
      <c r="OX222" s="379"/>
      <c r="OY222" s="379"/>
      <c r="OZ222" s="378"/>
      <c r="PA222" s="348"/>
      <c r="PB222" s="348"/>
      <c r="PC222" s="351"/>
      <c r="PD222" s="379"/>
      <c r="PE222" s="379"/>
      <c r="PF222" s="378"/>
      <c r="PG222" s="348"/>
      <c r="PH222" s="348"/>
      <c r="PI222" s="351"/>
      <c r="PJ222" s="379"/>
      <c r="PK222" s="379"/>
      <c r="PL222" s="378"/>
      <c r="PM222" s="348"/>
      <c r="PN222" s="348"/>
      <c r="PO222" s="351"/>
      <c r="PP222" s="379"/>
      <c r="PQ222" s="379"/>
      <c r="PR222" s="378"/>
      <c r="PS222" s="348"/>
      <c r="PT222" s="348"/>
      <c r="PU222" s="351"/>
      <c r="PV222" s="379"/>
      <c r="PW222" s="379"/>
    </row>
  </sheetData>
  <mergeCells count="147">
    <mergeCell ref="A1:M1"/>
    <mergeCell ref="B2:B5"/>
    <mergeCell ref="C2:C5"/>
    <mergeCell ref="D2:M2"/>
    <mergeCell ref="N2:S2"/>
    <mergeCell ref="T2:Y2"/>
    <mergeCell ref="BJ2:BO2"/>
    <mergeCell ref="BP2:BU2"/>
    <mergeCell ref="BV2:CA2"/>
    <mergeCell ref="CB2:CG2"/>
    <mergeCell ref="CH2:CM2"/>
    <mergeCell ref="CN2:CS2"/>
    <mergeCell ref="Z2:AE2"/>
    <mergeCell ref="AF2:AK2"/>
    <mergeCell ref="AL2:AQ2"/>
    <mergeCell ref="AR2:AW2"/>
    <mergeCell ref="AX2:BC2"/>
    <mergeCell ref="BD2:BI2"/>
    <mergeCell ref="ED2:EI2"/>
    <mergeCell ref="EJ2:EO2"/>
    <mergeCell ref="EP2:EU2"/>
    <mergeCell ref="EV2:FA2"/>
    <mergeCell ref="FB2:FG2"/>
    <mergeCell ref="FH2:FM2"/>
    <mergeCell ref="CT2:CY2"/>
    <mergeCell ref="CZ2:DE2"/>
    <mergeCell ref="DF2:DK2"/>
    <mergeCell ref="DL2:DQ2"/>
    <mergeCell ref="DR2:DW2"/>
    <mergeCell ref="DX2:EC2"/>
    <mergeCell ref="HJ2:HO2"/>
    <mergeCell ref="HP2:HU2"/>
    <mergeCell ref="HV2:IA2"/>
    <mergeCell ref="IB2:IG2"/>
    <mergeCell ref="FN2:FS2"/>
    <mergeCell ref="FT2:FY2"/>
    <mergeCell ref="FZ2:GE2"/>
    <mergeCell ref="GF2:GK2"/>
    <mergeCell ref="GL2:GQ2"/>
    <mergeCell ref="GR2:GW2"/>
    <mergeCell ref="K190:L190"/>
    <mergeCell ref="Q190:R190"/>
    <mergeCell ref="W190:X190"/>
    <mergeCell ref="AC190:AD190"/>
    <mergeCell ref="AI190:AJ190"/>
    <mergeCell ref="AO190:AP190"/>
    <mergeCell ref="AU190:AV190"/>
    <mergeCell ref="NV2:OA2"/>
    <mergeCell ref="OB2:OG2"/>
    <mergeCell ref="ML2:MQ2"/>
    <mergeCell ref="MR2:MW2"/>
    <mergeCell ref="MX2:NC2"/>
    <mergeCell ref="ND2:NI2"/>
    <mergeCell ref="NJ2:NO2"/>
    <mergeCell ref="NP2:NU2"/>
    <mergeCell ref="LB2:LG2"/>
    <mergeCell ref="LH2:LM2"/>
    <mergeCell ref="LN2:LS2"/>
    <mergeCell ref="LT2:LY2"/>
    <mergeCell ref="LZ2:ME2"/>
    <mergeCell ref="MF2:MK2"/>
    <mergeCell ref="JR2:JW2"/>
    <mergeCell ref="JX2:KC2"/>
    <mergeCell ref="KD2:KI2"/>
    <mergeCell ref="BA190:BB190"/>
    <mergeCell ref="BG190:BH190"/>
    <mergeCell ref="BM190:BN190"/>
    <mergeCell ref="BS190:BT190"/>
    <mergeCell ref="BY190:BZ190"/>
    <mergeCell ref="CE190:CF190"/>
    <mergeCell ref="PF2:PK2"/>
    <mergeCell ref="PL2:PQ2"/>
    <mergeCell ref="PR2:PW2"/>
    <mergeCell ref="OH2:OM2"/>
    <mergeCell ref="ON2:OS2"/>
    <mergeCell ref="OT2:OY2"/>
    <mergeCell ref="OZ2:PE2"/>
    <mergeCell ref="KJ2:KO2"/>
    <mergeCell ref="KP2:KU2"/>
    <mergeCell ref="KV2:LA2"/>
    <mergeCell ref="IH2:IM2"/>
    <mergeCell ref="IN2:IS2"/>
    <mergeCell ref="IT2:IY2"/>
    <mergeCell ref="IZ2:JE2"/>
    <mergeCell ref="JF2:JK2"/>
    <mergeCell ref="JL2:JQ2"/>
    <mergeCell ref="GX2:HC2"/>
    <mergeCell ref="HD2:HI2"/>
    <mergeCell ref="DU190:DV190"/>
    <mergeCell ref="EA190:EB190"/>
    <mergeCell ref="EG190:EH190"/>
    <mergeCell ref="EM190:EN190"/>
    <mergeCell ref="ES190:ET190"/>
    <mergeCell ref="EY190:EZ190"/>
    <mergeCell ref="CK190:CL190"/>
    <mergeCell ref="CQ190:CR190"/>
    <mergeCell ref="CW190:CX190"/>
    <mergeCell ref="DC190:DD190"/>
    <mergeCell ref="DI190:DJ190"/>
    <mergeCell ref="DO190:DP190"/>
    <mergeCell ref="GO190:GP190"/>
    <mergeCell ref="GU190:GV190"/>
    <mergeCell ref="HA190:HB190"/>
    <mergeCell ref="HG190:HH190"/>
    <mergeCell ref="HM190:HN190"/>
    <mergeCell ref="HS190:HT190"/>
    <mergeCell ref="FE190:FF190"/>
    <mergeCell ref="FK190:FL190"/>
    <mergeCell ref="FQ190:FR190"/>
    <mergeCell ref="FW190:FX190"/>
    <mergeCell ref="GC190:GD190"/>
    <mergeCell ref="GI190:GJ190"/>
    <mergeCell ref="JI190:JJ190"/>
    <mergeCell ref="JO190:JP190"/>
    <mergeCell ref="JU190:JV190"/>
    <mergeCell ref="KA190:KB190"/>
    <mergeCell ref="KG190:KH190"/>
    <mergeCell ref="KM190:KN190"/>
    <mergeCell ref="HY190:HZ190"/>
    <mergeCell ref="IE190:IF190"/>
    <mergeCell ref="IK190:IL190"/>
    <mergeCell ref="IQ190:IR190"/>
    <mergeCell ref="IW190:IX190"/>
    <mergeCell ref="JC190:JD190"/>
    <mergeCell ref="MC190:MD190"/>
    <mergeCell ref="MI190:MJ190"/>
    <mergeCell ref="MO190:MP190"/>
    <mergeCell ref="MU190:MV190"/>
    <mergeCell ref="NA190:NB190"/>
    <mergeCell ref="NG190:NH190"/>
    <mergeCell ref="KS190:KT190"/>
    <mergeCell ref="KY190:KZ190"/>
    <mergeCell ref="LE190:LF190"/>
    <mergeCell ref="LK190:LL190"/>
    <mergeCell ref="LQ190:LR190"/>
    <mergeCell ref="LW190:LX190"/>
    <mergeCell ref="OW190:OX190"/>
    <mergeCell ref="PC190:PD190"/>
    <mergeCell ref="PI190:PJ190"/>
    <mergeCell ref="PO190:PP190"/>
    <mergeCell ref="PU190:PV190"/>
    <mergeCell ref="NM190:NN190"/>
    <mergeCell ref="NS190:NT190"/>
    <mergeCell ref="NY190:NZ190"/>
    <mergeCell ref="OE190:OF190"/>
    <mergeCell ref="OK190:OL190"/>
    <mergeCell ref="OQ190:OR190"/>
  </mergeCells>
  <printOptions horizontalCentered="1"/>
  <pageMargins left="0" right="0" top="0.15748031496062992" bottom="0.19685039370078741" header="0.31496062992125984" footer="0.31496062992125984"/>
  <pageSetup paperSize="9" scale="58" fitToHeight="0" orientation="landscape" r:id="rId1"/>
  <rowBreaks count="1" manualBreakCount="1">
    <brk id="180" max="1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26"/>
  <sheetViews>
    <sheetView showRowColHeaders="0" zoomScaleNormal="100" workbookViewId="0">
      <selection activeCell="C8" sqref="C8"/>
    </sheetView>
  </sheetViews>
  <sheetFormatPr defaultColWidth="8.125" defaultRowHeight="28.5" customHeight="1"/>
  <cols>
    <col min="1" max="1" width="0.125" style="383" customWidth="1"/>
    <col min="2" max="2" width="3.75" style="383" customWidth="1"/>
    <col min="3" max="3" width="33.625" style="455" bestFit="1" customWidth="1"/>
    <col min="4" max="4" width="9.5" style="456" customWidth="1"/>
    <col min="5" max="5" width="13.125" style="383" customWidth="1"/>
    <col min="6" max="6" width="13.125" style="383" bestFit="1" customWidth="1"/>
    <col min="7" max="8" width="13.125" style="383" customWidth="1"/>
    <col min="9" max="13" width="13.125" style="383" bestFit="1" customWidth="1"/>
    <col min="14" max="14" width="15.5" style="383" bestFit="1" customWidth="1"/>
    <col min="15" max="16" width="13.125" style="383" bestFit="1" customWidth="1"/>
    <col min="17" max="17" width="15.375" style="383" bestFit="1" customWidth="1"/>
    <col min="18" max="20" width="13.125" style="383" bestFit="1" customWidth="1"/>
    <col min="21" max="21" width="14.875" style="383" bestFit="1" customWidth="1"/>
    <col min="22" max="23" width="13.125" style="383" bestFit="1" customWidth="1"/>
    <col min="24" max="24" width="15.5" style="383" bestFit="1" customWidth="1"/>
    <col min="25" max="25" width="13.125" style="383" bestFit="1" customWidth="1"/>
    <col min="26" max="26" width="15.125" style="383" bestFit="1" customWidth="1"/>
    <col min="27" max="27" width="16.75" style="383" bestFit="1" customWidth="1"/>
    <col min="28" max="28" width="14.25" style="383" customWidth="1"/>
    <col min="29" max="16384" width="8.125" style="383"/>
  </cols>
  <sheetData>
    <row r="1" spans="1:27" ht="28.5" customHeight="1">
      <c r="A1" s="515" t="s">
        <v>0</v>
      </c>
      <c r="B1" s="515"/>
      <c r="C1" s="515"/>
      <c r="D1" s="515"/>
      <c r="E1" s="515"/>
      <c r="F1" s="515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</row>
    <row r="2" spans="1:27" ht="28.5" customHeight="1">
      <c r="A2" s="515"/>
      <c r="B2" s="515"/>
      <c r="C2" s="515"/>
      <c r="D2" s="515"/>
      <c r="E2" s="515"/>
      <c r="F2" s="515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  <c r="AA2" s="382"/>
    </row>
    <row r="3" spans="1:27" s="384" customFormat="1" ht="28.5" customHeight="1" thickBot="1">
      <c r="C3" s="385"/>
      <c r="D3" s="386"/>
      <c r="E3" s="387" t="s">
        <v>1</v>
      </c>
      <c r="F3" s="387" t="s">
        <v>1</v>
      </c>
      <c r="G3" s="387" t="s">
        <v>1</v>
      </c>
      <c r="H3" s="387" t="s">
        <v>1</v>
      </c>
      <c r="I3" s="387" t="s">
        <v>1</v>
      </c>
      <c r="J3" s="387" t="s">
        <v>1</v>
      </c>
      <c r="K3" s="387" t="s">
        <v>1</v>
      </c>
      <c r="L3" s="387" t="s">
        <v>1</v>
      </c>
      <c r="M3" s="387" t="s">
        <v>1</v>
      </c>
      <c r="N3" s="387" t="s">
        <v>1</v>
      </c>
      <c r="O3" s="387" t="s">
        <v>1</v>
      </c>
      <c r="P3" s="387" t="s">
        <v>1</v>
      </c>
      <c r="Q3" s="387" t="s">
        <v>1</v>
      </c>
      <c r="R3" s="387" t="s">
        <v>1</v>
      </c>
      <c r="S3" s="387" t="s">
        <v>1</v>
      </c>
      <c r="T3" s="387" t="s">
        <v>1</v>
      </c>
      <c r="U3" s="387" t="s">
        <v>1</v>
      </c>
      <c r="V3" s="387" t="s">
        <v>1</v>
      </c>
      <c r="W3" s="387" t="s">
        <v>1</v>
      </c>
      <c r="X3" s="387" t="s">
        <v>1</v>
      </c>
      <c r="Y3" s="387" t="s">
        <v>1</v>
      </c>
      <c r="Z3" s="387" t="s">
        <v>1</v>
      </c>
      <c r="AA3" s="387" t="s">
        <v>1</v>
      </c>
    </row>
    <row r="4" spans="1:27" s="384" customFormat="1" ht="28.5" customHeight="1">
      <c r="A4" s="388"/>
      <c r="B4" s="516" t="s">
        <v>2</v>
      </c>
      <c r="C4" s="517"/>
      <c r="D4" s="389"/>
      <c r="E4" s="519" t="s">
        <v>3</v>
      </c>
      <c r="F4" s="500" t="s">
        <v>4</v>
      </c>
      <c r="G4" s="508" t="s">
        <v>5</v>
      </c>
      <c r="H4" s="513" t="s">
        <v>6</v>
      </c>
      <c r="I4" s="500" t="s">
        <v>7</v>
      </c>
      <c r="J4" s="500" t="s">
        <v>8</v>
      </c>
      <c r="K4" s="500" t="s">
        <v>9</v>
      </c>
      <c r="L4" s="500" t="s">
        <v>10</v>
      </c>
      <c r="M4" s="500" t="s">
        <v>11</v>
      </c>
      <c r="N4" s="500" t="s">
        <v>12</v>
      </c>
      <c r="O4" s="500" t="s">
        <v>13</v>
      </c>
      <c r="P4" s="500" t="s">
        <v>14</v>
      </c>
      <c r="Q4" s="500" t="s">
        <v>15</v>
      </c>
      <c r="R4" s="500" t="s">
        <v>16</v>
      </c>
      <c r="S4" s="500" t="s">
        <v>17</v>
      </c>
      <c r="T4" s="500" t="s">
        <v>18</v>
      </c>
      <c r="U4" s="500" t="s">
        <v>19</v>
      </c>
      <c r="V4" s="500" t="s">
        <v>20</v>
      </c>
      <c r="W4" s="500" t="s">
        <v>21</v>
      </c>
      <c r="X4" s="500" t="s">
        <v>22</v>
      </c>
      <c r="Y4" s="500" t="s">
        <v>23</v>
      </c>
      <c r="Z4" s="500" t="s">
        <v>24</v>
      </c>
      <c r="AA4" s="500" t="s">
        <v>25</v>
      </c>
    </row>
    <row r="5" spans="1:27" s="384" customFormat="1" ht="28.5" customHeight="1">
      <c r="A5" s="390"/>
      <c r="B5" s="518"/>
      <c r="C5" s="518"/>
      <c r="D5" s="391"/>
      <c r="E5" s="514"/>
      <c r="F5" s="501"/>
      <c r="G5" s="509"/>
      <c r="H5" s="514"/>
      <c r="I5" s="501"/>
      <c r="J5" s="501"/>
      <c r="K5" s="501"/>
      <c r="L5" s="501"/>
      <c r="M5" s="501"/>
      <c r="N5" s="501"/>
      <c r="O5" s="501"/>
      <c r="P5" s="501"/>
      <c r="Q5" s="501"/>
      <c r="R5" s="501"/>
      <c r="S5" s="501"/>
      <c r="T5" s="501"/>
      <c r="U5" s="501"/>
      <c r="V5" s="501"/>
      <c r="W5" s="501"/>
      <c r="X5" s="501"/>
      <c r="Y5" s="501"/>
      <c r="Z5" s="501"/>
      <c r="AA5" s="501"/>
    </row>
    <row r="6" spans="1:27" s="384" customFormat="1" ht="28.5" customHeight="1">
      <c r="A6" s="392" t="s">
        <v>26</v>
      </c>
      <c r="B6" s="393"/>
      <c r="C6" s="394"/>
      <c r="D6" s="395"/>
      <c r="E6" s="396"/>
      <c r="F6" s="397"/>
      <c r="G6" s="398"/>
      <c r="H6" s="396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</row>
    <row r="7" spans="1:27" ht="28.5" customHeight="1">
      <c r="A7" s="399"/>
      <c r="B7" s="400">
        <v>1</v>
      </c>
      <c r="C7" s="401" t="s">
        <v>27</v>
      </c>
      <c r="D7" s="402">
        <f>+E7-F7</f>
        <v>0</v>
      </c>
      <c r="E7" s="403">
        <v>22800.880000000001</v>
      </c>
      <c r="F7" s="404">
        <f>+[11]รายได้2560!G18/1000000</f>
        <v>22800.880000000001</v>
      </c>
      <c r="G7" s="405">
        <f>+F7-H7</f>
        <v>0</v>
      </c>
      <c r="H7" s="403">
        <f>SUM(I7:AA7)</f>
        <v>22800.879999999997</v>
      </c>
      <c r="I7" s="404">
        <v>0</v>
      </c>
      <c r="J7" s="404">
        <v>0</v>
      </c>
      <c r="K7" s="404">
        <v>0</v>
      </c>
      <c r="L7" s="404">
        <v>0</v>
      </c>
      <c r="M7" s="404">
        <v>0</v>
      </c>
      <c r="N7" s="404">
        <f>+[11]รายได้2560!J18/1000000</f>
        <v>3115.2415799999999</v>
      </c>
      <c r="O7" s="404">
        <f>+[11]รายได้2560!K18/1000000</f>
        <v>2190.3330000000001</v>
      </c>
      <c r="P7" s="404">
        <f>+[11]รายได้2560!L18/1000000</f>
        <v>1484.0809999999999</v>
      </c>
      <c r="Q7" s="404">
        <f>+[11]รายได้2560!M18/1000000</f>
        <v>1763</v>
      </c>
      <c r="R7" s="404">
        <f>+[11]รายได้2560!N18/1000000</f>
        <v>2840.8578600000001</v>
      </c>
      <c r="S7" s="404">
        <f>+[11]รายได้2560!O18/1000000</f>
        <v>1957.8589999999999</v>
      </c>
      <c r="T7" s="404">
        <f>+[11]รายได้2560!P18/1000000</f>
        <v>1310.9739999999999</v>
      </c>
      <c r="U7" s="404">
        <f>+[11]รายได้2560!Q18/1000000</f>
        <v>1113.355</v>
      </c>
      <c r="V7" s="404">
        <f>+[11]รายได้2560!R18/1000000</f>
        <v>996.25</v>
      </c>
      <c r="W7" s="404">
        <f>+[11]รายได้2560!S18/1000000</f>
        <v>1018.26</v>
      </c>
      <c r="X7" s="404">
        <f>+[11]รายได้2560!T18/1000000</f>
        <v>1120.4739999999999</v>
      </c>
      <c r="Y7" s="404">
        <f>+[11]รายได้2560!U18/1000000</f>
        <v>1261.9159999999999</v>
      </c>
      <c r="Z7" s="404">
        <f>+[11]รายได้2560!V18/1000000</f>
        <v>1848.3209999999999</v>
      </c>
      <c r="AA7" s="404">
        <f>+[11]รายได้2560!W18/1000000</f>
        <v>779.95755999999994</v>
      </c>
    </row>
    <row r="8" spans="1:27" ht="28.5" customHeight="1">
      <c r="A8" s="399"/>
      <c r="B8" s="400">
        <v>2</v>
      </c>
      <c r="C8" s="401" t="s">
        <v>28</v>
      </c>
      <c r="D8" s="402">
        <f t="shared" ref="D8:D22" si="0">+E8-F8</f>
        <v>-46.158999999999992</v>
      </c>
      <c r="E8" s="403">
        <v>336.05900000000003</v>
      </c>
      <c r="F8" s="404">
        <f>SUM([11]รายได้2560!G51:G52)/1000000</f>
        <v>382.21800000000002</v>
      </c>
      <c r="G8" s="405">
        <f t="shared" ref="G8:G22" si="1">+F8-H8</f>
        <v>0</v>
      </c>
      <c r="H8" s="403">
        <f t="shared" ref="H8:H22" si="2">SUM(I8:AA8)</f>
        <v>382.21800000000002</v>
      </c>
      <c r="I8" s="404">
        <v>0</v>
      </c>
      <c r="J8" s="404">
        <v>0</v>
      </c>
      <c r="K8" s="404">
        <v>0</v>
      </c>
      <c r="L8" s="404">
        <v>0</v>
      </c>
      <c r="M8" s="404">
        <v>0</v>
      </c>
      <c r="N8" s="404">
        <f>SUM([11]รายได้2560!J51:J52)/1000000</f>
        <v>46.012900000000002</v>
      </c>
      <c r="O8" s="404">
        <f>SUM([11]รายได้2560!K51:K52)/1000000</f>
        <v>43.503</v>
      </c>
      <c r="P8" s="404">
        <f>SUM([11]รายได้2560!L51:L52)/1000000</f>
        <v>45.15</v>
      </c>
      <c r="Q8" s="404">
        <f>SUM([11]รายได้2560!M51:M52)/1000000</f>
        <v>40.302</v>
      </c>
      <c r="R8" s="404">
        <f>SUM([11]รายได้2560!N51:N52)/1000000</f>
        <v>43</v>
      </c>
      <c r="S8" s="404">
        <f>SUM([11]รายได้2560!O51:O52)/1000000</f>
        <v>33.1</v>
      </c>
      <c r="T8" s="404">
        <f>SUM([11]รายได้2560!P51:P52)/1000000</f>
        <v>20.7</v>
      </c>
      <c r="U8" s="404">
        <f>SUM([11]รายได้2560!Q51:Q52)/1000000</f>
        <v>18.399999999999999</v>
      </c>
      <c r="V8" s="404">
        <f>SUM([11]รายได้2560!R51:R52)/1000000</f>
        <v>4.8</v>
      </c>
      <c r="W8" s="404">
        <f>SUM([11]รายได้2560!S51:S52)/1000000</f>
        <v>18</v>
      </c>
      <c r="X8" s="404">
        <f>SUM([11]รายได้2560!T51:T52)/1000000</f>
        <v>27.775099999999998</v>
      </c>
      <c r="Y8" s="404">
        <f>SUM([11]รายได้2560!U51:U52)/1000000</f>
        <v>11.285</v>
      </c>
      <c r="Z8" s="404">
        <f>SUM([11]รายได้2560!V51:V52)/1000000</f>
        <v>17.79</v>
      </c>
      <c r="AA8" s="404">
        <f>SUM([11]รายได้2560!W51:W52)/1000000</f>
        <v>12.4</v>
      </c>
    </row>
    <row r="9" spans="1:27" ht="28.5" customHeight="1">
      <c r="A9" s="399"/>
      <c r="B9" s="400">
        <v>3</v>
      </c>
      <c r="C9" s="401" t="s">
        <v>29</v>
      </c>
      <c r="D9" s="402">
        <f t="shared" si="0"/>
        <v>0</v>
      </c>
      <c r="E9" s="403">
        <v>216.58699999999999</v>
      </c>
      <c r="F9" s="404">
        <f>SUM([11]รายได้2560!G48:G49)/1000000</f>
        <v>216.58699999999999</v>
      </c>
      <c r="G9" s="405">
        <f t="shared" si="1"/>
        <v>0</v>
      </c>
      <c r="H9" s="403">
        <f t="shared" si="2"/>
        <v>216.58700000000002</v>
      </c>
      <c r="I9" s="404">
        <v>0</v>
      </c>
      <c r="J9" s="404">
        <v>0</v>
      </c>
      <c r="K9" s="404">
        <v>0</v>
      </c>
      <c r="L9" s="404">
        <v>0</v>
      </c>
      <c r="M9" s="404">
        <v>0</v>
      </c>
      <c r="N9" s="404">
        <f>SUM([11]รายได้2560!J48:J49)/1000000</f>
        <v>28.335999999999999</v>
      </c>
      <c r="O9" s="404">
        <f>SUM([11]รายได้2560!K48:K49)/1000000</f>
        <v>18.690999999999999</v>
      </c>
      <c r="P9" s="404">
        <f>SUM([11]รายได้2560!L48:L49)/1000000</f>
        <v>18.75</v>
      </c>
      <c r="Q9" s="404">
        <f>SUM([11]รายได้2560!M48:M49)/1000000</f>
        <v>23</v>
      </c>
      <c r="R9" s="404">
        <f>SUM([11]รายได้2560!N48:N49)/1000000</f>
        <v>23.465</v>
      </c>
      <c r="S9" s="404">
        <f>SUM([11]รายได้2560!O48:O49)/1000000</f>
        <v>10.4</v>
      </c>
      <c r="T9" s="404">
        <f>SUM([11]รายได้2560!P48:P49)/1000000</f>
        <v>7.9</v>
      </c>
      <c r="U9" s="404">
        <f>SUM([11]รายได้2560!Q48:Q49)/1000000</f>
        <v>10.4</v>
      </c>
      <c r="V9" s="404">
        <f>SUM([11]รายได้2560!R48:R49)/1000000</f>
        <v>10.4</v>
      </c>
      <c r="W9" s="404">
        <f>SUM([11]รายได้2560!S48:S49)/1000000</f>
        <v>10.4</v>
      </c>
      <c r="X9" s="404">
        <f>SUM([11]รายได้2560!T48:T49)/1000000</f>
        <v>14.81</v>
      </c>
      <c r="Y9" s="404">
        <f>SUM([11]รายได้2560!U48:U49)/1000000</f>
        <v>13.035</v>
      </c>
      <c r="Z9" s="404">
        <f>SUM([11]รายได้2560!V48:V49)/1000000</f>
        <v>15</v>
      </c>
      <c r="AA9" s="404">
        <f>SUM([11]รายได้2560!W48:W49)/1000000</f>
        <v>12</v>
      </c>
    </row>
    <row r="10" spans="1:27" ht="28.5" customHeight="1">
      <c r="A10" s="399"/>
      <c r="B10" s="400">
        <v>4</v>
      </c>
      <c r="C10" s="401" t="s">
        <v>30</v>
      </c>
      <c r="D10" s="402">
        <f t="shared" si="0"/>
        <v>46.159000000001811</v>
      </c>
      <c r="E10" s="403">
        <v>398.24400000000003</v>
      </c>
      <c r="F10" s="404">
        <f>+[11]รายได้2560!G117/1000000-F7-F8-F9-F11</f>
        <v>352.08499999999822</v>
      </c>
      <c r="G10" s="405">
        <f t="shared" si="1"/>
        <v>-2.3305801732931286E-12</v>
      </c>
      <c r="H10" s="403">
        <f t="shared" si="2"/>
        <v>352.08500000000055</v>
      </c>
      <c r="I10" s="404">
        <v>0</v>
      </c>
      <c r="J10" s="404">
        <v>0</v>
      </c>
      <c r="K10" s="404">
        <v>0</v>
      </c>
      <c r="L10" s="404">
        <v>0</v>
      </c>
      <c r="M10" s="404">
        <v>0</v>
      </c>
      <c r="N10" s="404">
        <f>+[11]รายได้2560!J117/1000000-N7-N8-N9-N11</f>
        <v>54.970220000000168</v>
      </c>
      <c r="O10" s="404">
        <f>+[11]รายได้2560!K117/1000000-O7-O8-O9-O11</f>
        <v>23.782899999999788</v>
      </c>
      <c r="P10" s="404">
        <f>+[11]รายได้2560!L117/1000000-P7-P8-P9-P11</f>
        <v>17.579880000000212</v>
      </c>
      <c r="Q10" s="404">
        <f>+[11]รายได้2560!M117/1000000-Q7-Q8-Q9-Q11</f>
        <v>27.852779999999978</v>
      </c>
      <c r="R10" s="404">
        <f>+[11]รายได้2560!N117/1000000-R7-R8-R9-R11</f>
        <v>41.876219999999854</v>
      </c>
      <c r="S10" s="404">
        <f>+[11]รายได้2560!O117/1000000-S7-S8-S9-S11</f>
        <v>26.680499999999984</v>
      </c>
      <c r="T10" s="404">
        <f>+[11]รายได้2560!P117/1000000-T7-T8-T9-T11</f>
        <v>30.130000000000063</v>
      </c>
      <c r="U10" s="404">
        <f>+[11]รายได้2560!Q117/1000000-U7-U8-U9-U11</f>
        <v>11.95299999999993</v>
      </c>
      <c r="V10" s="404">
        <f>+[11]รายได้2560!R117/1000000-V7-V8-V9-V11</f>
        <v>26.970300000000098</v>
      </c>
      <c r="W10" s="404">
        <f>+[11]รายได้2560!S117/1000000-W7-W8-W9-W11</f>
        <v>28.320000000000125</v>
      </c>
      <c r="X10" s="404">
        <f>+[11]รายได้2560!T117/1000000-X7-X8-X9-X11</f>
        <v>20.546399999999988</v>
      </c>
      <c r="Y10" s="404">
        <f>+[11]รายได้2560!U117/1000000-Y7-Y8-Y9-Y11</f>
        <v>14.146800000000015</v>
      </c>
      <c r="Z10" s="404">
        <f>+[11]รายได้2560!V117/1000000-Z7-Z8-Z9-Z11</f>
        <v>19.611000000000139</v>
      </c>
      <c r="AA10" s="404">
        <f>+[11]รายได้2560!W117/1000000-AA7-AA8-AA9-AA11</f>
        <v>7.6650000000001075</v>
      </c>
    </row>
    <row r="11" spans="1:27" ht="28.5" customHeight="1">
      <c r="A11" s="399"/>
      <c r="B11" s="406">
        <v>5</v>
      </c>
      <c r="C11" s="407" t="s">
        <v>31</v>
      </c>
      <c r="D11" s="408">
        <f t="shared" si="0"/>
        <v>0</v>
      </c>
      <c r="E11" s="403">
        <v>34.548000000000002</v>
      </c>
      <c r="F11" s="404">
        <f>+[11]รายได้2560!G116/1000000</f>
        <v>34.548000000000002</v>
      </c>
      <c r="G11" s="405">
        <f t="shared" si="1"/>
        <v>0</v>
      </c>
      <c r="H11" s="403">
        <f t="shared" si="2"/>
        <v>34.548000000000002</v>
      </c>
      <c r="I11" s="404">
        <v>0</v>
      </c>
      <c r="J11" s="404">
        <v>0</v>
      </c>
      <c r="K11" s="404">
        <v>0</v>
      </c>
      <c r="L11" s="404">
        <v>0</v>
      </c>
      <c r="M11" s="404">
        <v>0</v>
      </c>
      <c r="N11" s="404">
        <f>+[11]รายได้2560!J116/1000000</f>
        <v>2.7869000000000002</v>
      </c>
      <c r="O11" s="404">
        <f>+[11]รายได้2560!K116/1000000</f>
        <v>2.4849999999999999</v>
      </c>
      <c r="P11" s="404">
        <f>+[11]รายได้2560!L116/1000000</f>
        <v>2.4781599999999999</v>
      </c>
      <c r="Q11" s="404">
        <f>+[11]รายได้2560!M116/1000000</f>
        <v>2.4415</v>
      </c>
      <c r="R11" s="404">
        <f>+[11]รายได้2560!N116/1000000</f>
        <v>2.4450400000000001</v>
      </c>
      <c r="S11" s="404">
        <f>+[11]รายได้2560!O116/1000000</f>
        <v>2.4355000000000002</v>
      </c>
      <c r="T11" s="404">
        <f>+[11]รายได้2560!P116/1000000</f>
        <v>2.4355000000000002</v>
      </c>
      <c r="U11" s="404">
        <f>+[11]รายได้2560!Q116/1000000</f>
        <v>2.4375</v>
      </c>
      <c r="V11" s="404">
        <f>+[11]รายได้2560!R116/1000000</f>
        <v>2.4335</v>
      </c>
      <c r="W11" s="404">
        <f>+[11]รายได้2560!S116/1000000</f>
        <v>2.4335</v>
      </c>
      <c r="X11" s="404">
        <f>+[11]รายได้2560!T116/1000000</f>
        <v>2.4373999999999998</v>
      </c>
      <c r="Y11" s="404">
        <f>+[11]รายได้2560!U116/1000000</f>
        <v>2.4335</v>
      </c>
      <c r="Z11" s="404">
        <f>+[11]รายได้2560!V116/1000000</f>
        <v>2.4344999999999999</v>
      </c>
      <c r="AA11" s="404">
        <f>+[11]รายได้2560!W116/1000000</f>
        <v>2.4304999999999999</v>
      </c>
    </row>
    <row r="12" spans="1:27" s="384" customFormat="1" ht="28.5" customHeight="1">
      <c r="A12" s="409"/>
      <c r="B12" s="502" t="s">
        <v>32</v>
      </c>
      <c r="C12" s="503"/>
      <c r="D12" s="410">
        <f t="shared" si="0"/>
        <v>0</v>
      </c>
      <c r="E12" s="411">
        <v>23786.317999999999</v>
      </c>
      <c r="F12" s="412">
        <f>SUM(F7:F11)</f>
        <v>23786.317999999999</v>
      </c>
      <c r="G12" s="413">
        <f t="shared" si="1"/>
        <v>0</v>
      </c>
      <c r="H12" s="411">
        <f t="shared" si="2"/>
        <v>23786.317999999999</v>
      </c>
      <c r="I12" s="412">
        <f t="shared" ref="I12:AA12" si="3">SUM(I7:I11)</f>
        <v>0</v>
      </c>
      <c r="J12" s="412">
        <f t="shared" si="3"/>
        <v>0</v>
      </c>
      <c r="K12" s="412">
        <f t="shared" si="3"/>
        <v>0</v>
      </c>
      <c r="L12" s="412">
        <f t="shared" si="3"/>
        <v>0</v>
      </c>
      <c r="M12" s="412">
        <f t="shared" si="3"/>
        <v>0</v>
      </c>
      <c r="N12" s="412">
        <f t="shared" si="3"/>
        <v>3247.3476000000001</v>
      </c>
      <c r="O12" s="412">
        <f t="shared" si="3"/>
        <v>2278.7948999999999</v>
      </c>
      <c r="P12" s="412">
        <f t="shared" si="3"/>
        <v>1568.0390400000001</v>
      </c>
      <c r="Q12" s="412">
        <f t="shared" si="3"/>
        <v>1856.5962799999998</v>
      </c>
      <c r="R12" s="412">
        <f t="shared" si="3"/>
        <v>2951.6441199999999</v>
      </c>
      <c r="S12" s="412">
        <f t="shared" si="3"/>
        <v>2030.4749999999999</v>
      </c>
      <c r="T12" s="412">
        <f t="shared" si="3"/>
        <v>1372.1395000000002</v>
      </c>
      <c r="U12" s="412">
        <f t="shared" si="3"/>
        <v>1156.5455000000002</v>
      </c>
      <c r="V12" s="412">
        <f t="shared" si="3"/>
        <v>1040.8538000000001</v>
      </c>
      <c r="W12" s="412">
        <f t="shared" si="3"/>
        <v>1077.4135000000003</v>
      </c>
      <c r="X12" s="412">
        <f t="shared" si="3"/>
        <v>1186.0428999999999</v>
      </c>
      <c r="Y12" s="412">
        <f t="shared" si="3"/>
        <v>1302.8163000000002</v>
      </c>
      <c r="Z12" s="412">
        <f t="shared" si="3"/>
        <v>1903.1565000000001</v>
      </c>
      <c r="AA12" s="412">
        <f t="shared" si="3"/>
        <v>814.45306000000005</v>
      </c>
    </row>
    <row r="13" spans="1:27" s="384" customFormat="1" ht="28.5" customHeight="1">
      <c r="A13" s="392" t="s">
        <v>33</v>
      </c>
      <c r="B13" s="414"/>
      <c r="C13" s="415"/>
      <c r="D13" s="416">
        <f t="shared" si="0"/>
        <v>0</v>
      </c>
      <c r="E13" s="417"/>
      <c r="F13" s="418"/>
      <c r="G13" s="419">
        <f t="shared" si="1"/>
        <v>0</v>
      </c>
      <c r="H13" s="417">
        <f t="shared" si="2"/>
        <v>0</v>
      </c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418"/>
      <c r="Y13" s="418"/>
      <c r="Z13" s="418"/>
      <c r="AA13" s="418"/>
    </row>
    <row r="14" spans="1:27" ht="28.5" customHeight="1">
      <c r="A14" s="399"/>
      <c r="B14" s="400">
        <v>6</v>
      </c>
      <c r="C14" s="420" t="s">
        <v>34</v>
      </c>
      <c r="D14" s="421">
        <f t="shared" si="0"/>
        <v>0</v>
      </c>
      <c r="E14" s="403">
        <v>20915.189999999999</v>
      </c>
      <c r="F14" s="404">
        <f>SUM(คชจ.2560!I12:I22)/1000000</f>
        <v>20915.189999999999</v>
      </c>
      <c r="G14" s="405">
        <f t="shared" si="1"/>
        <v>0</v>
      </c>
      <c r="H14" s="403">
        <f t="shared" si="2"/>
        <v>20915.189999999999</v>
      </c>
      <c r="I14" s="404">
        <f>SUM(คชจ.2560!L12:L22)/1000000</f>
        <v>0</v>
      </c>
      <c r="J14" s="404">
        <f>SUM(คชจ.2560!M12:M22)/1000000</f>
        <v>0</v>
      </c>
      <c r="K14" s="404">
        <f>SUM(คชจ.2560!N12:N22)/1000000</f>
        <v>0</v>
      </c>
      <c r="L14" s="404">
        <f>SUM(คชจ.2560!S12:S22)/1000000</f>
        <v>0</v>
      </c>
      <c r="M14" s="404">
        <f>SUM(คชจ.2560!X12:X22)/1000000</f>
        <v>0</v>
      </c>
      <c r="N14" s="404">
        <f>SUM(คชจ.2560!AC12:AC22)/1000000</f>
        <v>2868.491</v>
      </c>
      <c r="O14" s="404">
        <f>SUM(คชจ.2560!AD12:AD22)/1000000</f>
        <v>1870</v>
      </c>
      <c r="P14" s="404">
        <f>SUM(คชจ.2560!AE12:AE22)/1000000</f>
        <v>1200</v>
      </c>
      <c r="Q14" s="404">
        <f>SUM(คชจ.2560!AF12:AF22)/1000000</f>
        <v>2184.8609999999999</v>
      </c>
      <c r="R14" s="404">
        <f>SUM(คชจ.2560!AH12:AH22)/1000000</f>
        <v>2448.5970000000002</v>
      </c>
      <c r="S14" s="404">
        <f>SUM(คชจ.2560!AG12:AG22)/1000000</f>
        <v>1778.8209999999999</v>
      </c>
      <c r="T14" s="404">
        <f>SUM(คชจ.2560!AI12:AI22)/1000000</f>
        <v>1453.8050000000001</v>
      </c>
      <c r="U14" s="404">
        <f>SUM(คชจ.2560!AJ12:AJ22)/1000000</f>
        <v>850</v>
      </c>
      <c r="V14" s="404">
        <f>SUM(คชจ.2560!AK12:AK22)/1000000</f>
        <v>860</v>
      </c>
      <c r="W14" s="404">
        <f>SUM(คชจ.2560!AL12:AL22)/1000000</f>
        <v>885</v>
      </c>
      <c r="X14" s="404">
        <f>SUM(คชจ.2560!AM12:AM22)/1000000</f>
        <v>1369.3</v>
      </c>
      <c r="Y14" s="404">
        <f>SUM(คชจ.2560!AN12:AN22)/1000000</f>
        <v>1676.3150000000001</v>
      </c>
      <c r="Z14" s="404">
        <f>SUM(คชจ.2560!AO12:AO22)/1000000</f>
        <v>1040</v>
      </c>
      <c r="AA14" s="404">
        <f>SUM(คชจ.2560!AP12:AP22)/1000000</f>
        <v>430</v>
      </c>
    </row>
    <row r="15" spans="1:27" ht="28.5" customHeight="1">
      <c r="A15" s="399"/>
      <c r="B15" s="400">
        <v>7</v>
      </c>
      <c r="C15" s="420" t="s">
        <v>35</v>
      </c>
      <c r="D15" s="421">
        <f t="shared" si="0"/>
        <v>0</v>
      </c>
      <c r="E15" s="403">
        <v>1738.6389999999999</v>
      </c>
      <c r="F15" s="404">
        <f>SUM(คชจ.2560!I32:I77)/1000000</f>
        <v>1738.6389999999999</v>
      </c>
      <c r="G15" s="405">
        <f t="shared" si="1"/>
        <v>0</v>
      </c>
      <c r="H15" s="403">
        <f t="shared" si="2"/>
        <v>1738.6390000000001</v>
      </c>
      <c r="I15" s="404">
        <f>SUM(คชจ.2560!L32:L77)/1000000</f>
        <v>19.449649999999998</v>
      </c>
      <c r="J15" s="404">
        <f>SUM(คชจ.2560!M32:M77)/1000000</f>
        <v>30.409199999999998</v>
      </c>
      <c r="K15" s="404">
        <f>SUM(คชจ.2560!N32:N77)/1000000</f>
        <v>86.588700000000003</v>
      </c>
      <c r="L15" s="404">
        <f>SUM(คชจ.2560!S32:S77)/1000000</f>
        <v>88.941495000000003</v>
      </c>
      <c r="M15" s="404">
        <f>SUM(คชจ.2560!X32:X77)/1000000</f>
        <v>130.86209500000001</v>
      </c>
      <c r="N15" s="404">
        <f>SUM(คชจ.2560!AC32:AC77)/1000000</f>
        <v>122.67146</v>
      </c>
      <c r="O15" s="404">
        <f>SUM(คชจ.2560!AD32:AD77)/1000000</f>
        <v>151.4195</v>
      </c>
      <c r="P15" s="404">
        <f>SUM(คชจ.2560!AE32:AE77)/1000000</f>
        <v>100.4064</v>
      </c>
      <c r="Q15" s="404">
        <f>SUM(คชจ.2560!AF32:AF77)/1000000</f>
        <v>174.1482</v>
      </c>
      <c r="R15" s="404">
        <f>SUM(คชจ.2560!AH32:AH77)/1000000</f>
        <v>143.0557</v>
      </c>
      <c r="S15" s="404">
        <f>SUM(คชจ.2560!AG32:AG77)/1000000</f>
        <v>111.5531</v>
      </c>
      <c r="T15" s="404">
        <f>SUM(คชจ.2560!AI32:AI77)/1000000</f>
        <v>74.983500000000006</v>
      </c>
      <c r="U15" s="404">
        <f>SUM(คชจ.2560!AJ32:AJ77)/1000000</f>
        <v>82.296899999999994</v>
      </c>
      <c r="V15" s="404">
        <f>SUM(คชจ.2560!AK32:AK77)/1000000</f>
        <v>82.211399999999998</v>
      </c>
      <c r="W15" s="404">
        <f>SUM(คชจ.2560!AL32:AL77)/1000000</f>
        <v>77.900899999999993</v>
      </c>
      <c r="X15" s="404">
        <f>SUM(คชจ.2560!AM32:AM77)/1000000</f>
        <v>69.345399999999998</v>
      </c>
      <c r="Y15" s="404">
        <f>SUM(คชจ.2560!AN32:AN77)/1000000</f>
        <v>71.721100000000007</v>
      </c>
      <c r="Z15" s="404">
        <f>SUM(คชจ.2560!AO32:AO77)/1000000</f>
        <v>68.062299999999993</v>
      </c>
      <c r="AA15" s="404">
        <f>SUM(คชจ.2560!AP32:AP77)/1000000</f>
        <v>52.612000000000002</v>
      </c>
    </row>
    <row r="16" spans="1:27" ht="28.5" customHeight="1">
      <c r="A16" s="399"/>
      <c r="B16" s="400">
        <v>8</v>
      </c>
      <c r="C16" s="420" t="s">
        <v>36</v>
      </c>
      <c r="D16" s="421">
        <f t="shared" si="0"/>
        <v>0</v>
      </c>
      <c r="E16" s="403">
        <v>752.37300000000005</v>
      </c>
      <c r="F16" s="404">
        <f>SUM(คชจ.2560!I84:I228)/1000000-F17+คชจ.2560!I24/1000000+คชจ.2560!I25/1000000</f>
        <v>752.37299999999993</v>
      </c>
      <c r="G16" s="405">
        <f t="shared" si="1"/>
        <v>3.3999999982370355E-4</v>
      </c>
      <c r="H16" s="403">
        <f t="shared" si="2"/>
        <v>752.37266000000011</v>
      </c>
      <c r="I16" s="404">
        <f>SUM(คชจ.2560!L84:L228)/1000000-คชจ.2560!L174/1000000</f>
        <v>5.3070000000000004</v>
      </c>
      <c r="J16" s="404">
        <f>SUM(คชจ.2560!M84:M228)/1000000-คชจ.2560!M174/1000000</f>
        <v>14.3209</v>
      </c>
      <c r="K16" s="404">
        <f>SUM(คชจ.2560!N84:N228)/1000000-คชจ.2560!N174/1000000</f>
        <v>38.013694999999998</v>
      </c>
      <c r="L16" s="404">
        <f>SUM(คชจ.2560!S84:S228)/1000000</f>
        <v>24.3432</v>
      </c>
      <c r="M16" s="404">
        <f>SUM(คชจ.2560!X84:X228)/1000000+คชจ.2560!X24/1000000+คชจ.2560!X25/1000000</f>
        <v>116.82700000000001</v>
      </c>
      <c r="N16" s="404">
        <f>SUM(คชจ.2560!AC84:AC228)/1000000-N17</f>
        <v>40.468585000000004</v>
      </c>
      <c r="O16" s="404">
        <f>SUM(คชจ.2560!AD84:AD228)/1000000-O17</f>
        <v>64.370180000000005</v>
      </c>
      <c r="P16" s="404">
        <f>SUM(คชจ.2560!AE84:AE228)/1000000-P17</f>
        <v>42.9343</v>
      </c>
      <c r="Q16" s="404">
        <f>SUM(คชจ.2560!AF84:AF228)/1000000-Q17</f>
        <v>61.138099999999994</v>
      </c>
      <c r="R16" s="404">
        <f>SUM(คชจ.2560!AH84:AH228)/1000000-R17</f>
        <v>38.298699999999997</v>
      </c>
      <c r="S16" s="404">
        <f>SUM(คชจ.2560!AG84:AG228)/1000000-S17</f>
        <v>49.774000000000001</v>
      </c>
      <c r="T16" s="404">
        <f>SUM(คชจ.2560!AI84:AI228)/1000000-T17</f>
        <v>28.544799999999995</v>
      </c>
      <c r="U16" s="404">
        <f>SUM(คชจ.2560!AJ84:AJ228)/1000000-U17</f>
        <v>38.091999999999999</v>
      </c>
      <c r="V16" s="404">
        <f>SUM(คชจ.2560!AK84:AK228)/1000000-V17+คชจ.2560!AK25/1000000</f>
        <v>34.641999999999996</v>
      </c>
      <c r="W16" s="404">
        <f>SUM(คชจ.2560!AL84:AL228)/1000000-W17</f>
        <v>31.259999999999998</v>
      </c>
      <c r="X16" s="404">
        <f>SUM(คชจ.2560!AM84:AM228)/1000000-X17</f>
        <v>34.575700000000005</v>
      </c>
      <c r="Y16" s="404">
        <f>SUM(คชจ.2560!AN84:AN228)/1000000-Y17</f>
        <v>35.028300000000002</v>
      </c>
      <c r="Z16" s="404">
        <f>SUM(คชจ.2560!AO84:AO228)/1000000-Z17</f>
        <v>26.178000000000004</v>
      </c>
      <c r="AA16" s="404">
        <f>SUM(คชจ.2560!AP84:AP228)/1000000-AA17</f>
        <v>28.256200000000003</v>
      </c>
    </row>
    <row r="17" spans="1:28" ht="28.5" customHeight="1">
      <c r="A17" s="399"/>
      <c r="B17" s="400">
        <v>9</v>
      </c>
      <c r="C17" s="420" t="s">
        <v>37</v>
      </c>
      <c r="D17" s="421">
        <f t="shared" si="0"/>
        <v>0</v>
      </c>
      <c r="E17" s="403">
        <v>176.86600000000001</v>
      </c>
      <c r="F17" s="404">
        <f>+คชจ.2560!I174/1000000</f>
        <v>176.86600000000001</v>
      </c>
      <c r="G17" s="405">
        <f t="shared" si="1"/>
        <v>-3.4000000002265551E-4</v>
      </c>
      <c r="H17" s="403">
        <f t="shared" si="2"/>
        <v>176.86634000000004</v>
      </c>
      <c r="I17" s="404">
        <f>+คชจ.2560!L174/1000000</f>
        <v>0</v>
      </c>
      <c r="J17" s="404">
        <v>0</v>
      </c>
      <c r="K17" s="404">
        <v>0</v>
      </c>
      <c r="L17" s="404">
        <v>0</v>
      </c>
      <c r="M17" s="404">
        <v>0</v>
      </c>
      <c r="N17" s="404">
        <f>+N9*0.82-0.735</f>
        <v>22.500519999999998</v>
      </c>
      <c r="O17" s="404">
        <f t="shared" ref="O17:AA17" si="4">+O9*0.82</f>
        <v>15.326619999999998</v>
      </c>
      <c r="P17" s="404">
        <f t="shared" si="4"/>
        <v>15.374999999999998</v>
      </c>
      <c r="Q17" s="404">
        <f t="shared" si="4"/>
        <v>18.86</v>
      </c>
      <c r="R17" s="404">
        <f t="shared" si="4"/>
        <v>19.241299999999999</v>
      </c>
      <c r="S17" s="404">
        <f t="shared" si="4"/>
        <v>8.5280000000000005</v>
      </c>
      <c r="T17" s="404">
        <f t="shared" si="4"/>
        <v>6.4779999999999998</v>
      </c>
      <c r="U17" s="404">
        <f t="shared" si="4"/>
        <v>8.5280000000000005</v>
      </c>
      <c r="V17" s="404">
        <f t="shared" si="4"/>
        <v>8.5280000000000005</v>
      </c>
      <c r="W17" s="404">
        <f t="shared" si="4"/>
        <v>8.5280000000000005</v>
      </c>
      <c r="X17" s="404">
        <f t="shared" si="4"/>
        <v>12.1442</v>
      </c>
      <c r="Y17" s="404">
        <f t="shared" si="4"/>
        <v>10.688699999999999</v>
      </c>
      <c r="Z17" s="404">
        <f t="shared" si="4"/>
        <v>12.299999999999999</v>
      </c>
      <c r="AA17" s="404">
        <f t="shared" si="4"/>
        <v>9.84</v>
      </c>
    </row>
    <row r="18" spans="1:28" ht="28.5" customHeight="1">
      <c r="A18" s="399"/>
      <c r="B18" s="422">
        <v>10</v>
      </c>
      <c r="C18" s="423" t="s">
        <v>38</v>
      </c>
      <c r="D18" s="424">
        <f t="shared" si="0"/>
        <v>9.9999999974897946E-5</v>
      </c>
      <c r="E18" s="425">
        <v>1547.1120000000001</v>
      </c>
      <c r="F18" s="404">
        <f>SUM(คชจ.2560!I231:I279)/1000000</f>
        <v>1547.1119000000001</v>
      </c>
      <c r="G18" s="405">
        <f t="shared" si="1"/>
        <v>0</v>
      </c>
      <c r="H18" s="403">
        <f t="shared" si="2"/>
        <v>1547.1118999999999</v>
      </c>
      <c r="I18" s="404">
        <f>SUM(คชจ.2560!L231:L279)/1000000</f>
        <v>735.39390000000003</v>
      </c>
      <c r="J18" s="404">
        <f>SUM(คชจ.2560!M231:M279)/1000000</f>
        <v>0</v>
      </c>
      <c r="K18" s="404">
        <f>SUM(คชจ.2560!N231:N279)/1000000</f>
        <v>0</v>
      </c>
      <c r="L18" s="404">
        <f>SUM(คชจ.2560!S231:S279)/1000000</f>
        <v>0.57399999999999995</v>
      </c>
      <c r="M18" s="404">
        <f>SUM(คชจ.2560!X231:X279)/1000000</f>
        <v>0</v>
      </c>
      <c r="N18" s="404">
        <f>SUM(คชจ.2560!AC231:AC279)/1000000</f>
        <v>196.56700000000001</v>
      </c>
      <c r="O18" s="404">
        <f>SUM(คชจ.2560!AD231:AD279)/1000000</f>
        <v>108.7488</v>
      </c>
      <c r="P18" s="404">
        <f>SUM(คชจ.2560!AE231:AE279)/1000000</f>
        <v>49.7059</v>
      </c>
      <c r="Q18" s="404">
        <f>SUM(คชจ.2560!AF231:AF279)/1000000</f>
        <v>3.9032</v>
      </c>
      <c r="R18" s="404">
        <f>SUM(คชจ.2560!AH231:AH279)/1000000</f>
        <v>111.16</v>
      </c>
      <c r="S18" s="404">
        <f>SUM(คชจ.2560!AG231:AG279)/1000000</f>
        <v>65.825000000000003</v>
      </c>
      <c r="T18" s="404">
        <f>SUM(คชจ.2560!AI231:AI279)/1000000</f>
        <v>49.7059</v>
      </c>
      <c r="U18" s="404">
        <f>SUM(คชจ.2560!AJ231:AJ279)/1000000</f>
        <v>4.1361999999999997</v>
      </c>
      <c r="V18" s="404">
        <f>SUM(คชจ.2560!AK231:AK279)/1000000</f>
        <v>4.141</v>
      </c>
      <c r="W18" s="404">
        <f>SUM(คชจ.2560!AL231:AL279)/1000000</f>
        <v>45.485999999999997</v>
      </c>
      <c r="X18" s="404">
        <f>SUM(คชจ.2560!AM231:AM279)/1000000</f>
        <v>51.191000000000003</v>
      </c>
      <c r="Y18" s="404">
        <f>SUM(คชจ.2560!AN231:AN279)/1000000</f>
        <v>73.891999999999996</v>
      </c>
      <c r="Z18" s="404">
        <f>SUM(คชจ.2560!AO231:AO279)/1000000</f>
        <v>23.341000000000001</v>
      </c>
      <c r="AA18" s="404">
        <f>SUM(คชจ.2560!AP231:AP279)/1000000</f>
        <v>23.341000000000001</v>
      </c>
    </row>
    <row r="19" spans="1:28" ht="28.5" customHeight="1">
      <c r="A19" s="504" t="s">
        <v>39</v>
      </c>
      <c r="B19" s="505"/>
      <c r="C19" s="506"/>
      <c r="D19" s="426">
        <f t="shared" si="0"/>
        <v>1.0000000111176632E-4</v>
      </c>
      <c r="E19" s="417">
        <v>25130.18</v>
      </c>
      <c r="F19" s="427">
        <f>SUM(F14:F18)</f>
        <v>25130.179899999999</v>
      </c>
      <c r="G19" s="428">
        <f t="shared" si="1"/>
        <v>0</v>
      </c>
      <c r="H19" s="429">
        <f t="shared" si="2"/>
        <v>25130.179900000006</v>
      </c>
      <c r="I19" s="427">
        <f t="shared" ref="I19:AA19" si="5">SUM(I14:I18)</f>
        <v>760.15055000000007</v>
      </c>
      <c r="J19" s="427">
        <f t="shared" si="5"/>
        <v>44.7301</v>
      </c>
      <c r="K19" s="427">
        <f t="shared" si="5"/>
        <v>124.602395</v>
      </c>
      <c r="L19" s="427">
        <f t="shared" si="5"/>
        <v>113.858695</v>
      </c>
      <c r="M19" s="427">
        <f t="shared" si="5"/>
        <v>247.68909500000001</v>
      </c>
      <c r="N19" s="427">
        <f t="shared" si="5"/>
        <v>3250.6985650000001</v>
      </c>
      <c r="O19" s="427">
        <f t="shared" si="5"/>
        <v>2209.8650999999995</v>
      </c>
      <c r="P19" s="427">
        <f t="shared" si="5"/>
        <v>1408.4215999999999</v>
      </c>
      <c r="Q19" s="427">
        <f t="shared" si="5"/>
        <v>2442.9105000000004</v>
      </c>
      <c r="R19" s="427">
        <f t="shared" si="5"/>
        <v>2760.3526999999999</v>
      </c>
      <c r="S19" s="427">
        <f t="shared" si="5"/>
        <v>2014.5011</v>
      </c>
      <c r="T19" s="427">
        <f t="shared" si="5"/>
        <v>1613.5172</v>
      </c>
      <c r="U19" s="427">
        <f t="shared" si="5"/>
        <v>983.05310000000009</v>
      </c>
      <c r="V19" s="427">
        <f t="shared" si="5"/>
        <v>989.52239999999995</v>
      </c>
      <c r="W19" s="427">
        <f t="shared" si="5"/>
        <v>1048.1749</v>
      </c>
      <c r="X19" s="427">
        <f t="shared" si="5"/>
        <v>1536.5563</v>
      </c>
      <c r="Y19" s="427">
        <f t="shared" si="5"/>
        <v>1867.6451</v>
      </c>
      <c r="Z19" s="427">
        <f t="shared" si="5"/>
        <v>1169.8813</v>
      </c>
      <c r="AA19" s="427">
        <f t="shared" si="5"/>
        <v>544.04920000000004</v>
      </c>
      <c r="AB19" s="430"/>
    </row>
    <row r="20" spans="1:28" ht="28.5" customHeight="1">
      <c r="A20" s="431"/>
      <c r="B20" s="432" t="s">
        <v>40</v>
      </c>
      <c r="C20" s="433" t="s">
        <v>41</v>
      </c>
      <c r="D20" s="434">
        <f t="shared" si="0"/>
        <v>0</v>
      </c>
      <c r="E20" s="435">
        <v>203.10599999999999</v>
      </c>
      <c r="F20" s="436">
        <f>+[12]รวมงบpl!H19</f>
        <v>203.10599999999999</v>
      </c>
      <c r="G20" s="437">
        <f t="shared" si="1"/>
        <v>-2.8859999997621344E-4</v>
      </c>
      <c r="H20" s="438">
        <f t="shared" si="2"/>
        <v>203.10628859999997</v>
      </c>
      <c r="I20" s="436">
        <f>+I9*93.78/100</f>
        <v>0</v>
      </c>
      <c r="J20" s="436">
        <f t="shared" ref="J20:AA20" si="6">+J9*93.78/100</f>
        <v>0</v>
      </c>
      <c r="K20" s="436">
        <f t="shared" si="6"/>
        <v>0</v>
      </c>
      <c r="L20" s="436">
        <f t="shared" si="6"/>
        <v>0</v>
      </c>
      <c r="M20" s="436">
        <f t="shared" si="6"/>
        <v>0</v>
      </c>
      <c r="N20" s="436">
        <f>+N9*93.78/100-0.009</f>
        <v>26.564500799999998</v>
      </c>
      <c r="O20" s="436">
        <f t="shared" si="6"/>
        <v>17.528419799999998</v>
      </c>
      <c r="P20" s="436">
        <f t="shared" si="6"/>
        <v>17.583749999999998</v>
      </c>
      <c r="Q20" s="436">
        <f t="shared" si="6"/>
        <v>21.569400000000002</v>
      </c>
      <c r="R20" s="436">
        <f t="shared" si="6"/>
        <v>22.005476999999999</v>
      </c>
      <c r="S20" s="436">
        <f t="shared" si="6"/>
        <v>9.7531200000000009</v>
      </c>
      <c r="T20" s="436">
        <f t="shared" si="6"/>
        <v>7.4086200000000009</v>
      </c>
      <c r="U20" s="436">
        <f t="shared" si="6"/>
        <v>9.7531200000000009</v>
      </c>
      <c r="V20" s="436">
        <f t="shared" si="6"/>
        <v>9.7531200000000009</v>
      </c>
      <c r="W20" s="436">
        <f t="shared" si="6"/>
        <v>9.7531200000000009</v>
      </c>
      <c r="X20" s="436">
        <f t="shared" si="6"/>
        <v>13.888818000000001</v>
      </c>
      <c r="Y20" s="436">
        <f t="shared" si="6"/>
        <v>12.224223</v>
      </c>
      <c r="Z20" s="436">
        <f t="shared" si="6"/>
        <v>14.067</v>
      </c>
      <c r="AA20" s="436">
        <f t="shared" si="6"/>
        <v>11.2536</v>
      </c>
      <c r="AB20" s="439"/>
    </row>
    <row r="21" spans="1:28" s="384" customFormat="1" ht="28.5" customHeight="1">
      <c r="A21" s="502" t="s">
        <v>42</v>
      </c>
      <c r="B21" s="507"/>
      <c r="C21" s="503"/>
      <c r="D21" s="410">
        <f t="shared" si="0"/>
        <v>1.0000000111176632E-4</v>
      </c>
      <c r="E21" s="411">
        <v>24927.074000000001</v>
      </c>
      <c r="F21" s="412">
        <f>+F19-F20</f>
        <v>24927.073899999999</v>
      </c>
      <c r="G21" s="413">
        <f t="shared" si="1"/>
        <v>2.885999929276295E-4</v>
      </c>
      <c r="H21" s="411">
        <f t="shared" si="2"/>
        <v>24927.073611400006</v>
      </c>
      <c r="I21" s="412">
        <f t="shared" ref="I21:AA21" si="7">+I19-I20</f>
        <v>760.15055000000007</v>
      </c>
      <c r="J21" s="412">
        <f t="shared" si="7"/>
        <v>44.7301</v>
      </c>
      <c r="K21" s="412">
        <f t="shared" si="7"/>
        <v>124.602395</v>
      </c>
      <c r="L21" s="412">
        <f t="shared" si="7"/>
        <v>113.858695</v>
      </c>
      <c r="M21" s="412">
        <f t="shared" si="7"/>
        <v>247.68909500000001</v>
      </c>
      <c r="N21" s="412">
        <f t="shared" si="7"/>
        <v>3224.1340642</v>
      </c>
      <c r="O21" s="412">
        <f t="shared" si="7"/>
        <v>2192.3366801999996</v>
      </c>
      <c r="P21" s="412">
        <f t="shared" si="7"/>
        <v>1390.8378499999999</v>
      </c>
      <c r="Q21" s="412">
        <f t="shared" si="7"/>
        <v>2421.3411000000006</v>
      </c>
      <c r="R21" s="412">
        <f t="shared" si="7"/>
        <v>2738.3472229999998</v>
      </c>
      <c r="S21" s="412">
        <f t="shared" si="7"/>
        <v>2004.7479799999999</v>
      </c>
      <c r="T21" s="412">
        <f t="shared" si="7"/>
        <v>1606.1085800000001</v>
      </c>
      <c r="U21" s="412">
        <f t="shared" si="7"/>
        <v>973.29998000000012</v>
      </c>
      <c r="V21" s="412">
        <f t="shared" si="7"/>
        <v>979.76927999999998</v>
      </c>
      <c r="W21" s="412">
        <f t="shared" si="7"/>
        <v>1038.4217799999999</v>
      </c>
      <c r="X21" s="412">
        <f t="shared" si="7"/>
        <v>1522.6674820000001</v>
      </c>
      <c r="Y21" s="412">
        <f t="shared" si="7"/>
        <v>1855.420877</v>
      </c>
      <c r="Z21" s="412">
        <f t="shared" si="7"/>
        <v>1155.8143</v>
      </c>
      <c r="AA21" s="412">
        <f t="shared" si="7"/>
        <v>532.79560000000004</v>
      </c>
      <c r="AB21" s="440"/>
    </row>
    <row r="22" spans="1:28" s="384" customFormat="1" ht="28.5" customHeight="1" thickBot="1">
      <c r="A22" s="510" t="s">
        <v>43</v>
      </c>
      <c r="B22" s="511"/>
      <c r="C22" s="512"/>
      <c r="D22" s="441">
        <f t="shared" si="0"/>
        <v>-1.0000000111176632E-4</v>
      </c>
      <c r="E22" s="442">
        <v>-1140.7560000000012</v>
      </c>
      <c r="F22" s="443">
        <f>+F12-F21</f>
        <v>-1140.7559000000001</v>
      </c>
      <c r="G22" s="444">
        <f t="shared" si="1"/>
        <v>-2.8860000065833447E-4</v>
      </c>
      <c r="H22" s="445">
        <f t="shared" si="2"/>
        <v>-1140.7556113999995</v>
      </c>
      <c r="I22" s="446">
        <f t="shared" ref="I22:AA22" si="8">+I12-I21</f>
        <v>-760.15055000000007</v>
      </c>
      <c r="J22" s="446">
        <f t="shared" si="8"/>
        <v>-44.7301</v>
      </c>
      <c r="K22" s="446">
        <f t="shared" si="8"/>
        <v>-124.602395</v>
      </c>
      <c r="L22" s="446">
        <f t="shared" si="8"/>
        <v>-113.858695</v>
      </c>
      <c r="M22" s="446">
        <f t="shared" si="8"/>
        <v>-247.68909500000001</v>
      </c>
      <c r="N22" s="446">
        <f t="shared" si="8"/>
        <v>23.213535800000045</v>
      </c>
      <c r="O22" s="446">
        <f t="shared" si="8"/>
        <v>86.458219800000279</v>
      </c>
      <c r="P22" s="446">
        <f t="shared" si="8"/>
        <v>177.20119000000022</v>
      </c>
      <c r="Q22" s="446">
        <f t="shared" si="8"/>
        <v>-564.7448200000008</v>
      </c>
      <c r="R22" s="446">
        <f t="shared" si="8"/>
        <v>213.29689700000017</v>
      </c>
      <c r="S22" s="446">
        <f t="shared" si="8"/>
        <v>25.727020000000039</v>
      </c>
      <c r="T22" s="446">
        <f t="shared" si="8"/>
        <v>-233.96907999999985</v>
      </c>
      <c r="U22" s="446">
        <f t="shared" si="8"/>
        <v>183.24552000000006</v>
      </c>
      <c r="V22" s="446">
        <f t="shared" si="8"/>
        <v>61.084520000000111</v>
      </c>
      <c r="W22" s="446">
        <f t="shared" si="8"/>
        <v>38.991720000000441</v>
      </c>
      <c r="X22" s="446">
        <f t="shared" si="8"/>
        <v>-336.62458200000015</v>
      </c>
      <c r="Y22" s="446">
        <f t="shared" si="8"/>
        <v>-552.60457699999984</v>
      </c>
      <c r="Z22" s="446">
        <f t="shared" si="8"/>
        <v>747.34220000000005</v>
      </c>
      <c r="AA22" s="446">
        <f t="shared" si="8"/>
        <v>281.65746000000001</v>
      </c>
    </row>
    <row r="23" spans="1:28" s="447" customFormat="1" ht="41.25" customHeight="1">
      <c r="B23" s="448" t="s">
        <v>44</v>
      </c>
      <c r="C23" s="449"/>
      <c r="D23" s="450"/>
    </row>
    <row r="24" spans="1:28" s="447" customFormat="1" ht="28.5" customHeight="1">
      <c r="B24" s="448" t="s">
        <v>45</v>
      </c>
      <c r="C24" s="449"/>
      <c r="D24" s="450"/>
      <c r="F24" s="451"/>
    </row>
    <row r="25" spans="1:28" ht="28.5" customHeight="1">
      <c r="B25" s="452"/>
      <c r="C25" s="453"/>
      <c r="D25" s="454"/>
    </row>
    <row r="26" spans="1:28" ht="28.5" customHeight="1">
      <c r="F26" s="457"/>
      <c r="H26" s="430"/>
    </row>
  </sheetData>
  <mergeCells count="30">
    <mergeCell ref="A1:F1"/>
    <mergeCell ref="A2:F2"/>
    <mergeCell ref="B4:C5"/>
    <mergeCell ref="E4:E5"/>
    <mergeCell ref="F4:F5"/>
    <mergeCell ref="A22:C22"/>
    <mergeCell ref="T4:T5"/>
    <mergeCell ref="U4:U5"/>
    <mergeCell ref="V4:V5"/>
    <mergeCell ref="W4:W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Z4:Z5"/>
    <mergeCell ref="AA4:AA5"/>
    <mergeCell ref="B12:C12"/>
    <mergeCell ref="A19:C19"/>
    <mergeCell ref="A21:C21"/>
    <mergeCell ref="X4:X5"/>
    <mergeCell ref="Y4:Y5"/>
    <mergeCell ref="M4:M5"/>
    <mergeCell ref="G4:G5"/>
  </mergeCells>
  <printOptions horizontalCentered="1"/>
  <pageMargins left="0.15748031496062992" right="0" top="0.31496062992125984" bottom="0" header="0.51181102362204722" footer="0.51181102362204722"/>
  <pageSetup paperSize="9" scale="85" orientation="landscape" r:id="rId1"/>
  <headerFooter alignWithMargins="0"/>
  <colBreaks count="9" manualBreakCount="9">
    <brk id="6" max="1048575" man="1"/>
    <brk id="9" max="1048575" man="1"/>
    <brk id="10" max="1048575" man="1"/>
    <brk id="11" max="1048575" man="1"/>
    <brk id="12" max="1048575" man="1"/>
    <brk id="15" max="1048575" man="1"/>
    <brk id="18" max="1048575" man="1"/>
    <brk id="19" max="1048575" man="1"/>
    <brk id="2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topLeftCell="E4" zoomScale="85" zoomScaleNormal="85" workbookViewId="0">
      <selection activeCell="N4" sqref="N1:AA1048576"/>
    </sheetView>
  </sheetViews>
  <sheetFormatPr defaultRowHeight="14.25"/>
  <cols>
    <col min="1" max="1" width="4.125" customWidth="1"/>
    <col min="2" max="2" width="3.375" bestFit="1" customWidth="1"/>
    <col min="3" max="3" width="19.625" customWidth="1"/>
    <col min="4" max="4" width="6.875" customWidth="1"/>
    <col min="5" max="5" width="11.75" customWidth="1"/>
    <col min="6" max="6" width="12.5" customWidth="1"/>
    <col min="7" max="7" width="8" customWidth="1"/>
    <col min="8" max="8" width="12.25" customWidth="1"/>
    <col min="9" max="9" width="9.25" customWidth="1"/>
    <col min="10" max="10" width="8.875" customWidth="1"/>
    <col min="11" max="11" width="9.75" customWidth="1"/>
    <col min="12" max="12" width="9.625" customWidth="1"/>
    <col min="13" max="13" width="9.125" customWidth="1"/>
    <col min="14" max="27" width="10.625" style="466" customWidth="1"/>
  </cols>
  <sheetData>
    <row r="1" spans="1:27" ht="26.25">
      <c r="A1" s="515" t="s">
        <v>0</v>
      </c>
      <c r="B1" s="515"/>
      <c r="C1" s="515"/>
      <c r="D1" s="515"/>
      <c r="E1" s="515"/>
      <c r="F1" s="515"/>
      <c r="G1" s="382"/>
      <c r="H1" s="382"/>
      <c r="I1" s="382"/>
      <c r="J1" s="382"/>
      <c r="K1" s="382"/>
      <c r="L1" s="382"/>
      <c r="M1" s="382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</row>
    <row r="2" spans="1:27" ht="26.25">
      <c r="A2" s="515"/>
      <c r="B2" s="515"/>
      <c r="C2" s="515"/>
      <c r="D2" s="515"/>
      <c r="E2" s="515"/>
      <c r="F2" s="515"/>
      <c r="G2" s="382"/>
      <c r="H2" s="382"/>
      <c r="I2" s="382"/>
      <c r="J2" s="382"/>
      <c r="K2" s="382"/>
      <c r="L2" s="382"/>
      <c r="M2" s="382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</row>
    <row r="3" spans="1:27" ht="47.25" thickBot="1">
      <c r="A3" s="384"/>
      <c r="B3" s="384"/>
      <c r="C3" s="385"/>
      <c r="D3" s="386"/>
      <c r="E3" s="387" t="s">
        <v>1</v>
      </c>
      <c r="F3" s="387" t="s">
        <v>1</v>
      </c>
      <c r="G3" s="387" t="s">
        <v>1</v>
      </c>
      <c r="H3" s="387" t="s">
        <v>1</v>
      </c>
      <c r="I3" s="387" t="s">
        <v>1</v>
      </c>
      <c r="J3" s="387" t="s">
        <v>1</v>
      </c>
      <c r="K3" s="387" t="s">
        <v>1</v>
      </c>
      <c r="L3" s="387" t="s">
        <v>1</v>
      </c>
      <c r="M3" s="387" t="s">
        <v>1</v>
      </c>
      <c r="N3" s="459" t="s">
        <v>1</v>
      </c>
      <c r="O3" s="459" t="s">
        <v>1</v>
      </c>
      <c r="P3" s="459" t="s">
        <v>1</v>
      </c>
      <c r="Q3" s="459" t="s">
        <v>1</v>
      </c>
      <c r="R3" s="459" t="s">
        <v>1</v>
      </c>
      <c r="S3" s="459" t="s">
        <v>1</v>
      </c>
      <c r="T3" s="459" t="s">
        <v>1</v>
      </c>
      <c r="U3" s="459" t="s">
        <v>1</v>
      </c>
      <c r="V3" s="459" t="s">
        <v>1</v>
      </c>
      <c r="W3" s="459" t="s">
        <v>1</v>
      </c>
      <c r="X3" s="459" t="s">
        <v>1</v>
      </c>
      <c r="Y3" s="459" t="s">
        <v>1</v>
      </c>
      <c r="Z3" s="459" t="s">
        <v>1</v>
      </c>
      <c r="AA3" s="459" t="s">
        <v>1</v>
      </c>
    </row>
    <row r="4" spans="1:27" ht="26.25">
      <c r="A4" s="388"/>
      <c r="B4" s="516" t="s">
        <v>2</v>
      </c>
      <c r="C4" s="517"/>
      <c r="D4" s="389"/>
      <c r="E4" s="519" t="s">
        <v>3</v>
      </c>
      <c r="F4" s="500" t="s">
        <v>4</v>
      </c>
      <c r="G4" s="508" t="s">
        <v>5</v>
      </c>
      <c r="H4" s="513" t="s">
        <v>6</v>
      </c>
      <c r="I4" s="500" t="s">
        <v>7</v>
      </c>
      <c r="J4" s="500" t="s">
        <v>8</v>
      </c>
      <c r="K4" s="500" t="s">
        <v>9</v>
      </c>
      <c r="L4" s="500" t="s">
        <v>10</v>
      </c>
      <c r="M4" s="500" t="s">
        <v>11</v>
      </c>
      <c r="N4" s="520" t="s">
        <v>12</v>
      </c>
      <c r="O4" s="520" t="s">
        <v>13</v>
      </c>
      <c r="P4" s="520" t="s">
        <v>14</v>
      </c>
      <c r="Q4" s="520" t="s">
        <v>15</v>
      </c>
      <c r="R4" s="520" t="s">
        <v>16</v>
      </c>
      <c r="S4" s="520" t="s">
        <v>17</v>
      </c>
      <c r="T4" s="520" t="s">
        <v>18</v>
      </c>
      <c r="U4" s="520" t="s">
        <v>19</v>
      </c>
      <c r="V4" s="520" t="s">
        <v>20</v>
      </c>
      <c r="W4" s="520" t="s">
        <v>21</v>
      </c>
      <c r="X4" s="520" t="s">
        <v>22</v>
      </c>
      <c r="Y4" s="520" t="s">
        <v>23</v>
      </c>
      <c r="Z4" s="520" t="s">
        <v>24</v>
      </c>
      <c r="AA4" s="520" t="s">
        <v>25</v>
      </c>
    </row>
    <row r="5" spans="1:27" ht="26.25">
      <c r="A5" s="390"/>
      <c r="B5" s="518"/>
      <c r="C5" s="518"/>
      <c r="D5" s="391"/>
      <c r="E5" s="514"/>
      <c r="F5" s="501"/>
      <c r="G5" s="509"/>
      <c r="H5" s="514"/>
      <c r="I5" s="501"/>
      <c r="J5" s="501"/>
      <c r="K5" s="501"/>
      <c r="L5" s="501"/>
      <c r="M5" s="501"/>
      <c r="N5" s="521"/>
      <c r="O5" s="521"/>
      <c r="P5" s="521"/>
      <c r="Q5" s="521"/>
      <c r="R5" s="521"/>
      <c r="S5" s="521"/>
      <c r="T5" s="521"/>
      <c r="U5" s="521"/>
      <c r="V5" s="521"/>
      <c r="W5" s="521"/>
      <c r="X5" s="521"/>
      <c r="Y5" s="521"/>
      <c r="Z5" s="521"/>
      <c r="AA5" s="521"/>
    </row>
    <row r="6" spans="1:27" ht="26.25">
      <c r="A6" s="392" t="s">
        <v>26</v>
      </c>
      <c r="B6" s="393"/>
      <c r="C6" s="394"/>
      <c r="D6" s="395"/>
      <c r="E6" s="396"/>
      <c r="F6" s="397"/>
      <c r="G6" s="398"/>
      <c r="H6" s="396"/>
      <c r="I6" s="397"/>
      <c r="J6" s="397"/>
      <c r="K6" s="397"/>
      <c r="L6" s="397"/>
      <c r="M6" s="397"/>
      <c r="N6" s="460"/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0"/>
      <c r="Z6" s="460"/>
      <c r="AA6" s="460"/>
    </row>
    <row r="7" spans="1:27" ht="52.5">
      <c r="A7" s="399"/>
      <c r="B7" s="400">
        <v>1</v>
      </c>
      <c r="C7" s="467" t="s">
        <v>27</v>
      </c>
      <c r="D7" s="402">
        <f>+E7-F7</f>
        <v>0</v>
      </c>
      <c r="E7" s="403">
        <v>22800.880000000001</v>
      </c>
      <c r="F7" s="404">
        <f>+[11]รายได้2560!G18/1000000</f>
        <v>22800.880000000001</v>
      </c>
      <c r="G7" s="405">
        <f>+F7-H7</f>
        <v>0</v>
      </c>
      <c r="H7" s="403">
        <f>SUM(I7:AA7)</f>
        <v>22800.879999999997</v>
      </c>
      <c r="I7" s="404">
        <v>0</v>
      </c>
      <c r="J7" s="404">
        <v>0</v>
      </c>
      <c r="K7" s="404">
        <v>0</v>
      </c>
      <c r="L7" s="404">
        <v>0</v>
      </c>
      <c r="M7" s="404">
        <v>0</v>
      </c>
      <c r="N7" s="468">
        <f>+[11]รายได้2560!J18/1000000</f>
        <v>3115.2415799999999</v>
      </c>
      <c r="O7" s="468">
        <f>+[11]รายได้2560!K18/1000000</f>
        <v>2190.3330000000001</v>
      </c>
      <c r="P7" s="468">
        <f>+[11]รายได้2560!L18/1000000</f>
        <v>1484.0809999999999</v>
      </c>
      <c r="Q7" s="468">
        <f>+[11]รายได้2560!M18/1000000</f>
        <v>1763</v>
      </c>
      <c r="R7" s="468">
        <f>+[11]รายได้2560!N18/1000000</f>
        <v>2840.8578600000001</v>
      </c>
      <c r="S7" s="468">
        <f>+[11]รายได้2560!O18/1000000</f>
        <v>1957.8589999999999</v>
      </c>
      <c r="T7" s="468">
        <f>+[11]รายได้2560!P18/1000000</f>
        <v>1310.9739999999999</v>
      </c>
      <c r="U7" s="468">
        <f>+[11]รายได้2560!Q18/1000000</f>
        <v>1113.355</v>
      </c>
      <c r="V7" s="468">
        <f>+[11]รายได้2560!R18/1000000</f>
        <v>996.25</v>
      </c>
      <c r="W7" s="468">
        <f>+[11]รายได้2560!S18/1000000</f>
        <v>1018.26</v>
      </c>
      <c r="X7" s="468">
        <f>+[11]รายได้2560!T18/1000000</f>
        <v>1120.4739999999999</v>
      </c>
      <c r="Y7" s="468">
        <f>+[11]รายได้2560!U18/1000000</f>
        <v>1261.9159999999999</v>
      </c>
      <c r="Z7" s="468">
        <f>+[11]รายได้2560!V18/1000000</f>
        <v>1848.3209999999999</v>
      </c>
      <c r="AA7" s="468">
        <f>+[11]รายได้2560!W18/1000000</f>
        <v>779.95755999999994</v>
      </c>
    </row>
    <row r="8" spans="1:27" ht="52.5">
      <c r="A8" s="399"/>
      <c r="B8" s="469">
        <v>2</v>
      </c>
      <c r="C8" s="467" t="s">
        <v>28</v>
      </c>
      <c r="D8" s="402">
        <f t="shared" ref="D8:D23" si="0">+E8-F8</f>
        <v>-46.158999999999992</v>
      </c>
      <c r="E8" s="403">
        <v>336.05900000000003</v>
      </c>
      <c r="F8" s="404">
        <f>SUM([11]รายได้2560!G51:G52)/1000000</f>
        <v>382.21800000000002</v>
      </c>
      <c r="G8" s="405">
        <f t="shared" ref="G8:G23" si="1">+F8-H8</f>
        <v>0</v>
      </c>
      <c r="H8" s="403">
        <f t="shared" ref="H8:H23" si="2">SUM(I8:AA8)</f>
        <v>382.21800000000002</v>
      </c>
      <c r="I8" s="404">
        <v>0</v>
      </c>
      <c r="J8" s="404">
        <v>0</v>
      </c>
      <c r="K8" s="404">
        <v>0</v>
      </c>
      <c r="L8" s="404">
        <v>0</v>
      </c>
      <c r="M8" s="404">
        <v>0</v>
      </c>
      <c r="N8" s="468">
        <f>SUM([11]รายได้2560!J51:J52)/1000000</f>
        <v>46.012900000000002</v>
      </c>
      <c r="O8" s="468">
        <f>SUM([11]รายได้2560!K51:K52)/1000000</f>
        <v>43.503</v>
      </c>
      <c r="P8" s="468">
        <f>SUM([11]รายได้2560!L51:L52)/1000000</f>
        <v>45.15</v>
      </c>
      <c r="Q8" s="468">
        <f>SUM([11]รายได้2560!M51:M52)/1000000</f>
        <v>40.302</v>
      </c>
      <c r="R8" s="468">
        <f>SUM([11]รายได้2560!N51:N52)/1000000</f>
        <v>43</v>
      </c>
      <c r="S8" s="468">
        <f>SUM([11]รายได้2560!O51:O52)/1000000</f>
        <v>33.1</v>
      </c>
      <c r="T8" s="468">
        <f>SUM([11]รายได้2560!P51:P52)/1000000</f>
        <v>20.7</v>
      </c>
      <c r="U8" s="468">
        <f>SUM([11]รายได้2560!Q51:Q52)/1000000</f>
        <v>18.399999999999999</v>
      </c>
      <c r="V8" s="468">
        <f>SUM([11]รายได้2560!R51:R52)/1000000</f>
        <v>4.8</v>
      </c>
      <c r="W8" s="468">
        <f>SUM([11]รายได้2560!S51:S52)/1000000</f>
        <v>18</v>
      </c>
      <c r="X8" s="468">
        <f>SUM([11]รายได้2560!T51:T52)/1000000</f>
        <v>27.775099999999998</v>
      </c>
      <c r="Y8" s="468">
        <f>SUM([11]รายได้2560!U51:U52)/1000000</f>
        <v>11.285</v>
      </c>
      <c r="Z8" s="468">
        <f>SUM([11]รายได้2560!V51:V52)/1000000</f>
        <v>17.79</v>
      </c>
      <c r="AA8" s="468">
        <f>SUM([11]รายได้2560!W51:W52)/1000000</f>
        <v>12.4</v>
      </c>
    </row>
    <row r="9" spans="1:27" ht="26.25">
      <c r="A9" s="399"/>
      <c r="B9" s="400"/>
      <c r="C9" s="401"/>
      <c r="D9" s="402"/>
      <c r="E9" s="403"/>
      <c r="F9" s="404"/>
      <c r="G9" s="405"/>
      <c r="H9" s="403"/>
      <c r="I9" s="404"/>
      <c r="J9" s="404"/>
      <c r="K9" s="404"/>
      <c r="L9" s="404"/>
      <c r="M9" s="404"/>
      <c r="N9" s="461"/>
      <c r="O9" s="461"/>
      <c r="P9" s="461"/>
      <c r="Q9" s="461"/>
      <c r="R9" s="461"/>
      <c r="S9" s="461"/>
      <c r="T9" s="461"/>
      <c r="U9" s="461"/>
      <c r="V9" s="461"/>
      <c r="W9" s="461"/>
      <c r="X9" s="461"/>
      <c r="Y9" s="461"/>
      <c r="Z9" s="461"/>
      <c r="AA9" s="461"/>
    </row>
    <row r="10" spans="1:27" ht="52.5">
      <c r="A10" s="399"/>
      <c r="B10" s="400">
        <v>3</v>
      </c>
      <c r="C10" s="467" t="s">
        <v>29</v>
      </c>
      <c r="D10" s="402">
        <f t="shared" si="0"/>
        <v>0</v>
      </c>
      <c r="E10" s="403">
        <v>216.58699999999999</v>
      </c>
      <c r="F10" s="404">
        <f>SUM([11]รายได้2560!G48:G49)/1000000</f>
        <v>216.58699999999999</v>
      </c>
      <c r="G10" s="405">
        <f t="shared" si="1"/>
        <v>0</v>
      </c>
      <c r="H10" s="403">
        <f t="shared" si="2"/>
        <v>216.58700000000002</v>
      </c>
      <c r="I10" s="404">
        <v>0</v>
      </c>
      <c r="J10" s="404">
        <v>0</v>
      </c>
      <c r="K10" s="404">
        <v>0</v>
      </c>
      <c r="L10" s="404">
        <v>0</v>
      </c>
      <c r="M10" s="404">
        <v>0</v>
      </c>
      <c r="N10" s="468">
        <f>SUM([11]รายได้2560!J48:J49)/1000000</f>
        <v>28.335999999999999</v>
      </c>
      <c r="O10" s="468">
        <f>SUM([11]รายได้2560!K48:K49)/1000000</f>
        <v>18.690999999999999</v>
      </c>
      <c r="P10" s="468">
        <f>SUM([11]รายได้2560!L48:L49)/1000000</f>
        <v>18.75</v>
      </c>
      <c r="Q10" s="468">
        <f>SUM([11]รายได้2560!M48:M49)/1000000</f>
        <v>23</v>
      </c>
      <c r="R10" s="468">
        <f>SUM([11]รายได้2560!N48:N49)/1000000</f>
        <v>23.465</v>
      </c>
      <c r="S10" s="468">
        <f>SUM([11]รายได้2560!O48:O49)/1000000</f>
        <v>10.4</v>
      </c>
      <c r="T10" s="468">
        <f>SUM([11]รายได้2560!P48:P49)/1000000</f>
        <v>7.9</v>
      </c>
      <c r="U10" s="468">
        <f>SUM([11]รายได้2560!Q48:Q49)/1000000</f>
        <v>10.4</v>
      </c>
      <c r="V10" s="468">
        <f>SUM([11]รายได้2560!R48:R49)/1000000</f>
        <v>10.4</v>
      </c>
      <c r="W10" s="468">
        <f>SUM([11]รายได้2560!S48:S49)/1000000</f>
        <v>10.4</v>
      </c>
      <c r="X10" s="468">
        <f>SUM([11]รายได้2560!T48:T49)/1000000</f>
        <v>14.81</v>
      </c>
      <c r="Y10" s="468">
        <f>SUM([11]รายได้2560!U48:U49)/1000000</f>
        <v>13.035</v>
      </c>
      <c r="Z10" s="468">
        <f>SUM([11]รายได้2560!V48:V49)/1000000</f>
        <v>15</v>
      </c>
      <c r="AA10" s="468">
        <f>SUM([11]รายได้2560!W48:W49)/1000000</f>
        <v>12</v>
      </c>
    </row>
    <row r="11" spans="1:27" ht="26.25">
      <c r="A11" s="399"/>
      <c r="B11" s="400">
        <v>4</v>
      </c>
      <c r="C11" s="401" t="s">
        <v>30</v>
      </c>
      <c r="D11" s="402">
        <f t="shared" si="0"/>
        <v>46.159000000001811</v>
      </c>
      <c r="E11" s="403">
        <v>398.24400000000003</v>
      </c>
      <c r="F11" s="404">
        <f>+[11]รายได้2560!G117/1000000-F7-F8-F10-F12</f>
        <v>352.08499999999822</v>
      </c>
      <c r="G11" s="405">
        <f t="shared" si="1"/>
        <v>-2.3305801732931286E-12</v>
      </c>
      <c r="H11" s="403">
        <f t="shared" si="2"/>
        <v>352.08500000000055</v>
      </c>
      <c r="I11" s="404">
        <v>0</v>
      </c>
      <c r="J11" s="404">
        <v>0</v>
      </c>
      <c r="K11" s="404">
        <v>0</v>
      </c>
      <c r="L11" s="404">
        <v>0</v>
      </c>
      <c r="M11" s="404">
        <v>0</v>
      </c>
      <c r="N11" s="461">
        <f>+[11]รายได้2560!J117/1000000-N7-N8-N10-N12</f>
        <v>54.970220000000168</v>
      </c>
      <c r="O11" s="461">
        <f>+[11]รายได้2560!K117/1000000-O7-O8-O10-O12</f>
        <v>23.782899999999788</v>
      </c>
      <c r="P11" s="461">
        <f>+[11]รายได้2560!L117/1000000-P7-P8-P10-P12</f>
        <v>17.579880000000212</v>
      </c>
      <c r="Q11" s="461">
        <f>+[11]รายได้2560!M117/1000000-Q7-Q8-Q10-Q12</f>
        <v>27.852779999999978</v>
      </c>
      <c r="R11" s="461">
        <f>+[11]รายได้2560!N117/1000000-R7-R8-R10-R12</f>
        <v>41.876219999999854</v>
      </c>
      <c r="S11" s="461">
        <f>+[11]รายได้2560!O117/1000000-S7-S8-S10-S12</f>
        <v>26.680499999999984</v>
      </c>
      <c r="T11" s="461">
        <f>+[11]รายได้2560!P117/1000000-T7-T8-T10-T12</f>
        <v>30.130000000000063</v>
      </c>
      <c r="U11" s="461">
        <f>+[11]รายได้2560!Q117/1000000-U7-U8-U10-U12</f>
        <v>11.95299999999993</v>
      </c>
      <c r="V11" s="461">
        <f>+[11]รายได้2560!R117/1000000-V7-V8-V10-V12</f>
        <v>26.970300000000098</v>
      </c>
      <c r="W11" s="461">
        <f>+[11]รายได้2560!S117/1000000-W7-W8-W10-W12</f>
        <v>28.320000000000125</v>
      </c>
      <c r="X11" s="461">
        <f>+[11]รายได้2560!T117/1000000-X7-X8-X10-X12</f>
        <v>20.546399999999988</v>
      </c>
      <c r="Y11" s="461">
        <f>+[11]รายได้2560!U117/1000000-Y7-Y8-Y10-Y12</f>
        <v>14.146800000000015</v>
      </c>
      <c r="Z11" s="461">
        <f>+[11]รายได้2560!V117/1000000-Z7-Z8-Z10-Z12</f>
        <v>19.611000000000139</v>
      </c>
      <c r="AA11" s="461">
        <f>+[11]รายได้2560!W117/1000000-AA7-AA8-AA10-AA12</f>
        <v>7.6650000000001075</v>
      </c>
    </row>
    <row r="12" spans="1:27" ht="52.5">
      <c r="A12" s="399"/>
      <c r="B12" s="479">
        <v>5</v>
      </c>
      <c r="C12" s="470" t="s">
        <v>31</v>
      </c>
      <c r="D12" s="408">
        <f t="shared" si="0"/>
        <v>0</v>
      </c>
      <c r="E12" s="403">
        <v>34.548000000000002</v>
      </c>
      <c r="F12" s="404">
        <f>+[11]รายได้2560!G116/1000000</f>
        <v>34.548000000000002</v>
      </c>
      <c r="G12" s="405">
        <f t="shared" si="1"/>
        <v>0</v>
      </c>
      <c r="H12" s="403">
        <f t="shared" si="2"/>
        <v>34.548000000000002</v>
      </c>
      <c r="I12" s="404">
        <v>0</v>
      </c>
      <c r="J12" s="404">
        <v>0</v>
      </c>
      <c r="K12" s="404">
        <v>0</v>
      </c>
      <c r="L12" s="404">
        <v>0</v>
      </c>
      <c r="M12" s="404">
        <v>0</v>
      </c>
      <c r="N12" s="468">
        <f>+[11]รายได้2560!J116/1000000</f>
        <v>2.7869000000000002</v>
      </c>
      <c r="O12" s="468">
        <f>+[11]รายได้2560!K116/1000000</f>
        <v>2.4849999999999999</v>
      </c>
      <c r="P12" s="468">
        <f>+[11]รายได้2560!L116/1000000</f>
        <v>2.4781599999999999</v>
      </c>
      <c r="Q12" s="468">
        <f>+[11]รายได้2560!M116/1000000</f>
        <v>2.4415</v>
      </c>
      <c r="R12" s="468">
        <f>+[11]รายได้2560!N116/1000000</f>
        <v>2.4450400000000001</v>
      </c>
      <c r="S12" s="468">
        <f>+[11]รายได้2560!O116/1000000</f>
        <v>2.4355000000000002</v>
      </c>
      <c r="T12" s="468">
        <f>+[11]รายได้2560!P116/1000000</f>
        <v>2.4355000000000002</v>
      </c>
      <c r="U12" s="468">
        <f>+[11]รายได้2560!Q116/1000000</f>
        <v>2.4375</v>
      </c>
      <c r="V12" s="468">
        <f>+[11]รายได้2560!R116/1000000</f>
        <v>2.4335</v>
      </c>
      <c r="W12" s="468">
        <f>+[11]รายได้2560!S116/1000000</f>
        <v>2.4335</v>
      </c>
      <c r="X12" s="468">
        <f>+[11]รายได้2560!T116/1000000</f>
        <v>2.4373999999999998</v>
      </c>
      <c r="Y12" s="468">
        <f>+[11]รายได้2560!U116/1000000</f>
        <v>2.4335</v>
      </c>
      <c r="Z12" s="468">
        <f>+[11]รายได้2560!V116/1000000</f>
        <v>2.4344999999999999</v>
      </c>
      <c r="AA12" s="468">
        <f>+[11]รายได้2560!W116/1000000</f>
        <v>2.4304999999999999</v>
      </c>
    </row>
    <row r="13" spans="1:27" ht="26.25">
      <c r="A13" s="409"/>
      <c r="B13" s="522" t="s">
        <v>32</v>
      </c>
      <c r="C13" s="523"/>
      <c r="D13" s="410">
        <f t="shared" si="0"/>
        <v>0</v>
      </c>
      <c r="E13" s="411">
        <v>23786.317999999999</v>
      </c>
      <c r="F13" s="412">
        <f>SUM(F7:F12)</f>
        <v>23786.317999999999</v>
      </c>
      <c r="G13" s="413">
        <f t="shared" si="1"/>
        <v>0</v>
      </c>
      <c r="H13" s="411">
        <f t="shared" si="2"/>
        <v>23786.317999999999</v>
      </c>
      <c r="I13" s="412">
        <f>SUM(I7:I12)</f>
        <v>0</v>
      </c>
      <c r="J13" s="412">
        <f>SUM(J7:J12)</f>
        <v>0</v>
      </c>
      <c r="K13" s="412">
        <f>SUM(K7:K12)</f>
        <v>0</v>
      </c>
      <c r="L13" s="412">
        <f>SUM(L7:L12)</f>
        <v>0</v>
      </c>
      <c r="M13" s="412">
        <f>SUM(M7:M12)</f>
        <v>0</v>
      </c>
      <c r="N13" s="462">
        <f>SUM(N7:N12)</f>
        <v>3247.3476000000001</v>
      </c>
      <c r="O13" s="462">
        <f>SUM(O7:O12)</f>
        <v>2278.7948999999999</v>
      </c>
      <c r="P13" s="462">
        <f>SUM(P7:P12)</f>
        <v>1568.0390400000001</v>
      </c>
      <c r="Q13" s="462">
        <f>SUM(Q7:Q12)</f>
        <v>1856.5962799999998</v>
      </c>
      <c r="R13" s="462">
        <f>SUM(R7:R12)</f>
        <v>2951.6441199999999</v>
      </c>
      <c r="S13" s="462">
        <f>SUM(S7:S12)</f>
        <v>2030.4749999999999</v>
      </c>
      <c r="T13" s="462">
        <f>SUM(T7:T12)</f>
        <v>1372.1395000000002</v>
      </c>
      <c r="U13" s="462">
        <f>SUM(U7:U12)</f>
        <v>1156.5455000000002</v>
      </c>
      <c r="V13" s="462">
        <f>SUM(V7:V12)</f>
        <v>1040.8538000000001</v>
      </c>
      <c r="W13" s="462">
        <f>SUM(W7:W12)</f>
        <v>1077.4135000000003</v>
      </c>
      <c r="X13" s="462">
        <f>SUM(X7:X12)</f>
        <v>1186.0428999999999</v>
      </c>
      <c r="Y13" s="462">
        <f>SUM(Y7:Y12)</f>
        <v>1302.8163000000002</v>
      </c>
      <c r="Z13" s="462">
        <f>SUM(Z7:Z12)</f>
        <v>1903.1565000000001</v>
      </c>
      <c r="AA13" s="462">
        <f>SUM(AA7:AA12)</f>
        <v>814.45306000000005</v>
      </c>
    </row>
    <row r="14" spans="1:27" ht="26.25">
      <c r="A14" s="392" t="s">
        <v>33</v>
      </c>
      <c r="B14" s="414"/>
      <c r="C14" s="415"/>
      <c r="D14" s="416">
        <f t="shared" si="0"/>
        <v>0</v>
      </c>
      <c r="E14" s="417"/>
      <c r="F14" s="418"/>
      <c r="G14" s="419">
        <f t="shared" si="1"/>
        <v>0</v>
      </c>
      <c r="H14" s="417">
        <f t="shared" si="2"/>
        <v>0</v>
      </c>
      <c r="I14" s="418"/>
      <c r="J14" s="418"/>
      <c r="K14" s="418"/>
      <c r="L14" s="418"/>
      <c r="M14" s="418"/>
      <c r="N14" s="463"/>
      <c r="O14" s="463"/>
      <c r="P14" s="463"/>
      <c r="Q14" s="463"/>
      <c r="R14" s="463"/>
      <c r="S14" s="463"/>
      <c r="T14" s="463"/>
      <c r="U14" s="463"/>
      <c r="V14" s="463"/>
      <c r="W14" s="463"/>
      <c r="X14" s="463"/>
      <c r="Y14" s="463"/>
      <c r="Z14" s="463"/>
      <c r="AA14" s="463"/>
    </row>
    <row r="15" spans="1:27" ht="26.25">
      <c r="A15" s="399"/>
      <c r="B15" s="400">
        <v>6</v>
      </c>
      <c r="C15" s="420" t="s">
        <v>34</v>
      </c>
      <c r="D15" s="421">
        <f t="shared" si="0"/>
        <v>0</v>
      </c>
      <c r="E15" s="403">
        <v>20915.189999999999</v>
      </c>
      <c r="F15" s="404">
        <f>SUM(คชจ.2560!I12:I22)/1000000</f>
        <v>20915.189999999999</v>
      </c>
      <c r="G15" s="405">
        <f t="shared" si="1"/>
        <v>0</v>
      </c>
      <c r="H15" s="403">
        <f t="shared" si="2"/>
        <v>20915.189999999999</v>
      </c>
      <c r="I15" s="404">
        <f>SUM(คชจ.2560!L12:L22)/1000000</f>
        <v>0</v>
      </c>
      <c r="J15" s="404">
        <f>SUM(คชจ.2560!M12:M22)/1000000</f>
        <v>0</v>
      </c>
      <c r="K15" s="404">
        <f>SUM(คชจ.2560!N12:N22)/1000000</f>
        <v>0</v>
      </c>
      <c r="L15" s="404">
        <f>SUM(คชจ.2560!S12:S22)/1000000</f>
        <v>0</v>
      </c>
      <c r="M15" s="404">
        <f>SUM(คชจ.2560!X12:X22)/1000000</f>
        <v>0</v>
      </c>
      <c r="N15" s="461">
        <f>SUM(คชจ.2560!AC12:AC22)/1000000</f>
        <v>2868.491</v>
      </c>
      <c r="O15" s="461">
        <f>SUM(คชจ.2560!AD12:AD22)/1000000</f>
        <v>1870</v>
      </c>
      <c r="P15" s="461">
        <f>SUM(คชจ.2560!AE12:AE22)/1000000</f>
        <v>1200</v>
      </c>
      <c r="Q15" s="461">
        <f>SUM(คชจ.2560!AF12:AF22)/1000000</f>
        <v>2184.8609999999999</v>
      </c>
      <c r="R15" s="461">
        <f>SUM(คชจ.2560!AH12:AH22)/1000000</f>
        <v>2448.5970000000002</v>
      </c>
      <c r="S15" s="461">
        <f>SUM(คชจ.2560!AG12:AG22)/1000000</f>
        <v>1778.8209999999999</v>
      </c>
      <c r="T15" s="461">
        <f>SUM(คชจ.2560!AI12:AI22)/1000000</f>
        <v>1453.8050000000001</v>
      </c>
      <c r="U15" s="461">
        <f>SUM(คชจ.2560!AJ12:AJ22)/1000000</f>
        <v>850</v>
      </c>
      <c r="V15" s="461">
        <f>SUM(คชจ.2560!AK12:AK22)/1000000</f>
        <v>860</v>
      </c>
      <c r="W15" s="461">
        <f>SUM(คชจ.2560!AL12:AL22)/1000000</f>
        <v>885</v>
      </c>
      <c r="X15" s="461">
        <f>SUM(คชจ.2560!AM12:AM22)/1000000</f>
        <v>1369.3</v>
      </c>
      <c r="Y15" s="461">
        <f>SUM(คชจ.2560!AN12:AN22)/1000000</f>
        <v>1676.3150000000001</v>
      </c>
      <c r="Z15" s="461">
        <f>SUM(คชจ.2560!AO12:AO22)/1000000</f>
        <v>1040</v>
      </c>
      <c r="AA15" s="461">
        <f>SUM(คชจ.2560!AP12:AP22)/1000000</f>
        <v>430</v>
      </c>
    </row>
    <row r="16" spans="1:27" ht="52.5">
      <c r="A16" s="399"/>
      <c r="B16" s="400">
        <v>7</v>
      </c>
      <c r="C16" s="533" t="s">
        <v>35</v>
      </c>
      <c r="D16" s="421">
        <f t="shared" si="0"/>
        <v>0</v>
      </c>
      <c r="E16" s="403">
        <v>1738.6389999999999</v>
      </c>
      <c r="F16" s="404">
        <f>SUM(คชจ.2560!I32:I77)/1000000</f>
        <v>1738.6389999999999</v>
      </c>
      <c r="G16" s="405">
        <f t="shared" si="1"/>
        <v>0</v>
      </c>
      <c r="H16" s="403">
        <f t="shared" si="2"/>
        <v>1738.6390000000001</v>
      </c>
      <c r="I16" s="404">
        <f>SUM(คชจ.2560!L32:L77)/1000000</f>
        <v>19.449649999999998</v>
      </c>
      <c r="J16" s="404">
        <f>SUM(คชจ.2560!M32:M77)/1000000</f>
        <v>30.409199999999998</v>
      </c>
      <c r="K16" s="404">
        <f>SUM(คชจ.2560!N32:N77)/1000000</f>
        <v>86.588700000000003</v>
      </c>
      <c r="L16" s="404">
        <f>SUM(คชจ.2560!S32:S77)/1000000</f>
        <v>88.941495000000003</v>
      </c>
      <c r="M16" s="404">
        <f>SUM(คชจ.2560!X32:X77)/1000000</f>
        <v>130.86209500000001</v>
      </c>
      <c r="N16" s="468">
        <f>SUM(คชจ.2560!AC32:AC77)/1000000</f>
        <v>122.67146</v>
      </c>
      <c r="O16" s="468">
        <f>SUM(คชจ.2560!AD32:AD77)/1000000</f>
        <v>151.4195</v>
      </c>
      <c r="P16" s="468">
        <f>SUM(คชจ.2560!AE32:AE77)/1000000</f>
        <v>100.4064</v>
      </c>
      <c r="Q16" s="468">
        <f>SUM(คชจ.2560!AF32:AF77)/1000000</f>
        <v>174.1482</v>
      </c>
      <c r="R16" s="468">
        <f>SUM(คชจ.2560!AH32:AH77)/1000000</f>
        <v>143.0557</v>
      </c>
      <c r="S16" s="468">
        <f>SUM(คชจ.2560!AG32:AG77)/1000000</f>
        <v>111.5531</v>
      </c>
      <c r="T16" s="468">
        <f>SUM(คชจ.2560!AI32:AI77)/1000000</f>
        <v>74.983500000000006</v>
      </c>
      <c r="U16" s="468">
        <f>SUM(คชจ.2560!AJ32:AJ77)/1000000</f>
        <v>82.296899999999994</v>
      </c>
      <c r="V16" s="468">
        <f>SUM(คชจ.2560!AK32:AK77)/1000000</f>
        <v>82.211399999999998</v>
      </c>
      <c r="W16" s="468">
        <f>SUM(คชจ.2560!AL32:AL77)/1000000</f>
        <v>77.900899999999993</v>
      </c>
      <c r="X16" s="468">
        <f>SUM(คชจ.2560!AM32:AM77)/1000000</f>
        <v>69.345399999999998</v>
      </c>
      <c r="Y16" s="468">
        <f>SUM(คชจ.2560!AN32:AN77)/1000000</f>
        <v>71.721100000000007</v>
      </c>
      <c r="Z16" s="468">
        <f>SUM(คชจ.2560!AO32:AO77)/1000000</f>
        <v>68.062299999999993</v>
      </c>
      <c r="AA16" s="468">
        <f>SUM(คชจ.2560!AP32:AP77)/1000000</f>
        <v>52.612000000000002</v>
      </c>
    </row>
    <row r="17" spans="1:27" ht="52.5">
      <c r="A17" s="399"/>
      <c r="B17" s="469">
        <v>8</v>
      </c>
      <c r="C17" s="533" t="s">
        <v>36</v>
      </c>
      <c r="D17" s="421">
        <f t="shared" si="0"/>
        <v>0</v>
      </c>
      <c r="E17" s="403">
        <v>752.37300000000005</v>
      </c>
      <c r="F17" s="404">
        <f>SUM(คชจ.2560!I84:I228)/1000000-F18+คชจ.2560!I24/1000000+คชจ.2560!I25/1000000</f>
        <v>752.37299999999993</v>
      </c>
      <c r="G17" s="405">
        <f t="shared" si="1"/>
        <v>3.3999999982370355E-4</v>
      </c>
      <c r="H17" s="403">
        <f t="shared" si="2"/>
        <v>752.37266000000011</v>
      </c>
      <c r="I17" s="404">
        <f>SUM(คชจ.2560!L84:L228)/1000000-คชจ.2560!L174/1000000</f>
        <v>5.3070000000000004</v>
      </c>
      <c r="J17" s="404">
        <f>SUM(คชจ.2560!M84:M228)/1000000-คชจ.2560!M174/1000000</f>
        <v>14.3209</v>
      </c>
      <c r="K17" s="404">
        <f>SUM(คชจ.2560!N84:N228)/1000000-คชจ.2560!N174/1000000</f>
        <v>38.013694999999998</v>
      </c>
      <c r="L17" s="404">
        <f>SUM(คชจ.2560!S84:S228)/1000000</f>
        <v>24.3432</v>
      </c>
      <c r="M17" s="404">
        <f>SUM(คชจ.2560!X84:X228)/1000000+คชจ.2560!X24/1000000+คชจ.2560!X25/1000000</f>
        <v>116.82700000000001</v>
      </c>
      <c r="N17" s="468">
        <f>SUM(คชจ.2560!AC84:AC228)/1000000-N18</f>
        <v>40.468585000000004</v>
      </c>
      <c r="O17" s="468">
        <f>SUM(คชจ.2560!AD84:AD228)/1000000-O18</f>
        <v>64.370180000000005</v>
      </c>
      <c r="P17" s="468">
        <f>SUM(คชจ.2560!AE84:AE228)/1000000-P18</f>
        <v>42.9343</v>
      </c>
      <c r="Q17" s="468">
        <f>SUM(คชจ.2560!AF84:AF228)/1000000-Q18</f>
        <v>61.138099999999994</v>
      </c>
      <c r="R17" s="468">
        <f>SUM(คชจ.2560!AH84:AH228)/1000000-R18</f>
        <v>38.298699999999997</v>
      </c>
      <c r="S17" s="468">
        <f>SUM(คชจ.2560!AG84:AG228)/1000000-S18</f>
        <v>49.774000000000001</v>
      </c>
      <c r="T17" s="468">
        <f>SUM(คชจ.2560!AI84:AI228)/1000000-T18</f>
        <v>28.544799999999995</v>
      </c>
      <c r="U17" s="468">
        <f>SUM(คชจ.2560!AJ84:AJ228)/1000000-U18</f>
        <v>38.091999999999999</v>
      </c>
      <c r="V17" s="468">
        <f>SUM(คชจ.2560!AK84:AK228)/1000000-V18+คชจ.2560!AK25/1000000</f>
        <v>34.641999999999996</v>
      </c>
      <c r="W17" s="468">
        <f>SUM(คชจ.2560!AL84:AL228)/1000000-W18</f>
        <v>31.259999999999998</v>
      </c>
      <c r="X17" s="468">
        <f>SUM(คชจ.2560!AM84:AM228)/1000000-X18</f>
        <v>34.575700000000005</v>
      </c>
      <c r="Y17" s="468">
        <f>SUM(คชจ.2560!AN84:AN228)/1000000-Y18</f>
        <v>35.028300000000002</v>
      </c>
      <c r="Z17" s="468">
        <f>SUM(คชจ.2560!AO84:AO228)/1000000-Z18</f>
        <v>26.178000000000004</v>
      </c>
      <c r="AA17" s="468">
        <f>SUM(คชจ.2560!AP84:AP228)/1000000-AA18</f>
        <v>28.256200000000003</v>
      </c>
    </row>
    <row r="18" spans="1:27" ht="26.25">
      <c r="A18" s="399"/>
      <c r="B18" s="400">
        <v>9</v>
      </c>
      <c r="C18" s="420" t="s">
        <v>37</v>
      </c>
      <c r="D18" s="421">
        <f t="shared" si="0"/>
        <v>0</v>
      </c>
      <c r="E18" s="403">
        <v>176.86600000000001</v>
      </c>
      <c r="F18" s="404">
        <f>+คชจ.2560!I174/1000000</f>
        <v>176.86600000000001</v>
      </c>
      <c r="G18" s="405">
        <f t="shared" si="1"/>
        <v>-3.4000000002265551E-4</v>
      </c>
      <c r="H18" s="403">
        <f t="shared" si="2"/>
        <v>176.86634000000004</v>
      </c>
      <c r="I18" s="404">
        <f>+คชจ.2560!L174/1000000</f>
        <v>0</v>
      </c>
      <c r="J18" s="404">
        <v>0</v>
      </c>
      <c r="K18" s="404">
        <v>0</v>
      </c>
      <c r="L18" s="404">
        <v>0</v>
      </c>
      <c r="M18" s="404">
        <v>0</v>
      </c>
      <c r="N18" s="461">
        <f>+N10*0.82-0.735</f>
        <v>22.500519999999998</v>
      </c>
      <c r="O18" s="461">
        <f>+O10*0.82</f>
        <v>15.326619999999998</v>
      </c>
      <c r="P18" s="461">
        <f>+P10*0.82</f>
        <v>15.374999999999998</v>
      </c>
      <c r="Q18" s="461">
        <f>+Q10*0.82</f>
        <v>18.86</v>
      </c>
      <c r="R18" s="461">
        <f>+R10*0.82</f>
        <v>19.241299999999999</v>
      </c>
      <c r="S18" s="461">
        <f>+S10*0.82</f>
        <v>8.5280000000000005</v>
      </c>
      <c r="T18" s="461">
        <f>+T10*0.82</f>
        <v>6.4779999999999998</v>
      </c>
      <c r="U18" s="461">
        <f>+U10*0.82</f>
        <v>8.5280000000000005</v>
      </c>
      <c r="V18" s="461">
        <f>+V10*0.82</f>
        <v>8.5280000000000005</v>
      </c>
      <c r="W18" s="461">
        <f>+W10*0.82</f>
        <v>8.5280000000000005</v>
      </c>
      <c r="X18" s="461">
        <f>+X10*0.82</f>
        <v>12.1442</v>
      </c>
      <c r="Y18" s="461">
        <f>+Y10*0.82</f>
        <v>10.688699999999999</v>
      </c>
      <c r="Z18" s="461">
        <f>+Z10*0.82</f>
        <v>12.299999999999999</v>
      </c>
      <c r="AA18" s="461">
        <f>+AA10*0.82</f>
        <v>9.84</v>
      </c>
    </row>
    <row r="19" spans="1:27" ht="26.25">
      <c r="A19" s="399"/>
      <c r="B19" s="422">
        <v>10</v>
      </c>
      <c r="C19" s="423" t="s">
        <v>38</v>
      </c>
      <c r="D19" s="424">
        <f t="shared" si="0"/>
        <v>9.9999999974897946E-5</v>
      </c>
      <c r="E19" s="425">
        <v>1547.1120000000001</v>
      </c>
      <c r="F19" s="404">
        <f>SUM(คชจ.2560!I231:I279)/1000000</f>
        <v>1547.1119000000001</v>
      </c>
      <c r="G19" s="405">
        <f t="shared" si="1"/>
        <v>0</v>
      </c>
      <c r="H19" s="403">
        <f t="shared" si="2"/>
        <v>1547.1118999999999</v>
      </c>
      <c r="I19" s="404">
        <f>SUM(คชจ.2560!L231:L279)/1000000</f>
        <v>735.39390000000003</v>
      </c>
      <c r="J19" s="404">
        <f>SUM(คชจ.2560!M231:M279)/1000000</f>
        <v>0</v>
      </c>
      <c r="K19" s="404">
        <f>SUM(คชจ.2560!N231:N279)/1000000</f>
        <v>0</v>
      </c>
      <c r="L19" s="404">
        <f>SUM(คชจ.2560!S231:S279)/1000000</f>
        <v>0.57399999999999995</v>
      </c>
      <c r="M19" s="404">
        <f>SUM(คชจ.2560!X231:X279)/1000000</f>
        <v>0</v>
      </c>
      <c r="N19" s="461">
        <f>SUM(คชจ.2560!AC231:AC279)/1000000</f>
        <v>196.56700000000001</v>
      </c>
      <c r="O19" s="461">
        <f>SUM(คชจ.2560!AD231:AD279)/1000000</f>
        <v>108.7488</v>
      </c>
      <c r="P19" s="461">
        <f>SUM(คชจ.2560!AE231:AE279)/1000000</f>
        <v>49.7059</v>
      </c>
      <c r="Q19" s="461">
        <f>SUM(คชจ.2560!AF231:AF279)/1000000</f>
        <v>3.9032</v>
      </c>
      <c r="R19" s="461">
        <f>SUM(คชจ.2560!AH231:AH279)/1000000</f>
        <v>111.16</v>
      </c>
      <c r="S19" s="461">
        <f>SUM(คชจ.2560!AG231:AG279)/1000000</f>
        <v>65.825000000000003</v>
      </c>
      <c r="T19" s="461">
        <f>SUM(คชจ.2560!AI231:AI279)/1000000</f>
        <v>49.7059</v>
      </c>
      <c r="U19" s="461">
        <f>SUM(คชจ.2560!AJ231:AJ279)/1000000</f>
        <v>4.1361999999999997</v>
      </c>
      <c r="V19" s="461">
        <f>SUM(คชจ.2560!AK231:AK279)/1000000</f>
        <v>4.141</v>
      </c>
      <c r="W19" s="461">
        <f>SUM(คชจ.2560!AL231:AL279)/1000000</f>
        <v>45.485999999999997</v>
      </c>
      <c r="X19" s="461">
        <f>SUM(คชจ.2560!AM231:AM279)/1000000</f>
        <v>51.191000000000003</v>
      </c>
      <c r="Y19" s="461">
        <f>SUM(คชจ.2560!AN231:AN279)/1000000</f>
        <v>73.891999999999996</v>
      </c>
      <c r="Z19" s="461">
        <f>SUM(คชจ.2560!AO231:AO279)/1000000</f>
        <v>23.341000000000001</v>
      </c>
      <c r="AA19" s="461">
        <f>SUM(คชจ.2560!AP231:AP279)/1000000</f>
        <v>23.341000000000001</v>
      </c>
    </row>
    <row r="20" spans="1:27" ht="26.25">
      <c r="A20" s="534" t="s">
        <v>39</v>
      </c>
      <c r="B20" s="535"/>
      <c r="C20" s="536"/>
      <c r="D20" s="426">
        <f t="shared" si="0"/>
        <v>1.0000000111176632E-4</v>
      </c>
      <c r="E20" s="417">
        <v>25130.18</v>
      </c>
      <c r="F20" s="427">
        <f>SUM(F15:F19)</f>
        <v>25130.179899999999</v>
      </c>
      <c r="G20" s="428">
        <f t="shared" si="1"/>
        <v>0</v>
      </c>
      <c r="H20" s="429">
        <f t="shared" si="2"/>
        <v>25130.179900000006</v>
      </c>
      <c r="I20" s="427">
        <f t="shared" ref="I20:AA20" si="3">SUM(I15:I19)</f>
        <v>760.15055000000007</v>
      </c>
      <c r="J20" s="427">
        <f t="shared" si="3"/>
        <v>44.7301</v>
      </c>
      <c r="K20" s="427">
        <f t="shared" si="3"/>
        <v>124.602395</v>
      </c>
      <c r="L20" s="427">
        <f t="shared" si="3"/>
        <v>113.858695</v>
      </c>
      <c r="M20" s="427">
        <f t="shared" si="3"/>
        <v>247.68909500000001</v>
      </c>
      <c r="N20" s="464">
        <f t="shared" si="3"/>
        <v>3250.6985650000001</v>
      </c>
      <c r="O20" s="464">
        <f t="shared" si="3"/>
        <v>2209.8650999999995</v>
      </c>
      <c r="P20" s="464">
        <f t="shared" si="3"/>
        <v>1408.4215999999999</v>
      </c>
      <c r="Q20" s="464">
        <f t="shared" si="3"/>
        <v>2442.9105000000004</v>
      </c>
      <c r="R20" s="464">
        <f t="shared" si="3"/>
        <v>2760.3526999999999</v>
      </c>
      <c r="S20" s="464">
        <f t="shared" si="3"/>
        <v>2014.5011</v>
      </c>
      <c r="T20" s="464">
        <f t="shared" si="3"/>
        <v>1613.5172</v>
      </c>
      <c r="U20" s="464">
        <f t="shared" si="3"/>
        <v>983.05310000000009</v>
      </c>
      <c r="V20" s="464">
        <f t="shared" si="3"/>
        <v>989.52239999999995</v>
      </c>
      <c r="W20" s="464">
        <f t="shared" si="3"/>
        <v>1048.1749</v>
      </c>
      <c r="X20" s="464">
        <f t="shared" si="3"/>
        <v>1536.5563</v>
      </c>
      <c r="Y20" s="464">
        <f t="shared" si="3"/>
        <v>1867.6451</v>
      </c>
      <c r="Z20" s="464">
        <f t="shared" si="3"/>
        <v>1169.8813</v>
      </c>
      <c r="AA20" s="464">
        <f t="shared" si="3"/>
        <v>544.04920000000004</v>
      </c>
    </row>
    <row r="21" spans="1:27" s="478" customFormat="1" ht="52.5">
      <c r="A21" s="472"/>
      <c r="B21" s="537" t="s">
        <v>40</v>
      </c>
      <c r="C21" s="471" t="s">
        <v>41</v>
      </c>
      <c r="D21" s="473">
        <f t="shared" si="0"/>
        <v>0</v>
      </c>
      <c r="E21" s="474">
        <v>203.10599999999999</v>
      </c>
      <c r="F21" s="475">
        <f>+[12]รวมงบpl!H19</f>
        <v>203.10599999999999</v>
      </c>
      <c r="G21" s="476">
        <f t="shared" si="1"/>
        <v>-2.8859999997621344E-4</v>
      </c>
      <c r="H21" s="477">
        <f t="shared" si="2"/>
        <v>203.10628859999997</v>
      </c>
      <c r="I21" s="475">
        <f>+I10*93.78/100</f>
        <v>0</v>
      </c>
      <c r="J21" s="475">
        <f>+J10*93.78/100</f>
        <v>0</v>
      </c>
      <c r="K21" s="475">
        <f>+K10*93.78/100</f>
        <v>0</v>
      </c>
      <c r="L21" s="475">
        <f>+L10*93.78/100</f>
        <v>0</v>
      </c>
      <c r="M21" s="475">
        <f>+M10*93.78/100</f>
        <v>0</v>
      </c>
      <c r="N21" s="475">
        <f>+N10*93.78/100-0.009</f>
        <v>26.564500799999998</v>
      </c>
      <c r="O21" s="475">
        <f>+O10*93.78/100</f>
        <v>17.528419799999998</v>
      </c>
      <c r="P21" s="475">
        <f>+P10*93.78/100</f>
        <v>17.583749999999998</v>
      </c>
      <c r="Q21" s="475">
        <f>+Q10*93.78/100</f>
        <v>21.569400000000002</v>
      </c>
      <c r="R21" s="475">
        <f>+R10*93.78/100</f>
        <v>22.005476999999999</v>
      </c>
      <c r="S21" s="475">
        <f>+S10*93.78/100</f>
        <v>9.7531200000000009</v>
      </c>
      <c r="T21" s="475">
        <f>+T10*93.78/100</f>
        <v>7.4086200000000009</v>
      </c>
      <c r="U21" s="475">
        <f>+U10*93.78/100</f>
        <v>9.7531200000000009</v>
      </c>
      <c r="V21" s="475">
        <f>+V10*93.78/100</f>
        <v>9.7531200000000009</v>
      </c>
      <c r="W21" s="475">
        <f>+W10*93.78/100</f>
        <v>9.7531200000000009</v>
      </c>
      <c r="X21" s="475">
        <f>+X10*93.78/100</f>
        <v>13.888818000000001</v>
      </c>
      <c r="Y21" s="475">
        <f>+Y10*93.78/100</f>
        <v>12.224223</v>
      </c>
      <c r="Z21" s="475">
        <f>+Z10*93.78/100</f>
        <v>14.067</v>
      </c>
      <c r="AA21" s="475">
        <f>+AA10*93.78/100</f>
        <v>11.2536</v>
      </c>
    </row>
    <row r="22" spans="1:27" ht="26.25">
      <c r="A22" s="502" t="s">
        <v>42</v>
      </c>
      <c r="B22" s="507"/>
      <c r="C22" s="503"/>
      <c r="D22" s="410">
        <f t="shared" si="0"/>
        <v>1.0000000111176632E-4</v>
      </c>
      <c r="E22" s="411">
        <v>24927.074000000001</v>
      </c>
      <c r="F22" s="412">
        <f>+F20-F21</f>
        <v>24927.073899999999</v>
      </c>
      <c r="G22" s="413">
        <f t="shared" si="1"/>
        <v>2.885999929276295E-4</v>
      </c>
      <c r="H22" s="411">
        <f t="shared" si="2"/>
        <v>24927.073611400006</v>
      </c>
      <c r="I22" s="412">
        <f t="shared" ref="I22:AA22" si="4">+I20-I21</f>
        <v>760.15055000000007</v>
      </c>
      <c r="J22" s="412">
        <f t="shared" si="4"/>
        <v>44.7301</v>
      </c>
      <c r="K22" s="412">
        <f t="shared" si="4"/>
        <v>124.602395</v>
      </c>
      <c r="L22" s="412">
        <f t="shared" si="4"/>
        <v>113.858695</v>
      </c>
      <c r="M22" s="412">
        <f t="shared" si="4"/>
        <v>247.68909500000001</v>
      </c>
      <c r="N22" s="462">
        <f t="shared" si="4"/>
        <v>3224.1340642</v>
      </c>
      <c r="O22" s="462">
        <f t="shared" si="4"/>
        <v>2192.3366801999996</v>
      </c>
      <c r="P22" s="462">
        <f t="shared" si="4"/>
        <v>1390.8378499999999</v>
      </c>
      <c r="Q22" s="462">
        <f t="shared" si="4"/>
        <v>2421.3411000000006</v>
      </c>
      <c r="R22" s="462">
        <f t="shared" si="4"/>
        <v>2738.3472229999998</v>
      </c>
      <c r="S22" s="462">
        <f t="shared" si="4"/>
        <v>2004.7479799999999</v>
      </c>
      <c r="T22" s="462">
        <f t="shared" si="4"/>
        <v>1606.1085800000001</v>
      </c>
      <c r="U22" s="462">
        <f t="shared" si="4"/>
        <v>973.29998000000012</v>
      </c>
      <c r="V22" s="462">
        <f t="shared" si="4"/>
        <v>979.76927999999998</v>
      </c>
      <c r="W22" s="462">
        <f t="shared" si="4"/>
        <v>1038.4217799999999</v>
      </c>
      <c r="X22" s="462">
        <f t="shared" si="4"/>
        <v>1522.6674820000001</v>
      </c>
      <c r="Y22" s="462">
        <f t="shared" si="4"/>
        <v>1855.420877</v>
      </c>
      <c r="Z22" s="462">
        <f t="shared" si="4"/>
        <v>1155.8143</v>
      </c>
      <c r="AA22" s="462">
        <f t="shared" si="4"/>
        <v>532.79560000000004</v>
      </c>
    </row>
    <row r="23" spans="1:27" ht="27" thickBot="1">
      <c r="A23" s="510" t="s">
        <v>43</v>
      </c>
      <c r="B23" s="511"/>
      <c r="C23" s="512"/>
      <c r="D23" s="441">
        <f t="shared" si="0"/>
        <v>-1.0000000111176632E-4</v>
      </c>
      <c r="E23" s="442">
        <v>-1140.7560000000012</v>
      </c>
      <c r="F23" s="443">
        <f>+F13-F22</f>
        <v>-1140.7559000000001</v>
      </c>
      <c r="G23" s="444">
        <f t="shared" si="1"/>
        <v>-2.8860000065833447E-4</v>
      </c>
      <c r="H23" s="445">
        <f t="shared" si="2"/>
        <v>-1140.7556113999995</v>
      </c>
      <c r="I23" s="446">
        <f t="shared" ref="I23:AA23" si="5">+I13-I22</f>
        <v>-760.15055000000007</v>
      </c>
      <c r="J23" s="446">
        <f t="shared" si="5"/>
        <v>-44.7301</v>
      </c>
      <c r="K23" s="446">
        <f t="shared" si="5"/>
        <v>-124.602395</v>
      </c>
      <c r="L23" s="446">
        <f t="shared" si="5"/>
        <v>-113.858695</v>
      </c>
      <c r="M23" s="446">
        <f t="shared" si="5"/>
        <v>-247.68909500000001</v>
      </c>
      <c r="N23" s="465">
        <f t="shared" si="5"/>
        <v>23.213535800000045</v>
      </c>
      <c r="O23" s="465">
        <f t="shared" si="5"/>
        <v>86.458219800000279</v>
      </c>
      <c r="P23" s="465">
        <f t="shared" si="5"/>
        <v>177.20119000000022</v>
      </c>
      <c r="Q23" s="465">
        <f t="shared" si="5"/>
        <v>-564.7448200000008</v>
      </c>
      <c r="R23" s="465">
        <f t="shared" si="5"/>
        <v>213.29689700000017</v>
      </c>
      <c r="S23" s="465">
        <f t="shared" si="5"/>
        <v>25.727020000000039</v>
      </c>
      <c r="T23" s="465">
        <f t="shared" si="5"/>
        <v>-233.96907999999985</v>
      </c>
      <c r="U23" s="465">
        <f t="shared" si="5"/>
        <v>183.24552000000006</v>
      </c>
      <c r="V23" s="465">
        <f t="shared" si="5"/>
        <v>61.084520000000111</v>
      </c>
      <c r="W23" s="465">
        <f t="shared" si="5"/>
        <v>38.991720000000441</v>
      </c>
      <c r="X23" s="465">
        <f t="shared" si="5"/>
        <v>-336.62458200000015</v>
      </c>
      <c r="Y23" s="465">
        <f t="shared" si="5"/>
        <v>-552.60457699999984</v>
      </c>
      <c r="Z23" s="465">
        <f t="shared" si="5"/>
        <v>747.34220000000005</v>
      </c>
      <c r="AA23" s="465">
        <f t="shared" si="5"/>
        <v>281.65746000000001</v>
      </c>
    </row>
  </sheetData>
  <mergeCells count="30">
    <mergeCell ref="Z4:Z5"/>
    <mergeCell ref="AA4:AA5"/>
    <mergeCell ref="B13:C13"/>
    <mergeCell ref="A20:C20"/>
    <mergeCell ref="A22:C22"/>
    <mergeCell ref="X4:X5"/>
    <mergeCell ref="Y4:Y5"/>
    <mergeCell ref="M4:M5"/>
    <mergeCell ref="G4:G5"/>
    <mergeCell ref="A23:C23"/>
    <mergeCell ref="T4:T5"/>
    <mergeCell ref="U4:U5"/>
    <mergeCell ref="V4:V5"/>
    <mergeCell ref="W4:W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A1:F1"/>
    <mergeCell ref="A2:F2"/>
    <mergeCell ref="B4:C5"/>
    <mergeCell ref="E4:E5"/>
    <mergeCell ref="F4:F5"/>
  </mergeCells>
  <pageMargins left="0" right="0" top="0.74803149606299213" bottom="0.74803149606299213" header="0.31496062992125984" footer="0.31496062992125984"/>
  <pageSetup scale="4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Q290"/>
  <sheetViews>
    <sheetView tabSelected="1" zoomScaleNormal="100" zoomScaleSheetLayoutView="80" workbookViewId="0">
      <pane xSplit="11" ySplit="8" topLeftCell="L278" activePane="bottomRight" state="frozen"/>
      <selection activeCell="G28" sqref="G28"/>
      <selection pane="topRight" activeCell="G28" sqref="G28"/>
      <selection pane="bottomLeft" activeCell="G28" sqref="G28"/>
      <selection pane="bottomRight" activeCell="I295" sqref="I295"/>
    </sheetView>
  </sheetViews>
  <sheetFormatPr defaultRowHeight="21"/>
  <cols>
    <col min="1" max="1" width="8.875" style="1" bestFit="1" customWidth="1"/>
    <col min="2" max="2" width="13.375" style="1" customWidth="1"/>
    <col min="3" max="3" width="4.375" style="1" customWidth="1"/>
    <col min="4" max="4" width="3.25" style="1" customWidth="1"/>
    <col min="5" max="5" width="9" style="1"/>
    <col min="6" max="6" width="24.625" style="1" customWidth="1"/>
    <col min="7" max="7" width="14.375" style="1" hidden="1" customWidth="1"/>
    <col min="8" max="8" width="19.875" style="93" hidden="1" customWidth="1"/>
    <col min="9" max="9" width="21.375" style="1" bestFit="1" customWidth="1"/>
    <col min="10" max="10" width="15.875" style="93" bestFit="1" customWidth="1"/>
    <col min="11" max="11" width="21.375" style="1" bestFit="1" customWidth="1"/>
    <col min="12" max="12" width="17.375" style="1" bestFit="1" customWidth="1"/>
    <col min="13" max="13" width="14.75" style="1" bestFit="1" customWidth="1"/>
    <col min="14" max="14" width="15.875" style="1" bestFit="1" customWidth="1"/>
    <col min="15" max="15" width="13.75" style="1" bestFit="1" customWidth="1"/>
    <col min="16" max="18" width="14.75" style="1" bestFit="1" customWidth="1"/>
    <col min="19" max="19" width="15.875" style="1" customWidth="1"/>
    <col min="20" max="20" width="13.75" style="1" bestFit="1" customWidth="1"/>
    <col min="21" max="23" width="14.75" style="1" bestFit="1" customWidth="1"/>
    <col min="24" max="24" width="15.875" style="1" customWidth="1"/>
    <col min="25" max="26" width="14.75" style="1" bestFit="1" customWidth="1"/>
    <col min="27" max="27" width="15.875" style="1" bestFit="1" customWidth="1"/>
    <col min="28" max="28" width="14.75" style="1" bestFit="1" customWidth="1"/>
    <col min="29" max="35" width="17.375" style="95" bestFit="1" customWidth="1"/>
    <col min="36" max="37" width="15.875" style="95" bestFit="1" customWidth="1"/>
    <col min="38" max="41" width="17.375" style="95" bestFit="1" customWidth="1"/>
    <col min="42" max="42" width="16" style="95" bestFit="1" customWidth="1"/>
    <col min="43" max="43" width="13.125" style="1" bestFit="1" customWidth="1"/>
    <col min="44" max="288" width="9" style="1"/>
    <col min="289" max="289" width="13.375" style="1" customWidth="1"/>
    <col min="290" max="290" width="4.375" style="1" customWidth="1"/>
    <col min="291" max="291" width="3.25" style="1" customWidth="1"/>
    <col min="292" max="292" width="9" style="1"/>
    <col min="293" max="293" width="35.125" style="1" customWidth="1"/>
    <col min="294" max="294" width="15.625" style="1" customWidth="1"/>
    <col min="295" max="295" width="15.75" style="1" customWidth="1"/>
    <col min="296" max="296" width="16.375" style="1" customWidth="1"/>
    <col min="297" max="297" width="16.25" style="1" customWidth="1"/>
    <col min="298" max="298" width="33.5" style="1" customWidth="1"/>
    <col min="299" max="544" width="9" style="1"/>
    <col min="545" max="545" width="13.375" style="1" customWidth="1"/>
    <col min="546" max="546" width="4.375" style="1" customWidth="1"/>
    <col min="547" max="547" width="3.25" style="1" customWidth="1"/>
    <col min="548" max="548" width="9" style="1"/>
    <col min="549" max="549" width="35.125" style="1" customWidth="1"/>
    <col min="550" max="550" width="15.625" style="1" customWidth="1"/>
    <col min="551" max="551" width="15.75" style="1" customWidth="1"/>
    <col min="552" max="552" width="16.375" style="1" customWidth="1"/>
    <col min="553" max="553" width="16.25" style="1" customWidth="1"/>
    <col min="554" max="554" width="33.5" style="1" customWidth="1"/>
    <col min="555" max="800" width="9" style="1"/>
    <col min="801" max="801" width="13.375" style="1" customWidth="1"/>
    <col min="802" max="802" width="4.375" style="1" customWidth="1"/>
    <col min="803" max="803" width="3.25" style="1" customWidth="1"/>
    <col min="804" max="804" width="9" style="1"/>
    <col min="805" max="805" width="35.125" style="1" customWidth="1"/>
    <col min="806" max="806" width="15.625" style="1" customWidth="1"/>
    <col min="807" max="807" width="15.75" style="1" customWidth="1"/>
    <col min="808" max="808" width="16.375" style="1" customWidth="1"/>
    <col min="809" max="809" width="16.25" style="1" customWidth="1"/>
    <col min="810" max="810" width="33.5" style="1" customWidth="1"/>
    <col min="811" max="1056" width="9" style="1"/>
    <col min="1057" max="1057" width="13.375" style="1" customWidth="1"/>
    <col min="1058" max="1058" width="4.375" style="1" customWidth="1"/>
    <col min="1059" max="1059" width="3.25" style="1" customWidth="1"/>
    <col min="1060" max="1060" width="9" style="1"/>
    <col min="1061" max="1061" width="35.125" style="1" customWidth="1"/>
    <col min="1062" max="1062" width="15.625" style="1" customWidth="1"/>
    <col min="1063" max="1063" width="15.75" style="1" customWidth="1"/>
    <col min="1064" max="1064" width="16.375" style="1" customWidth="1"/>
    <col min="1065" max="1065" width="16.25" style="1" customWidth="1"/>
    <col min="1066" max="1066" width="33.5" style="1" customWidth="1"/>
    <col min="1067" max="1312" width="9" style="1"/>
    <col min="1313" max="1313" width="13.375" style="1" customWidth="1"/>
    <col min="1314" max="1314" width="4.375" style="1" customWidth="1"/>
    <col min="1315" max="1315" width="3.25" style="1" customWidth="1"/>
    <col min="1316" max="1316" width="9" style="1"/>
    <col min="1317" max="1317" width="35.125" style="1" customWidth="1"/>
    <col min="1318" max="1318" width="15.625" style="1" customWidth="1"/>
    <col min="1319" max="1319" width="15.75" style="1" customWidth="1"/>
    <col min="1320" max="1320" width="16.375" style="1" customWidth="1"/>
    <col min="1321" max="1321" width="16.25" style="1" customWidth="1"/>
    <col min="1322" max="1322" width="33.5" style="1" customWidth="1"/>
    <col min="1323" max="1568" width="9" style="1"/>
    <col min="1569" max="1569" width="13.375" style="1" customWidth="1"/>
    <col min="1570" max="1570" width="4.375" style="1" customWidth="1"/>
    <col min="1571" max="1571" width="3.25" style="1" customWidth="1"/>
    <col min="1572" max="1572" width="9" style="1"/>
    <col min="1573" max="1573" width="35.125" style="1" customWidth="1"/>
    <col min="1574" max="1574" width="15.625" style="1" customWidth="1"/>
    <col min="1575" max="1575" width="15.75" style="1" customWidth="1"/>
    <col min="1576" max="1576" width="16.375" style="1" customWidth="1"/>
    <col min="1577" max="1577" width="16.25" style="1" customWidth="1"/>
    <col min="1578" max="1578" width="33.5" style="1" customWidth="1"/>
    <col min="1579" max="1824" width="9" style="1"/>
    <col min="1825" max="1825" width="13.375" style="1" customWidth="1"/>
    <col min="1826" max="1826" width="4.375" style="1" customWidth="1"/>
    <col min="1827" max="1827" width="3.25" style="1" customWidth="1"/>
    <col min="1828" max="1828" width="9" style="1"/>
    <col min="1829" max="1829" width="35.125" style="1" customWidth="1"/>
    <col min="1830" max="1830" width="15.625" style="1" customWidth="1"/>
    <col min="1831" max="1831" width="15.75" style="1" customWidth="1"/>
    <col min="1832" max="1832" width="16.375" style="1" customWidth="1"/>
    <col min="1833" max="1833" width="16.25" style="1" customWidth="1"/>
    <col min="1834" max="1834" width="33.5" style="1" customWidth="1"/>
    <col min="1835" max="2080" width="9" style="1"/>
    <col min="2081" max="2081" width="13.375" style="1" customWidth="1"/>
    <col min="2082" max="2082" width="4.375" style="1" customWidth="1"/>
    <col min="2083" max="2083" width="3.25" style="1" customWidth="1"/>
    <col min="2084" max="2084" width="9" style="1"/>
    <col min="2085" max="2085" width="35.125" style="1" customWidth="1"/>
    <col min="2086" max="2086" width="15.625" style="1" customWidth="1"/>
    <col min="2087" max="2087" width="15.75" style="1" customWidth="1"/>
    <col min="2088" max="2088" width="16.375" style="1" customWidth="1"/>
    <col min="2089" max="2089" width="16.25" style="1" customWidth="1"/>
    <col min="2090" max="2090" width="33.5" style="1" customWidth="1"/>
    <col min="2091" max="2336" width="9" style="1"/>
    <col min="2337" max="2337" width="13.375" style="1" customWidth="1"/>
    <col min="2338" max="2338" width="4.375" style="1" customWidth="1"/>
    <col min="2339" max="2339" width="3.25" style="1" customWidth="1"/>
    <col min="2340" max="2340" width="9" style="1"/>
    <col min="2341" max="2341" width="35.125" style="1" customWidth="1"/>
    <col min="2342" max="2342" width="15.625" style="1" customWidth="1"/>
    <col min="2343" max="2343" width="15.75" style="1" customWidth="1"/>
    <col min="2344" max="2344" width="16.375" style="1" customWidth="1"/>
    <col min="2345" max="2345" width="16.25" style="1" customWidth="1"/>
    <col min="2346" max="2346" width="33.5" style="1" customWidth="1"/>
    <col min="2347" max="2592" width="9" style="1"/>
    <col min="2593" max="2593" width="13.375" style="1" customWidth="1"/>
    <col min="2594" max="2594" width="4.375" style="1" customWidth="1"/>
    <col min="2595" max="2595" width="3.25" style="1" customWidth="1"/>
    <col min="2596" max="2596" width="9" style="1"/>
    <col min="2597" max="2597" width="35.125" style="1" customWidth="1"/>
    <col min="2598" max="2598" width="15.625" style="1" customWidth="1"/>
    <col min="2599" max="2599" width="15.75" style="1" customWidth="1"/>
    <col min="2600" max="2600" width="16.375" style="1" customWidth="1"/>
    <col min="2601" max="2601" width="16.25" style="1" customWidth="1"/>
    <col min="2602" max="2602" width="33.5" style="1" customWidth="1"/>
    <col min="2603" max="2848" width="9" style="1"/>
    <col min="2849" max="2849" width="13.375" style="1" customWidth="1"/>
    <col min="2850" max="2850" width="4.375" style="1" customWidth="1"/>
    <col min="2851" max="2851" width="3.25" style="1" customWidth="1"/>
    <col min="2852" max="2852" width="9" style="1"/>
    <col min="2853" max="2853" width="35.125" style="1" customWidth="1"/>
    <col min="2854" max="2854" width="15.625" style="1" customWidth="1"/>
    <col min="2855" max="2855" width="15.75" style="1" customWidth="1"/>
    <col min="2856" max="2856" width="16.375" style="1" customWidth="1"/>
    <col min="2857" max="2857" width="16.25" style="1" customWidth="1"/>
    <col min="2858" max="2858" width="33.5" style="1" customWidth="1"/>
    <col min="2859" max="3104" width="9" style="1"/>
    <col min="3105" max="3105" width="13.375" style="1" customWidth="1"/>
    <col min="3106" max="3106" width="4.375" style="1" customWidth="1"/>
    <col min="3107" max="3107" width="3.25" style="1" customWidth="1"/>
    <col min="3108" max="3108" width="9" style="1"/>
    <col min="3109" max="3109" width="35.125" style="1" customWidth="1"/>
    <col min="3110" max="3110" width="15.625" style="1" customWidth="1"/>
    <col min="3111" max="3111" width="15.75" style="1" customWidth="1"/>
    <col min="3112" max="3112" width="16.375" style="1" customWidth="1"/>
    <col min="3113" max="3113" width="16.25" style="1" customWidth="1"/>
    <col min="3114" max="3114" width="33.5" style="1" customWidth="1"/>
    <col min="3115" max="3360" width="9" style="1"/>
    <col min="3361" max="3361" width="13.375" style="1" customWidth="1"/>
    <col min="3362" max="3362" width="4.375" style="1" customWidth="1"/>
    <col min="3363" max="3363" width="3.25" style="1" customWidth="1"/>
    <col min="3364" max="3364" width="9" style="1"/>
    <col min="3365" max="3365" width="35.125" style="1" customWidth="1"/>
    <col min="3366" max="3366" width="15.625" style="1" customWidth="1"/>
    <col min="3367" max="3367" width="15.75" style="1" customWidth="1"/>
    <col min="3368" max="3368" width="16.375" style="1" customWidth="1"/>
    <col min="3369" max="3369" width="16.25" style="1" customWidth="1"/>
    <col min="3370" max="3370" width="33.5" style="1" customWidth="1"/>
    <col min="3371" max="3616" width="9" style="1"/>
    <col min="3617" max="3617" width="13.375" style="1" customWidth="1"/>
    <col min="3618" max="3618" width="4.375" style="1" customWidth="1"/>
    <col min="3619" max="3619" width="3.25" style="1" customWidth="1"/>
    <col min="3620" max="3620" width="9" style="1"/>
    <col min="3621" max="3621" width="35.125" style="1" customWidth="1"/>
    <col min="3622" max="3622" width="15.625" style="1" customWidth="1"/>
    <col min="3623" max="3623" width="15.75" style="1" customWidth="1"/>
    <col min="3624" max="3624" width="16.375" style="1" customWidth="1"/>
    <col min="3625" max="3625" width="16.25" style="1" customWidth="1"/>
    <col min="3626" max="3626" width="33.5" style="1" customWidth="1"/>
    <col min="3627" max="3872" width="9" style="1"/>
    <col min="3873" max="3873" width="13.375" style="1" customWidth="1"/>
    <col min="3874" max="3874" width="4.375" style="1" customWidth="1"/>
    <col min="3875" max="3875" width="3.25" style="1" customWidth="1"/>
    <col min="3876" max="3876" width="9" style="1"/>
    <col min="3877" max="3877" width="35.125" style="1" customWidth="1"/>
    <col min="3878" max="3878" width="15.625" style="1" customWidth="1"/>
    <col min="3879" max="3879" width="15.75" style="1" customWidth="1"/>
    <col min="3880" max="3880" width="16.375" style="1" customWidth="1"/>
    <col min="3881" max="3881" width="16.25" style="1" customWidth="1"/>
    <col min="3882" max="3882" width="33.5" style="1" customWidth="1"/>
    <col min="3883" max="4128" width="9" style="1"/>
    <col min="4129" max="4129" width="13.375" style="1" customWidth="1"/>
    <col min="4130" max="4130" width="4.375" style="1" customWidth="1"/>
    <col min="4131" max="4131" width="3.25" style="1" customWidth="1"/>
    <col min="4132" max="4132" width="9" style="1"/>
    <col min="4133" max="4133" width="35.125" style="1" customWidth="1"/>
    <col min="4134" max="4134" width="15.625" style="1" customWidth="1"/>
    <col min="4135" max="4135" width="15.75" style="1" customWidth="1"/>
    <col min="4136" max="4136" width="16.375" style="1" customWidth="1"/>
    <col min="4137" max="4137" width="16.25" style="1" customWidth="1"/>
    <col min="4138" max="4138" width="33.5" style="1" customWidth="1"/>
    <col min="4139" max="4384" width="9" style="1"/>
    <col min="4385" max="4385" width="13.375" style="1" customWidth="1"/>
    <col min="4386" max="4386" width="4.375" style="1" customWidth="1"/>
    <col min="4387" max="4387" width="3.25" style="1" customWidth="1"/>
    <col min="4388" max="4388" width="9" style="1"/>
    <col min="4389" max="4389" width="35.125" style="1" customWidth="1"/>
    <col min="4390" max="4390" width="15.625" style="1" customWidth="1"/>
    <col min="4391" max="4391" width="15.75" style="1" customWidth="1"/>
    <col min="4392" max="4392" width="16.375" style="1" customWidth="1"/>
    <col min="4393" max="4393" width="16.25" style="1" customWidth="1"/>
    <col min="4394" max="4394" width="33.5" style="1" customWidth="1"/>
    <col min="4395" max="4640" width="9" style="1"/>
    <col min="4641" max="4641" width="13.375" style="1" customWidth="1"/>
    <col min="4642" max="4642" width="4.375" style="1" customWidth="1"/>
    <col min="4643" max="4643" width="3.25" style="1" customWidth="1"/>
    <col min="4644" max="4644" width="9" style="1"/>
    <col min="4645" max="4645" width="35.125" style="1" customWidth="1"/>
    <col min="4646" max="4646" width="15.625" style="1" customWidth="1"/>
    <col min="4647" max="4647" width="15.75" style="1" customWidth="1"/>
    <col min="4648" max="4648" width="16.375" style="1" customWidth="1"/>
    <col min="4649" max="4649" width="16.25" style="1" customWidth="1"/>
    <col min="4650" max="4650" width="33.5" style="1" customWidth="1"/>
    <col min="4651" max="4896" width="9" style="1"/>
    <col min="4897" max="4897" width="13.375" style="1" customWidth="1"/>
    <col min="4898" max="4898" width="4.375" style="1" customWidth="1"/>
    <col min="4899" max="4899" width="3.25" style="1" customWidth="1"/>
    <col min="4900" max="4900" width="9" style="1"/>
    <col min="4901" max="4901" width="35.125" style="1" customWidth="1"/>
    <col min="4902" max="4902" width="15.625" style="1" customWidth="1"/>
    <col min="4903" max="4903" width="15.75" style="1" customWidth="1"/>
    <col min="4904" max="4904" width="16.375" style="1" customWidth="1"/>
    <col min="4905" max="4905" width="16.25" style="1" customWidth="1"/>
    <col min="4906" max="4906" width="33.5" style="1" customWidth="1"/>
    <col min="4907" max="5152" width="9" style="1"/>
    <col min="5153" max="5153" width="13.375" style="1" customWidth="1"/>
    <col min="5154" max="5154" width="4.375" style="1" customWidth="1"/>
    <col min="5155" max="5155" width="3.25" style="1" customWidth="1"/>
    <col min="5156" max="5156" width="9" style="1"/>
    <col min="5157" max="5157" width="35.125" style="1" customWidth="1"/>
    <col min="5158" max="5158" width="15.625" style="1" customWidth="1"/>
    <col min="5159" max="5159" width="15.75" style="1" customWidth="1"/>
    <col min="5160" max="5160" width="16.375" style="1" customWidth="1"/>
    <col min="5161" max="5161" width="16.25" style="1" customWidth="1"/>
    <col min="5162" max="5162" width="33.5" style="1" customWidth="1"/>
    <col min="5163" max="5408" width="9" style="1"/>
    <col min="5409" max="5409" width="13.375" style="1" customWidth="1"/>
    <col min="5410" max="5410" width="4.375" style="1" customWidth="1"/>
    <col min="5411" max="5411" width="3.25" style="1" customWidth="1"/>
    <col min="5412" max="5412" width="9" style="1"/>
    <col min="5413" max="5413" width="35.125" style="1" customWidth="1"/>
    <col min="5414" max="5414" width="15.625" style="1" customWidth="1"/>
    <col min="5415" max="5415" width="15.75" style="1" customWidth="1"/>
    <col min="5416" max="5416" width="16.375" style="1" customWidth="1"/>
    <col min="5417" max="5417" width="16.25" style="1" customWidth="1"/>
    <col min="5418" max="5418" width="33.5" style="1" customWidth="1"/>
    <col min="5419" max="5664" width="9" style="1"/>
    <col min="5665" max="5665" width="13.375" style="1" customWidth="1"/>
    <col min="5666" max="5666" width="4.375" style="1" customWidth="1"/>
    <col min="5667" max="5667" width="3.25" style="1" customWidth="1"/>
    <col min="5668" max="5668" width="9" style="1"/>
    <col min="5669" max="5669" width="35.125" style="1" customWidth="1"/>
    <col min="5670" max="5670" width="15.625" style="1" customWidth="1"/>
    <col min="5671" max="5671" width="15.75" style="1" customWidth="1"/>
    <col min="5672" max="5672" width="16.375" style="1" customWidth="1"/>
    <col min="5673" max="5673" width="16.25" style="1" customWidth="1"/>
    <col min="5674" max="5674" width="33.5" style="1" customWidth="1"/>
    <col min="5675" max="5920" width="9" style="1"/>
    <col min="5921" max="5921" width="13.375" style="1" customWidth="1"/>
    <col min="5922" max="5922" width="4.375" style="1" customWidth="1"/>
    <col min="5923" max="5923" width="3.25" style="1" customWidth="1"/>
    <col min="5924" max="5924" width="9" style="1"/>
    <col min="5925" max="5925" width="35.125" style="1" customWidth="1"/>
    <col min="5926" max="5926" width="15.625" style="1" customWidth="1"/>
    <col min="5927" max="5927" width="15.75" style="1" customWidth="1"/>
    <col min="5928" max="5928" width="16.375" style="1" customWidth="1"/>
    <col min="5929" max="5929" width="16.25" style="1" customWidth="1"/>
    <col min="5930" max="5930" width="33.5" style="1" customWidth="1"/>
    <col min="5931" max="6176" width="9" style="1"/>
    <col min="6177" max="6177" width="13.375" style="1" customWidth="1"/>
    <col min="6178" max="6178" width="4.375" style="1" customWidth="1"/>
    <col min="6179" max="6179" width="3.25" style="1" customWidth="1"/>
    <col min="6180" max="6180" width="9" style="1"/>
    <col min="6181" max="6181" width="35.125" style="1" customWidth="1"/>
    <col min="6182" max="6182" width="15.625" style="1" customWidth="1"/>
    <col min="6183" max="6183" width="15.75" style="1" customWidth="1"/>
    <col min="6184" max="6184" width="16.375" style="1" customWidth="1"/>
    <col min="6185" max="6185" width="16.25" style="1" customWidth="1"/>
    <col min="6186" max="6186" width="33.5" style="1" customWidth="1"/>
    <col min="6187" max="6432" width="9" style="1"/>
    <col min="6433" max="6433" width="13.375" style="1" customWidth="1"/>
    <col min="6434" max="6434" width="4.375" style="1" customWidth="1"/>
    <col min="6435" max="6435" width="3.25" style="1" customWidth="1"/>
    <col min="6436" max="6436" width="9" style="1"/>
    <col min="6437" max="6437" width="35.125" style="1" customWidth="1"/>
    <col min="6438" max="6438" width="15.625" style="1" customWidth="1"/>
    <col min="6439" max="6439" width="15.75" style="1" customWidth="1"/>
    <col min="6440" max="6440" width="16.375" style="1" customWidth="1"/>
    <col min="6441" max="6441" width="16.25" style="1" customWidth="1"/>
    <col min="6442" max="6442" width="33.5" style="1" customWidth="1"/>
    <col min="6443" max="6688" width="9" style="1"/>
    <col min="6689" max="6689" width="13.375" style="1" customWidth="1"/>
    <col min="6690" max="6690" width="4.375" style="1" customWidth="1"/>
    <col min="6691" max="6691" width="3.25" style="1" customWidth="1"/>
    <col min="6692" max="6692" width="9" style="1"/>
    <col min="6693" max="6693" width="35.125" style="1" customWidth="1"/>
    <col min="6694" max="6694" width="15.625" style="1" customWidth="1"/>
    <col min="6695" max="6695" width="15.75" style="1" customWidth="1"/>
    <col min="6696" max="6696" width="16.375" style="1" customWidth="1"/>
    <col min="6697" max="6697" width="16.25" style="1" customWidth="1"/>
    <col min="6698" max="6698" width="33.5" style="1" customWidth="1"/>
    <col min="6699" max="6944" width="9" style="1"/>
    <col min="6945" max="6945" width="13.375" style="1" customWidth="1"/>
    <col min="6946" max="6946" width="4.375" style="1" customWidth="1"/>
    <col min="6947" max="6947" width="3.25" style="1" customWidth="1"/>
    <col min="6948" max="6948" width="9" style="1"/>
    <col min="6949" max="6949" width="35.125" style="1" customWidth="1"/>
    <col min="6950" max="6950" width="15.625" style="1" customWidth="1"/>
    <col min="6951" max="6951" width="15.75" style="1" customWidth="1"/>
    <col min="6952" max="6952" width="16.375" style="1" customWidth="1"/>
    <col min="6953" max="6953" width="16.25" style="1" customWidth="1"/>
    <col min="6954" max="6954" width="33.5" style="1" customWidth="1"/>
    <col min="6955" max="7200" width="9" style="1"/>
    <col min="7201" max="7201" width="13.375" style="1" customWidth="1"/>
    <col min="7202" max="7202" width="4.375" style="1" customWidth="1"/>
    <col min="7203" max="7203" width="3.25" style="1" customWidth="1"/>
    <col min="7204" max="7204" width="9" style="1"/>
    <col min="7205" max="7205" width="35.125" style="1" customWidth="1"/>
    <col min="7206" max="7206" width="15.625" style="1" customWidth="1"/>
    <col min="7207" max="7207" width="15.75" style="1" customWidth="1"/>
    <col min="7208" max="7208" width="16.375" style="1" customWidth="1"/>
    <col min="7209" max="7209" width="16.25" style="1" customWidth="1"/>
    <col min="7210" max="7210" width="33.5" style="1" customWidth="1"/>
    <col min="7211" max="7456" width="9" style="1"/>
    <col min="7457" max="7457" width="13.375" style="1" customWidth="1"/>
    <col min="7458" max="7458" width="4.375" style="1" customWidth="1"/>
    <col min="7459" max="7459" width="3.25" style="1" customWidth="1"/>
    <col min="7460" max="7460" width="9" style="1"/>
    <col min="7461" max="7461" width="35.125" style="1" customWidth="1"/>
    <col min="7462" max="7462" width="15.625" style="1" customWidth="1"/>
    <col min="7463" max="7463" width="15.75" style="1" customWidth="1"/>
    <col min="7464" max="7464" width="16.375" style="1" customWidth="1"/>
    <col min="7465" max="7465" width="16.25" style="1" customWidth="1"/>
    <col min="7466" max="7466" width="33.5" style="1" customWidth="1"/>
    <col min="7467" max="7712" width="9" style="1"/>
    <col min="7713" max="7713" width="13.375" style="1" customWidth="1"/>
    <col min="7714" max="7714" width="4.375" style="1" customWidth="1"/>
    <col min="7715" max="7715" width="3.25" style="1" customWidth="1"/>
    <col min="7716" max="7716" width="9" style="1"/>
    <col min="7717" max="7717" width="35.125" style="1" customWidth="1"/>
    <col min="7718" max="7718" width="15.625" style="1" customWidth="1"/>
    <col min="7719" max="7719" width="15.75" style="1" customWidth="1"/>
    <col min="7720" max="7720" width="16.375" style="1" customWidth="1"/>
    <col min="7721" max="7721" width="16.25" style="1" customWidth="1"/>
    <col min="7722" max="7722" width="33.5" style="1" customWidth="1"/>
    <col min="7723" max="7968" width="9" style="1"/>
    <col min="7969" max="7969" width="13.375" style="1" customWidth="1"/>
    <col min="7970" max="7970" width="4.375" style="1" customWidth="1"/>
    <col min="7971" max="7971" width="3.25" style="1" customWidth="1"/>
    <col min="7972" max="7972" width="9" style="1"/>
    <col min="7973" max="7973" width="35.125" style="1" customWidth="1"/>
    <col min="7974" max="7974" width="15.625" style="1" customWidth="1"/>
    <col min="7975" max="7975" width="15.75" style="1" customWidth="1"/>
    <col min="7976" max="7976" width="16.375" style="1" customWidth="1"/>
    <col min="7977" max="7977" width="16.25" style="1" customWidth="1"/>
    <col min="7978" max="7978" width="33.5" style="1" customWidth="1"/>
    <col min="7979" max="8224" width="9" style="1"/>
    <col min="8225" max="8225" width="13.375" style="1" customWidth="1"/>
    <col min="8226" max="8226" width="4.375" style="1" customWidth="1"/>
    <col min="8227" max="8227" width="3.25" style="1" customWidth="1"/>
    <col min="8228" max="8228" width="9" style="1"/>
    <col min="8229" max="8229" width="35.125" style="1" customWidth="1"/>
    <col min="8230" max="8230" width="15.625" style="1" customWidth="1"/>
    <col min="8231" max="8231" width="15.75" style="1" customWidth="1"/>
    <col min="8232" max="8232" width="16.375" style="1" customWidth="1"/>
    <col min="8233" max="8233" width="16.25" style="1" customWidth="1"/>
    <col min="8234" max="8234" width="33.5" style="1" customWidth="1"/>
    <col min="8235" max="8480" width="9" style="1"/>
    <col min="8481" max="8481" width="13.375" style="1" customWidth="1"/>
    <col min="8482" max="8482" width="4.375" style="1" customWidth="1"/>
    <col min="8483" max="8483" width="3.25" style="1" customWidth="1"/>
    <col min="8484" max="8484" width="9" style="1"/>
    <col min="8485" max="8485" width="35.125" style="1" customWidth="1"/>
    <col min="8486" max="8486" width="15.625" style="1" customWidth="1"/>
    <col min="8487" max="8487" width="15.75" style="1" customWidth="1"/>
    <col min="8488" max="8488" width="16.375" style="1" customWidth="1"/>
    <col min="8489" max="8489" width="16.25" style="1" customWidth="1"/>
    <col min="8490" max="8490" width="33.5" style="1" customWidth="1"/>
    <col min="8491" max="8736" width="9" style="1"/>
    <col min="8737" max="8737" width="13.375" style="1" customWidth="1"/>
    <col min="8738" max="8738" width="4.375" style="1" customWidth="1"/>
    <col min="8739" max="8739" width="3.25" style="1" customWidth="1"/>
    <col min="8740" max="8740" width="9" style="1"/>
    <col min="8741" max="8741" width="35.125" style="1" customWidth="1"/>
    <col min="8742" max="8742" width="15.625" style="1" customWidth="1"/>
    <col min="8743" max="8743" width="15.75" style="1" customWidth="1"/>
    <col min="8744" max="8744" width="16.375" style="1" customWidth="1"/>
    <col min="8745" max="8745" width="16.25" style="1" customWidth="1"/>
    <col min="8746" max="8746" width="33.5" style="1" customWidth="1"/>
    <col min="8747" max="8992" width="9" style="1"/>
    <col min="8993" max="8993" width="13.375" style="1" customWidth="1"/>
    <col min="8994" max="8994" width="4.375" style="1" customWidth="1"/>
    <col min="8995" max="8995" width="3.25" style="1" customWidth="1"/>
    <col min="8996" max="8996" width="9" style="1"/>
    <col min="8997" max="8997" width="35.125" style="1" customWidth="1"/>
    <col min="8998" max="8998" width="15.625" style="1" customWidth="1"/>
    <col min="8999" max="8999" width="15.75" style="1" customWidth="1"/>
    <col min="9000" max="9000" width="16.375" style="1" customWidth="1"/>
    <col min="9001" max="9001" width="16.25" style="1" customWidth="1"/>
    <col min="9002" max="9002" width="33.5" style="1" customWidth="1"/>
    <col min="9003" max="9248" width="9" style="1"/>
    <col min="9249" max="9249" width="13.375" style="1" customWidth="1"/>
    <col min="9250" max="9250" width="4.375" style="1" customWidth="1"/>
    <col min="9251" max="9251" width="3.25" style="1" customWidth="1"/>
    <col min="9252" max="9252" width="9" style="1"/>
    <col min="9253" max="9253" width="35.125" style="1" customWidth="1"/>
    <col min="9254" max="9254" width="15.625" style="1" customWidth="1"/>
    <col min="9255" max="9255" width="15.75" style="1" customWidth="1"/>
    <col min="9256" max="9256" width="16.375" style="1" customWidth="1"/>
    <col min="9257" max="9257" width="16.25" style="1" customWidth="1"/>
    <col min="9258" max="9258" width="33.5" style="1" customWidth="1"/>
    <col min="9259" max="9504" width="9" style="1"/>
    <col min="9505" max="9505" width="13.375" style="1" customWidth="1"/>
    <col min="9506" max="9506" width="4.375" style="1" customWidth="1"/>
    <col min="9507" max="9507" width="3.25" style="1" customWidth="1"/>
    <col min="9508" max="9508" width="9" style="1"/>
    <col min="9509" max="9509" width="35.125" style="1" customWidth="1"/>
    <col min="9510" max="9510" width="15.625" style="1" customWidth="1"/>
    <col min="9511" max="9511" width="15.75" style="1" customWidth="1"/>
    <col min="9512" max="9512" width="16.375" style="1" customWidth="1"/>
    <col min="9513" max="9513" width="16.25" style="1" customWidth="1"/>
    <col min="9514" max="9514" width="33.5" style="1" customWidth="1"/>
    <col min="9515" max="9760" width="9" style="1"/>
    <col min="9761" max="9761" width="13.375" style="1" customWidth="1"/>
    <col min="9762" max="9762" width="4.375" style="1" customWidth="1"/>
    <col min="9763" max="9763" width="3.25" style="1" customWidth="1"/>
    <col min="9764" max="9764" width="9" style="1"/>
    <col min="9765" max="9765" width="35.125" style="1" customWidth="1"/>
    <col min="9766" max="9766" width="15.625" style="1" customWidth="1"/>
    <col min="9767" max="9767" width="15.75" style="1" customWidth="1"/>
    <col min="9768" max="9768" width="16.375" style="1" customWidth="1"/>
    <col min="9769" max="9769" width="16.25" style="1" customWidth="1"/>
    <col min="9770" max="9770" width="33.5" style="1" customWidth="1"/>
    <col min="9771" max="10016" width="9" style="1"/>
    <col min="10017" max="10017" width="13.375" style="1" customWidth="1"/>
    <col min="10018" max="10018" width="4.375" style="1" customWidth="1"/>
    <col min="10019" max="10019" width="3.25" style="1" customWidth="1"/>
    <col min="10020" max="10020" width="9" style="1"/>
    <col min="10021" max="10021" width="35.125" style="1" customWidth="1"/>
    <col min="10022" max="10022" width="15.625" style="1" customWidth="1"/>
    <col min="10023" max="10023" width="15.75" style="1" customWidth="1"/>
    <col min="10024" max="10024" width="16.375" style="1" customWidth="1"/>
    <col min="10025" max="10025" width="16.25" style="1" customWidth="1"/>
    <col min="10026" max="10026" width="33.5" style="1" customWidth="1"/>
    <col min="10027" max="10272" width="9" style="1"/>
    <col min="10273" max="10273" width="13.375" style="1" customWidth="1"/>
    <col min="10274" max="10274" width="4.375" style="1" customWidth="1"/>
    <col min="10275" max="10275" width="3.25" style="1" customWidth="1"/>
    <col min="10276" max="10276" width="9" style="1"/>
    <col min="10277" max="10277" width="35.125" style="1" customWidth="1"/>
    <col min="10278" max="10278" width="15.625" style="1" customWidth="1"/>
    <col min="10279" max="10279" width="15.75" style="1" customWidth="1"/>
    <col min="10280" max="10280" width="16.375" style="1" customWidth="1"/>
    <col min="10281" max="10281" width="16.25" style="1" customWidth="1"/>
    <col min="10282" max="10282" width="33.5" style="1" customWidth="1"/>
    <col min="10283" max="10528" width="9" style="1"/>
    <col min="10529" max="10529" width="13.375" style="1" customWidth="1"/>
    <col min="10530" max="10530" width="4.375" style="1" customWidth="1"/>
    <col min="10531" max="10531" width="3.25" style="1" customWidth="1"/>
    <col min="10532" max="10532" width="9" style="1"/>
    <col min="10533" max="10533" width="35.125" style="1" customWidth="1"/>
    <col min="10534" max="10534" width="15.625" style="1" customWidth="1"/>
    <col min="10535" max="10535" width="15.75" style="1" customWidth="1"/>
    <col min="10536" max="10536" width="16.375" style="1" customWidth="1"/>
    <col min="10537" max="10537" width="16.25" style="1" customWidth="1"/>
    <col min="10538" max="10538" width="33.5" style="1" customWidth="1"/>
    <col min="10539" max="10784" width="9" style="1"/>
    <col min="10785" max="10785" width="13.375" style="1" customWidth="1"/>
    <col min="10786" max="10786" width="4.375" style="1" customWidth="1"/>
    <col min="10787" max="10787" width="3.25" style="1" customWidth="1"/>
    <col min="10788" max="10788" width="9" style="1"/>
    <col min="10789" max="10789" width="35.125" style="1" customWidth="1"/>
    <col min="10790" max="10790" width="15.625" style="1" customWidth="1"/>
    <col min="10791" max="10791" width="15.75" style="1" customWidth="1"/>
    <col min="10792" max="10792" width="16.375" style="1" customWidth="1"/>
    <col min="10793" max="10793" width="16.25" style="1" customWidth="1"/>
    <col min="10794" max="10794" width="33.5" style="1" customWidth="1"/>
    <col min="10795" max="11040" width="9" style="1"/>
    <col min="11041" max="11041" width="13.375" style="1" customWidth="1"/>
    <col min="11042" max="11042" width="4.375" style="1" customWidth="1"/>
    <col min="11043" max="11043" width="3.25" style="1" customWidth="1"/>
    <col min="11044" max="11044" width="9" style="1"/>
    <col min="11045" max="11045" width="35.125" style="1" customWidth="1"/>
    <col min="11046" max="11046" width="15.625" style="1" customWidth="1"/>
    <col min="11047" max="11047" width="15.75" style="1" customWidth="1"/>
    <col min="11048" max="11048" width="16.375" style="1" customWidth="1"/>
    <col min="11049" max="11049" width="16.25" style="1" customWidth="1"/>
    <col min="11050" max="11050" width="33.5" style="1" customWidth="1"/>
    <col min="11051" max="11296" width="9" style="1"/>
    <col min="11297" max="11297" width="13.375" style="1" customWidth="1"/>
    <col min="11298" max="11298" width="4.375" style="1" customWidth="1"/>
    <col min="11299" max="11299" width="3.25" style="1" customWidth="1"/>
    <col min="11300" max="11300" width="9" style="1"/>
    <col min="11301" max="11301" width="35.125" style="1" customWidth="1"/>
    <col min="11302" max="11302" width="15.625" style="1" customWidth="1"/>
    <col min="11303" max="11303" width="15.75" style="1" customWidth="1"/>
    <col min="11304" max="11304" width="16.375" style="1" customWidth="1"/>
    <col min="11305" max="11305" width="16.25" style="1" customWidth="1"/>
    <col min="11306" max="11306" width="33.5" style="1" customWidth="1"/>
    <col min="11307" max="11552" width="9" style="1"/>
    <col min="11553" max="11553" width="13.375" style="1" customWidth="1"/>
    <col min="11554" max="11554" width="4.375" style="1" customWidth="1"/>
    <col min="11555" max="11555" width="3.25" style="1" customWidth="1"/>
    <col min="11556" max="11556" width="9" style="1"/>
    <col min="11557" max="11557" width="35.125" style="1" customWidth="1"/>
    <col min="11558" max="11558" width="15.625" style="1" customWidth="1"/>
    <col min="11559" max="11559" width="15.75" style="1" customWidth="1"/>
    <col min="11560" max="11560" width="16.375" style="1" customWidth="1"/>
    <col min="11561" max="11561" width="16.25" style="1" customWidth="1"/>
    <col min="11562" max="11562" width="33.5" style="1" customWidth="1"/>
    <col min="11563" max="11808" width="9" style="1"/>
    <col min="11809" max="11809" width="13.375" style="1" customWidth="1"/>
    <col min="11810" max="11810" width="4.375" style="1" customWidth="1"/>
    <col min="11811" max="11811" width="3.25" style="1" customWidth="1"/>
    <col min="11812" max="11812" width="9" style="1"/>
    <col min="11813" max="11813" width="35.125" style="1" customWidth="1"/>
    <col min="11814" max="11814" width="15.625" style="1" customWidth="1"/>
    <col min="11815" max="11815" width="15.75" style="1" customWidth="1"/>
    <col min="11816" max="11816" width="16.375" style="1" customWidth="1"/>
    <col min="11817" max="11817" width="16.25" style="1" customWidth="1"/>
    <col min="11818" max="11818" width="33.5" style="1" customWidth="1"/>
    <col min="11819" max="12064" width="9" style="1"/>
    <col min="12065" max="12065" width="13.375" style="1" customWidth="1"/>
    <col min="12066" max="12066" width="4.375" style="1" customWidth="1"/>
    <col min="12067" max="12067" width="3.25" style="1" customWidth="1"/>
    <col min="12068" max="12068" width="9" style="1"/>
    <col min="12069" max="12069" width="35.125" style="1" customWidth="1"/>
    <col min="12070" max="12070" width="15.625" style="1" customWidth="1"/>
    <col min="12071" max="12071" width="15.75" style="1" customWidth="1"/>
    <col min="12072" max="12072" width="16.375" style="1" customWidth="1"/>
    <col min="12073" max="12073" width="16.25" style="1" customWidth="1"/>
    <col min="12074" max="12074" width="33.5" style="1" customWidth="1"/>
    <col min="12075" max="12320" width="9" style="1"/>
    <col min="12321" max="12321" width="13.375" style="1" customWidth="1"/>
    <col min="12322" max="12322" width="4.375" style="1" customWidth="1"/>
    <col min="12323" max="12323" width="3.25" style="1" customWidth="1"/>
    <col min="12324" max="12324" width="9" style="1"/>
    <col min="12325" max="12325" width="35.125" style="1" customWidth="1"/>
    <col min="12326" max="12326" width="15.625" style="1" customWidth="1"/>
    <col min="12327" max="12327" width="15.75" style="1" customWidth="1"/>
    <col min="12328" max="12328" width="16.375" style="1" customWidth="1"/>
    <col min="12329" max="12329" width="16.25" style="1" customWidth="1"/>
    <col min="12330" max="12330" width="33.5" style="1" customWidth="1"/>
    <col min="12331" max="12576" width="9" style="1"/>
    <col min="12577" max="12577" width="13.375" style="1" customWidth="1"/>
    <col min="12578" max="12578" width="4.375" style="1" customWidth="1"/>
    <col min="12579" max="12579" width="3.25" style="1" customWidth="1"/>
    <col min="12580" max="12580" width="9" style="1"/>
    <col min="12581" max="12581" width="35.125" style="1" customWidth="1"/>
    <col min="12582" max="12582" width="15.625" style="1" customWidth="1"/>
    <col min="12583" max="12583" width="15.75" style="1" customWidth="1"/>
    <col min="12584" max="12584" width="16.375" style="1" customWidth="1"/>
    <col min="12585" max="12585" width="16.25" style="1" customWidth="1"/>
    <col min="12586" max="12586" width="33.5" style="1" customWidth="1"/>
    <col min="12587" max="12832" width="9" style="1"/>
    <col min="12833" max="12833" width="13.375" style="1" customWidth="1"/>
    <col min="12834" max="12834" width="4.375" style="1" customWidth="1"/>
    <col min="12835" max="12835" width="3.25" style="1" customWidth="1"/>
    <col min="12836" max="12836" width="9" style="1"/>
    <col min="12837" max="12837" width="35.125" style="1" customWidth="1"/>
    <col min="12838" max="12838" width="15.625" style="1" customWidth="1"/>
    <col min="12839" max="12839" width="15.75" style="1" customWidth="1"/>
    <col min="12840" max="12840" width="16.375" style="1" customWidth="1"/>
    <col min="12841" max="12841" width="16.25" style="1" customWidth="1"/>
    <col min="12842" max="12842" width="33.5" style="1" customWidth="1"/>
    <col min="12843" max="13088" width="9" style="1"/>
    <col min="13089" max="13089" width="13.375" style="1" customWidth="1"/>
    <col min="13090" max="13090" width="4.375" style="1" customWidth="1"/>
    <col min="13091" max="13091" width="3.25" style="1" customWidth="1"/>
    <col min="13092" max="13092" width="9" style="1"/>
    <col min="13093" max="13093" width="35.125" style="1" customWidth="1"/>
    <col min="13094" max="13094" width="15.625" style="1" customWidth="1"/>
    <col min="13095" max="13095" width="15.75" style="1" customWidth="1"/>
    <col min="13096" max="13096" width="16.375" style="1" customWidth="1"/>
    <col min="13097" max="13097" width="16.25" style="1" customWidth="1"/>
    <col min="13098" max="13098" width="33.5" style="1" customWidth="1"/>
    <col min="13099" max="13344" width="9" style="1"/>
    <col min="13345" max="13345" width="13.375" style="1" customWidth="1"/>
    <col min="13346" max="13346" width="4.375" style="1" customWidth="1"/>
    <col min="13347" max="13347" width="3.25" style="1" customWidth="1"/>
    <col min="13348" max="13348" width="9" style="1"/>
    <col min="13349" max="13349" width="35.125" style="1" customWidth="1"/>
    <col min="13350" max="13350" width="15.625" style="1" customWidth="1"/>
    <col min="13351" max="13351" width="15.75" style="1" customWidth="1"/>
    <col min="13352" max="13352" width="16.375" style="1" customWidth="1"/>
    <col min="13353" max="13353" width="16.25" style="1" customWidth="1"/>
    <col min="13354" max="13354" width="33.5" style="1" customWidth="1"/>
    <col min="13355" max="13600" width="9" style="1"/>
    <col min="13601" max="13601" width="13.375" style="1" customWidth="1"/>
    <col min="13602" max="13602" width="4.375" style="1" customWidth="1"/>
    <col min="13603" max="13603" width="3.25" style="1" customWidth="1"/>
    <col min="13604" max="13604" width="9" style="1"/>
    <col min="13605" max="13605" width="35.125" style="1" customWidth="1"/>
    <col min="13606" max="13606" width="15.625" style="1" customWidth="1"/>
    <col min="13607" max="13607" width="15.75" style="1" customWidth="1"/>
    <col min="13608" max="13608" width="16.375" style="1" customWidth="1"/>
    <col min="13609" max="13609" width="16.25" style="1" customWidth="1"/>
    <col min="13610" max="13610" width="33.5" style="1" customWidth="1"/>
    <col min="13611" max="13856" width="9" style="1"/>
    <col min="13857" max="13857" width="13.375" style="1" customWidth="1"/>
    <col min="13858" max="13858" width="4.375" style="1" customWidth="1"/>
    <col min="13859" max="13859" width="3.25" style="1" customWidth="1"/>
    <col min="13860" max="13860" width="9" style="1"/>
    <col min="13861" max="13861" width="35.125" style="1" customWidth="1"/>
    <col min="13862" max="13862" width="15.625" style="1" customWidth="1"/>
    <col min="13863" max="13863" width="15.75" style="1" customWidth="1"/>
    <col min="13864" max="13864" width="16.375" style="1" customWidth="1"/>
    <col min="13865" max="13865" width="16.25" style="1" customWidth="1"/>
    <col min="13866" max="13866" width="33.5" style="1" customWidth="1"/>
    <col min="13867" max="14112" width="9" style="1"/>
    <col min="14113" max="14113" width="13.375" style="1" customWidth="1"/>
    <col min="14114" max="14114" width="4.375" style="1" customWidth="1"/>
    <col min="14115" max="14115" width="3.25" style="1" customWidth="1"/>
    <col min="14116" max="14116" width="9" style="1"/>
    <col min="14117" max="14117" width="35.125" style="1" customWidth="1"/>
    <col min="14118" max="14118" width="15.625" style="1" customWidth="1"/>
    <col min="14119" max="14119" width="15.75" style="1" customWidth="1"/>
    <col min="14120" max="14120" width="16.375" style="1" customWidth="1"/>
    <col min="14121" max="14121" width="16.25" style="1" customWidth="1"/>
    <col min="14122" max="14122" width="33.5" style="1" customWidth="1"/>
    <col min="14123" max="14368" width="9" style="1"/>
    <col min="14369" max="14369" width="13.375" style="1" customWidth="1"/>
    <col min="14370" max="14370" width="4.375" style="1" customWidth="1"/>
    <col min="14371" max="14371" width="3.25" style="1" customWidth="1"/>
    <col min="14372" max="14372" width="9" style="1"/>
    <col min="14373" max="14373" width="35.125" style="1" customWidth="1"/>
    <col min="14374" max="14374" width="15.625" style="1" customWidth="1"/>
    <col min="14375" max="14375" width="15.75" style="1" customWidth="1"/>
    <col min="14376" max="14376" width="16.375" style="1" customWidth="1"/>
    <col min="14377" max="14377" width="16.25" style="1" customWidth="1"/>
    <col min="14378" max="14378" width="33.5" style="1" customWidth="1"/>
    <col min="14379" max="14624" width="9" style="1"/>
    <col min="14625" max="14625" width="13.375" style="1" customWidth="1"/>
    <col min="14626" max="14626" width="4.375" style="1" customWidth="1"/>
    <col min="14627" max="14627" width="3.25" style="1" customWidth="1"/>
    <col min="14628" max="14628" width="9" style="1"/>
    <col min="14629" max="14629" width="35.125" style="1" customWidth="1"/>
    <col min="14630" max="14630" width="15.625" style="1" customWidth="1"/>
    <col min="14631" max="14631" width="15.75" style="1" customWidth="1"/>
    <col min="14632" max="14632" width="16.375" style="1" customWidth="1"/>
    <col min="14633" max="14633" width="16.25" style="1" customWidth="1"/>
    <col min="14634" max="14634" width="33.5" style="1" customWidth="1"/>
    <col min="14635" max="14880" width="9" style="1"/>
    <col min="14881" max="14881" width="13.375" style="1" customWidth="1"/>
    <col min="14882" max="14882" width="4.375" style="1" customWidth="1"/>
    <col min="14883" max="14883" width="3.25" style="1" customWidth="1"/>
    <col min="14884" max="14884" width="9" style="1"/>
    <col min="14885" max="14885" width="35.125" style="1" customWidth="1"/>
    <col min="14886" max="14886" width="15.625" style="1" customWidth="1"/>
    <col min="14887" max="14887" width="15.75" style="1" customWidth="1"/>
    <col min="14888" max="14888" width="16.375" style="1" customWidth="1"/>
    <col min="14889" max="14889" width="16.25" style="1" customWidth="1"/>
    <col min="14890" max="14890" width="33.5" style="1" customWidth="1"/>
    <col min="14891" max="15136" width="9" style="1"/>
    <col min="15137" max="15137" width="13.375" style="1" customWidth="1"/>
    <col min="15138" max="15138" width="4.375" style="1" customWidth="1"/>
    <col min="15139" max="15139" width="3.25" style="1" customWidth="1"/>
    <col min="15140" max="15140" width="9" style="1"/>
    <col min="15141" max="15141" width="35.125" style="1" customWidth="1"/>
    <col min="15142" max="15142" width="15.625" style="1" customWidth="1"/>
    <col min="15143" max="15143" width="15.75" style="1" customWidth="1"/>
    <col min="15144" max="15144" width="16.375" style="1" customWidth="1"/>
    <col min="15145" max="15145" width="16.25" style="1" customWidth="1"/>
    <col min="15146" max="15146" width="33.5" style="1" customWidth="1"/>
    <col min="15147" max="15392" width="9" style="1"/>
    <col min="15393" max="15393" width="13.375" style="1" customWidth="1"/>
    <col min="15394" max="15394" width="4.375" style="1" customWidth="1"/>
    <col min="15395" max="15395" width="3.25" style="1" customWidth="1"/>
    <col min="15396" max="15396" width="9" style="1"/>
    <col min="15397" max="15397" width="35.125" style="1" customWidth="1"/>
    <col min="15398" max="15398" width="15.625" style="1" customWidth="1"/>
    <col min="15399" max="15399" width="15.75" style="1" customWidth="1"/>
    <col min="15400" max="15400" width="16.375" style="1" customWidth="1"/>
    <col min="15401" max="15401" width="16.25" style="1" customWidth="1"/>
    <col min="15402" max="15402" width="33.5" style="1" customWidth="1"/>
    <col min="15403" max="15648" width="9" style="1"/>
    <col min="15649" max="15649" width="13.375" style="1" customWidth="1"/>
    <col min="15650" max="15650" width="4.375" style="1" customWidth="1"/>
    <col min="15651" max="15651" width="3.25" style="1" customWidth="1"/>
    <col min="15652" max="15652" width="9" style="1"/>
    <col min="15653" max="15653" width="35.125" style="1" customWidth="1"/>
    <col min="15654" max="15654" width="15.625" style="1" customWidth="1"/>
    <col min="15655" max="15655" width="15.75" style="1" customWidth="1"/>
    <col min="15656" max="15656" width="16.375" style="1" customWidth="1"/>
    <col min="15657" max="15657" width="16.25" style="1" customWidth="1"/>
    <col min="15658" max="15658" width="33.5" style="1" customWidth="1"/>
    <col min="15659" max="15904" width="9" style="1"/>
    <col min="15905" max="15905" width="13.375" style="1" customWidth="1"/>
    <col min="15906" max="15906" width="4.375" style="1" customWidth="1"/>
    <col min="15907" max="15907" width="3.25" style="1" customWidth="1"/>
    <col min="15908" max="15908" width="9" style="1"/>
    <col min="15909" max="15909" width="35.125" style="1" customWidth="1"/>
    <col min="15910" max="15910" width="15.625" style="1" customWidth="1"/>
    <col min="15911" max="15911" width="15.75" style="1" customWidth="1"/>
    <col min="15912" max="15912" width="16.375" style="1" customWidth="1"/>
    <col min="15913" max="15913" width="16.25" style="1" customWidth="1"/>
    <col min="15914" max="15914" width="33.5" style="1" customWidth="1"/>
    <col min="15915" max="16160" width="9" style="1"/>
    <col min="16161" max="16161" width="13.375" style="1" customWidth="1"/>
    <col min="16162" max="16162" width="4.375" style="1" customWidth="1"/>
    <col min="16163" max="16163" width="3.25" style="1" customWidth="1"/>
    <col min="16164" max="16164" width="9" style="1"/>
    <col min="16165" max="16165" width="35.125" style="1" customWidth="1"/>
    <col min="16166" max="16166" width="15.625" style="1" customWidth="1"/>
    <col min="16167" max="16167" width="15.75" style="1" customWidth="1"/>
    <col min="16168" max="16168" width="16.375" style="1" customWidth="1"/>
    <col min="16169" max="16169" width="16.25" style="1" customWidth="1"/>
    <col min="16170" max="16170" width="33.5" style="1" customWidth="1"/>
    <col min="16171" max="16384" width="9" style="1"/>
  </cols>
  <sheetData>
    <row r="1" spans="1:42">
      <c r="B1" s="526" t="s">
        <v>46</v>
      </c>
      <c r="C1" s="526"/>
      <c r="D1" s="526"/>
      <c r="E1" s="526"/>
      <c r="F1" s="526"/>
      <c r="G1" s="2"/>
      <c r="H1" s="3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>
      <c r="B2" s="526" t="s">
        <v>4</v>
      </c>
      <c r="C2" s="526"/>
      <c r="D2" s="526"/>
      <c r="E2" s="526"/>
      <c r="F2" s="526"/>
      <c r="G2" s="2"/>
      <c r="H2" s="3"/>
      <c r="I2" s="2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  <c r="AA2" s="6"/>
      <c r="AB2" s="5"/>
      <c r="AC2" s="5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B3" s="526" t="s">
        <v>47</v>
      </c>
      <c r="C3" s="526"/>
      <c r="D3" s="526"/>
      <c r="E3" s="526"/>
      <c r="F3" s="526"/>
      <c r="G3" s="2"/>
      <c r="H3" s="3"/>
      <c r="I3" s="7"/>
      <c r="J3" s="3"/>
      <c r="K3" s="7"/>
      <c r="L3" s="8"/>
      <c r="M3" s="9"/>
      <c r="N3" s="9"/>
      <c r="O3" s="10"/>
      <c r="P3" s="8"/>
      <c r="Q3" s="10"/>
      <c r="R3" s="2"/>
      <c r="S3" s="2"/>
      <c r="T3" s="2"/>
      <c r="U3" s="10"/>
      <c r="V3" s="2"/>
      <c r="W3" s="2"/>
      <c r="X3" s="2"/>
      <c r="Y3" s="2"/>
      <c r="Z3" s="1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>
      <c r="D4" s="2"/>
      <c r="E4" s="2"/>
      <c r="F4" s="10"/>
      <c r="G4" s="2"/>
      <c r="H4" s="3"/>
      <c r="I4" s="8"/>
      <c r="J4" s="3"/>
      <c r="K4" s="7"/>
      <c r="L4" s="7"/>
      <c r="M4" s="9"/>
      <c r="N4" s="9"/>
      <c r="O4" s="10"/>
      <c r="P4" s="2"/>
      <c r="Q4" s="2"/>
      <c r="R4" s="2"/>
      <c r="S4" s="2"/>
      <c r="T4" s="2"/>
      <c r="U4" s="2"/>
      <c r="V4" s="2"/>
      <c r="W4" s="2"/>
      <c r="X4" s="7"/>
      <c r="Y4" s="2"/>
      <c r="Z4" s="8"/>
      <c r="AA4" s="2"/>
      <c r="AB4" s="2"/>
      <c r="AC4" s="7"/>
      <c r="AD4" s="2"/>
      <c r="AE4" s="2"/>
      <c r="AF4" s="2"/>
      <c r="AG4" s="2"/>
      <c r="AH4" s="2"/>
      <c r="AI4" s="2"/>
      <c r="AJ4" s="2"/>
      <c r="AK4" s="11"/>
      <c r="AL4" s="10"/>
      <c r="AM4" s="10"/>
      <c r="AN4" s="2"/>
      <c r="AO4" s="2"/>
      <c r="AP4" s="2"/>
    </row>
    <row r="5" spans="1:42">
      <c r="B5" s="2" t="s">
        <v>48</v>
      </c>
      <c r="C5" s="12" t="s">
        <v>49</v>
      </c>
      <c r="D5" s="13"/>
      <c r="E5" s="13"/>
      <c r="F5" s="14"/>
      <c r="G5" s="15"/>
      <c r="H5" s="16"/>
      <c r="I5" s="17"/>
      <c r="J5" s="16"/>
      <c r="K5" s="18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 t="s">
        <v>50</v>
      </c>
    </row>
    <row r="6" spans="1:42">
      <c r="B6" s="20" t="s">
        <v>51</v>
      </c>
      <c r="C6" s="527" t="s">
        <v>52</v>
      </c>
      <c r="D6" s="528"/>
      <c r="E6" s="528"/>
      <c r="F6" s="529"/>
      <c r="G6" s="21"/>
      <c r="H6" s="22" t="s">
        <v>53</v>
      </c>
      <c r="I6" s="21" t="s">
        <v>54</v>
      </c>
      <c r="J6" s="22"/>
      <c r="K6" s="23" t="s">
        <v>55</v>
      </c>
      <c r="L6" s="24" t="s">
        <v>7</v>
      </c>
      <c r="M6" s="24" t="s">
        <v>56</v>
      </c>
      <c r="N6" s="25" t="s">
        <v>57</v>
      </c>
      <c r="O6" s="24" t="s">
        <v>58</v>
      </c>
      <c r="P6" s="24" t="s">
        <v>59</v>
      </c>
      <c r="Q6" s="24" t="s">
        <v>60</v>
      </c>
      <c r="R6" s="24" t="s">
        <v>61</v>
      </c>
      <c r="S6" s="25" t="s">
        <v>62</v>
      </c>
      <c r="T6" s="24" t="s">
        <v>63</v>
      </c>
      <c r="U6" s="24" t="s">
        <v>64</v>
      </c>
      <c r="V6" s="24" t="s">
        <v>65</v>
      </c>
      <c r="W6" s="24" t="s">
        <v>66</v>
      </c>
      <c r="X6" s="25" t="s">
        <v>67</v>
      </c>
      <c r="Y6" s="24" t="s">
        <v>68</v>
      </c>
      <c r="Z6" s="24" t="s">
        <v>69</v>
      </c>
      <c r="AA6" s="24" t="s">
        <v>70</v>
      </c>
      <c r="AB6" s="24" t="s">
        <v>71</v>
      </c>
      <c r="AC6" s="24" t="s">
        <v>72</v>
      </c>
      <c r="AD6" s="24" t="s">
        <v>73</v>
      </c>
      <c r="AE6" s="24" t="s">
        <v>74</v>
      </c>
      <c r="AF6" s="24" t="s">
        <v>75</v>
      </c>
      <c r="AG6" s="24" t="s">
        <v>76</v>
      </c>
      <c r="AH6" s="24" t="s">
        <v>77</v>
      </c>
      <c r="AI6" s="24" t="s">
        <v>78</v>
      </c>
      <c r="AJ6" s="24" t="s">
        <v>79</v>
      </c>
      <c r="AK6" s="24" t="s">
        <v>80</v>
      </c>
      <c r="AL6" s="24" t="s">
        <v>81</v>
      </c>
      <c r="AM6" s="24" t="s">
        <v>82</v>
      </c>
      <c r="AN6" s="24" t="s">
        <v>83</v>
      </c>
      <c r="AO6" s="24" t="s">
        <v>84</v>
      </c>
      <c r="AP6" s="24" t="s">
        <v>85</v>
      </c>
    </row>
    <row r="7" spans="1:42">
      <c r="B7" s="26" t="s">
        <v>86</v>
      </c>
      <c r="C7" s="530" t="s">
        <v>87</v>
      </c>
      <c r="D7" s="531"/>
      <c r="E7" s="531"/>
      <c r="F7" s="532"/>
      <c r="G7" s="27"/>
      <c r="H7" s="28" t="s">
        <v>88</v>
      </c>
      <c r="I7" s="27" t="s">
        <v>88</v>
      </c>
      <c r="J7" s="28" t="s">
        <v>5</v>
      </c>
      <c r="K7" s="29" t="s">
        <v>88</v>
      </c>
      <c r="L7" s="29" t="s">
        <v>88</v>
      </c>
      <c r="M7" s="29" t="s">
        <v>88</v>
      </c>
      <c r="N7" s="29" t="s">
        <v>88</v>
      </c>
      <c r="O7" s="29" t="s">
        <v>88</v>
      </c>
      <c r="P7" s="29" t="s">
        <v>88</v>
      </c>
      <c r="Q7" s="29" t="s">
        <v>88</v>
      </c>
      <c r="R7" s="29" t="s">
        <v>88</v>
      </c>
      <c r="S7" s="29" t="s">
        <v>88</v>
      </c>
      <c r="T7" s="29" t="s">
        <v>88</v>
      </c>
      <c r="U7" s="29" t="s">
        <v>88</v>
      </c>
      <c r="V7" s="29" t="s">
        <v>88</v>
      </c>
      <c r="W7" s="29" t="s">
        <v>88</v>
      </c>
      <c r="X7" s="29" t="s">
        <v>88</v>
      </c>
      <c r="Y7" s="29" t="s">
        <v>88</v>
      </c>
      <c r="Z7" s="29" t="s">
        <v>88</v>
      </c>
      <c r="AA7" s="29" t="s">
        <v>88</v>
      </c>
      <c r="AB7" s="29" t="s">
        <v>88</v>
      </c>
      <c r="AC7" s="29" t="s">
        <v>88</v>
      </c>
      <c r="AD7" s="29" t="s">
        <v>88</v>
      </c>
      <c r="AE7" s="29" t="s">
        <v>88</v>
      </c>
      <c r="AF7" s="29" t="s">
        <v>88</v>
      </c>
      <c r="AG7" s="29" t="s">
        <v>88</v>
      </c>
      <c r="AH7" s="29" t="s">
        <v>88</v>
      </c>
      <c r="AI7" s="29" t="s">
        <v>88</v>
      </c>
      <c r="AJ7" s="29" t="s">
        <v>88</v>
      </c>
      <c r="AK7" s="29" t="s">
        <v>88</v>
      </c>
      <c r="AL7" s="29" t="s">
        <v>88</v>
      </c>
      <c r="AM7" s="29" t="s">
        <v>88</v>
      </c>
      <c r="AN7" s="29" t="s">
        <v>88</v>
      </c>
      <c r="AO7" s="29" t="s">
        <v>88</v>
      </c>
      <c r="AP7" s="29" t="s">
        <v>88</v>
      </c>
    </row>
    <row r="8" spans="1:42">
      <c r="B8" s="30"/>
      <c r="C8" s="31"/>
      <c r="D8" s="32"/>
      <c r="E8" s="32"/>
      <c r="F8" s="33"/>
      <c r="G8" s="33"/>
      <c r="H8" s="34" t="s">
        <v>89</v>
      </c>
      <c r="I8" s="33" t="s">
        <v>89</v>
      </c>
      <c r="J8" s="34"/>
      <c r="K8" s="35" t="s">
        <v>89</v>
      </c>
      <c r="L8" s="35" t="s">
        <v>89</v>
      </c>
      <c r="M8" s="35" t="s">
        <v>89</v>
      </c>
      <c r="N8" s="35" t="s">
        <v>89</v>
      </c>
      <c r="O8" s="35" t="s">
        <v>89</v>
      </c>
      <c r="P8" s="35" t="s">
        <v>89</v>
      </c>
      <c r="Q8" s="35" t="s">
        <v>89</v>
      </c>
      <c r="R8" s="35" t="s">
        <v>89</v>
      </c>
      <c r="S8" s="35" t="s">
        <v>89</v>
      </c>
      <c r="T8" s="35" t="s">
        <v>89</v>
      </c>
      <c r="U8" s="35" t="s">
        <v>89</v>
      </c>
      <c r="V8" s="35" t="s">
        <v>89</v>
      </c>
      <c r="W8" s="35" t="s">
        <v>89</v>
      </c>
      <c r="X8" s="35" t="s">
        <v>89</v>
      </c>
      <c r="Y8" s="35" t="s">
        <v>89</v>
      </c>
      <c r="Z8" s="35" t="s">
        <v>89</v>
      </c>
      <c r="AA8" s="35" t="s">
        <v>89</v>
      </c>
      <c r="AB8" s="35" t="s">
        <v>89</v>
      </c>
      <c r="AC8" s="35" t="s">
        <v>89</v>
      </c>
      <c r="AD8" s="35" t="s">
        <v>89</v>
      </c>
      <c r="AE8" s="35" t="s">
        <v>89</v>
      </c>
      <c r="AF8" s="35" t="s">
        <v>89</v>
      </c>
      <c r="AG8" s="35" t="s">
        <v>89</v>
      </c>
      <c r="AH8" s="35" t="s">
        <v>89</v>
      </c>
      <c r="AI8" s="35" t="s">
        <v>89</v>
      </c>
      <c r="AJ8" s="35" t="s">
        <v>89</v>
      </c>
      <c r="AK8" s="35" t="s">
        <v>89</v>
      </c>
      <c r="AL8" s="35" t="s">
        <v>89</v>
      </c>
      <c r="AM8" s="35" t="s">
        <v>89</v>
      </c>
      <c r="AN8" s="35" t="s">
        <v>89</v>
      </c>
      <c r="AO8" s="35" t="s">
        <v>89</v>
      </c>
      <c r="AP8" s="35" t="s">
        <v>89</v>
      </c>
    </row>
    <row r="9" spans="1:42">
      <c r="B9" s="36"/>
      <c r="C9" s="37" t="s">
        <v>90</v>
      </c>
      <c r="D9" s="38"/>
      <c r="E9" s="37"/>
      <c r="F9" s="38"/>
      <c r="G9" s="38"/>
      <c r="H9" s="39"/>
      <c r="I9" s="38"/>
      <c r="J9" s="39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1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</row>
    <row r="10" spans="1:42">
      <c r="B10" s="43"/>
      <c r="C10" s="44" t="s">
        <v>91</v>
      </c>
      <c r="D10" s="45"/>
      <c r="E10" s="46"/>
      <c r="F10" s="38"/>
      <c r="G10" s="38"/>
      <c r="H10" s="39"/>
      <c r="I10" s="38"/>
      <c r="J10" s="39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1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</row>
    <row r="11" spans="1:42">
      <c r="B11" s="47"/>
      <c r="C11" s="44"/>
      <c r="D11" s="48" t="s">
        <v>92</v>
      </c>
      <c r="E11" s="37"/>
      <c r="F11" s="38"/>
      <c r="G11" s="38"/>
      <c r="H11" s="39"/>
      <c r="I11" s="38"/>
      <c r="J11" s="39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1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</row>
    <row r="12" spans="1:42">
      <c r="A12" s="49" t="str">
        <f>SUBSTITUTE(B12,"-","")</f>
        <v>51010010</v>
      </c>
      <c r="B12" s="50" t="s">
        <v>93</v>
      </c>
      <c r="C12" s="51"/>
      <c r="D12" s="52"/>
      <c r="E12" s="52" t="s">
        <v>94</v>
      </c>
      <c r="F12" s="53"/>
      <c r="G12" s="54">
        <f>+H12-I12</f>
        <v>0</v>
      </c>
      <c r="H12" s="55">
        <v>16816642000</v>
      </c>
      <c r="I12" s="55">
        <v>16816642000</v>
      </c>
      <c r="J12" s="55">
        <f>+I12-K12</f>
        <v>0</v>
      </c>
      <c r="K12" s="55">
        <f>+L12+M12+N12+S12+X12+AC12+AD12+AE12+AF12+AG12+AH12+AI12+AJ12+AK12+AL12+AM12+AN12+AO12+AP12</f>
        <v>16816642000</v>
      </c>
      <c r="L12" s="55">
        <v>0</v>
      </c>
      <c r="M12" s="55">
        <v>0</v>
      </c>
      <c r="N12" s="55">
        <f>SUM(O12:R12)</f>
        <v>0</v>
      </c>
      <c r="O12" s="55">
        <v>0</v>
      </c>
      <c r="P12" s="55">
        <v>0</v>
      </c>
      <c r="Q12" s="55">
        <v>0</v>
      </c>
      <c r="R12" s="55">
        <v>0</v>
      </c>
      <c r="S12" s="55">
        <f>SUM(T12:W12)</f>
        <v>0</v>
      </c>
      <c r="T12" s="55">
        <v>0</v>
      </c>
      <c r="U12" s="55">
        <v>0</v>
      </c>
      <c r="V12" s="55">
        <v>0</v>
      </c>
      <c r="W12" s="55">
        <v>0</v>
      </c>
      <c r="X12" s="55">
        <f>SUM(Y12:AB12)</f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2293962000</v>
      </c>
      <c r="AD12" s="55">
        <v>1800000000</v>
      </c>
      <c r="AE12" s="55">
        <v>1200000000</v>
      </c>
      <c r="AF12" s="55">
        <v>2100000000</v>
      </c>
      <c r="AG12" s="55">
        <v>1398821000</v>
      </c>
      <c r="AH12" s="55">
        <v>1612597000</v>
      </c>
      <c r="AI12" s="55">
        <v>1133805000</v>
      </c>
      <c r="AJ12" s="55">
        <v>850000000</v>
      </c>
      <c r="AK12" s="55">
        <v>480000000</v>
      </c>
      <c r="AL12" s="55">
        <v>770000000</v>
      </c>
      <c r="AM12" s="55">
        <v>733600000</v>
      </c>
      <c r="AN12" s="55">
        <v>1193857000</v>
      </c>
      <c r="AO12" s="55">
        <v>820000000</v>
      </c>
      <c r="AP12" s="55">
        <v>430000000</v>
      </c>
    </row>
    <row r="13" spans="1:42">
      <c r="A13" s="49" t="str">
        <f t="shared" ref="A13:A76" si="0">SUBSTITUTE(B13,"-","")</f>
        <v>51010018</v>
      </c>
      <c r="B13" s="50" t="s">
        <v>95</v>
      </c>
      <c r="C13" s="51"/>
      <c r="D13" s="52"/>
      <c r="E13" s="52" t="s">
        <v>96</v>
      </c>
      <c r="F13" s="53"/>
      <c r="G13" s="54">
        <f t="shared" ref="G13:G76" si="1">+H13-I13</f>
        <v>0</v>
      </c>
      <c r="H13" s="55">
        <v>0</v>
      </c>
      <c r="I13" s="55">
        <v>0</v>
      </c>
      <c r="J13" s="55">
        <f t="shared" ref="J13:J76" si="2">+I13-K13</f>
        <v>0</v>
      </c>
      <c r="K13" s="55">
        <f t="shared" ref="K13:K76" si="3">+L13+M13+N13+S13+X13+AC13+AD13+AE13+AF13+AG13+AH13+AI13+AJ13+AK13+AL13+AM13+AN13+AO13+AP13</f>
        <v>0</v>
      </c>
      <c r="L13" s="55">
        <v>0</v>
      </c>
      <c r="M13" s="55">
        <v>0</v>
      </c>
      <c r="N13" s="55">
        <f t="shared" ref="N13:N76" si="4">SUM(O13:R13)</f>
        <v>0</v>
      </c>
      <c r="O13" s="55">
        <v>0</v>
      </c>
      <c r="P13" s="55">
        <v>0</v>
      </c>
      <c r="Q13" s="55">
        <v>0</v>
      </c>
      <c r="R13" s="55">
        <v>0</v>
      </c>
      <c r="S13" s="55">
        <f t="shared" ref="S13:S76" si="5">SUM(T13:W13)</f>
        <v>0</v>
      </c>
      <c r="T13" s="55">
        <v>0</v>
      </c>
      <c r="U13" s="55">
        <v>0</v>
      </c>
      <c r="V13" s="55">
        <v>0</v>
      </c>
      <c r="W13" s="55">
        <v>0</v>
      </c>
      <c r="X13" s="55">
        <f t="shared" ref="X13:X76" si="6">SUM(Y13:AB13)</f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42">
        <v>0</v>
      </c>
      <c r="AE13" s="42">
        <v>0</v>
      </c>
      <c r="AF13" s="42">
        <v>0</v>
      </c>
      <c r="AG13" s="42">
        <v>0</v>
      </c>
      <c r="AH13" s="42">
        <v>0</v>
      </c>
      <c r="AI13" s="42">
        <v>0</v>
      </c>
      <c r="AJ13" s="42">
        <v>0</v>
      </c>
      <c r="AK13" s="56">
        <v>0</v>
      </c>
      <c r="AL13" s="42">
        <v>0</v>
      </c>
      <c r="AM13" s="42">
        <v>0</v>
      </c>
      <c r="AN13" s="56">
        <v>0</v>
      </c>
      <c r="AO13" s="42">
        <v>0</v>
      </c>
      <c r="AP13" s="42">
        <v>0</v>
      </c>
    </row>
    <row r="14" spans="1:42">
      <c r="A14" s="49" t="str">
        <f t="shared" si="0"/>
        <v>51010020</v>
      </c>
      <c r="B14" s="50" t="s">
        <v>97</v>
      </c>
      <c r="C14" s="51"/>
      <c r="D14" s="52"/>
      <c r="E14" s="52" t="s">
        <v>98</v>
      </c>
      <c r="F14" s="53"/>
      <c r="G14" s="54">
        <f t="shared" si="1"/>
        <v>0</v>
      </c>
      <c r="H14" s="55">
        <v>0</v>
      </c>
      <c r="I14" s="55">
        <v>0</v>
      </c>
      <c r="J14" s="55">
        <f t="shared" si="2"/>
        <v>0</v>
      </c>
      <c r="K14" s="55">
        <f t="shared" si="3"/>
        <v>0</v>
      </c>
      <c r="L14" s="55">
        <v>0</v>
      </c>
      <c r="M14" s="55">
        <v>0</v>
      </c>
      <c r="N14" s="55">
        <f t="shared" si="4"/>
        <v>0</v>
      </c>
      <c r="O14" s="55">
        <v>0</v>
      </c>
      <c r="P14" s="55">
        <v>0</v>
      </c>
      <c r="Q14" s="55">
        <v>0</v>
      </c>
      <c r="R14" s="55">
        <v>0</v>
      </c>
      <c r="S14" s="55">
        <f t="shared" si="5"/>
        <v>0</v>
      </c>
      <c r="T14" s="55">
        <v>0</v>
      </c>
      <c r="U14" s="55">
        <v>0</v>
      </c>
      <c r="V14" s="55">
        <v>0</v>
      </c>
      <c r="W14" s="55">
        <v>0</v>
      </c>
      <c r="X14" s="55">
        <f t="shared" si="6"/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42">
        <v>0</v>
      </c>
      <c r="AE14" s="42">
        <v>0</v>
      </c>
      <c r="AF14" s="42">
        <v>0</v>
      </c>
      <c r="AG14" s="42">
        <v>0</v>
      </c>
      <c r="AH14" s="42">
        <v>0</v>
      </c>
      <c r="AI14" s="42">
        <v>0</v>
      </c>
      <c r="AJ14" s="42">
        <v>0</v>
      </c>
      <c r="AK14" s="42">
        <v>0</v>
      </c>
      <c r="AL14" s="42">
        <v>0</v>
      </c>
      <c r="AM14" s="42">
        <v>0</v>
      </c>
      <c r="AN14" s="42">
        <v>0</v>
      </c>
      <c r="AO14" s="42">
        <v>0</v>
      </c>
      <c r="AP14" s="42">
        <v>0</v>
      </c>
    </row>
    <row r="15" spans="1:42">
      <c r="A15" s="49" t="str">
        <f t="shared" si="0"/>
        <v>51010030</v>
      </c>
      <c r="B15" s="50" t="s">
        <v>99</v>
      </c>
      <c r="C15" s="51"/>
      <c r="D15" s="52"/>
      <c r="E15" s="52" t="s">
        <v>100</v>
      </c>
      <c r="F15" s="53"/>
      <c r="G15" s="54">
        <f t="shared" si="1"/>
        <v>0</v>
      </c>
      <c r="H15" s="55">
        <v>4098548000</v>
      </c>
      <c r="I15" s="55">
        <v>4098548000</v>
      </c>
      <c r="J15" s="55">
        <f t="shared" si="2"/>
        <v>0</v>
      </c>
      <c r="K15" s="55">
        <f t="shared" si="3"/>
        <v>4098548000</v>
      </c>
      <c r="L15" s="55">
        <v>0</v>
      </c>
      <c r="M15" s="55">
        <v>0</v>
      </c>
      <c r="N15" s="55">
        <f t="shared" si="4"/>
        <v>0</v>
      </c>
      <c r="O15" s="55">
        <v>0</v>
      </c>
      <c r="P15" s="55">
        <v>0</v>
      </c>
      <c r="Q15" s="55">
        <v>0</v>
      </c>
      <c r="R15" s="55">
        <v>0</v>
      </c>
      <c r="S15" s="55">
        <f t="shared" si="5"/>
        <v>0</v>
      </c>
      <c r="T15" s="55">
        <v>0</v>
      </c>
      <c r="U15" s="55">
        <v>0</v>
      </c>
      <c r="V15" s="55">
        <v>0</v>
      </c>
      <c r="W15" s="55">
        <v>0</v>
      </c>
      <c r="X15" s="55">
        <f t="shared" si="6"/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574529000</v>
      </c>
      <c r="AD15" s="42">
        <v>70000000</v>
      </c>
      <c r="AE15" s="42">
        <v>0</v>
      </c>
      <c r="AF15" s="42">
        <v>84861000</v>
      </c>
      <c r="AG15" s="42">
        <v>380000000</v>
      </c>
      <c r="AH15" s="42">
        <v>836000000</v>
      </c>
      <c r="AI15" s="42">
        <v>320000000</v>
      </c>
      <c r="AJ15" s="42">
        <v>0</v>
      </c>
      <c r="AK15" s="42">
        <v>380000000</v>
      </c>
      <c r="AL15" s="42">
        <v>115000000</v>
      </c>
      <c r="AM15" s="42">
        <v>635700000</v>
      </c>
      <c r="AN15" s="42">
        <v>482458000</v>
      </c>
      <c r="AO15" s="42">
        <v>220000000</v>
      </c>
      <c r="AP15" s="42">
        <v>0</v>
      </c>
    </row>
    <row r="16" spans="1:42">
      <c r="A16" s="49" t="str">
        <f t="shared" si="0"/>
        <v>51010040</v>
      </c>
      <c r="B16" s="50" t="s">
        <v>101</v>
      </c>
      <c r="C16" s="51"/>
      <c r="D16" s="52"/>
      <c r="E16" s="52" t="s">
        <v>102</v>
      </c>
      <c r="F16" s="53"/>
      <c r="G16" s="54">
        <f t="shared" si="1"/>
        <v>0</v>
      </c>
      <c r="H16" s="55">
        <v>0</v>
      </c>
      <c r="I16" s="55">
        <v>0</v>
      </c>
      <c r="J16" s="55">
        <f t="shared" si="2"/>
        <v>0</v>
      </c>
      <c r="K16" s="56">
        <f t="shared" si="3"/>
        <v>0</v>
      </c>
      <c r="L16" s="57">
        <v>0</v>
      </c>
      <c r="M16" s="57">
        <v>0</v>
      </c>
      <c r="N16" s="57">
        <f t="shared" si="4"/>
        <v>0</v>
      </c>
      <c r="O16" s="57">
        <v>0</v>
      </c>
      <c r="P16" s="57">
        <v>0</v>
      </c>
      <c r="Q16" s="57">
        <v>0</v>
      </c>
      <c r="R16" s="57">
        <v>0</v>
      </c>
      <c r="S16" s="57">
        <f t="shared" si="5"/>
        <v>0</v>
      </c>
      <c r="T16" s="57">
        <v>0</v>
      </c>
      <c r="U16" s="57">
        <v>0</v>
      </c>
      <c r="V16" s="57">
        <v>0</v>
      </c>
      <c r="W16" s="55">
        <v>0</v>
      </c>
      <c r="X16" s="57">
        <f t="shared" si="6"/>
        <v>0</v>
      </c>
      <c r="Y16" s="57">
        <v>0</v>
      </c>
      <c r="Z16" s="57">
        <v>0</v>
      </c>
      <c r="AA16" s="57">
        <v>0</v>
      </c>
      <c r="AB16" s="57">
        <v>0</v>
      </c>
      <c r="AC16" s="55">
        <v>0</v>
      </c>
      <c r="AD16" s="42">
        <v>0</v>
      </c>
      <c r="AE16" s="42">
        <v>0</v>
      </c>
      <c r="AF16" s="42">
        <v>0</v>
      </c>
      <c r="AG16" s="56">
        <v>0</v>
      </c>
      <c r="AH16" s="56">
        <v>0</v>
      </c>
      <c r="AI16" s="42">
        <v>0</v>
      </c>
      <c r="AJ16" s="42">
        <v>0</v>
      </c>
      <c r="AK16" s="56">
        <v>0</v>
      </c>
      <c r="AL16" s="42">
        <v>0</v>
      </c>
      <c r="AM16" s="42">
        <v>0</v>
      </c>
      <c r="AN16" s="56">
        <v>0</v>
      </c>
      <c r="AO16" s="42">
        <v>0</v>
      </c>
      <c r="AP16" s="42">
        <v>0</v>
      </c>
    </row>
    <row r="17" spans="1:42">
      <c r="A17" s="49" t="str">
        <f t="shared" si="0"/>
        <v>51010050</v>
      </c>
      <c r="B17" s="50" t="s">
        <v>103</v>
      </c>
      <c r="C17" s="51"/>
      <c r="D17" s="52"/>
      <c r="E17" s="52" t="s">
        <v>104</v>
      </c>
      <c r="F17" s="53"/>
      <c r="G17" s="54">
        <f t="shared" si="1"/>
        <v>0</v>
      </c>
      <c r="H17" s="55">
        <v>0</v>
      </c>
      <c r="I17" s="55">
        <v>0</v>
      </c>
      <c r="J17" s="55">
        <f t="shared" si="2"/>
        <v>0</v>
      </c>
      <c r="K17" s="55">
        <f t="shared" si="3"/>
        <v>0</v>
      </c>
      <c r="L17" s="55">
        <v>0</v>
      </c>
      <c r="M17" s="55">
        <v>0</v>
      </c>
      <c r="N17" s="55">
        <f t="shared" si="4"/>
        <v>0</v>
      </c>
      <c r="O17" s="55">
        <v>0</v>
      </c>
      <c r="P17" s="55">
        <v>0</v>
      </c>
      <c r="Q17" s="55">
        <v>0</v>
      </c>
      <c r="R17" s="55">
        <v>0</v>
      </c>
      <c r="S17" s="55">
        <f t="shared" si="5"/>
        <v>0</v>
      </c>
      <c r="T17" s="55">
        <v>0</v>
      </c>
      <c r="U17" s="55">
        <v>0</v>
      </c>
      <c r="V17" s="55">
        <v>0</v>
      </c>
      <c r="W17" s="55">
        <v>0</v>
      </c>
      <c r="X17" s="55">
        <f t="shared" si="6"/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42">
        <v>0</v>
      </c>
      <c r="AE17" s="42">
        <v>0</v>
      </c>
      <c r="AF17" s="42">
        <v>0</v>
      </c>
      <c r="AG17" s="42">
        <v>0</v>
      </c>
      <c r="AH17" s="42">
        <v>0</v>
      </c>
      <c r="AI17" s="42">
        <v>0</v>
      </c>
      <c r="AJ17" s="42">
        <v>0</v>
      </c>
      <c r="AK17" s="42">
        <v>0</v>
      </c>
      <c r="AL17" s="42">
        <v>0</v>
      </c>
      <c r="AM17" s="42">
        <v>0</v>
      </c>
      <c r="AN17" s="42">
        <v>0</v>
      </c>
      <c r="AO17" s="42">
        <v>0</v>
      </c>
      <c r="AP17" s="42">
        <v>0</v>
      </c>
    </row>
    <row r="18" spans="1:42">
      <c r="A18" s="49" t="str">
        <f t="shared" si="0"/>
        <v>51010060</v>
      </c>
      <c r="B18" s="50" t="s">
        <v>105</v>
      </c>
      <c r="C18" s="51"/>
      <c r="D18" s="52"/>
      <c r="E18" s="52" t="s">
        <v>106</v>
      </c>
      <c r="F18" s="53"/>
      <c r="G18" s="54">
        <f t="shared" si="1"/>
        <v>0</v>
      </c>
      <c r="H18" s="55">
        <v>0</v>
      </c>
      <c r="I18" s="55">
        <v>0</v>
      </c>
      <c r="J18" s="55">
        <f t="shared" si="2"/>
        <v>0</v>
      </c>
      <c r="K18" s="55">
        <f t="shared" si="3"/>
        <v>0</v>
      </c>
      <c r="L18" s="55">
        <v>0</v>
      </c>
      <c r="M18" s="55">
        <v>0</v>
      </c>
      <c r="N18" s="55">
        <f t="shared" si="4"/>
        <v>0</v>
      </c>
      <c r="O18" s="55">
        <v>0</v>
      </c>
      <c r="P18" s="55">
        <v>0</v>
      </c>
      <c r="Q18" s="55">
        <v>0</v>
      </c>
      <c r="R18" s="55">
        <v>0</v>
      </c>
      <c r="S18" s="55">
        <f t="shared" si="5"/>
        <v>0</v>
      </c>
      <c r="T18" s="55">
        <v>0</v>
      </c>
      <c r="U18" s="55">
        <v>0</v>
      </c>
      <c r="V18" s="55">
        <v>0</v>
      </c>
      <c r="W18" s="55">
        <v>0</v>
      </c>
      <c r="X18" s="55">
        <f t="shared" si="6"/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42">
        <v>0</v>
      </c>
      <c r="AE18" s="42">
        <v>0</v>
      </c>
      <c r="AF18" s="42">
        <v>0</v>
      </c>
      <c r="AG18" s="42">
        <v>0</v>
      </c>
      <c r="AH18" s="42">
        <v>0</v>
      </c>
      <c r="AI18" s="42">
        <v>0</v>
      </c>
      <c r="AJ18" s="42">
        <v>0</v>
      </c>
      <c r="AK18" s="42">
        <v>0</v>
      </c>
      <c r="AL18" s="42">
        <v>0</v>
      </c>
      <c r="AM18" s="42">
        <v>0</v>
      </c>
      <c r="AN18" s="42">
        <v>0</v>
      </c>
      <c r="AO18" s="42">
        <v>0</v>
      </c>
      <c r="AP18" s="42">
        <v>0</v>
      </c>
    </row>
    <row r="19" spans="1:42">
      <c r="A19" s="49" t="str">
        <f t="shared" si="0"/>
        <v>51010070</v>
      </c>
      <c r="B19" s="50" t="s">
        <v>107</v>
      </c>
      <c r="C19" s="51"/>
      <c r="D19" s="52"/>
      <c r="E19" s="52" t="s">
        <v>108</v>
      </c>
      <c r="F19" s="53"/>
      <c r="G19" s="54">
        <f t="shared" si="1"/>
        <v>0</v>
      </c>
      <c r="H19" s="55">
        <v>0</v>
      </c>
      <c r="I19" s="55">
        <v>0</v>
      </c>
      <c r="J19" s="55">
        <f t="shared" si="2"/>
        <v>0</v>
      </c>
      <c r="K19" s="55">
        <f t="shared" si="3"/>
        <v>0</v>
      </c>
      <c r="L19" s="55">
        <v>0</v>
      </c>
      <c r="M19" s="55">
        <v>0</v>
      </c>
      <c r="N19" s="55">
        <f t="shared" si="4"/>
        <v>0</v>
      </c>
      <c r="O19" s="55">
        <v>0</v>
      </c>
      <c r="P19" s="55">
        <v>0</v>
      </c>
      <c r="Q19" s="55">
        <v>0</v>
      </c>
      <c r="R19" s="55">
        <v>0</v>
      </c>
      <c r="S19" s="55">
        <f t="shared" si="5"/>
        <v>0</v>
      </c>
      <c r="T19" s="55">
        <v>0</v>
      </c>
      <c r="U19" s="55">
        <v>0</v>
      </c>
      <c r="V19" s="55">
        <v>0</v>
      </c>
      <c r="W19" s="55">
        <v>0</v>
      </c>
      <c r="X19" s="55">
        <f t="shared" si="6"/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42">
        <v>0</v>
      </c>
      <c r="AE19" s="42">
        <v>0</v>
      </c>
      <c r="AF19" s="42">
        <v>0</v>
      </c>
      <c r="AG19" s="42">
        <v>0</v>
      </c>
      <c r="AH19" s="42">
        <v>0</v>
      </c>
      <c r="AI19" s="42">
        <v>0</v>
      </c>
      <c r="AJ19" s="42">
        <v>0</v>
      </c>
      <c r="AK19" s="42">
        <v>0</v>
      </c>
      <c r="AL19" s="42">
        <v>0</v>
      </c>
      <c r="AM19" s="42">
        <v>0</v>
      </c>
      <c r="AN19" s="42">
        <v>0</v>
      </c>
      <c r="AO19" s="42">
        <v>0</v>
      </c>
      <c r="AP19" s="42">
        <v>0</v>
      </c>
    </row>
    <row r="20" spans="1:42">
      <c r="A20" s="49" t="str">
        <f t="shared" si="0"/>
        <v>51010080</v>
      </c>
      <c r="B20" s="50" t="s">
        <v>109</v>
      </c>
      <c r="C20" s="51"/>
      <c r="D20" s="52"/>
      <c r="E20" s="52" t="s">
        <v>110</v>
      </c>
      <c r="F20" s="53"/>
      <c r="G20" s="54">
        <f t="shared" si="1"/>
        <v>0</v>
      </c>
      <c r="H20" s="55">
        <v>0</v>
      </c>
      <c r="I20" s="55">
        <v>0</v>
      </c>
      <c r="J20" s="55">
        <f t="shared" si="2"/>
        <v>0</v>
      </c>
      <c r="K20" s="55">
        <f t="shared" si="3"/>
        <v>0</v>
      </c>
      <c r="L20" s="55">
        <v>0</v>
      </c>
      <c r="M20" s="55">
        <v>0</v>
      </c>
      <c r="N20" s="55">
        <f t="shared" si="4"/>
        <v>0</v>
      </c>
      <c r="O20" s="55">
        <v>0</v>
      </c>
      <c r="P20" s="55">
        <v>0</v>
      </c>
      <c r="Q20" s="55">
        <v>0</v>
      </c>
      <c r="R20" s="55">
        <v>0</v>
      </c>
      <c r="S20" s="55">
        <f t="shared" si="5"/>
        <v>0</v>
      </c>
      <c r="T20" s="55">
        <v>0</v>
      </c>
      <c r="U20" s="55">
        <v>0</v>
      </c>
      <c r="V20" s="55">
        <v>0</v>
      </c>
      <c r="W20" s="55">
        <v>0</v>
      </c>
      <c r="X20" s="55">
        <f t="shared" si="6"/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42">
        <v>0</v>
      </c>
      <c r="AE20" s="42">
        <v>0</v>
      </c>
      <c r="AF20" s="42">
        <v>0</v>
      </c>
      <c r="AG20" s="42">
        <v>0</v>
      </c>
      <c r="AH20" s="42">
        <v>0</v>
      </c>
      <c r="AI20" s="42">
        <v>0</v>
      </c>
      <c r="AJ20" s="42">
        <v>0</v>
      </c>
      <c r="AK20" s="42">
        <v>0</v>
      </c>
      <c r="AL20" s="42">
        <v>0</v>
      </c>
      <c r="AM20" s="42">
        <v>0</v>
      </c>
      <c r="AN20" s="42">
        <v>0</v>
      </c>
      <c r="AO20" s="42">
        <v>0</v>
      </c>
      <c r="AP20" s="42">
        <v>0</v>
      </c>
    </row>
    <row r="21" spans="1:42">
      <c r="A21" s="49" t="str">
        <f t="shared" si="0"/>
        <v>51010090</v>
      </c>
      <c r="B21" s="50" t="s">
        <v>111</v>
      </c>
      <c r="C21" s="51"/>
      <c r="D21" s="52"/>
      <c r="E21" s="52" t="s">
        <v>112</v>
      </c>
      <c r="F21" s="53"/>
      <c r="G21" s="54">
        <f t="shared" si="1"/>
        <v>0</v>
      </c>
      <c r="H21" s="55">
        <v>0</v>
      </c>
      <c r="I21" s="55">
        <v>0</v>
      </c>
      <c r="J21" s="55">
        <f t="shared" si="2"/>
        <v>0</v>
      </c>
      <c r="K21" s="55">
        <f t="shared" si="3"/>
        <v>0</v>
      </c>
      <c r="L21" s="55">
        <v>0</v>
      </c>
      <c r="M21" s="55">
        <v>0</v>
      </c>
      <c r="N21" s="55">
        <f t="shared" si="4"/>
        <v>0</v>
      </c>
      <c r="O21" s="55">
        <v>0</v>
      </c>
      <c r="P21" s="55">
        <v>0</v>
      </c>
      <c r="Q21" s="55">
        <v>0</v>
      </c>
      <c r="R21" s="55">
        <v>0</v>
      </c>
      <c r="S21" s="55">
        <f t="shared" si="5"/>
        <v>0</v>
      </c>
      <c r="T21" s="55">
        <v>0</v>
      </c>
      <c r="U21" s="55">
        <v>0</v>
      </c>
      <c r="V21" s="55">
        <v>0</v>
      </c>
      <c r="W21" s="55">
        <v>0</v>
      </c>
      <c r="X21" s="55">
        <f t="shared" si="6"/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42">
        <v>0</v>
      </c>
      <c r="AE21" s="42">
        <v>0</v>
      </c>
      <c r="AF21" s="42">
        <v>0</v>
      </c>
      <c r="AG21" s="42">
        <v>0</v>
      </c>
      <c r="AH21" s="42">
        <v>0</v>
      </c>
      <c r="AI21" s="42">
        <v>0</v>
      </c>
      <c r="AJ21" s="42">
        <v>0</v>
      </c>
      <c r="AK21" s="42">
        <v>0</v>
      </c>
      <c r="AL21" s="42">
        <v>0</v>
      </c>
      <c r="AM21" s="42">
        <v>0</v>
      </c>
      <c r="AN21" s="42">
        <v>0</v>
      </c>
      <c r="AO21" s="42">
        <v>0</v>
      </c>
      <c r="AP21" s="42">
        <v>0</v>
      </c>
    </row>
    <row r="22" spans="1:42">
      <c r="A22" s="49" t="str">
        <f t="shared" si="0"/>
        <v>51010100</v>
      </c>
      <c r="B22" s="50" t="s">
        <v>113</v>
      </c>
      <c r="C22" s="51"/>
      <c r="D22" s="52"/>
      <c r="E22" s="52" t="s">
        <v>114</v>
      </c>
      <c r="F22" s="53"/>
      <c r="G22" s="54">
        <f t="shared" si="1"/>
        <v>0</v>
      </c>
      <c r="H22" s="55">
        <v>0</v>
      </c>
      <c r="I22" s="55">
        <v>0</v>
      </c>
      <c r="J22" s="55">
        <f t="shared" si="2"/>
        <v>0</v>
      </c>
      <c r="K22" s="55">
        <f t="shared" si="3"/>
        <v>0</v>
      </c>
      <c r="L22" s="55">
        <v>0</v>
      </c>
      <c r="M22" s="55">
        <v>0</v>
      </c>
      <c r="N22" s="55">
        <f t="shared" si="4"/>
        <v>0</v>
      </c>
      <c r="O22" s="55">
        <v>0</v>
      </c>
      <c r="P22" s="55">
        <v>0</v>
      </c>
      <c r="Q22" s="55">
        <v>0</v>
      </c>
      <c r="R22" s="55">
        <v>0</v>
      </c>
      <c r="S22" s="55">
        <f t="shared" si="5"/>
        <v>0</v>
      </c>
      <c r="T22" s="55">
        <v>0</v>
      </c>
      <c r="U22" s="55">
        <v>0</v>
      </c>
      <c r="V22" s="55">
        <v>0</v>
      </c>
      <c r="W22" s="55">
        <v>0</v>
      </c>
      <c r="X22" s="55">
        <f t="shared" si="6"/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42">
        <v>0</v>
      </c>
      <c r="AE22" s="42">
        <v>0</v>
      </c>
      <c r="AF22" s="42">
        <v>0</v>
      </c>
      <c r="AG22" s="42">
        <v>0</v>
      </c>
      <c r="AH22" s="42">
        <v>0</v>
      </c>
      <c r="AI22" s="42">
        <v>0</v>
      </c>
      <c r="AJ22" s="42">
        <v>0</v>
      </c>
      <c r="AK22" s="42">
        <v>0</v>
      </c>
      <c r="AL22" s="42">
        <v>0</v>
      </c>
      <c r="AM22" s="42">
        <v>0</v>
      </c>
      <c r="AN22" s="42">
        <v>0</v>
      </c>
      <c r="AO22" s="42">
        <v>0</v>
      </c>
      <c r="AP22" s="42">
        <v>0</v>
      </c>
    </row>
    <row r="23" spans="1:42">
      <c r="A23" s="49" t="str">
        <f t="shared" si="0"/>
        <v/>
      </c>
      <c r="B23" s="50"/>
      <c r="C23" s="58"/>
      <c r="D23" s="45" t="s">
        <v>115</v>
      </c>
      <c r="E23" s="52"/>
      <c r="F23" s="53"/>
      <c r="G23" s="54">
        <f t="shared" si="1"/>
        <v>0</v>
      </c>
      <c r="H23" s="55">
        <v>0</v>
      </c>
      <c r="I23" s="55">
        <v>0</v>
      </c>
      <c r="J23" s="55">
        <f t="shared" si="2"/>
        <v>0</v>
      </c>
      <c r="K23" s="41">
        <f t="shared" si="3"/>
        <v>0</v>
      </c>
      <c r="L23" s="41"/>
      <c r="M23" s="41"/>
      <c r="N23" s="41">
        <f t="shared" si="4"/>
        <v>0</v>
      </c>
      <c r="O23" s="41"/>
      <c r="P23" s="41"/>
      <c r="Q23" s="41"/>
      <c r="R23" s="41"/>
      <c r="S23" s="41">
        <f t="shared" si="5"/>
        <v>0</v>
      </c>
      <c r="T23" s="41"/>
      <c r="U23" s="41"/>
      <c r="V23" s="41"/>
      <c r="W23" s="55"/>
      <c r="X23" s="41">
        <f t="shared" si="6"/>
        <v>0</v>
      </c>
      <c r="Y23" s="41">
        <v>0</v>
      </c>
      <c r="Z23" s="41">
        <v>0</v>
      </c>
      <c r="AA23" s="41">
        <v>0</v>
      </c>
      <c r="AB23" s="41">
        <v>0</v>
      </c>
      <c r="AC23" s="55">
        <v>0</v>
      </c>
      <c r="AD23" s="42">
        <v>0</v>
      </c>
      <c r="AE23" s="42">
        <v>0</v>
      </c>
      <c r="AF23" s="42">
        <v>0</v>
      </c>
      <c r="AG23" s="42">
        <v>0</v>
      </c>
      <c r="AH23" s="42">
        <v>0</v>
      </c>
      <c r="AI23" s="42">
        <v>0</v>
      </c>
      <c r="AJ23" s="42">
        <v>0</v>
      </c>
      <c r="AK23" s="42">
        <v>0</v>
      </c>
      <c r="AL23" s="42">
        <v>0</v>
      </c>
      <c r="AM23" s="42">
        <v>0</v>
      </c>
      <c r="AN23" s="42">
        <v>0</v>
      </c>
      <c r="AO23" s="42">
        <v>0</v>
      </c>
      <c r="AP23" s="42">
        <v>0</v>
      </c>
    </row>
    <row r="24" spans="1:42">
      <c r="A24" s="49" t="str">
        <f t="shared" si="0"/>
        <v>51011010</v>
      </c>
      <c r="B24" s="50" t="s">
        <v>116</v>
      </c>
      <c r="C24" s="51"/>
      <c r="D24" s="52"/>
      <c r="E24" s="52" t="s">
        <v>117</v>
      </c>
      <c r="F24" s="53"/>
      <c r="G24" s="54">
        <f t="shared" si="1"/>
        <v>0</v>
      </c>
      <c r="H24" s="55">
        <v>60000</v>
      </c>
      <c r="I24" s="55">
        <v>60000</v>
      </c>
      <c r="J24" s="55">
        <f t="shared" si="2"/>
        <v>0</v>
      </c>
      <c r="K24" s="55">
        <f t="shared" si="3"/>
        <v>60000</v>
      </c>
      <c r="L24" s="55">
        <v>0</v>
      </c>
      <c r="M24" s="55">
        <v>0</v>
      </c>
      <c r="N24" s="55">
        <f t="shared" si="4"/>
        <v>0</v>
      </c>
      <c r="O24" s="55">
        <v>0</v>
      </c>
      <c r="P24" s="55">
        <v>0</v>
      </c>
      <c r="Q24" s="55">
        <v>0</v>
      </c>
      <c r="R24" s="55">
        <v>0</v>
      </c>
      <c r="S24" s="55">
        <f t="shared" si="5"/>
        <v>0</v>
      </c>
      <c r="T24" s="55">
        <v>0</v>
      </c>
      <c r="U24" s="55">
        <v>0</v>
      </c>
      <c r="V24" s="55">
        <v>0</v>
      </c>
      <c r="W24" s="55">
        <v>0</v>
      </c>
      <c r="X24" s="55">
        <f t="shared" si="6"/>
        <v>60000</v>
      </c>
      <c r="Y24" s="55">
        <v>0</v>
      </c>
      <c r="Z24" s="55">
        <v>0</v>
      </c>
      <c r="AA24" s="55">
        <v>60000</v>
      </c>
      <c r="AB24" s="55">
        <v>0</v>
      </c>
      <c r="AC24" s="55">
        <v>0</v>
      </c>
      <c r="AD24" s="42">
        <v>0</v>
      </c>
      <c r="AE24" s="42">
        <v>0</v>
      </c>
      <c r="AF24" s="42">
        <v>0</v>
      </c>
      <c r="AG24" s="42">
        <v>0</v>
      </c>
      <c r="AH24" s="42">
        <v>0</v>
      </c>
      <c r="AI24" s="42">
        <v>0</v>
      </c>
      <c r="AJ24" s="42">
        <v>0</v>
      </c>
      <c r="AK24" s="42">
        <v>0</v>
      </c>
      <c r="AL24" s="42">
        <v>0</v>
      </c>
      <c r="AM24" s="42">
        <v>0</v>
      </c>
      <c r="AN24" s="42">
        <v>0</v>
      </c>
      <c r="AO24" s="42">
        <v>0</v>
      </c>
      <c r="AP24" s="42">
        <v>0</v>
      </c>
    </row>
    <row r="25" spans="1:42">
      <c r="A25" s="49" t="str">
        <f t="shared" si="0"/>
        <v>51011020</v>
      </c>
      <c r="B25" s="50" t="s">
        <v>118</v>
      </c>
      <c r="C25" s="51"/>
      <c r="D25" s="52"/>
      <c r="E25" s="52" t="s">
        <v>119</v>
      </c>
      <c r="F25" s="53"/>
      <c r="G25" s="54">
        <f t="shared" si="1"/>
        <v>0</v>
      </c>
      <c r="H25" s="55">
        <v>50000</v>
      </c>
      <c r="I25" s="55">
        <v>50000</v>
      </c>
      <c r="J25" s="55">
        <f t="shared" si="2"/>
        <v>0</v>
      </c>
      <c r="K25" s="55">
        <f t="shared" si="3"/>
        <v>50000</v>
      </c>
      <c r="L25" s="55">
        <v>0</v>
      </c>
      <c r="M25" s="55">
        <v>0</v>
      </c>
      <c r="N25" s="55">
        <f t="shared" si="4"/>
        <v>0</v>
      </c>
      <c r="O25" s="55">
        <v>0</v>
      </c>
      <c r="P25" s="55">
        <v>0</v>
      </c>
      <c r="Q25" s="55">
        <v>0</v>
      </c>
      <c r="R25" s="55">
        <v>0</v>
      </c>
      <c r="S25" s="55">
        <f t="shared" si="5"/>
        <v>0</v>
      </c>
      <c r="T25" s="55">
        <v>0</v>
      </c>
      <c r="U25" s="55">
        <v>0</v>
      </c>
      <c r="V25" s="55">
        <v>0</v>
      </c>
      <c r="W25" s="55">
        <v>0</v>
      </c>
      <c r="X25" s="55">
        <f t="shared" si="6"/>
        <v>40000</v>
      </c>
      <c r="Y25" s="55">
        <v>0</v>
      </c>
      <c r="Z25" s="55">
        <v>0</v>
      </c>
      <c r="AA25" s="55">
        <v>40000</v>
      </c>
      <c r="AB25" s="55">
        <v>0</v>
      </c>
      <c r="AC25" s="55">
        <v>0</v>
      </c>
      <c r="AD25" s="42">
        <v>0</v>
      </c>
      <c r="AE25" s="42">
        <v>0</v>
      </c>
      <c r="AF25" s="42">
        <v>0</v>
      </c>
      <c r="AG25" s="42">
        <v>0</v>
      </c>
      <c r="AH25" s="42">
        <v>0</v>
      </c>
      <c r="AI25" s="42">
        <v>0</v>
      </c>
      <c r="AJ25" s="42">
        <v>0</v>
      </c>
      <c r="AK25" s="42">
        <v>10000</v>
      </c>
      <c r="AL25" s="42">
        <v>0</v>
      </c>
      <c r="AM25" s="42">
        <v>0</v>
      </c>
      <c r="AN25" s="42">
        <v>0</v>
      </c>
      <c r="AO25" s="42">
        <v>0</v>
      </c>
      <c r="AP25" s="42">
        <v>0</v>
      </c>
    </row>
    <row r="26" spans="1:42">
      <c r="A26" s="49" t="str">
        <f t="shared" si="0"/>
        <v/>
      </c>
      <c r="B26" s="50"/>
      <c r="C26" s="58"/>
      <c r="D26" s="45" t="s">
        <v>120</v>
      </c>
      <c r="E26" s="52"/>
      <c r="F26" s="53"/>
      <c r="G26" s="54">
        <f t="shared" si="1"/>
        <v>0</v>
      </c>
      <c r="H26" s="55">
        <v>0</v>
      </c>
      <c r="I26" s="55">
        <v>0</v>
      </c>
      <c r="J26" s="55">
        <f t="shared" si="2"/>
        <v>0</v>
      </c>
      <c r="K26" s="41">
        <f t="shared" si="3"/>
        <v>0</v>
      </c>
      <c r="L26" s="41"/>
      <c r="M26" s="41"/>
      <c r="N26" s="41">
        <f t="shared" si="4"/>
        <v>0</v>
      </c>
      <c r="O26" s="41"/>
      <c r="P26" s="41"/>
      <c r="Q26" s="41"/>
      <c r="R26" s="41"/>
      <c r="S26" s="41">
        <f t="shared" si="5"/>
        <v>0</v>
      </c>
      <c r="T26" s="41"/>
      <c r="U26" s="41"/>
      <c r="V26" s="41"/>
      <c r="W26" s="55"/>
      <c r="X26" s="41">
        <f t="shared" si="6"/>
        <v>0</v>
      </c>
      <c r="Y26" s="41">
        <v>0</v>
      </c>
      <c r="Z26" s="41">
        <v>0</v>
      </c>
      <c r="AA26" s="41">
        <v>0</v>
      </c>
      <c r="AB26" s="41">
        <v>0</v>
      </c>
      <c r="AC26" s="55">
        <v>0</v>
      </c>
      <c r="AD26" s="42">
        <v>0</v>
      </c>
      <c r="AE26" s="42">
        <v>0</v>
      </c>
      <c r="AF26" s="42">
        <v>0</v>
      </c>
      <c r="AG26" s="42">
        <v>0</v>
      </c>
      <c r="AH26" s="42">
        <v>0</v>
      </c>
      <c r="AI26" s="42">
        <v>0</v>
      </c>
      <c r="AJ26" s="42">
        <v>0</v>
      </c>
      <c r="AK26" s="42">
        <v>0</v>
      </c>
      <c r="AL26" s="42">
        <v>0</v>
      </c>
      <c r="AM26" s="42">
        <v>0</v>
      </c>
      <c r="AN26" s="42">
        <v>0</v>
      </c>
      <c r="AO26" s="42">
        <v>0</v>
      </c>
      <c r="AP26" s="42">
        <v>0</v>
      </c>
    </row>
    <row r="27" spans="1:42">
      <c r="A27" s="49" t="str">
        <f t="shared" si="0"/>
        <v>51020010</v>
      </c>
      <c r="B27" s="50" t="s">
        <v>121</v>
      </c>
      <c r="C27" s="51"/>
      <c r="D27" s="52"/>
      <c r="E27" s="52" t="s">
        <v>122</v>
      </c>
      <c r="F27" s="53"/>
      <c r="G27" s="54">
        <f t="shared" si="1"/>
        <v>0</v>
      </c>
      <c r="H27" s="55">
        <v>0</v>
      </c>
      <c r="I27" s="55">
        <v>0</v>
      </c>
      <c r="J27" s="55">
        <f t="shared" si="2"/>
        <v>0</v>
      </c>
      <c r="K27" s="55">
        <f t="shared" si="3"/>
        <v>0</v>
      </c>
      <c r="L27" s="55">
        <v>0</v>
      </c>
      <c r="M27" s="55">
        <v>0</v>
      </c>
      <c r="N27" s="55">
        <f t="shared" si="4"/>
        <v>0</v>
      </c>
      <c r="O27" s="55">
        <v>0</v>
      </c>
      <c r="P27" s="55">
        <v>0</v>
      </c>
      <c r="Q27" s="55">
        <v>0</v>
      </c>
      <c r="R27" s="55">
        <v>0</v>
      </c>
      <c r="S27" s="55">
        <f t="shared" si="5"/>
        <v>0</v>
      </c>
      <c r="T27" s="55">
        <v>0</v>
      </c>
      <c r="U27" s="55">
        <v>0</v>
      </c>
      <c r="V27" s="55">
        <v>0</v>
      </c>
      <c r="W27" s="55">
        <v>0</v>
      </c>
      <c r="X27" s="55">
        <f t="shared" si="6"/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42">
        <v>0</v>
      </c>
      <c r="AE27" s="42">
        <v>0</v>
      </c>
      <c r="AF27" s="42">
        <v>0</v>
      </c>
      <c r="AG27" s="42">
        <v>0</v>
      </c>
      <c r="AH27" s="42">
        <v>0</v>
      </c>
      <c r="AI27" s="42">
        <v>0</v>
      </c>
      <c r="AJ27" s="42">
        <v>0</v>
      </c>
      <c r="AK27" s="42">
        <v>0</v>
      </c>
      <c r="AL27" s="42">
        <v>0</v>
      </c>
      <c r="AM27" s="42">
        <v>0</v>
      </c>
      <c r="AN27" s="42">
        <v>0</v>
      </c>
      <c r="AO27" s="42">
        <v>0</v>
      </c>
      <c r="AP27" s="42">
        <v>0</v>
      </c>
    </row>
    <row r="28" spans="1:42">
      <c r="A28" s="49" t="str">
        <f t="shared" si="0"/>
        <v>51020020</v>
      </c>
      <c r="B28" s="50" t="s">
        <v>123</v>
      </c>
      <c r="C28" s="51"/>
      <c r="D28" s="52"/>
      <c r="E28" s="52" t="s">
        <v>124</v>
      </c>
      <c r="F28" s="53"/>
      <c r="G28" s="54">
        <f t="shared" si="1"/>
        <v>0</v>
      </c>
      <c r="H28" s="55">
        <v>0</v>
      </c>
      <c r="I28" s="55">
        <v>0</v>
      </c>
      <c r="J28" s="55">
        <f t="shared" si="2"/>
        <v>0</v>
      </c>
      <c r="K28" s="55">
        <f t="shared" si="3"/>
        <v>0</v>
      </c>
      <c r="L28" s="55">
        <v>0</v>
      </c>
      <c r="M28" s="55">
        <v>0</v>
      </c>
      <c r="N28" s="55">
        <f t="shared" si="4"/>
        <v>0</v>
      </c>
      <c r="O28" s="55">
        <v>0</v>
      </c>
      <c r="P28" s="55">
        <v>0</v>
      </c>
      <c r="Q28" s="55">
        <v>0</v>
      </c>
      <c r="R28" s="55">
        <v>0</v>
      </c>
      <c r="S28" s="55">
        <f t="shared" si="5"/>
        <v>0</v>
      </c>
      <c r="T28" s="55">
        <v>0</v>
      </c>
      <c r="U28" s="55">
        <v>0</v>
      </c>
      <c r="V28" s="55">
        <v>0</v>
      </c>
      <c r="W28" s="55">
        <v>0</v>
      </c>
      <c r="X28" s="55">
        <f t="shared" si="6"/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42">
        <v>0</v>
      </c>
      <c r="AE28" s="42">
        <v>0</v>
      </c>
      <c r="AF28" s="42">
        <v>0</v>
      </c>
      <c r="AG28" s="42">
        <v>0</v>
      </c>
      <c r="AH28" s="42">
        <v>0</v>
      </c>
      <c r="AI28" s="42">
        <v>0</v>
      </c>
      <c r="AJ28" s="42">
        <v>0</v>
      </c>
      <c r="AK28" s="42">
        <v>0</v>
      </c>
      <c r="AL28" s="42">
        <v>0</v>
      </c>
      <c r="AM28" s="42">
        <v>0</v>
      </c>
      <c r="AN28" s="42">
        <v>0</v>
      </c>
      <c r="AO28" s="42">
        <v>0</v>
      </c>
      <c r="AP28" s="42">
        <v>0</v>
      </c>
    </row>
    <row r="29" spans="1:42">
      <c r="A29" s="49" t="str">
        <f t="shared" si="0"/>
        <v/>
      </c>
      <c r="B29" s="50"/>
      <c r="C29" s="58" t="s">
        <v>125</v>
      </c>
      <c r="D29" s="52"/>
      <c r="E29" s="52"/>
      <c r="F29" s="53"/>
      <c r="G29" s="54">
        <f t="shared" si="1"/>
        <v>0</v>
      </c>
      <c r="H29" s="55">
        <v>0</v>
      </c>
      <c r="I29" s="55">
        <v>0</v>
      </c>
      <c r="J29" s="55">
        <f t="shared" si="2"/>
        <v>0</v>
      </c>
      <c r="K29" s="41">
        <f t="shared" si="3"/>
        <v>0</v>
      </c>
      <c r="L29" s="41"/>
      <c r="M29" s="41"/>
      <c r="N29" s="41">
        <f t="shared" si="4"/>
        <v>0</v>
      </c>
      <c r="O29" s="41"/>
      <c r="P29" s="41"/>
      <c r="Q29" s="41"/>
      <c r="R29" s="41"/>
      <c r="S29" s="41">
        <f t="shared" si="5"/>
        <v>0</v>
      </c>
      <c r="T29" s="41"/>
      <c r="U29" s="41"/>
      <c r="V29" s="41"/>
      <c r="W29" s="55"/>
      <c r="X29" s="41">
        <f t="shared" si="6"/>
        <v>0</v>
      </c>
      <c r="Y29" s="41">
        <v>0</v>
      </c>
      <c r="Z29" s="41">
        <v>0</v>
      </c>
      <c r="AA29" s="41">
        <v>0</v>
      </c>
      <c r="AB29" s="41">
        <v>0</v>
      </c>
      <c r="AC29" s="55">
        <v>0</v>
      </c>
      <c r="AD29" s="42">
        <v>0</v>
      </c>
      <c r="AE29" s="42">
        <v>0</v>
      </c>
      <c r="AF29" s="42">
        <v>0</v>
      </c>
      <c r="AG29" s="42">
        <v>0</v>
      </c>
      <c r="AH29" s="42">
        <v>0</v>
      </c>
      <c r="AI29" s="42">
        <v>0</v>
      </c>
      <c r="AJ29" s="42">
        <v>0</v>
      </c>
      <c r="AK29" s="42">
        <v>0</v>
      </c>
      <c r="AL29" s="42">
        <v>0</v>
      </c>
      <c r="AM29" s="42">
        <v>0</v>
      </c>
      <c r="AN29" s="42">
        <v>0</v>
      </c>
      <c r="AO29" s="42">
        <v>0</v>
      </c>
      <c r="AP29" s="42">
        <v>0</v>
      </c>
    </row>
    <row r="30" spans="1:42">
      <c r="A30" s="49" t="str">
        <f t="shared" si="0"/>
        <v/>
      </c>
      <c r="B30" s="50"/>
      <c r="C30" s="58" t="s">
        <v>126</v>
      </c>
      <c r="D30" s="52"/>
      <c r="E30" s="52"/>
      <c r="F30" s="53"/>
      <c r="G30" s="54">
        <f t="shared" si="1"/>
        <v>0</v>
      </c>
      <c r="H30" s="55">
        <v>0</v>
      </c>
      <c r="I30" s="55">
        <v>0</v>
      </c>
      <c r="J30" s="55">
        <f t="shared" si="2"/>
        <v>0</v>
      </c>
      <c r="K30" s="41">
        <f t="shared" si="3"/>
        <v>0</v>
      </c>
      <c r="L30" s="41"/>
      <c r="M30" s="41"/>
      <c r="N30" s="41">
        <f t="shared" si="4"/>
        <v>0</v>
      </c>
      <c r="O30" s="41"/>
      <c r="P30" s="41"/>
      <c r="Q30" s="41"/>
      <c r="R30" s="41"/>
      <c r="S30" s="41">
        <f t="shared" si="5"/>
        <v>0</v>
      </c>
      <c r="T30" s="41"/>
      <c r="U30" s="41"/>
      <c r="V30" s="41"/>
      <c r="W30" s="55"/>
      <c r="X30" s="41">
        <f t="shared" si="6"/>
        <v>0</v>
      </c>
      <c r="Y30" s="41">
        <v>0</v>
      </c>
      <c r="Z30" s="41">
        <v>0</v>
      </c>
      <c r="AA30" s="41">
        <v>0</v>
      </c>
      <c r="AB30" s="41">
        <v>0</v>
      </c>
      <c r="AC30" s="55">
        <v>0</v>
      </c>
      <c r="AD30" s="42">
        <v>0</v>
      </c>
      <c r="AE30" s="42">
        <v>0</v>
      </c>
      <c r="AF30" s="42">
        <v>0</v>
      </c>
      <c r="AG30" s="42">
        <v>0</v>
      </c>
      <c r="AH30" s="42">
        <v>0</v>
      </c>
      <c r="AI30" s="42">
        <v>0</v>
      </c>
      <c r="AJ30" s="42">
        <v>0</v>
      </c>
      <c r="AK30" s="42">
        <v>0</v>
      </c>
      <c r="AL30" s="42">
        <v>0</v>
      </c>
      <c r="AM30" s="42">
        <v>0</v>
      </c>
      <c r="AN30" s="42">
        <v>0</v>
      </c>
      <c r="AO30" s="42">
        <v>0</v>
      </c>
      <c r="AP30" s="42">
        <v>0</v>
      </c>
    </row>
    <row r="31" spans="1:42">
      <c r="A31" s="49" t="str">
        <f t="shared" si="0"/>
        <v/>
      </c>
      <c r="B31" s="50"/>
      <c r="C31" s="58"/>
      <c r="D31" s="45" t="s">
        <v>127</v>
      </c>
      <c r="E31" s="45"/>
      <c r="F31" s="38"/>
      <c r="G31" s="54">
        <f t="shared" si="1"/>
        <v>0</v>
      </c>
      <c r="H31" s="39">
        <v>0</v>
      </c>
      <c r="I31" s="39">
        <v>0</v>
      </c>
      <c r="J31" s="39">
        <f t="shared" si="2"/>
        <v>0</v>
      </c>
      <c r="K31" s="40">
        <f t="shared" si="3"/>
        <v>0</v>
      </c>
      <c r="L31" s="40"/>
      <c r="M31" s="40"/>
      <c r="N31" s="40">
        <f t="shared" si="4"/>
        <v>0</v>
      </c>
      <c r="O31" s="40"/>
      <c r="P31" s="40"/>
      <c r="Q31" s="40"/>
      <c r="R31" s="40"/>
      <c r="S31" s="40">
        <f t="shared" si="5"/>
        <v>0</v>
      </c>
      <c r="T31" s="40"/>
      <c r="U31" s="40"/>
      <c r="V31" s="40"/>
      <c r="W31" s="55"/>
      <c r="X31" s="40">
        <f t="shared" si="6"/>
        <v>0</v>
      </c>
      <c r="Y31" s="40">
        <v>0</v>
      </c>
      <c r="Z31" s="40">
        <v>0</v>
      </c>
      <c r="AA31" s="40">
        <v>0</v>
      </c>
      <c r="AB31" s="40">
        <v>0</v>
      </c>
      <c r="AC31" s="55">
        <v>0</v>
      </c>
      <c r="AD31" s="42">
        <v>0</v>
      </c>
      <c r="AE31" s="42">
        <v>0</v>
      </c>
      <c r="AF31" s="42">
        <v>0</v>
      </c>
      <c r="AG31" s="42">
        <v>0</v>
      </c>
      <c r="AH31" s="42">
        <v>0</v>
      </c>
      <c r="AI31" s="42">
        <v>0</v>
      </c>
      <c r="AJ31" s="42">
        <v>0</v>
      </c>
      <c r="AK31" s="42">
        <v>0</v>
      </c>
      <c r="AL31" s="42">
        <v>0</v>
      </c>
      <c r="AM31" s="42">
        <v>0</v>
      </c>
      <c r="AN31" s="42">
        <v>0</v>
      </c>
      <c r="AO31" s="42">
        <v>0</v>
      </c>
      <c r="AP31" s="42">
        <v>0</v>
      </c>
    </row>
    <row r="32" spans="1:42">
      <c r="A32" s="49" t="str">
        <f t="shared" si="0"/>
        <v>52010010</v>
      </c>
      <c r="B32" s="50" t="s">
        <v>128</v>
      </c>
      <c r="C32" s="51"/>
      <c r="D32" s="52"/>
      <c r="E32" s="52" t="s">
        <v>129</v>
      </c>
      <c r="F32" s="53"/>
      <c r="G32" s="54">
        <f t="shared" si="1"/>
        <v>0</v>
      </c>
      <c r="H32" s="55">
        <v>1087670000</v>
      </c>
      <c r="I32" s="55">
        <v>1087670000</v>
      </c>
      <c r="J32" s="55">
        <f t="shared" si="2"/>
        <v>0</v>
      </c>
      <c r="K32" s="55">
        <f t="shared" si="3"/>
        <v>1087670000</v>
      </c>
      <c r="L32" s="55">
        <v>11944000</v>
      </c>
      <c r="M32" s="55">
        <v>15000000</v>
      </c>
      <c r="N32" s="55">
        <f t="shared" si="4"/>
        <v>55899000</v>
      </c>
      <c r="O32" s="55">
        <v>5273000</v>
      </c>
      <c r="P32" s="55">
        <v>19484000</v>
      </c>
      <c r="Q32" s="55">
        <v>14273000</v>
      </c>
      <c r="R32" s="55">
        <v>16869000</v>
      </c>
      <c r="S32" s="55">
        <f t="shared" si="5"/>
        <v>57444000</v>
      </c>
      <c r="T32" s="55">
        <v>5570000</v>
      </c>
      <c r="U32" s="55">
        <v>24454000</v>
      </c>
      <c r="V32" s="55">
        <v>20638000</v>
      </c>
      <c r="W32" s="55">
        <v>6782000</v>
      </c>
      <c r="X32" s="55">
        <f t="shared" si="6"/>
        <v>76503000</v>
      </c>
      <c r="Y32" s="55">
        <v>6690000</v>
      </c>
      <c r="Z32" s="55">
        <v>41084000</v>
      </c>
      <c r="AA32" s="55">
        <v>20207000</v>
      </c>
      <c r="AB32" s="55">
        <v>8522000</v>
      </c>
      <c r="AC32" s="55">
        <v>77304000</v>
      </c>
      <c r="AD32" s="42">
        <v>95607000</v>
      </c>
      <c r="AE32" s="42">
        <v>62694000</v>
      </c>
      <c r="AF32" s="42">
        <v>111826000</v>
      </c>
      <c r="AG32" s="42">
        <v>69675000</v>
      </c>
      <c r="AH32" s="42">
        <v>90707000</v>
      </c>
      <c r="AI32" s="42">
        <v>46251000</v>
      </c>
      <c r="AJ32" s="42">
        <v>49925000</v>
      </c>
      <c r="AK32" s="42">
        <v>52026000</v>
      </c>
      <c r="AL32" s="42">
        <v>49249000</v>
      </c>
      <c r="AM32" s="42">
        <v>43004000</v>
      </c>
      <c r="AN32" s="42">
        <v>44149000</v>
      </c>
      <c r="AO32" s="42">
        <v>44337000</v>
      </c>
      <c r="AP32" s="42">
        <v>34126000</v>
      </c>
    </row>
    <row r="33" spans="1:42">
      <c r="A33" s="49" t="str">
        <f t="shared" si="0"/>
        <v>52010020</v>
      </c>
      <c r="B33" s="50" t="s">
        <v>130</v>
      </c>
      <c r="C33" s="51"/>
      <c r="D33" s="52"/>
      <c r="E33" s="59" t="s">
        <v>131</v>
      </c>
      <c r="F33" s="60"/>
      <c r="G33" s="54">
        <f t="shared" si="1"/>
        <v>0</v>
      </c>
      <c r="H33" s="61">
        <v>71698000</v>
      </c>
      <c r="I33" s="61">
        <v>71698000</v>
      </c>
      <c r="J33" s="61">
        <f t="shared" si="2"/>
        <v>0</v>
      </c>
      <c r="K33" s="61">
        <f t="shared" si="3"/>
        <v>71698000</v>
      </c>
      <c r="L33" s="61">
        <v>2561000</v>
      </c>
      <c r="M33" s="61">
        <v>0</v>
      </c>
      <c r="N33" s="61">
        <f t="shared" si="4"/>
        <v>2695000</v>
      </c>
      <c r="O33" s="61">
        <v>0</v>
      </c>
      <c r="P33" s="61">
        <v>0</v>
      </c>
      <c r="Q33" s="61">
        <v>1203000</v>
      </c>
      <c r="R33" s="61">
        <v>1492000</v>
      </c>
      <c r="S33" s="61">
        <f t="shared" si="5"/>
        <v>3764000</v>
      </c>
      <c r="T33" s="61">
        <v>0</v>
      </c>
      <c r="U33" s="61">
        <v>2764000</v>
      </c>
      <c r="V33" s="61">
        <v>500000</v>
      </c>
      <c r="W33" s="55">
        <v>500000</v>
      </c>
      <c r="X33" s="61">
        <f t="shared" si="6"/>
        <v>848000</v>
      </c>
      <c r="Y33" s="61">
        <v>0</v>
      </c>
      <c r="Z33" s="61">
        <v>436000</v>
      </c>
      <c r="AA33" s="61">
        <v>0</v>
      </c>
      <c r="AB33" s="61">
        <v>412000</v>
      </c>
      <c r="AC33" s="55">
        <v>6730000</v>
      </c>
      <c r="AD33" s="42">
        <v>6300000</v>
      </c>
      <c r="AE33" s="42">
        <v>5000000</v>
      </c>
      <c r="AF33" s="42">
        <v>6200000</v>
      </c>
      <c r="AG33" s="42">
        <v>5900000</v>
      </c>
      <c r="AH33" s="42">
        <v>5900000</v>
      </c>
      <c r="AI33" s="42">
        <v>3600000</v>
      </c>
      <c r="AJ33" s="42">
        <v>5500000</v>
      </c>
      <c r="AK33" s="42">
        <v>4000000</v>
      </c>
      <c r="AL33" s="42">
        <v>3100000</v>
      </c>
      <c r="AM33" s="42">
        <v>3900000</v>
      </c>
      <c r="AN33" s="42">
        <v>3700000</v>
      </c>
      <c r="AO33" s="42">
        <v>1000000</v>
      </c>
      <c r="AP33" s="42">
        <v>1000000</v>
      </c>
    </row>
    <row r="34" spans="1:42">
      <c r="A34" s="49" t="str">
        <f t="shared" si="0"/>
        <v>52010030</v>
      </c>
      <c r="B34" s="50" t="s">
        <v>132</v>
      </c>
      <c r="C34" s="51"/>
      <c r="D34" s="52"/>
      <c r="E34" s="52" t="s">
        <v>133</v>
      </c>
      <c r="F34" s="53"/>
      <c r="G34" s="54">
        <f t="shared" si="1"/>
        <v>547325</v>
      </c>
      <c r="H34" s="55">
        <v>48951000</v>
      </c>
      <c r="I34" s="55">
        <f>48951000-5443920+1088412+3808183</f>
        <v>48403675</v>
      </c>
      <c r="J34" s="55">
        <f t="shared" si="2"/>
        <v>0</v>
      </c>
      <c r="K34" s="55">
        <f t="shared" si="3"/>
        <v>48403675</v>
      </c>
      <c r="L34" s="55">
        <v>478040</v>
      </c>
      <c r="M34" s="55">
        <v>600000</v>
      </c>
      <c r="N34" s="55">
        <f t="shared" si="4"/>
        <v>2235960</v>
      </c>
      <c r="O34" s="55">
        <v>210920</v>
      </c>
      <c r="P34" s="55">
        <v>779360</v>
      </c>
      <c r="Q34" s="55">
        <v>570920</v>
      </c>
      <c r="R34" s="55">
        <v>674760</v>
      </c>
      <c r="S34" s="55">
        <f t="shared" si="5"/>
        <v>2297760</v>
      </c>
      <c r="T34" s="55">
        <v>222800</v>
      </c>
      <c r="U34" s="55">
        <v>978160</v>
      </c>
      <c r="V34" s="55">
        <v>825520</v>
      </c>
      <c r="W34" s="55">
        <v>271280</v>
      </c>
      <c r="X34" s="55">
        <f t="shared" si="6"/>
        <v>7956715</v>
      </c>
      <c r="Y34" s="55">
        <v>267600</v>
      </c>
      <c r="Z34" s="55">
        <v>6539955</v>
      </c>
      <c r="AA34" s="55">
        <v>808280</v>
      </c>
      <c r="AB34" s="55">
        <v>340880</v>
      </c>
      <c r="AC34" s="55">
        <v>3092160</v>
      </c>
      <c r="AD34" s="42">
        <v>3824280</v>
      </c>
      <c r="AE34" s="42">
        <v>2507760</v>
      </c>
      <c r="AF34" s="42">
        <v>4473040</v>
      </c>
      <c r="AG34" s="42">
        <v>2787000</v>
      </c>
      <c r="AH34" s="42">
        <v>3628280</v>
      </c>
      <c r="AI34" s="42">
        <v>1850040</v>
      </c>
      <c r="AJ34" s="42">
        <v>1997000</v>
      </c>
      <c r="AK34" s="42">
        <v>2081040</v>
      </c>
      <c r="AL34" s="42">
        <v>1969960</v>
      </c>
      <c r="AM34" s="42">
        <v>1720160</v>
      </c>
      <c r="AN34" s="42">
        <v>1765960</v>
      </c>
      <c r="AO34" s="42">
        <v>1773480</v>
      </c>
      <c r="AP34" s="42">
        <v>1365040</v>
      </c>
    </row>
    <row r="35" spans="1:42">
      <c r="A35" s="49" t="str">
        <f t="shared" si="0"/>
        <v>52010040</v>
      </c>
      <c r="B35" s="50" t="s">
        <v>134</v>
      </c>
      <c r="C35" s="51"/>
      <c r="D35" s="52"/>
      <c r="E35" s="52" t="s">
        <v>135</v>
      </c>
      <c r="F35" s="53"/>
      <c r="G35" s="54">
        <f t="shared" si="1"/>
        <v>359000</v>
      </c>
      <c r="H35" s="62">
        <v>14459000</v>
      </c>
      <c r="I35" s="62">
        <f>14459000-359000</f>
        <v>14100000</v>
      </c>
      <c r="J35" s="62">
        <f t="shared" si="2"/>
        <v>0</v>
      </c>
      <c r="K35" s="62">
        <f t="shared" si="3"/>
        <v>14100000</v>
      </c>
      <c r="L35" s="62">
        <v>0</v>
      </c>
      <c r="M35" s="62">
        <v>0</v>
      </c>
      <c r="N35" s="62">
        <f t="shared" si="4"/>
        <v>0</v>
      </c>
      <c r="O35" s="62">
        <v>0</v>
      </c>
      <c r="P35" s="62">
        <v>0</v>
      </c>
      <c r="Q35" s="62">
        <v>0</v>
      </c>
      <c r="R35" s="62">
        <v>0</v>
      </c>
      <c r="S35" s="62">
        <f t="shared" si="5"/>
        <v>0</v>
      </c>
      <c r="T35" s="62">
        <v>0</v>
      </c>
      <c r="U35" s="62">
        <v>0</v>
      </c>
      <c r="V35" s="62">
        <v>0</v>
      </c>
      <c r="W35" s="55">
        <v>0</v>
      </c>
      <c r="X35" s="62">
        <f t="shared" si="6"/>
        <v>0</v>
      </c>
      <c r="Y35" s="62">
        <v>0</v>
      </c>
      <c r="Z35" s="62">
        <v>0</v>
      </c>
      <c r="AA35" s="62">
        <v>0</v>
      </c>
      <c r="AB35" s="62">
        <v>0</v>
      </c>
      <c r="AC35" s="55">
        <v>900000</v>
      </c>
      <c r="AD35" s="42">
        <v>1500000</v>
      </c>
      <c r="AE35" s="42">
        <v>1000000</v>
      </c>
      <c r="AF35" s="42">
        <v>1700000</v>
      </c>
      <c r="AG35" s="42">
        <v>1200000</v>
      </c>
      <c r="AH35" s="42">
        <v>1500000</v>
      </c>
      <c r="AI35" s="42">
        <v>900000</v>
      </c>
      <c r="AJ35" s="42">
        <v>900000</v>
      </c>
      <c r="AK35" s="42">
        <v>800000</v>
      </c>
      <c r="AL35" s="42">
        <v>800000</v>
      </c>
      <c r="AM35" s="42">
        <v>700000</v>
      </c>
      <c r="AN35" s="42">
        <v>800000</v>
      </c>
      <c r="AO35" s="42">
        <v>800000</v>
      </c>
      <c r="AP35" s="42">
        <v>600000</v>
      </c>
    </row>
    <row r="36" spans="1:42">
      <c r="A36" s="49" t="str">
        <f t="shared" si="0"/>
        <v>52010050</v>
      </c>
      <c r="B36" s="50" t="s">
        <v>136</v>
      </c>
      <c r="C36" s="51"/>
      <c r="D36" s="52"/>
      <c r="E36" s="52" t="s">
        <v>137</v>
      </c>
      <c r="F36" s="53"/>
      <c r="G36" s="54">
        <f t="shared" si="1"/>
        <v>0</v>
      </c>
      <c r="H36" s="62">
        <v>0</v>
      </c>
      <c r="I36" s="62">
        <v>0</v>
      </c>
      <c r="J36" s="62">
        <f t="shared" si="2"/>
        <v>0</v>
      </c>
      <c r="K36" s="62">
        <f t="shared" si="3"/>
        <v>0</v>
      </c>
      <c r="L36" s="62">
        <v>0</v>
      </c>
      <c r="M36" s="62">
        <v>0</v>
      </c>
      <c r="N36" s="62">
        <f t="shared" si="4"/>
        <v>0</v>
      </c>
      <c r="O36" s="62">
        <v>0</v>
      </c>
      <c r="P36" s="62">
        <v>0</v>
      </c>
      <c r="Q36" s="62">
        <v>0</v>
      </c>
      <c r="R36" s="62">
        <v>0</v>
      </c>
      <c r="S36" s="62">
        <f t="shared" si="5"/>
        <v>0</v>
      </c>
      <c r="T36" s="62">
        <v>0</v>
      </c>
      <c r="U36" s="62">
        <v>0</v>
      </c>
      <c r="V36" s="62">
        <v>0</v>
      </c>
      <c r="W36" s="55">
        <v>0</v>
      </c>
      <c r="X36" s="62">
        <f t="shared" si="6"/>
        <v>0</v>
      </c>
      <c r="Y36" s="62">
        <v>0</v>
      </c>
      <c r="Z36" s="62">
        <v>0</v>
      </c>
      <c r="AA36" s="62">
        <v>0</v>
      </c>
      <c r="AB36" s="62">
        <v>0</v>
      </c>
      <c r="AC36" s="55">
        <v>0</v>
      </c>
      <c r="AD36" s="42">
        <v>0</v>
      </c>
      <c r="AE36" s="42">
        <v>0</v>
      </c>
      <c r="AF36" s="42">
        <v>0</v>
      </c>
      <c r="AG36" s="42">
        <v>0</v>
      </c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</row>
    <row r="37" spans="1:42">
      <c r="A37" s="49" t="str">
        <f t="shared" si="0"/>
        <v>52010060</v>
      </c>
      <c r="B37" s="50" t="s">
        <v>138</v>
      </c>
      <c r="C37" s="51"/>
      <c r="D37" s="52"/>
      <c r="E37" s="52" t="s">
        <v>139</v>
      </c>
      <c r="F37" s="53"/>
      <c r="G37" s="54">
        <f t="shared" si="1"/>
        <v>0</v>
      </c>
      <c r="H37" s="62">
        <v>0</v>
      </c>
      <c r="I37" s="62">
        <v>0</v>
      </c>
      <c r="J37" s="62">
        <f t="shared" si="2"/>
        <v>0</v>
      </c>
      <c r="K37" s="62">
        <f t="shared" si="3"/>
        <v>0</v>
      </c>
      <c r="L37" s="62">
        <v>0</v>
      </c>
      <c r="M37" s="62">
        <v>0</v>
      </c>
      <c r="N37" s="62">
        <f t="shared" si="4"/>
        <v>0</v>
      </c>
      <c r="O37" s="62">
        <v>0</v>
      </c>
      <c r="P37" s="62">
        <v>0</v>
      </c>
      <c r="Q37" s="62">
        <v>0</v>
      </c>
      <c r="R37" s="62">
        <v>0</v>
      </c>
      <c r="S37" s="62">
        <f t="shared" si="5"/>
        <v>0</v>
      </c>
      <c r="T37" s="62">
        <v>0</v>
      </c>
      <c r="U37" s="62">
        <v>0</v>
      </c>
      <c r="V37" s="62">
        <v>0</v>
      </c>
      <c r="W37" s="55">
        <v>0</v>
      </c>
      <c r="X37" s="62">
        <f t="shared" si="6"/>
        <v>0</v>
      </c>
      <c r="Y37" s="62">
        <v>0</v>
      </c>
      <c r="Z37" s="62">
        <v>0</v>
      </c>
      <c r="AA37" s="62">
        <v>0</v>
      </c>
      <c r="AB37" s="62">
        <v>0</v>
      </c>
      <c r="AC37" s="55">
        <v>0</v>
      </c>
      <c r="AD37" s="42">
        <v>0</v>
      </c>
      <c r="AE37" s="42">
        <v>0</v>
      </c>
      <c r="AF37" s="42">
        <v>0</v>
      </c>
      <c r="AG37" s="42">
        <v>0</v>
      </c>
      <c r="AH37" s="42">
        <v>0</v>
      </c>
      <c r="AI37" s="42">
        <v>0</v>
      </c>
      <c r="AJ37" s="42">
        <v>0</v>
      </c>
      <c r="AK37" s="42">
        <v>0</v>
      </c>
      <c r="AL37" s="42">
        <v>0</v>
      </c>
      <c r="AM37" s="42">
        <v>0</v>
      </c>
      <c r="AN37" s="42">
        <v>0</v>
      </c>
      <c r="AO37" s="42">
        <v>0</v>
      </c>
      <c r="AP37" s="42">
        <v>0</v>
      </c>
    </row>
    <row r="38" spans="1:42">
      <c r="A38" s="49" t="str">
        <f t="shared" si="0"/>
        <v>52010990</v>
      </c>
      <c r="B38" s="50" t="s">
        <v>140</v>
      </c>
      <c r="C38" s="51"/>
      <c r="D38" s="52"/>
      <c r="E38" s="52" t="s">
        <v>141</v>
      </c>
      <c r="F38" s="53"/>
      <c r="G38" s="54">
        <f t="shared" si="1"/>
        <v>213000</v>
      </c>
      <c r="H38" s="62">
        <v>2318000</v>
      </c>
      <c r="I38" s="62">
        <f>2318000-213000</f>
        <v>2105000</v>
      </c>
      <c r="J38" s="62">
        <f t="shared" si="2"/>
        <v>0</v>
      </c>
      <c r="K38" s="62">
        <f t="shared" si="3"/>
        <v>2105000</v>
      </c>
      <c r="L38" s="62">
        <v>0</v>
      </c>
      <c r="M38" s="62">
        <v>0</v>
      </c>
      <c r="N38" s="62">
        <f t="shared" si="4"/>
        <v>0</v>
      </c>
      <c r="O38" s="62">
        <v>0</v>
      </c>
      <c r="P38" s="62">
        <v>0</v>
      </c>
      <c r="Q38" s="62">
        <v>0</v>
      </c>
      <c r="R38" s="62">
        <v>0</v>
      </c>
      <c r="S38" s="62">
        <f t="shared" si="5"/>
        <v>0</v>
      </c>
      <c r="T38" s="62">
        <v>0</v>
      </c>
      <c r="U38" s="62">
        <v>0</v>
      </c>
      <c r="V38" s="62">
        <v>0</v>
      </c>
      <c r="W38" s="55">
        <v>0</v>
      </c>
      <c r="X38" s="62">
        <f t="shared" si="6"/>
        <v>100000</v>
      </c>
      <c r="Y38" s="62">
        <v>100000</v>
      </c>
      <c r="Z38" s="62">
        <v>0</v>
      </c>
      <c r="AA38" s="62">
        <v>0</v>
      </c>
      <c r="AB38" s="62">
        <v>0</v>
      </c>
      <c r="AC38" s="55">
        <v>70000</v>
      </c>
      <c r="AD38" s="42">
        <v>410000</v>
      </c>
      <c r="AE38" s="42">
        <v>100000</v>
      </c>
      <c r="AF38" s="42">
        <v>270000</v>
      </c>
      <c r="AG38" s="42">
        <v>100000</v>
      </c>
      <c r="AH38" s="42">
        <v>205000</v>
      </c>
      <c r="AI38" s="42">
        <v>100000</v>
      </c>
      <c r="AJ38" s="42">
        <v>150000</v>
      </c>
      <c r="AK38" s="42">
        <v>100000</v>
      </c>
      <c r="AL38" s="42">
        <v>100000</v>
      </c>
      <c r="AM38" s="42">
        <v>100000</v>
      </c>
      <c r="AN38" s="42">
        <v>100000</v>
      </c>
      <c r="AO38" s="42">
        <v>100000</v>
      </c>
      <c r="AP38" s="42">
        <v>100000</v>
      </c>
    </row>
    <row r="39" spans="1:42">
      <c r="A39" s="49" t="str">
        <f t="shared" si="0"/>
        <v/>
      </c>
      <c r="B39" s="63"/>
      <c r="C39" s="64"/>
      <c r="D39" s="65" t="s">
        <v>142</v>
      </c>
      <c r="E39" s="66"/>
      <c r="F39" s="67"/>
      <c r="G39" s="54">
        <f t="shared" si="1"/>
        <v>0</v>
      </c>
      <c r="H39" s="62"/>
      <c r="I39" s="62">
        <v>0</v>
      </c>
      <c r="J39" s="62">
        <f t="shared" si="2"/>
        <v>0</v>
      </c>
      <c r="K39" s="68">
        <f t="shared" si="3"/>
        <v>0</v>
      </c>
      <c r="L39" s="68"/>
      <c r="M39" s="68"/>
      <c r="N39" s="68">
        <f t="shared" si="4"/>
        <v>0</v>
      </c>
      <c r="O39" s="68"/>
      <c r="P39" s="68"/>
      <c r="Q39" s="68"/>
      <c r="R39" s="68"/>
      <c r="S39" s="68">
        <f t="shared" si="5"/>
        <v>0</v>
      </c>
      <c r="T39" s="68"/>
      <c r="U39" s="68"/>
      <c r="V39" s="68"/>
      <c r="W39" s="55"/>
      <c r="X39" s="68">
        <f t="shared" si="6"/>
        <v>0</v>
      </c>
      <c r="Y39" s="68">
        <v>0</v>
      </c>
      <c r="Z39" s="68">
        <v>0</v>
      </c>
      <c r="AA39" s="68">
        <v>0</v>
      </c>
      <c r="AB39" s="68">
        <v>0</v>
      </c>
      <c r="AC39" s="55">
        <v>0</v>
      </c>
      <c r="AD39" s="42">
        <v>0</v>
      </c>
      <c r="AE39" s="42">
        <v>0</v>
      </c>
      <c r="AF39" s="42">
        <v>0</v>
      </c>
      <c r="AG39" s="42">
        <v>0</v>
      </c>
      <c r="AH39" s="42">
        <v>0</v>
      </c>
      <c r="AI39" s="42">
        <v>0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42">
        <v>0</v>
      </c>
      <c r="AP39" s="42">
        <v>0</v>
      </c>
    </row>
    <row r="40" spans="1:42">
      <c r="A40" s="49" t="str">
        <f t="shared" si="0"/>
        <v>52011010</v>
      </c>
      <c r="B40" s="50" t="s">
        <v>143</v>
      </c>
      <c r="C40" s="51"/>
      <c r="D40" s="52"/>
      <c r="E40" s="52" t="s">
        <v>144</v>
      </c>
      <c r="F40" s="53"/>
      <c r="G40" s="54">
        <f t="shared" si="1"/>
        <v>0</v>
      </c>
      <c r="H40" s="62"/>
      <c r="I40" s="62">
        <v>0</v>
      </c>
      <c r="J40" s="62">
        <f t="shared" si="2"/>
        <v>0</v>
      </c>
      <c r="K40" s="62">
        <f t="shared" si="3"/>
        <v>0</v>
      </c>
      <c r="L40" s="62">
        <v>0</v>
      </c>
      <c r="M40" s="62">
        <v>0</v>
      </c>
      <c r="N40" s="62">
        <f t="shared" si="4"/>
        <v>0</v>
      </c>
      <c r="O40" s="62">
        <v>0</v>
      </c>
      <c r="P40" s="62">
        <v>0</v>
      </c>
      <c r="Q40" s="62">
        <v>0</v>
      </c>
      <c r="R40" s="62">
        <v>0</v>
      </c>
      <c r="S40" s="62">
        <f t="shared" si="5"/>
        <v>0</v>
      </c>
      <c r="T40" s="62">
        <v>0</v>
      </c>
      <c r="U40" s="62">
        <v>0</v>
      </c>
      <c r="V40" s="62">
        <v>0</v>
      </c>
      <c r="W40" s="55">
        <v>0</v>
      </c>
      <c r="X40" s="62">
        <f t="shared" si="6"/>
        <v>0</v>
      </c>
      <c r="Y40" s="62">
        <v>0</v>
      </c>
      <c r="Z40" s="62">
        <v>0</v>
      </c>
      <c r="AA40" s="62">
        <v>0</v>
      </c>
      <c r="AB40" s="62">
        <v>0</v>
      </c>
      <c r="AC40" s="55">
        <v>0</v>
      </c>
      <c r="AD40" s="42">
        <v>0</v>
      </c>
      <c r="AE40" s="42">
        <v>0</v>
      </c>
      <c r="AF40" s="42">
        <v>0</v>
      </c>
      <c r="AG40" s="42">
        <v>0</v>
      </c>
      <c r="AH40" s="42">
        <v>0</v>
      </c>
      <c r="AI40" s="42">
        <v>0</v>
      </c>
      <c r="AJ40" s="42">
        <v>0</v>
      </c>
      <c r="AK40" s="42">
        <v>0</v>
      </c>
      <c r="AL40" s="42">
        <v>0</v>
      </c>
      <c r="AM40" s="42">
        <v>0</v>
      </c>
      <c r="AN40" s="42">
        <v>0</v>
      </c>
      <c r="AO40" s="42">
        <v>0</v>
      </c>
      <c r="AP40" s="42">
        <v>0</v>
      </c>
    </row>
    <row r="41" spans="1:42">
      <c r="A41" s="49" t="str">
        <f t="shared" si="0"/>
        <v>52011020</v>
      </c>
      <c r="B41" s="50" t="s">
        <v>145</v>
      </c>
      <c r="C41" s="51"/>
      <c r="D41" s="52"/>
      <c r="E41" s="52" t="s">
        <v>146</v>
      </c>
      <c r="F41" s="53"/>
      <c r="G41" s="54">
        <f t="shared" si="1"/>
        <v>2175650</v>
      </c>
      <c r="H41" s="62">
        <v>116381000</v>
      </c>
      <c r="I41" s="62">
        <f>116381000-493400-90000-503838-1088412</f>
        <v>114205350</v>
      </c>
      <c r="J41" s="62">
        <f t="shared" si="2"/>
        <v>0</v>
      </c>
      <c r="K41" s="62">
        <f t="shared" si="3"/>
        <v>114205350</v>
      </c>
      <c r="L41" s="62">
        <v>1253350</v>
      </c>
      <c r="M41" s="62">
        <v>1575000</v>
      </c>
      <c r="N41" s="62">
        <f t="shared" si="4"/>
        <v>5870000</v>
      </c>
      <c r="O41" s="62">
        <v>554000</v>
      </c>
      <c r="P41" s="62">
        <v>2046000</v>
      </c>
      <c r="Q41" s="62">
        <v>1499000</v>
      </c>
      <c r="R41" s="62">
        <v>1771000</v>
      </c>
      <c r="S41" s="62">
        <f t="shared" si="5"/>
        <v>6032000</v>
      </c>
      <c r="T41" s="62">
        <v>585000</v>
      </c>
      <c r="U41" s="62">
        <v>2568000</v>
      </c>
      <c r="V41" s="62">
        <v>2167000</v>
      </c>
      <c r="W41" s="55">
        <v>712000</v>
      </c>
      <c r="X41" s="62">
        <f t="shared" si="6"/>
        <v>8033000</v>
      </c>
      <c r="Y41" s="62">
        <v>702000</v>
      </c>
      <c r="Z41" s="62">
        <v>4314000</v>
      </c>
      <c r="AA41" s="62">
        <v>2122000</v>
      </c>
      <c r="AB41" s="62">
        <v>895000</v>
      </c>
      <c r="AC41" s="55">
        <v>8117000</v>
      </c>
      <c r="AD41" s="42">
        <v>10039000</v>
      </c>
      <c r="AE41" s="42">
        <v>6583000</v>
      </c>
      <c r="AF41" s="42">
        <v>11742000</v>
      </c>
      <c r="AG41" s="42">
        <v>7316000</v>
      </c>
      <c r="AH41" s="42">
        <v>9524000</v>
      </c>
      <c r="AI41" s="42">
        <v>4856000</v>
      </c>
      <c r="AJ41" s="42">
        <v>5242000</v>
      </c>
      <c r="AK41" s="42">
        <v>5463000</v>
      </c>
      <c r="AL41" s="42">
        <v>5171000</v>
      </c>
      <c r="AM41" s="42">
        <v>4515000</v>
      </c>
      <c r="AN41" s="42">
        <v>4636000</v>
      </c>
      <c r="AO41" s="42">
        <v>4655000</v>
      </c>
      <c r="AP41" s="42">
        <v>3583000</v>
      </c>
    </row>
    <row r="42" spans="1:42">
      <c r="A42" s="49" t="str">
        <f t="shared" si="0"/>
        <v/>
      </c>
      <c r="B42" s="63"/>
      <c r="C42" s="64"/>
      <c r="D42" s="65" t="s">
        <v>147</v>
      </c>
      <c r="E42" s="66"/>
      <c r="F42" s="67"/>
      <c r="G42" s="54">
        <f t="shared" si="1"/>
        <v>0</v>
      </c>
      <c r="H42" s="62"/>
      <c r="I42" s="62">
        <v>0</v>
      </c>
      <c r="J42" s="62">
        <f t="shared" si="2"/>
        <v>0</v>
      </c>
      <c r="K42" s="68">
        <f t="shared" si="3"/>
        <v>0</v>
      </c>
      <c r="L42" s="68"/>
      <c r="M42" s="68"/>
      <c r="N42" s="68">
        <f t="shared" si="4"/>
        <v>0</v>
      </c>
      <c r="O42" s="68"/>
      <c r="P42" s="68"/>
      <c r="Q42" s="68"/>
      <c r="R42" s="68"/>
      <c r="S42" s="68">
        <f t="shared" si="5"/>
        <v>0</v>
      </c>
      <c r="T42" s="68"/>
      <c r="U42" s="68"/>
      <c r="V42" s="68"/>
      <c r="W42" s="55"/>
      <c r="X42" s="68">
        <f t="shared" si="6"/>
        <v>0</v>
      </c>
      <c r="Y42" s="68">
        <v>0</v>
      </c>
      <c r="Z42" s="68">
        <v>0</v>
      </c>
      <c r="AA42" s="68">
        <v>0</v>
      </c>
      <c r="AB42" s="68">
        <v>0</v>
      </c>
      <c r="AC42" s="55">
        <v>0</v>
      </c>
      <c r="AD42" s="42">
        <v>0</v>
      </c>
      <c r="AE42" s="42">
        <v>0</v>
      </c>
      <c r="AF42" s="42">
        <v>0</v>
      </c>
      <c r="AG42" s="42">
        <v>0</v>
      </c>
      <c r="AH42" s="42">
        <v>0</v>
      </c>
      <c r="AI42" s="42">
        <v>0</v>
      </c>
      <c r="AJ42" s="42">
        <v>0</v>
      </c>
      <c r="AK42" s="42">
        <v>0</v>
      </c>
      <c r="AL42" s="42">
        <v>0</v>
      </c>
      <c r="AM42" s="42">
        <v>0</v>
      </c>
      <c r="AN42" s="42">
        <v>0</v>
      </c>
      <c r="AO42" s="42">
        <v>0</v>
      </c>
      <c r="AP42" s="42">
        <v>0</v>
      </c>
    </row>
    <row r="43" spans="1:42">
      <c r="A43" s="49" t="str">
        <f t="shared" si="0"/>
        <v>52012010</v>
      </c>
      <c r="B43" s="50" t="s">
        <v>148</v>
      </c>
      <c r="C43" s="51"/>
      <c r="D43" s="52"/>
      <c r="E43" s="52" t="s">
        <v>149</v>
      </c>
      <c r="F43" s="53"/>
      <c r="G43" s="54">
        <f t="shared" si="1"/>
        <v>-706400</v>
      </c>
      <c r="H43" s="55">
        <v>2987000</v>
      </c>
      <c r="I43" s="55">
        <f>2987000+213000+493400</f>
        <v>3693400</v>
      </c>
      <c r="J43" s="55">
        <f t="shared" si="2"/>
        <v>0</v>
      </c>
      <c r="K43" s="55">
        <f t="shared" si="3"/>
        <v>3693400</v>
      </c>
      <c r="L43" s="55">
        <v>22800</v>
      </c>
      <c r="M43" s="55">
        <v>45600</v>
      </c>
      <c r="N43" s="55">
        <f t="shared" si="4"/>
        <v>856000</v>
      </c>
      <c r="O43" s="55">
        <v>36000</v>
      </c>
      <c r="P43" s="55">
        <v>250000</v>
      </c>
      <c r="Q43" s="55">
        <v>320000</v>
      </c>
      <c r="R43" s="55">
        <v>250000</v>
      </c>
      <c r="S43" s="55">
        <f t="shared" si="5"/>
        <v>216000</v>
      </c>
      <c r="T43" s="55">
        <v>0</v>
      </c>
      <c r="U43" s="55">
        <v>0</v>
      </c>
      <c r="V43" s="55">
        <v>36000</v>
      </c>
      <c r="W43" s="55">
        <v>180000</v>
      </c>
      <c r="X43" s="55">
        <f t="shared" si="6"/>
        <v>1069000</v>
      </c>
      <c r="Y43" s="55">
        <v>42000</v>
      </c>
      <c r="Z43" s="55">
        <v>433000</v>
      </c>
      <c r="AA43" s="55">
        <v>320000</v>
      </c>
      <c r="AB43" s="55">
        <v>274000</v>
      </c>
      <c r="AC43" s="55">
        <v>120000</v>
      </c>
      <c r="AD43" s="42">
        <v>120000</v>
      </c>
      <c r="AE43" s="42">
        <v>72000</v>
      </c>
      <c r="AF43" s="42">
        <v>150000</v>
      </c>
      <c r="AG43" s="42">
        <v>120000</v>
      </c>
      <c r="AH43" s="42">
        <v>120000</v>
      </c>
      <c r="AI43" s="42">
        <v>72000</v>
      </c>
      <c r="AJ43" s="42">
        <v>96000</v>
      </c>
      <c r="AK43" s="42">
        <v>120000</v>
      </c>
      <c r="AL43" s="42">
        <v>100000</v>
      </c>
      <c r="AM43" s="42">
        <v>22000</v>
      </c>
      <c r="AN43" s="42">
        <v>150000</v>
      </c>
      <c r="AO43" s="42">
        <v>150000</v>
      </c>
      <c r="AP43" s="42">
        <v>72000</v>
      </c>
    </row>
    <row r="44" spans="1:42">
      <c r="A44" s="49" t="str">
        <f t="shared" si="0"/>
        <v>52012020</v>
      </c>
      <c r="B44" s="50" t="s">
        <v>150</v>
      </c>
      <c r="C44" s="51"/>
      <c r="D44" s="52"/>
      <c r="E44" s="52" t="s">
        <v>151</v>
      </c>
      <c r="F44" s="53"/>
      <c r="G44" s="54">
        <f t="shared" si="1"/>
        <v>-90000</v>
      </c>
      <c r="H44" s="55">
        <v>3151000</v>
      </c>
      <c r="I44" s="55">
        <f>3151000+90000</f>
        <v>3241000</v>
      </c>
      <c r="J44" s="55">
        <f t="shared" si="2"/>
        <v>0</v>
      </c>
      <c r="K44" s="55">
        <f t="shared" si="3"/>
        <v>3241000</v>
      </c>
      <c r="L44" s="55">
        <v>0</v>
      </c>
      <c r="M44" s="55">
        <v>0</v>
      </c>
      <c r="N44" s="55">
        <f t="shared" si="4"/>
        <v>0</v>
      </c>
      <c r="O44" s="55">
        <v>0</v>
      </c>
      <c r="P44" s="55">
        <v>0</v>
      </c>
      <c r="Q44" s="55">
        <v>0</v>
      </c>
      <c r="R44" s="55">
        <v>0</v>
      </c>
      <c r="S44" s="55">
        <f t="shared" si="5"/>
        <v>0</v>
      </c>
      <c r="T44" s="55">
        <v>0</v>
      </c>
      <c r="U44" s="55">
        <v>0</v>
      </c>
      <c r="V44" s="55">
        <v>0</v>
      </c>
      <c r="W44" s="55">
        <v>0</v>
      </c>
      <c r="X44" s="55">
        <f t="shared" si="6"/>
        <v>600000</v>
      </c>
      <c r="Y44" s="55">
        <v>0</v>
      </c>
      <c r="Z44" s="55">
        <v>0</v>
      </c>
      <c r="AA44" s="55">
        <v>600000</v>
      </c>
      <c r="AB44" s="55">
        <v>0</v>
      </c>
      <c r="AC44" s="55">
        <v>250000</v>
      </c>
      <c r="AD44" s="42">
        <v>350000</v>
      </c>
      <c r="AE44" s="42">
        <v>300000</v>
      </c>
      <c r="AF44" s="55">
        <v>250000</v>
      </c>
      <c r="AG44" s="42">
        <v>256000</v>
      </c>
      <c r="AH44" s="42">
        <v>350000</v>
      </c>
      <c r="AI44" s="42">
        <v>280000</v>
      </c>
      <c r="AJ44" s="42">
        <v>250000</v>
      </c>
      <c r="AK44" s="42">
        <v>0</v>
      </c>
      <c r="AL44" s="42">
        <v>0</v>
      </c>
      <c r="AM44" s="42">
        <v>15000</v>
      </c>
      <c r="AN44" s="42">
        <v>300000</v>
      </c>
      <c r="AO44" s="42">
        <v>20000</v>
      </c>
      <c r="AP44" s="42">
        <v>20000</v>
      </c>
    </row>
    <row r="45" spans="1:42">
      <c r="A45" s="49" t="str">
        <f t="shared" si="0"/>
        <v>52012030</v>
      </c>
      <c r="B45" s="63" t="s">
        <v>152</v>
      </c>
      <c r="C45" s="69"/>
      <c r="D45" s="66"/>
      <c r="E45" s="66" t="s">
        <v>153</v>
      </c>
      <c r="F45" s="67"/>
      <c r="G45" s="54">
        <f t="shared" si="1"/>
        <v>0</v>
      </c>
      <c r="H45" s="62">
        <v>0</v>
      </c>
      <c r="I45" s="62">
        <v>0</v>
      </c>
      <c r="J45" s="62">
        <f t="shared" si="2"/>
        <v>0</v>
      </c>
      <c r="K45" s="62">
        <f t="shared" si="3"/>
        <v>0</v>
      </c>
      <c r="L45" s="62">
        <v>0</v>
      </c>
      <c r="M45" s="62">
        <v>0</v>
      </c>
      <c r="N45" s="62">
        <f t="shared" si="4"/>
        <v>0</v>
      </c>
      <c r="O45" s="62">
        <v>0</v>
      </c>
      <c r="P45" s="62">
        <v>0</v>
      </c>
      <c r="Q45" s="62">
        <v>0</v>
      </c>
      <c r="R45" s="62">
        <v>0</v>
      </c>
      <c r="S45" s="62">
        <f t="shared" si="5"/>
        <v>0</v>
      </c>
      <c r="T45" s="62">
        <v>0</v>
      </c>
      <c r="U45" s="62">
        <v>0</v>
      </c>
      <c r="V45" s="62">
        <v>0</v>
      </c>
      <c r="W45" s="55">
        <v>0</v>
      </c>
      <c r="X45" s="62">
        <f t="shared" si="6"/>
        <v>0</v>
      </c>
      <c r="Y45" s="62">
        <v>0</v>
      </c>
      <c r="Z45" s="62">
        <v>0</v>
      </c>
      <c r="AA45" s="62">
        <v>0</v>
      </c>
      <c r="AB45" s="62">
        <v>0</v>
      </c>
      <c r="AC45" s="55">
        <v>0</v>
      </c>
      <c r="AD45" s="42">
        <v>0</v>
      </c>
      <c r="AE45" s="42">
        <v>0</v>
      </c>
      <c r="AF45" s="42">
        <v>0</v>
      </c>
      <c r="AG45" s="42">
        <v>0</v>
      </c>
      <c r="AH45" s="42">
        <v>0</v>
      </c>
      <c r="AI45" s="42">
        <v>0</v>
      </c>
      <c r="AJ45" s="42">
        <v>0</v>
      </c>
      <c r="AK45" s="42">
        <v>0</v>
      </c>
      <c r="AL45" s="42">
        <v>0</v>
      </c>
      <c r="AM45" s="42">
        <v>0</v>
      </c>
      <c r="AN45" s="42">
        <v>0</v>
      </c>
      <c r="AO45" s="42">
        <v>0</v>
      </c>
      <c r="AP45" s="42">
        <v>0</v>
      </c>
    </row>
    <row r="46" spans="1:42">
      <c r="A46" s="49" t="str">
        <f t="shared" si="0"/>
        <v>52012040</v>
      </c>
      <c r="B46" s="50" t="s">
        <v>154</v>
      </c>
      <c r="C46" s="51"/>
      <c r="D46" s="52"/>
      <c r="E46" s="52" t="s">
        <v>155</v>
      </c>
      <c r="F46" s="53"/>
      <c r="G46" s="54">
        <f t="shared" si="1"/>
        <v>0</v>
      </c>
      <c r="H46" s="55">
        <v>0</v>
      </c>
      <c r="I46" s="55">
        <v>0</v>
      </c>
      <c r="J46" s="55">
        <f t="shared" si="2"/>
        <v>0</v>
      </c>
      <c r="K46" s="55">
        <f t="shared" si="3"/>
        <v>0</v>
      </c>
      <c r="L46" s="55">
        <v>0</v>
      </c>
      <c r="M46" s="55">
        <v>0</v>
      </c>
      <c r="N46" s="55">
        <f t="shared" si="4"/>
        <v>0</v>
      </c>
      <c r="O46" s="55">
        <v>0</v>
      </c>
      <c r="P46" s="55">
        <v>0</v>
      </c>
      <c r="Q46" s="55">
        <v>0</v>
      </c>
      <c r="R46" s="55">
        <v>0</v>
      </c>
      <c r="S46" s="55">
        <f t="shared" si="5"/>
        <v>0</v>
      </c>
      <c r="T46" s="55">
        <v>0</v>
      </c>
      <c r="U46" s="55">
        <v>0</v>
      </c>
      <c r="V46" s="55">
        <v>0</v>
      </c>
      <c r="W46" s="55">
        <v>0</v>
      </c>
      <c r="X46" s="55">
        <f t="shared" si="6"/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42">
        <v>0</v>
      </c>
      <c r="AE46" s="42">
        <v>0</v>
      </c>
      <c r="AF46" s="42">
        <v>0</v>
      </c>
      <c r="AG46" s="42">
        <v>0</v>
      </c>
      <c r="AH46" s="42">
        <v>0</v>
      </c>
      <c r="AI46" s="42">
        <v>0</v>
      </c>
      <c r="AJ46" s="42">
        <v>0</v>
      </c>
      <c r="AK46" s="42">
        <v>0</v>
      </c>
      <c r="AL46" s="42">
        <v>0</v>
      </c>
      <c r="AM46" s="42">
        <v>0</v>
      </c>
      <c r="AN46" s="42">
        <v>0</v>
      </c>
      <c r="AO46" s="42">
        <v>0</v>
      </c>
      <c r="AP46" s="42">
        <v>0</v>
      </c>
    </row>
    <row r="47" spans="1:42">
      <c r="A47" s="49" t="str">
        <f t="shared" si="0"/>
        <v>52012050</v>
      </c>
      <c r="B47" s="50" t="s">
        <v>156</v>
      </c>
      <c r="C47" s="51"/>
      <c r="D47" s="52"/>
      <c r="E47" s="52" t="s">
        <v>157</v>
      </c>
      <c r="F47" s="53"/>
      <c r="G47" s="54">
        <f t="shared" si="1"/>
        <v>-5690000</v>
      </c>
      <c r="H47" s="62">
        <v>8378000</v>
      </c>
      <c r="I47" s="62">
        <f>8378000+149000+1035600+503838+405000+1086817+1300100+1209645</f>
        <v>14068000</v>
      </c>
      <c r="J47" s="55">
        <f t="shared" si="2"/>
        <v>0</v>
      </c>
      <c r="K47" s="55">
        <f t="shared" si="3"/>
        <v>14068000</v>
      </c>
      <c r="L47" s="55">
        <v>0</v>
      </c>
      <c r="M47" s="55">
        <v>0</v>
      </c>
      <c r="N47" s="55">
        <f t="shared" si="4"/>
        <v>0</v>
      </c>
      <c r="O47" s="55">
        <v>0</v>
      </c>
      <c r="P47" s="55">
        <v>0</v>
      </c>
      <c r="Q47" s="55">
        <v>0</v>
      </c>
      <c r="R47" s="55">
        <v>0</v>
      </c>
      <c r="S47" s="55">
        <f t="shared" si="5"/>
        <v>0</v>
      </c>
      <c r="T47" s="55">
        <v>0</v>
      </c>
      <c r="U47" s="55">
        <v>0</v>
      </c>
      <c r="V47" s="55">
        <v>0</v>
      </c>
      <c r="W47" s="55">
        <v>0</v>
      </c>
      <c r="X47" s="55">
        <f t="shared" si="6"/>
        <v>8378000</v>
      </c>
      <c r="Y47" s="55">
        <v>0</v>
      </c>
      <c r="Z47" s="55">
        <v>8378000</v>
      </c>
      <c r="AA47" s="55">
        <v>0</v>
      </c>
      <c r="AB47" s="55">
        <v>0</v>
      </c>
      <c r="AC47" s="55">
        <v>300000</v>
      </c>
      <c r="AD47" s="42">
        <v>500000</v>
      </c>
      <c r="AE47" s="42">
        <v>350000</v>
      </c>
      <c r="AF47" s="42">
        <v>700000</v>
      </c>
      <c r="AG47" s="42">
        <v>360000</v>
      </c>
      <c r="AH47" s="42">
        <v>580000</v>
      </c>
      <c r="AI47" s="42">
        <v>420000</v>
      </c>
      <c r="AJ47" s="42">
        <v>200000</v>
      </c>
      <c r="AK47" s="42">
        <v>650000</v>
      </c>
      <c r="AL47" s="42">
        <v>700000</v>
      </c>
      <c r="AM47" s="42">
        <v>500000</v>
      </c>
      <c r="AN47" s="42">
        <v>250000</v>
      </c>
      <c r="AO47" s="42">
        <v>80000</v>
      </c>
      <c r="AP47" s="42">
        <v>100000</v>
      </c>
    </row>
    <row r="48" spans="1:42">
      <c r="A48" s="49" t="str">
        <f t="shared" si="0"/>
        <v>52012060</v>
      </c>
      <c r="B48" s="70" t="s">
        <v>158</v>
      </c>
      <c r="C48" s="51"/>
      <c r="D48" s="52"/>
      <c r="E48" s="52" t="s">
        <v>159</v>
      </c>
      <c r="F48" s="53"/>
      <c r="G48" s="54">
        <f t="shared" si="1"/>
        <v>149000</v>
      </c>
      <c r="H48" s="55">
        <v>480000</v>
      </c>
      <c r="I48" s="55">
        <f>480000-149000</f>
        <v>331000</v>
      </c>
      <c r="J48" s="55">
        <f t="shared" si="2"/>
        <v>0</v>
      </c>
      <c r="K48" s="55">
        <f t="shared" si="3"/>
        <v>331000</v>
      </c>
      <c r="L48" s="55">
        <v>14400</v>
      </c>
      <c r="M48" s="55">
        <v>14400</v>
      </c>
      <c r="N48" s="55">
        <f t="shared" si="4"/>
        <v>42800</v>
      </c>
      <c r="O48" s="55">
        <v>14400</v>
      </c>
      <c r="P48" s="55">
        <v>0</v>
      </c>
      <c r="Q48" s="55">
        <v>14400</v>
      </c>
      <c r="R48" s="55">
        <v>14000</v>
      </c>
      <c r="S48" s="55">
        <f t="shared" si="5"/>
        <v>48800</v>
      </c>
      <c r="T48" s="55">
        <v>12000</v>
      </c>
      <c r="U48" s="55">
        <v>4800</v>
      </c>
      <c r="V48" s="55">
        <v>18000</v>
      </c>
      <c r="W48" s="55">
        <v>14000</v>
      </c>
      <c r="X48" s="55">
        <f t="shared" si="6"/>
        <v>55000</v>
      </c>
      <c r="Y48" s="55">
        <v>12000</v>
      </c>
      <c r="Z48" s="55">
        <v>15000</v>
      </c>
      <c r="AA48" s="55">
        <v>14000</v>
      </c>
      <c r="AB48" s="55">
        <v>14000</v>
      </c>
      <c r="AC48" s="55">
        <v>28800</v>
      </c>
      <c r="AD48" s="42">
        <v>30000</v>
      </c>
      <c r="AE48" s="42">
        <v>0</v>
      </c>
      <c r="AF48" s="42">
        <v>0</v>
      </c>
      <c r="AG48" s="42">
        <v>0</v>
      </c>
      <c r="AH48" s="42">
        <v>20000</v>
      </c>
      <c r="AI48" s="42">
        <v>0</v>
      </c>
      <c r="AJ48" s="42">
        <v>0</v>
      </c>
      <c r="AK48" s="42">
        <v>24000</v>
      </c>
      <c r="AL48" s="42">
        <v>0</v>
      </c>
      <c r="AM48" s="42">
        <v>28800</v>
      </c>
      <c r="AN48" s="42">
        <v>0</v>
      </c>
      <c r="AO48" s="42">
        <v>0</v>
      </c>
      <c r="AP48" s="42">
        <v>24000</v>
      </c>
    </row>
    <row r="49" spans="1:42">
      <c r="A49" s="49" t="str">
        <f t="shared" si="0"/>
        <v>52012070</v>
      </c>
      <c r="B49" s="71" t="s">
        <v>160</v>
      </c>
      <c r="C49" s="51"/>
      <c r="D49" s="52"/>
      <c r="E49" s="53" t="s">
        <v>161</v>
      </c>
      <c r="F49" s="53"/>
      <c r="G49" s="54">
        <f t="shared" si="1"/>
        <v>1035600</v>
      </c>
      <c r="H49" s="55">
        <v>2400000</v>
      </c>
      <c r="I49" s="55">
        <f>2400000-1035600</f>
        <v>1364400</v>
      </c>
      <c r="J49" s="55">
        <f t="shared" si="2"/>
        <v>0</v>
      </c>
      <c r="K49" s="55">
        <f t="shared" si="3"/>
        <v>1364400</v>
      </c>
      <c r="L49" s="55">
        <v>72000</v>
      </c>
      <c r="M49" s="55">
        <v>12000</v>
      </c>
      <c r="N49" s="55">
        <f t="shared" si="4"/>
        <v>120000</v>
      </c>
      <c r="O49" s="55">
        <v>36000</v>
      </c>
      <c r="P49" s="55">
        <v>36000</v>
      </c>
      <c r="Q49" s="55">
        <v>36000</v>
      </c>
      <c r="R49" s="55">
        <v>12000</v>
      </c>
      <c r="S49" s="55">
        <f t="shared" si="5"/>
        <v>54000</v>
      </c>
      <c r="T49" s="55">
        <v>12000</v>
      </c>
      <c r="U49" s="55">
        <v>12000</v>
      </c>
      <c r="V49" s="55">
        <v>18000</v>
      </c>
      <c r="W49" s="55">
        <v>12000</v>
      </c>
      <c r="X49" s="55">
        <f t="shared" si="6"/>
        <v>96000</v>
      </c>
      <c r="Y49" s="55">
        <v>36000</v>
      </c>
      <c r="Z49" s="55">
        <v>12000</v>
      </c>
      <c r="AA49" s="55">
        <v>36000</v>
      </c>
      <c r="AB49" s="55">
        <v>12000</v>
      </c>
      <c r="AC49" s="55">
        <v>60000</v>
      </c>
      <c r="AD49" s="42">
        <v>120000</v>
      </c>
      <c r="AE49" s="42">
        <v>72000</v>
      </c>
      <c r="AF49" s="42">
        <v>127200</v>
      </c>
      <c r="AG49" s="42">
        <v>79000</v>
      </c>
      <c r="AH49" s="42">
        <v>120000</v>
      </c>
      <c r="AI49" s="42">
        <v>60000</v>
      </c>
      <c r="AJ49" s="42">
        <v>60000</v>
      </c>
      <c r="AK49" s="42">
        <v>48000</v>
      </c>
      <c r="AL49" s="42">
        <v>60000</v>
      </c>
      <c r="AM49" s="42">
        <v>48200</v>
      </c>
      <c r="AN49" s="42">
        <v>60000</v>
      </c>
      <c r="AO49" s="42">
        <v>60000</v>
      </c>
      <c r="AP49" s="42">
        <v>36000</v>
      </c>
    </row>
    <row r="50" spans="1:42">
      <c r="A50" s="49" t="str">
        <f t="shared" si="0"/>
        <v>52012990</v>
      </c>
      <c r="B50" s="50" t="s">
        <v>162</v>
      </c>
      <c r="C50" s="51"/>
      <c r="D50" s="52"/>
      <c r="E50" s="52" t="s">
        <v>163</v>
      </c>
      <c r="F50" s="53"/>
      <c r="G50" s="54">
        <f t="shared" si="1"/>
        <v>405000</v>
      </c>
      <c r="H50" s="55">
        <v>905000</v>
      </c>
      <c r="I50" s="55">
        <f>905000-405000</f>
        <v>500000</v>
      </c>
      <c r="J50" s="55">
        <f t="shared" si="2"/>
        <v>0</v>
      </c>
      <c r="K50" s="55">
        <f t="shared" si="3"/>
        <v>500000</v>
      </c>
      <c r="L50" s="55">
        <v>0</v>
      </c>
      <c r="M50" s="55">
        <v>0</v>
      </c>
      <c r="N50" s="55">
        <f t="shared" si="4"/>
        <v>0</v>
      </c>
      <c r="O50" s="55">
        <v>0</v>
      </c>
      <c r="P50" s="55">
        <v>0</v>
      </c>
      <c r="Q50" s="55">
        <v>0</v>
      </c>
      <c r="R50" s="55">
        <v>0</v>
      </c>
      <c r="S50" s="55">
        <f t="shared" si="5"/>
        <v>0</v>
      </c>
      <c r="T50" s="55">
        <v>0</v>
      </c>
      <c r="U50" s="55">
        <v>0</v>
      </c>
      <c r="V50" s="55">
        <v>0</v>
      </c>
      <c r="W50" s="55">
        <v>0</v>
      </c>
      <c r="X50" s="55">
        <f t="shared" si="6"/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42">
        <v>50000</v>
      </c>
      <c r="AE50" s="42">
        <v>30000</v>
      </c>
      <c r="AF50" s="42">
        <v>100000</v>
      </c>
      <c r="AG50" s="42">
        <v>30000</v>
      </c>
      <c r="AH50" s="42">
        <v>50000</v>
      </c>
      <c r="AI50" s="42">
        <v>30000</v>
      </c>
      <c r="AJ50" s="42">
        <v>30000</v>
      </c>
      <c r="AK50" s="42">
        <v>30000</v>
      </c>
      <c r="AL50" s="42">
        <v>30000</v>
      </c>
      <c r="AM50" s="42">
        <v>30000</v>
      </c>
      <c r="AN50" s="42">
        <v>30000</v>
      </c>
      <c r="AO50" s="42">
        <v>30000</v>
      </c>
      <c r="AP50" s="42">
        <v>30000</v>
      </c>
    </row>
    <row r="51" spans="1:42">
      <c r="A51" s="49" t="str">
        <f t="shared" si="0"/>
        <v/>
      </c>
      <c r="B51" s="50"/>
      <c r="C51" s="51"/>
      <c r="D51" s="45" t="s">
        <v>164</v>
      </c>
      <c r="E51" s="52"/>
      <c r="F51" s="53"/>
      <c r="G51" s="54">
        <f t="shared" si="1"/>
        <v>0</v>
      </c>
      <c r="H51" s="55"/>
      <c r="I51" s="55">
        <v>0</v>
      </c>
      <c r="J51" s="55">
        <f t="shared" si="2"/>
        <v>0</v>
      </c>
      <c r="K51" s="41">
        <f t="shared" si="3"/>
        <v>0</v>
      </c>
      <c r="L51" s="41"/>
      <c r="M51" s="41"/>
      <c r="N51" s="41">
        <f t="shared" si="4"/>
        <v>0</v>
      </c>
      <c r="O51" s="41"/>
      <c r="P51" s="41"/>
      <c r="Q51" s="41"/>
      <c r="R51" s="41"/>
      <c r="S51" s="41">
        <f t="shared" si="5"/>
        <v>0</v>
      </c>
      <c r="T51" s="41"/>
      <c r="U51" s="41"/>
      <c r="V51" s="41"/>
      <c r="W51" s="55"/>
      <c r="X51" s="41">
        <f t="shared" si="6"/>
        <v>0</v>
      </c>
      <c r="Y51" s="41">
        <v>0</v>
      </c>
      <c r="Z51" s="41">
        <v>0</v>
      </c>
      <c r="AA51" s="41">
        <v>0</v>
      </c>
      <c r="AB51" s="41">
        <v>0</v>
      </c>
      <c r="AC51" s="55">
        <v>0</v>
      </c>
      <c r="AD51" s="42">
        <v>0</v>
      </c>
      <c r="AE51" s="42">
        <v>0</v>
      </c>
      <c r="AF51" s="42">
        <v>0</v>
      </c>
      <c r="AG51" s="42">
        <v>0</v>
      </c>
      <c r="AH51" s="42">
        <v>0</v>
      </c>
      <c r="AI51" s="42">
        <v>0</v>
      </c>
      <c r="AJ51" s="42">
        <v>0</v>
      </c>
      <c r="AK51" s="42">
        <v>0</v>
      </c>
      <c r="AL51" s="42">
        <v>0</v>
      </c>
      <c r="AM51" s="42">
        <v>0</v>
      </c>
      <c r="AN51" s="42">
        <v>0</v>
      </c>
      <c r="AO51" s="42">
        <v>0</v>
      </c>
      <c r="AP51" s="42">
        <v>0</v>
      </c>
    </row>
    <row r="52" spans="1:42">
      <c r="A52" s="49" t="str">
        <f t="shared" si="0"/>
        <v>52013010</v>
      </c>
      <c r="B52" s="50" t="s">
        <v>165</v>
      </c>
      <c r="C52" s="51"/>
      <c r="D52" s="52"/>
      <c r="E52" s="52" t="s">
        <v>166</v>
      </c>
      <c r="F52" s="53"/>
      <c r="G52" s="54">
        <f t="shared" si="1"/>
        <v>0</v>
      </c>
      <c r="H52" s="55"/>
      <c r="I52" s="55">
        <v>0</v>
      </c>
      <c r="J52" s="55">
        <f t="shared" si="2"/>
        <v>0</v>
      </c>
      <c r="K52" s="55">
        <f t="shared" si="3"/>
        <v>0</v>
      </c>
      <c r="L52" s="55">
        <v>0</v>
      </c>
      <c r="M52" s="55">
        <v>0</v>
      </c>
      <c r="N52" s="55">
        <f t="shared" si="4"/>
        <v>0</v>
      </c>
      <c r="O52" s="55">
        <v>0</v>
      </c>
      <c r="P52" s="55">
        <v>0</v>
      </c>
      <c r="Q52" s="55">
        <v>0</v>
      </c>
      <c r="R52" s="55">
        <v>0</v>
      </c>
      <c r="S52" s="55">
        <f t="shared" si="5"/>
        <v>0</v>
      </c>
      <c r="T52" s="55">
        <v>0</v>
      </c>
      <c r="U52" s="55">
        <v>0</v>
      </c>
      <c r="V52" s="55">
        <v>0</v>
      </c>
      <c r="W52" s="55">
        <v>0</v>
      </c>
      <c r="X52" s="55">
        <f t="shared" si="6"/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42">
        <v>0</v>
      </c>
      <c r="AE52" s="42">
        <v>0</v>
      </c>
      <c r="AF52" s="42">
        <v>0</v>
      </c>
      <c r="AG52" s="42">
        <v>0</v>
      </c>
      <c r="AH52" s="42">
        <v>0</v>
      </c>
      <c r="AI52" s="42">
        <v>0</v>
      </c>
      <c r="AJ52" s="42">
        <v>0</v>
      </c>
      <c r="AK52" s="42">
        <v>0</v>
      </c>
      <c r="AL52" s="42">
        <v>0</v>
      </c>
      <c r="AM52" s="42">
        <v>0</v>
      </c>
      <c r="AN52" s="42">
        <v>0</v>
      </c>
      <c r="AO52" s="42">
        <v>0</v>
      </c>
      <c r="AP52" s="42">
        <v>0</v>
      </c>
    </row>
    <row r="53" spans="1:42">
      <c r="A53" s="49" t="str">
        <f t="shared" si="0"/>
        <v>52013020</v>
      </c>
      <c r="B53" s="50" t="s">
        <v>167</v>
      </c>
      <c r="C53" s="51"/>
      <c r="D53" s="52"/>
      <c r="E53" s="52" t="s">
        <v>168</v>
      </c>
      <c r="F53" s="53"/>
      <c r="G53" s="54">
        <f t="shared" si="1"/>
        <v>0</v>
      </c>
      <c r="H53" s="55"/>
      <c r="I53" s="55">
        <v>0</v>
      </c>
      <c r="J53" s="55">
        <f t="shared" si="2"/>
        <v>0</v>
      </c>
      <c r="K53" s="55">
        <f t="shared" si="3"/>
        <v>0</v>
      </c>
      <c r="L53" s="55">
        <v>0</v>
      </c>
      <c r="M53" s="55">
        <v>0</v>
      </c>
      <c r="N53" s="55">
        <f t="shared" si="4"/>
        <v>0</v>
      </c>
      <c r="O53" s="55">
        <v>0</v>
      </c>
      <c r="P53" s="55">
        <v>0</v>
      </c>
      <c r="Q53" s="55">
        <v>0</v>
      </c>
      <c r="R53" s="55">
        <v>0</v>
      </c>
      <c r="S53" s="55">
        <f t="shared" si="5"/>
        <v>0</v>
      </c>
      <c r="T53" s="55">
        <v>0</v>
      </c>
      <c r="U53" s="55">
        <v>0</v>
      </c>
      <c r="V53" s="55">
        <v>0</v>
      </c>
      <c r="W53" s="55">
        <v>0</v>
      </c>
      <c r="X53" s="55">
        <f t="shared" si="6"/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42">
        <v>0</v>
      </c>
      <c r="AE53" s="42">
        <v>0</v>
      </c>
      <c r="AF53" s="42">
        <v>0</v>
      </c>
      <c r="AG53" s="42">
        <v>0</v>
      </c>
      <c r="AH53" s="42">
        <v>0</v>
      </c>
      <c r="AI53" s="42">
        <v>0</v>
      </c>
      <c r="AJ53" s="42">
        <v>0</v>
      </c>
      <c r="AK53" s="42">
        <v>0</v>
      </c>
      <c r="AL53" s="42">
        <v>0</v>
      </c>
      <c r="AM53" s="42">
        <v>0</v>
      </c>
      <c r="AN53" s="42">
        <v>0</v>
      </c>
      <c r="AO53" s="42">
        <v>0</v>
      </c>
      <c r="AP53" s="42">
        <v>0</v>
      </c>
    </row>
    <row r="54" spans="1:42">
      <c r="A54" s="49" t="str">
        <f t="shared" si="0"/>
        <v>52013030</v>
      </c>
      <c r="B54" s="50" t="s">
        <v>169</v>
      </c>
      <c r="C54" s="51"/>
      <c r="D54" s="52"/>
      <c r="E54" s="52" t="s">
        <v>170</v>
      </c>
      <c r="F54" s="53"/>
      <c r="G54" s="54">
        <f t="shared" si="1"/>
        <v>0</v>
      </c>
      <c r="H54" s="55"/>
      <c r="I54" s="55">
        <v>0</v>
      </c>
      <c r="J54" s="55">
        <f t="shared" si="2"/>
        <v>0</v>
      </c>
      <c r="K54" s="55">
        <f t="shared" si="3"/>
        <v>0</v>
      </c>
      <c r="L54" s="55">
        <v>0</v>
      </c>
      <c r="M54" s="55">
        <v>0</v>
      </c>
      <c r="N54" s="55">
        <f t="shared" si="4"/>
        <v>0</v>
      </c>
      <c r="O54" s="55">
        <v>0</v>
      </c>
      <c r="P54" s="55">
        <v>0</v>
      </c>
      <c r="Q54" s="55">
        <v>0</v>
      </c>
      <c r="R54" s="55">
        <v>0</v>
      </c>
      <c r="S54" s="55">
        <f t="shared" si="5"/>
        <v>0</v>
      </c>
      <c r="T54" s="55">
        <v>0</v>
      </c>
      <c r="U54" s="55">
        <v>0</v>
      </c>
      <c r="V54" s="55">
        <v>0</v>
      </c>
      <c r="W54" s="55">
        <v>0</v>
      </c>
      <c r="X54" s="55">
        <f t="shared" si="6"/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42">
        <v>0</v>
      </c>
      <c r="AE54" s="42">
        <v>0</v>
      </c>
      <c r="AF54" s="42">
        <v>0</v>
      </c>
      <c r="AG54" s="42">
        <v>0</v>
      </c>
      <c r="AH54" s="42">
        <v>0</v>
      </c>
      <c r="AI54" s="42">
        <v>0</v>
      </c>
      <c r="AJ54" s="42">
        <v>0</v>
      </c>
      <c r="AK54" s="42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0</v>
      </c>
    </row>
    <row r="55" spans="1:42">
      <c r="A55" s="49" t="str">
        <f t="shared" si="0"/>
        <v/>
      </c>
      <c r="B55" s="50"/>
      <c r="C55" s="58" t="s">
        <v>171</v>
      </c>
      <c r="D55" s="52"/>
      <c r="E55" s="52"/>
      <c r="F55" s="53"/>
      <c r="G55" s="54">
        <f t="shared" si="1"/>
        <v>0</v>
      </c>
      <c r="H55" s="55"/>
      <c r="I55" s="55">
        <v>0</v>
      </c>
      <c r="J55" s="55">
        <f t="shared" si="2"/>
        <v>0</v>
      </c>
      <c r="K55" s="41">
        <f t="shared" si="3"/>
        <v>0</v>
      </c>
      <c r="L55" s="41"/>
      <c r="M55" s="41"/>
      <c r="N55" s="41">
        <f t="shared" si="4"/>
        <v>0</v>
      </c>
      <c r="O55" s="41"/>
      <c r="P55" s="41"/>
      <c r="Q55" s="41"/>
      <c r="R55" s="41"/>
      <c r="S55" s="41">
        <f t="shared" si="5"/>
        <v>0</v>
      </c>
      <c r="T55" s="41"/>
      <c r="U55" s="41"/>
      <c r="V55" s="41"/>
      <c r="W55" s="55"/>
      <c r="X55" s="41">
        <f t="shared" si="6"/>
        <v>0</v>
      </c>
      <c r="Y55" s="41">
        <v>0</v>
      </c>
      <c r="Z55" s="41">
        <v>0</v>
      </c>
      <c r="AA55" s="41">
        <v>0</v>
      </c>
      <c r="AB55" s="41">
        <v>0</v>
      </c>
      <c r="AC55" s="55">
        <v>0</v>
      </c>
      <c r="AD55" s="42">
        <v>0</v>
      </c>
      <c r="AE55" s="42">
        <v>0</v>
      </c>
      <c r="AF55" s="42">
        <v>0</v>
      </c>
      <c r="AG55" s="42">
        <v>0</v>
      </c>
      <c r="AH55" s="42">
        <v>0</v>
      </c>
      <c r="AI55" s="42">
        <v>0</v>
      </c>
      <c r="AJ55" s="42">
        <v>0</v>
      </c>
      <c r="AK55" s="42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</row>
    <row r="56" spans="1:42">
      <c r="A56" s="49" t="str">
        <f t="shared" si="0"/>
        <v/>
      </c>
      <c r="B56" s="50"/>
      <c r="C56" s="51"/>
      <c r="D56" s="45" t="s">
        <v>172</v>
      </c>
      <c r="E56" s="52"/>
      <c r="F56" s="53"/>
      <c r="G56" s="54">
        <f t="shared" si="1"/>
        <v>0</v>
      </c>
      <c r="H56" s="55"/>
      <c r="I56" s="55">
        <v>0</v>
      </c>
      <c r="J56" s="55">
        <f t="shared" si="2"/>
        <v>0</v>
      </c>
      <c r="K56" s="41">
        <f t="shared" si="3"/>
        <v>0</v>
      </c>
      <c r="L56" s="41">
        <v>0</v>
      </c>
      <c r="M56" s="41">
        <v>0</v>
      </c>
      <c r="N56" s="41">
        <f t="shared" si="4"/>
        <v>0</v>
      </c>
      <c r="O56" s="41">
        <v>0</v>
      </c>
      <c r="P56" s="41">
        <v>0</v>
      </c>
      <c r="Q56" s="41">
        <v>0</v>
      </c>
      <c r="R56" s="41">
        <v>0</v>
      </c>
      <c r="S56" s="41">
        <f t="shared" si="5"/>
        <v>0</v>
      </c>
      <c r="T56" s="41">
        <v>0</v>
      </c>
      <c r="U56" s="41">
        <v>0</v>
      </c>
      <c r="V56" s="41">
        <v>0</v>
      </c>
      <c r="W56" s="55">
        <v>0</v>
      </c>
      <c r="X56" s="41">
        <f t="shared" si="6"/>
        <v>0</v>
      </c>
      <c r="Y56" s="41">
        <v>0</v>
      </c>
      <c r="Z56" s="41">
        <v>0</v>
      </c>
      <c r="AA56" s="41">
        <v>0</v>
      </c>
      <c r="AB56" s="41">
        <v>0</v>
      </c>
      <c r="AC56" s="55">
        <v>0</v>
      </c>
      <c r="AD56" s="42">
        <v>0</v>
      </c>
      <c r="AE56" s="42">
        <v>0</v>
      </c>
      <c r="AF56" s="42">
        <v>0</v>
      </c>
      <c r="AG56" s="42">
        <v>0</v>
      </c>
      <c r="AH56" s="42">
        <v>0</v>
      </c>
      <c r="AI56" s="42">
        <v>0</v>
      </c>
      <c r="AJ56" s="42">
        <v>0</v>
      </c>
      <c r="AK56" s="42">
        <v>0</v>
      </c>
      <c r="AL56" s="42">
        <v>0</v>
      </c>
      <c r="AM56" s="42">
        <v>0</v>
      </c>
      <c r="AN56" s="42">
        <v>0</v>
      </c>
      <c r="AO56" s="42">
        <v>0</v>
      </c>
      <c r="AP56" s="42">
        <v>0</v>
      </c>
    </row>
    <row r="57" spans="1:42">
      <c r="A57" s="49" t="str">
        <f t="shared" si="0"/>
        <v>52020010</v>
      </c>
      <c r="B57" s="50" t="s">
        <v>173</v>
      </c>
      <c r="C57" s="51"/>
      <c r="D57" s="52"/>
      <c r="E57" s="52" t="s">
        <v>174</v>
      </c>
      <c r="F57" s="53"/>
      <c r="G57" s="54">
        <f t="shared" si="1"/>
        <v>4895000</v>
      </c>
      <c r="H57" s="55">
        <v>195781000</v>
      </c>
      <c r="I57" s="55">
        <f>195781000-1086817-3808183</f>
        <v>190886000</v>
      </c>
      <c r="J57" s="55">
        <f t="shared" si="2"/>
        <v>0</v>
      </c>
      <c r="K57" s="55">
        <f t="shared" si="3"/>
        <v>190886000</v>
      </c>
      <c r="L57" s="55">
        <v>2096000</v>
      </c>
      <c r="M57" s="55">
        <v>2633000</v>
      </c>
      <c r="N57" s="55">
        <f t="shared" si="4"/>
        <v>9810000</v>
      </c>
      <c r="O57" s="55">
        <v>925000</v>
      </c>
      <c r="P57" s="55">
        <v>3419000</v>
      </c>
      <c r="Q57" s="55">
        <v>2505000</v>
      </c>
      <c r="R57" s="55">
        <v>2961000</v>
      </c>
      <c r="S57" s="55">
        <f t="shared" si="5"/>
        <v>10082000</v>
      </c>
      <c r="T57" s="55">
        <v>978000</v>
      </c>
      <c r="U57" s="55">
        <v>4292000</v>
      </c>
      <c r="V57" s="55">
        <v>3622000</v>
      </c>
      <c r="W57" s="55">
        <v>1190000</v>
      </c>
      <c r="X57" s="55">
        <f t="shared" si="6"/>
        <v>13426000</v>
      </c>
      <c r="Y57" s="55">
        <v>1174000</v>
      </c>
      <c r="Z57" s="55">
        <v>7210000</v>
      </c>
      <c r="AA57" s="55">
        <v>3546000</v>
      </c>
      <c r="AB57" s="55">
        <v>1496000</v>
      </c>
      <c r="AC57" s="55">
        <v>13567000</v>
      </c>
      <c r="AD57" s="42">
        <v>16779000</v>
      </c>
      <c r="AE57" s="42">
        <v>11003000</v>
      </c>
      <c r="AF57" s="42">
        <v>19625000</v>
      </c>
      <c r="AG57" s="42">
        <v>12228000</v>
      </c>
      <c r="AH57" s="42">
        <v>15919000</v>
      </c>
      <c r="AI57" s="42">
        <v>8117000</v>
      </c>
      <c r="AJ57" s="42">
        <v>8762000</v>
      </c>
      <c r="AK57" s="42">
        <v>9131000</v>
      </c>
      <c r="AL57" s="42">
        <v>8643000</v>
      </c>
      <c r="AM57" s="42">
        <v>7547000</v>
      </c>
      <c r="AN57" s="42">
        <v>7748000</v>
      </c>
      <c r="AO57" s="42">
        <v>7781000</v>
      </c>
      <c r="AP57" s="42">
        <v>5989000</v>
      </c>
    </row>
    <row r="58" spans="1:42">
      <c r="A58" s="49" t="str">
        <f t="shared" si="0"/>
        <v>52020020</v>
      </c>
      <c r="B58" s="50" t="s">
        <v>175</v>
      </c>
      <c r="C58" s="51"/>
      <c r="D58" s="52"/>
      <c r="E58" s="52" t="s">
        <v>176</v>
      </c>
      <c r="F58" s="53"/>
      <c r="G58" s="54">
        <f t="shared" si="1"/>
        <v>-89900</v>
      </c>
      <c r="H58" s="55">
        <v>474000</v>
      </c>
      <c r="I58" s="55">
        <f>474000+89900</f>
        <v>563900</v>
      </c>
      <c r="J58" s="55">
        <f t="shared" si="2"/>
        <v>0</v>
      </c>
      <c r="K58" s="55">
        <f t="shared" si="3"/>
        <v>563900</v>
      </c>
      <c r="L58" s="55">
        <v>0</v>
      </c>
      <c r="M58" s="55">
        <v>0</v>
      </c>
      <c r="N58" s="55">
        <f t="shared" si="4"/>
        <v>0</v>
      </c>
      <c r="O58" s="55">
        <v>0</v>
      </c>
      <c r="P58" s="55">
        <v>0</v>
      </c>
      <c r="Q58" s="55">
        <v>0</v>
      </c>
      <c r="R58" s="55">
        <v>0</v>
      </c>
      <c r="S58" s="55">
        <f t="shared" si="5"/>
        <v>0</v>
      </c>
      <c r="T58" s="55">
        <v>0</v>
      </c>
      <c r="U58" s="55">
        <v>0</v>
      </c>
      <c r="V58" s="55">
        <v>0</v>
      </c>
      <c r="W58" s="55">
        <v>0</v>
      </c>
      <c r="X58" s="55">
        <f t="shared" si="6"/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51900</v>
      </c>
      <c r="AD58" s="42">
        <v>82000</v>
      </c>
      <c r="AE58" s="42">
        <v>39000</v>
      </c>
      <c r="AF58" s="42">
        <v>30000</v>
      </c>
      <c r="AG58" s="42">
        <v>6000</v>
      </c>
      <c r="AH58" s="42">
        <v>54000</v>
      </c>
      <c r="AI58" s="42">
        <v>24000</v>
      </c>
      <c r="AJ58" s="42">
        <v>85000</v>
      </c>
      <c r="AK58" s="42">
        <v>20000</v>
      </c>
      <c r="AL58" s="42">
        <v>25000</v>
      </c>
      <c r="AM58" s="42">
        <v>53000</v>
      </c>
      <c r="AN58" s="42">
        <v>63000</v>
      </c>
      <c r="AO58" s="42">
        <v>6000</v>
      </c>
      <c r="AP58" s="42">
        <v>25000</v>
      </c>
    </row>
    <row r="59" spans="1:42">
      <c r="A59" s="49" t="str">
        <f t="shared" si="0"/>
        <v>52020030</v>
      </c>
      <c r="B59" s="50" t="s">
        <v>177</v>
      </c>
      <c r="C59" s="51"/>
      <c r="D59" s="52"/>
      <c r="E59" s="52" t="s">
        <v>178</v>
      </c>
      <c r="F59" s="53"/>
      <c r="G59" s="54">
        <f t="shared" si="1"/>
        <v>3093105</v>
      </c>
      <c r="H59" s="55">
        <v>13876000</v>
      </c>
      <c r="I59" s="55">
        <v>10782895</v>
      </c>
      <c r="J59" s="55">
        <f t="shared" si="2"/>
        <v>0</v>
      </c>
      <c r="K59" s="55">
        <f t="shared" si="3"/>
        <v>10782895</v>
      </c>
      <c r="L59" s="55">
        <v>10000</v>
      </c>
      <c r="M59" s="55">
        <v>200000</v>
      </c>
      <c r="N59" s="55">
        <f t="shared" si="4"/>
        <v>630000</v>
      </c>
      <c r="O59" s="55">
        <v>60000</v>
      </c>
      <c r="P59" s="55">
        <v>120000</v>
      </c>
      <c r="Q59" s="55">
        <v>200000</v>
      </c>
      <c r="R59" s="55">
        <v>250000</v>
      </c>
      <c r="S59" s="55">
        <f t="shared" si="5"/>
        <v>832895</v>
      </c>
      <c r="T59" s="55">
        <v>100000</v>
      </c>
      <c r="U59" s="55">
        <v>300000</v>
      </c>
      <c r="V59" s="55">
        <v>282895</v>
      </c>
      <c r="W59" s="55">
        <v>150000</v>
      </c>
      <c r="X59" s="55">
        <f t="shared" si="6"/>
        <v>860000</v>
      </c>
      <c r="Y59" s="55">
        <v>100000</v>
      </c>
      <c r="Z59" s="55">
        <v>450000</v>
      </c>
      <c r="AA59" s="55">
        <v>250000</v>
      </c>
      <c r="AB59" s="55">
        <v>60000</v>
      </c>
      <c r="AC59" s="55">
        <v>600000</v>
      </c>
      <c r="AD59" s="42">
        <v>1000000</v>
      </c>
      <c r="AE59" s="42">
        <v>700000</v>
      </c>
      <c r="AF59" s="42">
        <v>1000000</v>
      </c>
      <c r="AG59" s="42">
        <v>800000</v>
      </c>
      <c r="AH59" s="42">
        <v>900000</v>
      </c>
      <c r="AI59" s="42">
        <v>500000</v>
      </c>
      <c r="AJ59" s="42">
        <v>500000</v>
      </c>
      <c r="AK59" s="42">
        <v>500000</v>
      </c>
      <c r="AL59" s="42">
        <v>500000</v>
      </c>
      <c r="AM59" s="42">
        <v>350000</v>
      </c>
      <c r="AN59" s="42">
        <v>200000</v>
      </c>
      <c r="AO59" s="42">
        <v>450000</v>
      </c>
      <c r="AP59" s="42">
        <v>250000</v>
      </c>
    </row>
    <row r="60" spans="1:42">
      <c r="A60" s="49" t="str">
        <f t="shared" si="0"/>
        <v>52020040</v>
      </c>
      <c r="B60" s="50" t="s">
        <v>179</v>
      </c>
      <c r="C60" s="51"/>
      <c r="D60" s="52"/>
      <c r="E60" s="52" t="s">
        <v>180</v>
      </c>
      <c r="F60" s="53"/>
      <c r="G60" s="54">
        <f t="shared" si="1"/>
        <v>2151800</v>
      </c>
      <c r="H60" s="55">
        <v>6922000</v>
      </c>
      <c r="I60" s="55">
        <f>6922000-1209645-942155</f>
        <v>4770200</v>
      </c>
      <c r="J60" s="55">
        <f t="shared" si="2"/>
        <v>0</v>
      </c>
      <c r="K60" s="55">
        <f t="shared" si="3"/>
        <v>4770200</v>
      </c>
      <c r="L60" s="55">
        <v>2400</v>
      </c>
      <c r="M60" s="55">
        <v>60000</v>
      </c>
      <c r="N60" s="55">
        <f t="shared" si="4"/>
        <v>295600</v>
      </c>
      <c r="O60" s="55">
        <v>14400</v>
      </c>
      <c r="P60" s="55">
        <v>89000</v>
      </c>
      <c r="Q60" s="55">
        <v>103200</v>
      </c>
      <c r="R60" s="55">
        <v>89000</v>
      </c>
      <c r="S60" s="55">
        <f t="shared" si="5"/>
        <v>213200</v>
      </c>
      <c r="T60" s="55">
        <v>5000</v>
      </c>
      <c r="U60" s="55">
        <v>42200</v>
      </c>
      <c r="V60" s="55">
        <v>126000</v>
      </c>
      <c r="W60" s="55">
        <v>40000</v>
      </c>
      <c r="X60" s="55">
        <f t="shared" si="6"/>
        <v>560000</v>
      </c>
      <c r="Y60" s="55">
        <v>10000</v>
      </c>
      <c r="Z60" s="55">
        <v>323000</v>
      </c>
      <c r="AA60" s="55">
        <v>183000</v>
      </c>
      <c r="AB60" s="55">
        <v>44000</v>
      </c>
      <c r="AC60" s="55">
        <v>244000</v>
      </c>
      <c r="AD60" s="42">
        <v>440000</v>
      </c>
      <c r="AE60" s="42">
        <v>250000</v>
      </c>
      <c r="AF60" s="42">
        <v>400000</v>
      </c>
      <c r="AG60" s="42">
        <v>305000</v>
      </c>
      <c r="AH60" s="42">
        <v>350000</v>
      </c>
      <c r="AI60" s="42">
        <v>250000</v>
      </c>
      <c r="AJ60" s="42">
        <v>250000</v>
      </c>
      <c r="AK60" s="42">
        <v>200000</v>
      </c>
      <c r="AL60" s="42">
        <v>200000</v>
      </c>
      <c r="AM60" s="42">
        <v>200000</v>
      </c>
      <c r="AN60" s="42">
        <v>200000</v>
      </c>
      <c r="AO60" s="42">
        <v>200000</v>
      </c>
      <c r="AP60" s="42">
        <v>150000</v>
      </c>
    </row>
    <row r="61" spans="1:42">
      <c r="A61" s="49" t="str">
        <f t="shared" si="0"/>
        <v>52020990</v>
      </c>
      <c r="B61" s="50" t="s">
        <v>181</v>
      </c>
      <c r="C61" s="51"/>
      <c r="D61" s="52"/>
      <c r="E61" s="52" t="s">
        <v>182</v>
      </c>
      <c r="F61" s="53"/>
      <c r="G61" s="54">
        <f t="shared" si="1"/>
        <v>0</v>
      </c>
      <c r="H61" s="55">
        <v>2620000</v>
      </c>
      <c r="I61" s="55">
        <v>2620000</v>
      </c>
      <c r="J61" s="55">
        <f t="shared" si="2"/>
        <v>0</v>
      </c>
      <c r="K61" s="55">
        <f t="shared" si="3"/>
        <v>2620000</v>
      </c>
      <c r="L61" s="55">
        <v>5000</v>
      </c>
      <c r="M61" s="55">
        <v>30000</v>
      </c>
      <c r="N61" s="55">
        <f t="shared" si="4"/>
        <v>12000</v>
      </c>
      <c r="O61" s="55">
        <v>0</v>
      </c>
      <c r="P61" s="55">
        <v>0</v>
      </c>
      <c r="Q61" s="55">
        <v>0</v>
      </c>
      <c r="R61" s="55">
        <v>12000</v>
      </c>
      <c r="S61" s="55">
        <f t="shared" si="5"/>
        <v>2000</v>
      </c>
      <c r="T61" s="55">
        <v>0</v>
      </c>
      <c r="U61" s="55">
        <v>0</v>
      </c>
      <c r="V61" s="55">
        <v>0</v>
      </c>
      <c r="W61" s="55">
        <v>2000</v>
      </c>
      <c r="X61" s="55">
        <f t="shared" si="6"/>
        <v>60000</v>
      </c>
      <c r="Y61" s="55">
        <v>0</v>
      </c>
      <c r="Z61" s="55">
        <v>20000</v>
      </c>
      <c r="AA61" s="55">
        <v>20000</v>
      </c>
      <c r="AB61" s="55">
        <v>20000</v>
      </c>
      <c r="AC61" s="55">
        <v>440000</v>
      </c>
      <c r="AD61" s="42">
        <v>375000</v>
      </c>
      <c r="AE61" s="42">
        <v>280000</v>
      </c>
      <c r="AF61" s="42">
        <v>187000</v>
      </c>
      <c r="AG61" s="42">
        <v>100000</v>
      </c>
      <c r="AH61" s="42">
        <v>80000</v>
      </c>
      <c r="AI61" s="42">
        <v>100000</v>
      </c>
      <c r="AJ61" s="42">
        <v>280000</v>
      </c>
      <c r="AK61" s="42">
        <v>200000</v>
      </c>
      <c r="AL61" s="42">
        <v>100000</v>
      </c>
      <c r="AM61" s="42">
        <v>110000</v>
      </c>
      <c r="AN61" s="42">
        <v>109000</v>
      </c>
      <c r="AO61" s="42">
        <v>100000</v>
      </c>
      <c r="AP61" s="42">
        <v>50000</v>
      </c>
    </row>
    <row r="62" spans="1:42">
      <c r="A62" s="49" t="str">
        <f t="shared" si="0"/>
        <v/>
      </c>
      <c r="B62" s="63"/>
      <c r="C62" s="69"/>
      <c r="D62" s="65" t="s">
        <v>183</v>
      </c>
      <c r="E62" s="66"/>
      <c r="F62" s="67"/>
      <c r="G62" s="54">
        <f t="shared" si="1"/>
        <v>0</v>
      </c>
      <c r="H62" s="62">
        <v>0</v>
      </c>
      <c r="I62" s="62">
        <v>0</v>
      </c>
      <c r="J62" s="62">
        <f t="shared" si="2"/>
        <v>0</v>
      </c>
      <c r="K62" s="68">
        <f t="shared" si="3"/>
        <v>0</v>
      </c>
      <c r="L62" s="68"/>
      <c r="M62" s="68"/>
      <c r="N62" s="68">
        <f t="shared" si="4"/>
        <v>0</v>
      </c>
      <c r="O62" s="68"/>
      <c r="P62" s="68"/>
      <c r="Q62" s="68"/>
      <c r="R62" s="68"/>
      <c r="S62" s="68">
        <f t="shared" si="5"/>
        <v>0</v>
      </c>
      <c r="T62" s="68"/>
      <c r="U62" s="68"/>
      <c r="V62" s="68"/>
      <c r="W62" s="55"/>
      <c r="X62" s="68">
        <f t="shared" si="6"/>
        <v>0</v>
      </c>
      <c r="Y62" s="68">
        <v>0</v>
      </c>
      <c r="Z62" s="68">
        <v>0</v>
      </c>
      <c r="AA62" s="68">
        <v>0</v>
      </c>
      <c r="AB62" s="68">
        <v>0</v>
      </c>
      <c r="AC62" s="55">
        <v>0</v>
      </c>
      <c r="AD62" s="42">
        <v>0</v>
      </c>
      <c r="AE62" s="42">
        <v>0</v>
      </c>
      <c r="AF62" s="42">
        <v>0</v>
      </c>
      <c r="AG62" s="42">
        <v>0</v>
      </c>
      <c r="AH62" s="42">
        <v>0</v>
      </c>
      <c r="AI62" s="42">
        <v>0</v>
      </c>
      <c r="AJ62" s="42">
        <v>0</v>
      </c>
      <c r="AK62" s="42">
        <v>0</v>
      </c>
      <c r="AL62" s="42">
        <v>0</v>
      </c>
      <c r="AM62" s="42">
        <v>0</v>
      </c>
      <c r="AN62" s="42">
        <v>0</v>
      </c>
      <c r="AO62" s="42">
        <v>0</v>
      </c>
      <c r="AP62" s="42">
        <v>0</v>
      </c>
    </row>
    <row r="63" spans="1:42">
      <c r="A63" s="49" t="str">
        <f t="shared" si="0"/>
        <v>52021010</v>
      </c>
      <c r="B63" s="50" t="s">
        <v>184</v>
      </c>
      <c r="C63" s="51"/>
      <c r="D63" s="52"/>
      <c r="E63" s="52" t="s">
        <v>185</v>
      </c>
      <c r="F63" s="53"/>
      <c r="G63" s="54">
        <f t="shared" si="1"/>
        <v>1376400</v>
      </c>
      <c r="H63" s="55">
        <v>43710000</v>
      </c>
      <c r="I63" s="55">
        <f>43710000-1376400</f>
        <v>42333600</v>
      </c>
      <c r="J63" s="55">
        <f t="shared" si="2"/>
        <v>0</v>
      </c>
      <c r="K63" s="55">
        <f t="shared" si="3"/>
        <v>42333600</v>
      </c>
      <c r="L63" s="55">
        <v>111600</v>
      </c>
      <c r="M63" s="55">
        <v>595200</v>
      </c>
      <c r="N63" s="55">
        <f t="shared" si="4"/>
        <v>2213400</v>
      </c>
      <c r="O63" s="55">
        <v>93000</v>
      </c>
      <c r="P63" s="55">
        <v>706800</v>
      </c>
      <c r="Q63" s="55">
        <v>725400</v>
      </c>
      <c r="R63" s="55">
        <v>688200</v>
      </c>
      <c r="S63" s="55">
        <f t="shared" si="5"/>
        <v>1897200</v>
      </c>
      <c r="T63" s="55">
        <v>111600</v>
      </c>
      <c r="U63" s="55">
        <v>892800</v>
      </c>
      <c r="V63" s="55">
        <v>595200</v>
      </c>
      <c r="W63" s="55">
        <v>297600</v>
      </c>
      <c r="X63" s="55">
        <f t="shared" si="6"/>
        <v>3478200</v>
      </c>
      <c r="Y63" s="55">
        <v>148800</v>
      </c>
      <c r="Z63" s="55">
        <v>1860000</v>
      </c>
      <c r="AA63" s="55">
        <v>1116000</v>
      </c>
      <c r="AB63" s="55">
        <v>353400</v>
      </c>
      <c r="AC63" s="55">
        <v>2864400</v>
      </c>
      <c r="AD63" s="42">
        <v>3589800</v>
      </c>
      <c r="AE63" s="42">
        <v>2604000</v>
      </c>
      <c r="AF63" s="42">
        <v>3887400</v>
      </c>
      <c r="AG63" s="42">
        <v>2808600</v>
      </c>
      <c r="AH63" s="42">
        <v>3441000</v>
      </c>
      <c r="AI63" s="42">
        <v>2027400</v>
      </c>
      <c r="AJ63" s="42">
        <v>2213400</v>
      </c>
      <c r="AK63" s="42">
        <v>1729800</v>
      </c>
      <c r="AL63" s="42">
        <v>1953000</v>
      </c>
      <c r="AM63" s="42">
        <v>1767000</v>
      </c>
      <c r="AN63" s="42">
        <v>2083200</v>
      </c>
      <c r="AO63" s="42">
        <v>1785600</v>
      </c>
      <c r="AP63" s="42">
        <v>1283400</v>
      </c>
    </row>
    <row r="64" spans="1:42">
      <c r="A64" s="49" t="str">
        <f t="shared" si="0"/>
        <v>52021020</v>
      </c>
      <c r="B64" s="50" t="s">
        <v>186</v>
      </c>
      <c r="C64" s="51"/>
      <c r="D64" s="52"/>
      <c r="E64" s="52" t="s">
        <v>187</v>
      </c>
      <c r="F64" s="53"/>
      <c r="G64" s="54">
        <f t="shared" si="1"/>
        <v>1406000</v>
      </c>
      <c r="H64" s="55">
        <v>44650000</v>
      </c>
      <c r="I64" s="55">
        <f>44650000-1406000</f>
        <v>43244000</v>
      </c>
      <c r="J64" s="55">
        <f t="shared" si="2"/>
        <v>0</v>
      </c>
      <c r="K64" s="55">
        <f t="shared" si="3"/>
        <v>43244000</v>
      </c>
      <c r="L64" s="55">
        <v>114000</v>
      </c>
      <c r="M64" s="55">
        <v>608000</v>
      </c>
      <c r="N64" s="55">
        <f t="shared" si="4"/>
        <v>2261000</v>
      </c>
      <c r="O64" s="55">
        <v>95000</v>
      </c>
      <c r="P64" s="55">
        <v>722000</v>
      </c>
      <c r="Q64" s="55">
        <v>741000</v>
      </c>
      <c r="R64" s="55">
        <v>703000</v>
      </c>
      <c r="S64" s="55">
        <f t="shared" si="5"/>
        <v>1938000</v>
      </c>
      <c r="T64" s="55">
        <v>114000</v>
      </c>
      <c r="U64" s="55">
        <v>912000</v>
      </c>
      <c r="V64" s="55">
        <v>608000</v>
      </c>
      <c r="W64" s="55">
        <v>304000</v>
      </c>
      <c r="X64" s="55">
        <f t="shared" si="6"/>
        <v>3553000</v>
      </c>
      <c r="Y64" s="55">
        <v>152000</v>
      </c>
      <c r="Z64" s="55">
        <v>1900000</v>
      </c>
      <c r="AA64" s="55">
        <v>1140000</v>
      </c>
      <c r="AB64" s="55">
        <v>361000</v>
      </c>
      <c r="AC64" s="55">
        <v>2926000</v>
      </c>
      <c r="AD64" s="42">
        <v>3667000</v>
      </c>
      <c r="AE64" s="42">
        <v>2660000</v>
      </c>
      <c r="AF64" s="42">
        <v>3971000</v>
      </c>
      <c r="AG64" s="42">
        <v>2869000</v>
      </c>
      <c r="AH64" s="42">
        <v>3515000</v>
      </c>
      <c r="AI64" s="42">
        <v>2071000</v>
      </c>
      <c r="AJ64" s="42">
        <v>2261000</v>
      </c>
      <c r="AK64" s="42">
        <v>1767000</v>
      </c>
      <c r="AL64" s="42">
        <v>1995000</v>
      </c>
      <c r="AM64" s="42">
        <v>1805000</v>
      </c>
      <c r="AN64" s="42">
        <v>2128000</v>
      </c>
      <c r="AO64" s="42">
        <v>1824000</v>
      </c>
      <c r="AP64" s="42">
        <v>1311000</v>
      </c>
    </row>
    <row r="65" spans="1:43">
      <c r="A65" s="49" t="str">
        <f t="shared" si="0"/>
        <v/>
      </c>
      <c r="B65" s="63"/>
      <c r="C65" s="69"/>
      <c r="D65" s="65" t="s">
        <v>188</v>
      </c>
      <c r="E65" s="66"/>
      <c r="F65" s="67"/>
      <c r="G65" s="54">
        <f t="shared" si="1"/>
        <v>0</v>
      </c>
      <c r="H65" s="62"/>
      <c r="I65" s="62">
        <v>0</v>
      </c>
      <c r="J65" s="62">
        <f t="shared" si="2"/>
        <v>0</v>
      </c>
      <c r="K65" s="68">
        <f t="shared" si="3"/>
        <v>0</v>
      </c>
      <c r="L65" s="68"/>
      <c r="M65" s="68"/>
      <c r="N65" s="68">
        <f t="shared" si="4"/>
        <v>0</v>
      </c>
      <c r="O65" s="68"/>
      <c r="P65" s="68"/>
      <c r="Q65" s="68"/>
      <c r="R65" s="68"/>
      <c r="S65" s="68">
        <f t="shared" si="5"/>
        <v>0</v>
      </c>
      <c r="T65" s="68"/>
      <c r="U65" s="68"/>
      <c r="V65" s="68"/>
      <c r="W65" s="55"/>
      <c r="X65" s="68">
        <f t="shared" si="6"/>
        <v>0</v>
      </c>
      <c r="Y65" s="68">
        <v>0</v>
      </c>
      <c r="Z65" s="68">
        <v>0</v>
      </c>
      <c r="AA65" s="68">
        <v>0</v>
      </c>
      <c r="AB65" s="68">
        <v>0</v>
      </c>
      <c r="AC65" s="55">
        <v>0</v>
      </c>
      <c r="AD65" s="42">
        <v>0</v>
      </c>
      <c r="AE65" s="42">
        <v>0</v>
      </c>
      <c r="AF65" s="42">
        <v>0</v>
      </c>
      <c r="AG65" s="42">
        <v>0</v>
      </c>
      <c r="AH65" s="42">
        <v>0</v>
      </c>
      <c r="AI65" s="42">
        <v>0</v>
      </c>
      <c r="AJ65" s="42">
        <v>0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</v>
      </c>
    </row>
    <row r="66" spans="1:43">
      <c r="A66" s="49" t="str">
        <f t="shared" si="0"/>
        <v>52022010</v>
      </c>
      <c r="B66" s="50" t="s">
        <v>189</v>
      </c>
      <c r="C66" s="51"/>
      <c r="D66" s="52"/>
      <c r="E66" s="52" t="s">
        <v>190</v>
      </c>
      <c r="F66" s="53"/>
      <c r="G66" s="54">
        <f t="shared" si="1"/>
        <v>-21936540</v>
      </c>
      <c r="H66" s="55"/>
      <c r="I66" s="55">
        <v>21936540</v>
      </c>
      <c r="J66" s="55">
        <f t="shared" si="2"/>
        <v>0</v>
      </c>
      <c r="K66" s="55">
        <f t="shared" si="3"/>
        <v>21936540</v>
      </c>
      <c r="L66" s="55">
        <v>239020</v>
      </c>
      <c r="M66" s="55">
        <v>300000</v>
      </c>
      <c r="N66" s="55">
        <f t="shared" si="4"/>
        <v>1117980</v>
      </c>
      <c r="O66" s="55">
        <v>105460</v>
      </c>
      <c r="P66" s="55">
        <v>389680</v>
      </c>
      <c r="Q66" s="55">
        <v>285460</v>
      </c>
      <c r="R66" s="55">
        <v>337380</v>
      </c>
      <c r="S66" s="55">
        <f t="shared" si="5"/>
        <v>1331880</v>
      </c>
      <c r="T66" s="55">
        <v>172400</v>
      </c>
      <c r="U66" s="55">
        <v>550080</v>
      </c>
      <c r="V66" s="55">
        <v>473760</v>
      </c>
      <c r="W66" s="55">
        <v>135640</v>
      </c>
      <c r="X66" s="55">
        <f t="shared" si="6"/>
        <v>1530060</v>
      </c>
      <c r="Y66" s="55">
        <v>133800</v>
      </c>
      <c r="Z66" s="55">
        <v>821680</v>
      </c>
      <c r="AA66" s="55">
        <v>404140</v>
      </c>
      <c r="AB66" s="55">
        <v>170440</v>
      </c>
      <c r="AC66" s="55">
        <v>1546080</v>
      </c>
      <c r="AD66" s="42">
        <v>1912140</v>
      </c>
      <c r="AE66" s="42">
        <v>1253880</v>
      </c>
      <c r="AF66" s="42">
        <v>2236520</v>
      </c>
      <c r="AG66" s="42">
        <v>1393500</v>
      </c>
      <c r="AH66" s="42">
        <v>1814140</v>
      </c>
      <c r="AI66" s="42">
        <v>925020</v>
      </c>
      <c r="AJ66" s="42">
        <v>998500</v>
      </c>
      <c r="AK66" s="42">
        <v>1040520</v>
      </c>
      <c r="AL66" s="42">
        <v>984980</v>
      </c>
      <c r="AM66" s="42">
        <v>860080</v>
      </c>
      <c r="AN66" s="42">
        <v>882980</v>
      </c>
      <c r="AO66" s="42">
        <v>886740</v>
      </c>
      <c r="AP66" s="42">
        <v>682520</v>
      </c>
    </row>
    <row r="67" spans="1:43">
      <c r="A67" s="49" t="str">
        <f t="shared" si="0"/>
        <v>52022020</v>
      </c>
      <c r="B67" s="50" t="s">
        <v>191</v>
      </c>
      <c r="C67" s="51"/>
      <c r="D67" s="52"/>
      <c r="E67" s="52" t="s">
        <v>192</v>
      </c>
      <c r="F67" s="53"/>
      <c r="G67" s="54">
        <f t="shared" si="1"/>
        <v>-11051760</v>
      </c>
      <c r="H67" s="55"/>
      <c r="I67" s="55">
        <v>11051760</v>
      </c>
      <c r="J67" s="55">
        <f t="shared" si="2"/>
        <v>0</v>
      </c>
      <c r="K67" s="55">
        <f t="shared" si="3"/>
        <v>11051760</v>
      </c>
      <c r="L67" s="55">
        <v>119510</v>
      </c>
      <c r="M67" s="55">
        <v>150000</v>
      </c>
      <c r="N67" s="55">
        <f t="shared" si="4"/>
        <v>558990</v>
      </c>
      <c r="O67" s="55">
        <v>52730</v>
      </c>
      <c r="P67" s="55">
        <v>194840</v>
      </c>
      <c r="Q67" s="55">
        <v>142730</v>
      </c>
      <c r="R67" s="55">
        <v>168690</v>
      </c>
      <c r="S67" s="55">
        <f t="shared" si="5"/>
        <v>757440</v>
      </c>
      <c r="T67" s="55">
        <v>116700</v>
      </c>
      <c r="U67" s="55">
        <v>305540</v>
      </c>
      <c r="V67" s="55">
        <v>267380</v>
      </c>
      <c r="W67" s="55">
        <v>67820</v>
      </c>
      <c r="X67" s="55">
        <f t="shared" si="6"/>
        <v>765030</v>
      </c>
      <c r="Y67" s="55">
        <v>66900</v>
      </c>
      <c r="Z67" s="55">
        <v>410840</v>
      </c>
      <c r="AA67" s="55">
        <v>202070</v>
      </c>
      <c r="AB67" s="55">
        <v>85220</v>
      </c>
      <c r="AC67" s="55">
        <v>765030</v>
      </c>
      <c r="AD67" s="42">
        <v>956070</v>
      </c>
      <c r="AE67" s="42">
        <v>626940</v>
      </c>
      <c r="AF67" s="42">
        <v>1118260</v>
      </c>
      <c r="AG67" s="42">
        <v>696750</v>
      </c>
      <c r="AH67" s="42">
        <v>907070</v>
      </c>
      <c r="AI67" s="42">
        <v>462510</v>
      </c>
      <c r="AJ67" s="42">
        <v>499250</v>
      </c>
      <c r="AK67" s="42">
        <v>520260</v>
      </c>
      <c r="AL67" s="42">
        <v>492490</v>
      </c>
      <c r="AM67" s="42">
        <v>430040</v>
      </c>
      <c r="AN67" s="42">
        <v>441490</v>
      </c>
      <c r="AO67" s="42">
        <v>443370</v>
      </c>
      <c r="AP67" s="42">
        <v>341260</v>
      </c>
    </row>
    <row r="68" spans="1:43">
      <c r="A68" s="49" t="str">
        <f t="shared" si="0"/>
        <v>52022030</v>
      </c>
      <c r="B68" s="50" t="s">
        <v>193</v>
      </c>
      <c r="C68" s="51"/>
      <c r="D68" s="52"/>
      <c r="E68" s="52" t="s">
        <v>194</v>
      </c>
      <c r="F68" s="53"/>
      <c r="G68" s="54">
        <f t="shared" si="1"/>
        <v>21594720</v>
      </c>
      <c r="H68" s="55">
        <v>54384000</v>
      </c>
      <c r="I68" s="55">
        <v>32789280</v>
      </c>
      <c r="J68" s="55">
        <f t="shared" si="2"/>
        <v>0</v>
      </c>
      <c r="K68" s="55">
        <f t="shared" si="3"/>
        <v>32789280</v>
      </c>
      <c r="L68" s="55">
        <v>358530</v>
      </c>
      <c r="M68" s="55">
        <v>450000</v>
      </c>
      <c r="N68" s="55">
        <f t="shared" si="4"/>
        <v>1676970</v>
      </c>
      <c r="O68" s="55">
        <v>158190</v>
      </c>
      <c r="P68" s="55">
        <v>584520</v>
      </c>
      <c r="Q68" s="55">
        <v>428190</v>
      </c>
      <c r="R68" s="55">
        <v>506070</v>
      </c>
      <c r="S68" s="55">
        <f t="shared" si="5"/>
        <v>1906320</v>
      </c>
      <c r="T68" s="55">
        <v>228100</v>
      </c>
      <c r="U68" s="55">
        <v>794620</v>
      </c>
      <c r="V68" s="55">
        <v>680140</v>
      </c>
      <c r="W68" s="55">
        <v>203460</v>
      </c>
      <c r="X68" s="55">
        <f t="shared" si="6"/>
        <v>2295090</v>
      </c>
      <c r="Y68" s="55">
        <v>200700</v>
      </c>
      <c r="Z68" s="55">
        <v>1232520</v>
      </c>
      <c r="AA68" s="55">
        <v>606210</v>
      </c>
      <c r="AB68" s="55">
        <v>255660</v>
      </c>
      <c r="AC68" s="55">
        <v>2295090</v>
      </c>
      <c r="AD68" s="42">
        <v>2868210</v>
      </c>
      <c r="AE68" s="42">
        <v>1880820</v>
      </c>
      <c r="AF68" s="42">
        <v>3354780</v>
      </c>
      <c r="AG68" s="42">
        <v>2090250</v>
      </c>
      <c r="AH68" s="42">
        <v>2721210</v>
      </c>
      <c r="AI68" s="42">
        <v>1387530</v>
      </c>
      <c r="AJ68" s="42">
        <v>1497750</v>
      </c>
      <c r="AK68" s="42">
        <v>1560780</v>
      </c>
      <c r="AL68" s="42">
        <v>1477470</v>
      </c>
      <c r="AM68" s="42">
        <v>1290120</v>
      </c>
      <c r="AN68" s="42">
        <v>1324470</v>
      </c>
      <c r="AO68" s="42">
        <v>1330110</v>
      </c>
      <c r="AP68" s="42">
        <v>1023780</v>
      </c>
      <c r="AQ68" s="72"/>
    </row>
    <row r="69" spans="1:43">
      <c r="A69" s="49" t="str">
        <f t="shared" si="0"/>
        <v>52022050</v>
      </c>
      <c r="B69" s="50" t="s">
        <v>195</v>
      </c>
      <c r="C69" s="51"/>
      <c r="D69" s="52"/>
      <c r="E69" s="52" t="s">
        <v>196</v>
      </c>
      <c r="F69" s="53"/>
      <c r="G69" s="54">
        <f t="shared" si="1"/>
        <v>0</v>
      </c>
      <c r="H69" s="55"/>
      <c r="I69" s="55">
        <v>0</v>
      </c>
      <c r="J69" s="55">
        <f t="shared" si="2"/>
        <v>0</v>
      </c>
      <c r="K69" s="55">
        <f t="shared" si="3"/>
        <v>0</v>
      </c>
      <c r="L69" s="55">
        <v>0</v>
      </c>
      <c r="M69" s="55">
        <v>0</v>
      </c>
      <c r="N69" s="55">
        <f t="shared" si="4"/>
        <v>0</v>
      </c>
      <c r="O69" s="55">
        <v>0</v>
      </c>
      <c r="P69" s="55">
        <v>0</v>
      </c>
      <c r="Q69" s="55">
        <v>0</v>
      </c>
      <c r="R69" s="55">
        <v>0</v>
      </c>
      <c r="S69" s="55">
        <f t="shared" si="5"/>
        <v>0</v>
      </c>
      <c r="T69" s="55">
        <v>0</v>
      </c>
      <c r="U69" s="55">
        <v>0</v>
      </c>
      <c r="V69" s="55">
        <v>0</v>
      </c>
      <c r="W69" s="55">
        <v>0</v>
      </c>
      <c r="X69" s="55">
        <f t="shared" si="6"/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42">
        <v>0</v>
      </c>
      <c r="AE69" s="42">
        <v>0</v>
      </c>
      <c r="AF69" s="42">
        <v>0</v>
      </c>
      <c r="AG69" s="42">
        <v>0</v>
      </c>
      <c r="AH69" s="42">
        <v>0</v>
      </c>
      <c r="AI69" s="42">
        <v>0</v>
      </c>
      <c r="AJ69" s="42">
        <v>0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0</v>
      </c>
    </row>
    <row r="70" spans="1:43">
      <c r="A70" s="49" t="str">
        <f t="shared" si="0"/>
        <v/>
      </c>
      <c r="B70" s="63"/>
      <c r="C70" s="69"/>
      <c r="D70" s="65" t="s">
        <v>197</v>
      </c>
      <c r="E70" s="66"/>
      <c r="F70" s="67"/>
      <c r="G70" s="54">
        <f t="shared" si="1"/>
        <v>0</v>
      </c>
      <c r="H70" s="62"/>
      <c r="I70" s="62">
        <v>0</v>
      </c>
      <c r="J70" s="62">
        <f t="shared" si="2"/>
        <v>0</v>
      </c>
      <c r="K70" s="68">
        <f t="shared" si="3"/>
        <v>0</v>
      </c>
      <c r="L70" s="68"/>
      <c r="M70" s="68"/>
      <c r="N70" s="68">
        <f t="shared" si="4"/>
        <v>0</v>
      </c>
      <c r="O70" s="68"/>
      <c r="P70" s="68"/>
      <c r="Q70" s="68"/>
      <c r="R70" s="68"/>
      <c r="S70" s="68">
        <f t="shared" si="5"/>
        <v>0</v>
      </c>
      <c r="T70" s="68"/>
      <c r="U70" s="68"/>
      <c r="V70" s="68"/>
      <c r="W70" s="55"/>
      <c r="X70" s="68">
        <f t="shared" si="6"/>
        <v>0</v>
      </c>
      <c r="Y70" s="68">
        <v>0</v>
      </c>
      <c r="Z70" s="68">
        <v>0</v>
      </c>
      <c r="AA70" s="68">
        <v>0</v>
      </c>
      <c r="AB70" s="68">
        <v>0</v>
      </c>
      <c r="AC70" s="55">
        <v>0</v>
      </c>
      <c r="AD70" s="42">
        <v>0</v>
      </c>
      <c r="AE70" s="42">
        <v>0</v>
      </c>
      <c r="AF70" s="42">
        <v>0</v>
      </c>
      <c r="AG70" s="42">
        <v>0</v>
      </c>
      <c r="AH70" s="42">
        <v>0</v>
      </c>
      <c r="AI70" s="42">
        <v>0</v>
      </c>
      <c r="AJ70" s="42">
        <v>0</v>
      </c>
      <c r="AK70" s="42">
        <v>0</v>
      </c>
      <c r="AL70" s="42">
        <v>0</v>
      </c>
      <c r="AM70" s="42">
        <v>0</v>
      </c>
      <c r="AN70" s="42">
        <v>0</v>
      </c>
      <c r="AO70" s="42">
        <v>0</v>
      </c>
      <c r="AP70" s="42">
        <v>0</v>
      </c>
    </row>
    <row r="71" spans="1:43">
      <c r="A71" s="49" t="str">
        <f t="shared" si="0"/>
        <v>52029010</v>
      </c>
      <c r="B71" s="50" t="s">
        <v>198</v>
      </c>
      <c r="C71" s="51"/>
      <c r="D71" s="52"/>
      <c r="E71" s="52" t="s">
        <v>199</v>
      </c>
      <c r="F71" s="53"/>
      <c r="G71" s="54">
        <f t="shared" si="1"/>
        <v>0</v>
      </c>
      <c r="H71" s="55">
        <v>8241000</v>
      </c>
      <c r="I71" s="55">
        <v>8241000</v>
      </c>
      <c r="J71" s="55">
        <f t="shared" si="2"/>
        <v>0</v>
      </c>
      <c r="K71" s="55">
        <f t="shared" si="3"/>
        <v>8241000</v>
      </c>
      <c r="L71" s="55">
        <v>48000</v>
      </c>
      <c r="M71" s="55">
        <v>96000</v>
      </c>
      <c r="N71" s="55">
        <f t="shared" si="4"/>
        <v>294000</v>
      </c>
      <c r="O71" s="55">
        <v>96000</v>
      </c>
      <c r="P71" s="55">
        <v>0</v>
      </c>
      <c r="Q71" s="55">
        <v>102000</v>
      </c>
      <c r="R71" s="55">
        <v>96000</v>
      </c>
      <c r="S71" s="55">
        <f t="shared" si="5"/>
        <v>124000</v>
      </c>
      <c r="T71" s="55">
        <v>0</v>
      </c>
      <c r="U71" s="55">
        <v>54000</v>
      </c>
      <c r="V71" s="55">
        <v>16000</v>
      </c>
      <c r="W71" s="55">
        <v>54000</v>
      </c>
      <c r="X71" s="55">
        <f t="shared" si="6"/>
        <v>696000</v>
      </c>
      <c r="Y71" s="55">
        <v>48000</v>
      </c>
      <c r="Z71" s="55">
        <v>48000</v>
      </c>
      <c r="AA71" s="55">
        <v>600000</v>
      </c>
      <c r="AB71" s="55">
        <v>0</v>
      </c>
      <c r="AC71" s="55">
        <v>400000</v>
      </c>
      <c r="AD71" s="42">
        <v>900000</v>
      </c>
      <c r="AE71" s="42">
        <v>400000</v>
      </c>
      <c r="AF71" s="42">
        <v>800000</v>
      </c>
      <c r="AG71" s="42">
        <v>433000</v>
      </c>
      <c r="AH71" s="42">
        <v>650000</v>
      </c>
      <c r="AI71" s="42">
        <v>700000</v>
      </c>
      <c r="AJ71" s="42">
        <v>600000</v>
      </c>
      <c r="AK71" s="42">
        <v>200000</v>
      </c>
      <c r="AL71" s="42">
        <v>250000</v>
      </c>
      <c r="AM71" s="42">
        <v>350000</v>
      </c>
      <c r="AN71" s="42">
        <v>600000</v>
      </c>
      <c r="AO71" s="42">
        <v>250000</v>
      </c>
      <c r="AP71" s="42">
        <v>450000</v>
      </c>
    </row>
    <row r="72" spans="1:43">
      <c r="A72" s="49" t="str">
        <f t="shared" si="0"/>
        <v>52029990</v>
      </c>
      <c r="B72" s="50" t="s">
        <v>200</v>
      </c>
      <c r="C72" s="51"/>
      <c r="D72" s="52"/>
      <c r="E72" s="52" t="s">
        <v>201</v>
      </c>
      <c r="F72" s="53"/>
      <c r="G72" s="54">
        <f t="shared" si="1"/>
        <v>163000</v>
      </c>
      <c r="H72" s="55">
        <v>163000</v>
      </c>
      <c r="I72" s="55">
        <v>0</v>
      </c>
      <c r="J72" s="55">
        <f t="shared" si="2"/>
        <v>0</v>
      </c>
      <c r="K72" s="55">
        <f t="shared" si="3"/>
        <v>0</v>
      </c>
      <c r="L72" s="55">
        <v>0</v>
      </c>
      <c r="M72" s="55">
        <v>0</v>
      </c>
      <c r="N72" s="55">
        <f t="shared" si="4"/>
        <v>0</v>
      </c>
      <c r="O72" s="55">
        <v>0</v>
      </c>
      <c r="P72" s="55">
        <v>0</v>
      </c>
      <c r="Q72" s="55">
        <v>0</v>
      </c>
      <c r="R72" s="55">
        <v>0</v>
      </c>
      <c r="S72" s="55">
        <f t="shared" si="5"/>
        <v>0</v>
      </c>
      <c r="T72" s="55">
        <v>0</v>
      </c>
      <c r="U72" s="55">
        <v>0</v>
      </c>
      <c r="V72" s="55">
        <v>0</v>
      </c>
      <c r="W72" s="55">
        <v>0</v>
      </c>
      <c r="X72" s="55">
        <f t="shared" si="6"/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42">
        <v>0</v>
      </c>
      <c r="AE72" s="42">
        <v>0</v>
      </c>
      <c r="AF72" s="42">
        <v>0</v>
      </c>
      <c r="AG72" s="42">
        <v>0</v>
      </c>
      <c r="AH72" s="42">
        <v>0</v>
      </c>
      <c r="AI72" s="42">
        <v>0</v>
      </c>
      <c r="AJ72" s="42">
        <v>0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</row>
    <row r="73" spans="1:43">
      <c r="A73" s="49" t="str">
        <f t="shared" si="0"/>
        <v/>
      </c>
      <c r="B73" s="50"/>
      <c r="C73" s="58" t="s">
        <v>202</v>
      </c>
      <c r="D73" s="52"/>
      <c r="E73" s="52"/>
      <c r="F73" s="53"/>
      <c r="G73" s="54">
        <f t="shared" si="1"/>
        <v>0</v>
      </c>
      <c r="H73" s="55"/>
      <c r="I73" s="55">
        <v>0</v>
      </c>
      <c r="J73" s="55">
        <f t="shared" si="2"/>
        <v>0</v>
      </c>
      <c r="K73" s="41">
        <f t="shared" si="3"/>
        <v>0</v>
      </c>
      <c r="L73" s="41"/>
      <c r="M73" s="41"/>
      <c r="N73" s="41">
        <f t="shared" si="4"/>
        <v>0</v>
      </c>
      <c r="O73" s="41"/>
      <c r="P73" s="41"/>
      <c r="Q73" s="41"/>
      <c r="R73" s="41"/>
      <c r="S73" s="41">
        <f t="shared" si="5"/>
        <v>0</v>
      </c>
      <c r="T73" s="41"/>
      <c r="U73" s="41"/>
      <c r="V73" s="41"/>
      <c r="W73" s="55"/>
      <c r="X73" s="41">
        <f t="shared" si="6"/>
        <v>0</v>
      </c>
      <c r="Y73" s="41">
        <v>0</v>
      </c>
      <c r="Z73" s="41">
        <v>0</v>
      </c>
      <c r="AA73" s="41">
        <v>0</v>
      </c>
      <c r="AB73" s="41">
        <v>0</v>
      </c>
      <c r="AC73" s="55">
        <v>0</v>
      </c>
      <c r="AD73" s="42">
        <v>0</v>
      </c>
      <c r="AE73" s="42">
        <v>0</v>
      </c>
      <c r="AF73" s="42">
        <v>0</v>
      </c>
      <c r="AG73" s="42">
        <v>0</v>
      </c>
      <c r="AH73" s="42">
        <v>0</v>
      </c>
      <c r="AI73" s="42">
        <v>0</v>
      </c>
      <c r="AJ73" s="42">
        <v>0</v>
      </c>
      <c r="AK73" s="42">
        <v>0</v>
      </c>
      <c r="AL73" s="42">
        <v>0</v>
      </c>
      <c r="AM73" s="42">
        <v>0</v>
      </c>
      <c r="AN73" s="42">
        <v>0</v>
      </c>
      <c r="AO73" s="42">
        <v>0</v>
      </c>
      <c r="AP73" s="42">
        <v>0</v>
      </c>
    </row>
    <row r="74" spans="1:43">
      <c r="A74" s="49" t="str">
        <f t="shared" si="0"/>
        <v>52022040</v>
      </c>
      <c r="B74" s="50" t="s">
        <v>203</v>
      </c>
      <c r="C74" s="51"/>
      <c r="D74" s="52"/>
      <c r="E74" s="52" t="s">
        <v>204</v>
      </c>
      <c r="F74" s="53"/>
      <c r="G74" s="54">
        <f t="shared" si="1"/>
        <v>0</v>
      </c>
      <c r="H74" s="55"/>
      <c r="I74" s="55">
        <v>0</v>
      </c>
      <c r="J74" s="55">
        <f t="shared" si="2"/>
        <v>0</v>
      </c>
      <c r="K74" s="55">
        <f t="shared" si="3"/>
        <v>0</v>
      </c>
      <c r="L74" s="55">
        <v>0</v>
      </c>
      <c r="M74" s="55">
        <v>0</v>
      </c>
      <c r="N74" s="55">
        <f t="shared" si="4"/>
        <v>0</v>
      </c>
      <c r="O74" s="55">
        <v>0</v>
      </c>
      <c r="P74" s="55">
        <v>0</v>
      </c>
      <c r="Q74" s="55">
        <v>0</v>
      </c>
      <c r="R74" s="55">
        <v>0</v>
      </c>
      <c r="S74" s="55">
        <f t="shared" si="5"/>
        <v>0</v>
      </c>
      <c r="T74" s="55">
        <v>0</v>
      </c>
      <c r="U74" s="55">
        <v>0</v>
      </c>
      <c r="V74" s="55">
        <v>0</v>
      </c>
      <c r="W74" s="55">
        <v>0</v>
      </c>
      <c r="X74" s="55">
        <f t="shared" si="6"/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42">
        <v>0</v>
      </c>
      <c r="AE74" s="42">
        <v>0</v>
      </c>
      <c r="AF74" s="42">
        <v>0</v>
      </c>
      <c r="AG74" s="42">
        <v>0</v>
      </c>
      <c r="AH74" s="42">
        <v>0</v>
      </c>
      <c r="AI74" s="42">
        <v>0</v>
      </c>
      <c r="AJ74" s="42">
        <v>0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</v>
      </c>
    </row>
    <row r="75" spans="1:43">
      <c r="A75" s="49" t="str">
        <f t="shared" si="0"/>
        <v>52030010</v>
      </c>
      <c r="B75" s="50" t="s">
        <v>205</v>
      </c>
      <c r="C75" s="51"/>
      <c r="D75" s="52"/>
      <c r="E75" s="52" t="s">
        <v>206</v>
      </c>
      <c r="F75" s="53"/>
      <c r="G75" s="54">
        <f t="shared" si="1"/>
        <v>0</v>
      </c>
      <c r="H75" s="55"/>
      <c r="I75" s="55">
        <v>0</v>
      </c>
      <c r="J75" s="55">
        <f t="shared" si="2"/>
        <v>0</v>
      </c>
      <c r="K75" s="55">
        <f t="shared" si="3"/>
        <v>0</v>
      </c>
      <c r="L75" s="55">
        <v>0</v>
      </c>
      <c r="M75" s="55">
        <v>0</v>
      </c>
      <c r="N75" s="55">
        <f t="shared" si="4"/>
        <v>0</v>
      </c>
      <c r="O75" s="55">
        <v>0</v>
      </c>
      <c r="P75" s="55">
        <v>0</v>
      </c>
      <c r="Q75" s="55">
        <v>0</v>
      </c>
      <c r="R75" s="55">
        <v>0</v>
      </c>
      <c r="S75" s="55">
        <f t="shared" si="5"/>
        <v>0</v>
      </c>
      <c r="T75" s="55">
        <v>0</v>
      </c>
      <c r="U75" s="55">
        <v>0</v>
      </c>
      <c r="V75" s="55">
        <v>0</v>
      </c>
      <c r="W75" s="55">
        <v>0</v>
      </c>
      <c r="X75" s="55">
        <f t="shared" si="6"/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42">
        <v>0</v>
      </c>
      <c r="AE75" s="42">
        <v>0</v>
      </c>
      <c r="AF75" s="42">
        <v>0</v>
      </c>
      <c r="AG75" s="42">
        <v>0</v>
      </c>
      <c r="AH75" s="42">
        <v>0</v>
      </c>
      <c r="AI75" s="42">
        <v>0</v>
      </c>
      <c r="AJ75" s="42">
        <v>0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</v>
      </c>
    </row>
    <row r="76" spans="1:43">
      <c r="A76" s="49" t="str">
        <f t="shared" si="0"/>
        <v>52030020</v>
      </c>
      <c r="B76" s="50" t="s">
        <v>207</v>
      </c>
      <c r="C76" s="51"/>
      <c r="D76" s="52"/>
      <c r="E76" s="52" t="s">
        <v>208</v>
      </c>
      <c r="F76" s="53"/>
      <c r="G76" s="54">
        <f t="shared" si="1"/>
        <v>3032799.9999999991</v>
      </c>
      <c r="H76" s="55">
        <v>8039999.9999999991</v>
      </c>
      <c r="I76" s="55">
        <v>5007200</v>
      </c>
      <c r="J76" s="55">
        <f t="shared" si="2"/>
        <v>0</v>
      </c>
      <c r="K76" s="55">
        <f t="shared" si="3"/>
        <v>5007200</v>
      </c>
      <c r="L76" s="55">
        <v>0</v>
      </c>
      <c r="M76" s="55">
        <v>5007200</v>
      </c>
      <c r="N76" s="55">
        <f t="shared" si="4"/>
        <v>0</v>
      </c>
      <c r="O76" s="55">
        <v>0</v>
      </c>
      <c r="P76" s="55">
        <v>0</v>
      </c>
      <c r="Q76" s="55">
        <v>0</v>
      </c>
      <c r="R76" s="55">
        <v>0</v>
      </c>
      <c r="S76" s="55">
        <f t="shared" si="5"/>
        <v>0</v>
      </c>
      <c r="T76" s="55">
        <v>0</v>
      </c>
      <c r="U76" s="55">
        <v>0</v>
      </c>
      <c r="V76" s="55">
        <v>0</v>
      </c>
      <c r="W76" s="55">
        <v>0</v>
      </c>
      <c r="X76" s="55">
        <f t="shared" si="6"/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42">
        <v>0</v>
      </c>
      <c r="AE76" s="42">
        <v>0</v>
      </c>
      <c r="AF76" s="42">
        <v>0</v>
      </c>
      <c r="AG76" s="42">
        <v>0</v>
      </c>
      <c r="AH76" s="42">
        <v>0</v>
      </c>
      <c r="AI76" s="42">
        <v>0</v>
      </c>
      <c r="AJ76" s="42">
        <v>0</v>
      </c>
      <c r="AK76" s="42">
        <v>0</v>
      </c>
      <c r="AL76" s="42">
        <v>0</v>
      </c>
      <c r="AM76" s="42">
        <v>0</v>
      </c>
      <c r="AN76" s="42">
        <v>0</v>
      </c>
      <c r="AO76" s="42">
        <v>0</v>
      </c>
      <c r="AP76" s="42">
        <v>0</v>
      </c>
    </row>
    <row r="77" spans="1:43">
      <c r="A77" s="49" t="str">
        <f t="shared" ref="A77:A141" si="7">SUBSTITUTE(B77,"-","")</f>
        <v>52030030</v>
      </c>
      <c r="B77" s="50" t="s">
        <v>209</v>
      </c>
      <c r="C77" s="51"/>
      <c r="D77" s="52"/>
      <c r="E77" s="52" t="s">
        <v>210</v>
      </c>
      <c r="F77" s="53"/>
      <c r="G77" s="54">
        <f t="shared" ref="G77:G140" si="8">+H77-I77</f>
        <v>-3032800</v>
      </c>
      <c r="H77" s="55"/>
      <c r="I77" s="55">
        <v>3032800</v>
      </c>
      <c r="J77" s="55">
        <f t="shared" ref="J77:J140" si="9">+I77-K77</f>
        <v>0</v>
      </c>
      <c r="K77" s="55">
        <f t="shared" ref="K77:K140" si="10">+L77+M77+N77+S77+X77+AC77+AD77+AE77+AF77+AG77+AH77+AI77+AJ77+AK77+AL77+AM77+AN77+AO77+AP77</f>
        <v>3032800</v>
      </c>
      <c r="L77" s="55">
        <v>0</v>
      </c>
      <c r="M77" s="55">
        <v>3032800</v>
      </c>
      <c r="N77" s="55">
        <f t="shared" ref="N77:N140" si="11">SUM(O77:R77)</f>
        <v>0</v>
      </c>
      <c r="O77" s="55">
        <v>0</v>
      </c>
      <c r="P77" s="55">
        <v>0</v>
      </c>
      <c r="Q77" s="55">
        <v>0</v>
      </c>
      <c r="R77" s="55">
        <v>0</v>
      </c>
      <c r="S77" s="55">
        <f t="shared" ref="S77:S140" si="12">SUM(T77:W77)</f>
        <v>0</v>
      </c>
      <c r="T77" s="55">
        <v>0</v>
      </c>
      <c r="U77" s="55">
        <v>0</v>
      </c>
      <c r="V77" s="55">
        <v>0</v>
      </c>
      <c r="W77" s="55">
        <v>0</v>
      </c>
      <c r="X77" s="55">
        <f t="shared" ref="X77:X140" si="13">SUM(Y77:AB77)</f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42">
        <v>0</v>
      </c>
      <c r="AE77" s="42">
        <v>0</v>
      </c>
      <c r="AF77" s="42">
        <v>0</v>
      </c>
      <c r="AG77" s="42">
        <v>0</v>
      </c>
      <c r="AH77" s="42">
        <v>0</v>
      </c>
      <c r="AI77" s="42">
        <v>0</v>
      </c>
      <c r="AJ77" s="42">
        <v>0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</row>
    <row r="78" spans="1:43">
      <c r="A78" s="49" t="str">
        <f t="shared" si="7"/>
        <v/>
      </c>
      <c r="B78" s="50"/>
      <c r="C78" s="58" t="s">
        <v>211</v>
      </c>
      <c r="D78" s="52"/>
      <c r="E78" s="52"/>
      <c r="F78" s="53"/>
      <c r="G78" s="54">
        <f t="shared" si="8"/>
        <v>0</v>
      </c>
      <c r="H78" s="55"/>
      <c r="I78" s="55">
        <v>0</v>
      </c>
      <c r="J78" s="55">
        <f t="shared" si="9"/>
        <v>0</v>
      </c>
      <c r="K78" s="41">
        <f t="shared" si="10"/>
        <v>0</v>
      </c>
      <c r="L78" s="41"/>
      <c r="M78" s="41"/>
      <c r="N78" s="41">
        <f t="shared" si="11"/>
        <v>0</v>
      </c>
      <c r="O78" s="41"/>
      <c r="P78" s="41"/>
      <c r="Q78" s="41"/>
      <c r="R78" s="41"/>
      <c r="S78" s="41">
        <f t="shared" si="12"/>
        <v>0</v>
      </c>
      <c r="T78" s="41"/>
      <c r="U78" s="41"/>
      <c r="V78" s="41"/>
      <c r="W78" s="55"/>
      <c r="X78" s="41">
        <f t="shared" si="13"/>
        <v>0</v>
      </c>
      <c r="Y78" s="41">
        <v>0</v>
      </c>
      <c r="Z78" s="41">
        <v>0</v>
      </c>
      <c r="AA78" s="41">
        <v>0</v>
      </c>
      <c r="AB78" s="41">
        <v>0</v>
      </c>
      <c r="AC78" s="55">
        <v>0</v>
      </c>
      <c r="AD78" s="42">
        <v>0</v>
      </c>
      <c r="AE78" s="42">
        <v>0</v>
      </c>
      <c r="AF78" s="42">
        <v>0</v>
      </c>
      <c r="AG78" s="42">
        <v>0</v>
      </c>
      <c r="AH78" s="42">
        <v>0</v>
      </c>
      <c r="AI78" s="42">
        <v>0</v>
      </c>
      <c r="AJ78" s="42">
        <v>0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0</v>
      </c>
    </row>
    <row r="79" spans="1:43">
      <c r="A79" s="49" t="str">
        <f t="shared" si="7"/>
        <v>52040010</v>
      </c>
      <c r="B79" s="50" t="s">
        <v>212</v>
      </c>
      <c r="C79" s="51"/>
      <c r="D79" s="52"/>
      <c r="E79" s="52" t="s">
        <v>213</v>
      </c>
      <c r="F79" s="53"/>
      <c r="G79" s="54">
        <f t="shared" si="8"/>
        <v>0</v>
      </c>
      <c r="H79" s="55"/>
      <c r="I79" s="55">
        <v>0</v>
      </c>
      <c r="J79" s="55">
        <f t="shared" si="9"/>
        <v>0</v>
      </c>
      <c r="K79" s="55">
        <f t="shared" si="10"/>
        <v>0</v>
      </c>
      <c r="L79" s="55">
        <v>0</v>
      </c>
      <c r="M79" s="55">
        <v>0</v>
      </c>
      <c r="N79" s="55">
        <f t="shared" si="11"/>
        <v>0</v>
      </c>
      <c r="O79" s="55">
        <v>0</v>
      </c>
      <c r="P79" s="55">
        <v>0</v>
      </c>
      <c r="Q79" s="55">
        <v>0</v>
      </c>
      <c r="R79" s="55">
        <v>0</v>
      </c>
      <c r="S79" s="55">
        <f t="shared" si="12"/>
        <v>0</v>
      </c>
      <c r="T79" s="55">
        <v>0</v>
      </c>
      <c r="U79" s="55">
        <v>0</v>
      </c>
      <c r="V79" s="55">
        <v>0</v>
      </c>
      <c r="W79" s="55">
        <v>0</v>
      </c>
      <c r="X79" s="55">
        <f t="shared" si="13"/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42">
        <v>0</v>
      </c>
      <c r="AE79" s="42">
        <v>0</v>
      </c>
      <c r="AF79" s="42">
        <v>0</v>
      </c>
      <c r="AG79" s="42">
        <v>0</v>
      </c>
      <c r="AH79" s="42">
        <v>0</v>
      </c>
      <c r="AI79" s="42">
        <v>0</v>
      </c>
      <c r="AJ79" s="42">
        <v>0</v>
      </c>
      <c r="AK79" s="42">
        <v>0</v>
      </c>
      <c r="AL79" s="42">
        <v>0</v>
      </c>
      <c r="AM79" s="42">
        <v>0</v>
      </c>
      <c r="AN79" s="42">
        <v>0</v>
      </c>
      <c r="AO79" s="42">
        <v>0</v>
      </c>
      <c r="AP79" s="42">
        <v>0</v>
      </c>
    </row>
    <row r="80" spans="1:43">
      <c r="A80" s="49" t="str">
        <f t="shared" si="7"/>
        <v>52040020</v>
      </c>
      <c r="B80" s="50" t="s">
        <v>214</v>
      </c>
      <c r="C80" s="51"/>
      <c r="D80" s="52"/>
      <c r="E80" s="52" t="s">
        <v>215</v>
      </c>
      <c r="F80" s="53"/>
      <c r="G80" s="54">
        <f t="shared" si="8"/>
        <v>0</v>
      </c>
      <c r="H80" s="55"/>
      <c r="I80" s="55">
        <v>0</v>
      </c>
      <c r="J80" s="55">
        <f t="shared" si="9"/>
        <v>0</v>
      </c>
      <c r="K80" s="55">
        <f t="shared" si="10"/>
        <v>0</v>
      </c>
      <c r="L80" s="55">
        <v>0</v>
      </c>
      <c r="M80" s="55">
        <v>0</v>
      </c>
      <c r="N80" s="55">
        <f t="shared" si="11"/>
        <v>0</v>
      </c>
      <c r="O80" s="55">
        <v>0</v>
      </c>
      <c r="P80" s="55">
        <v>0</v>
      </c>
      <c r="Q80" s="55">
        <v>0</v>
      </c>
      <c r="R80" s="55">
        <v>0</v>
      </c>
      <c r="S80" s="55">
        <f t="shared" si="12"/>
        <v>0</v>
      </c>
      <c r="T80" s="55">
        <v>0</v>
      </c>
      <c r="U80" s="55">
        <v>0</v>
      </c>
      <c r="V80" s="55">
        <v>0</v>
      </c>
      <c r="W80" s="55">
        <v>0</v>
      </c>
      <c r="X80" s="55">
        <f t="shared" si="13"/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0</v>
      </c>
      <c r="AJ80" s="42">
        <v>0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0</v>
      </c>
    </row>
    <row r="81" spans="1:42">
      <c r="A81" s="49" t="str">
        <f t="shared" si="7"/>
        <v/>
      </c>
      <c r="B81" s="50"/>
      <c r="C81" s="58" t="s">
        <v>90</v>
      </c>
      <c r="D81" s="52"/>
      <c r="E81" s="52"/>
      <c r="F81" s="53"/>
      <c r="G81" s="54">
        <f t="shared" si="8"/>
        <v>0</v>
      </c>
      <c r="H81" s="55"/>
      <c r="I81" s="55">
        <v>0</v>
      </c>
      <c r="J81" s="55">
        <f t="shared" si="9"/>
        <v>0</v>
      </c>
      <c r="K81" s="41">
        <f t="shared" si="10"/>
        <v>0</v>
      </c>
      <c r="L81" s="41"/>
      <c r="M81" s="41"/>
      <c r="N81" s="41">
        <f t="shared" si="11"/>
        <v>0</v>
      </c>
      <c r="O81" s="41"/>
      <c r="P81" s="41"/>
      <c r="Q81" s="41"/>
      <c r="R81" s="41"/>
      <c r="S81" s="41">
        <f t="shared" si="12"/>
        <v>0</v>
      </c>
      <c r="T81" s="41"/>
      <c r="U81" s="41"/>
      <c r="V81" s="41"/>
      <c r="W81" s="55"/>
      <c r="X81" s="41">
        <f t="shared" si="13"/>
        <v>0</v>
      </c>
      <c r="Y81" s="41">
        <v>0</v>
      </c>
      <c r="Z81" s="41">
        <v>0</v>
      </c>
      <c r="AA81" s="41">
        <v>0</v>
      </c>
      <c r="AB81" s="41">
        <v>0</v>
      </c>
      <c r="AC81" s="55">
        <v>0</v>
      </c>
      <c r="AD81" s="42">
        <v>0</v>
      </c>
      <c r="AE81" s="42">
        <v>0</v>
      </c>
      <c r="AF81" s="42">
        <v>0</v>
      </c>
      <c r="AG81" s="42">
        <v>0</v>
      </c>
      <c r="AH81" s="42">
        <v>0</v>
      </c>
      <c r="AI81" s="42">
        <v>0</v>
      </c>
      <c r="AJ81" s="42">
        <v>0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</row>
    <row r="82" spans="1:42">
      <c r="A82" s="49" t="str">
        <f t="shared" si="7"/>
        <v/>
      </c>
      <c r="B82" s="50"/>
      <c r="C82" s="58" t="s">
        <v>216</v>
      </c>
      <c r="D82" s="52"/>
      <c r="E82" s="52"/>
      <c r="F82" s="53"/>
      <c r="G82" s="54">
        <f t="shared" si="8"/>
        <v>0</v>
      </c>
      <c r="H82" s="55"/>
      <c r="I82" s="55">
        <v>0</v>
      </c>
      <c r="J82" s="55">
        <f t="shared" si="9"/>
        <v>0</v>
      </c>
      <c r="K82" s="41">
        <f t="shared" si="10"/>
        <v>0</v>
      </c>
      <c r="L82" s="41"/>
      <c r="M82" s="41"/>
      <c r="N82" s="41">
        <f t="shared" si="11"/>
        <v>0</v>
      </c>
      <c r="O82" s="41"/>
      <c r="P82" s="41"/>
      <c r="Q82" s="41"/>
      <c r="R82" s="41"/>
      <c r="S82" s="41">
        <f t="shared" si="12"/>
        <v>0</v>
      </c>
      <c r="T82" s="41"/>
      <c r="U82" s="41"/>
      <c r="V82" s="41"/>
      <c r="W82" s="55"/>
      <c r="X82" s="41">
        <f t="shared" si="13"/>
        <v>0</v>
      </c>
      <c r="Y82" s="41">
        <v>0</v>
      </c>
      <c r="Z82" s="41">
        <v>0</v>
      </c>
      <c r="AA82" s="41">
        <v>0</v>
      </c>
      <c r="AB82" s="41">
        <v>0</v>
      </c>
      <c r="AC82" s="55">
        <v>0</v>
      </c>
      <c r="AD82" s="42">
        <v>0</v>
      </c>
      <c r="AE82" s="42">
        <v>0</v>
      </c>
      <c r="AF82" s="42">
        <v>0</v>
      </c>
      <c r="AG82" s="42">
        <v>0</v>
      </c>
      <c r="AH82" s="42">
        <v>0</v>
      </c>
      <c r="AI82" s="42">
        <v>0</v>
      </c>
      <c r="AJ82" s="42">
        <v>0</v>
      </c>
      <c r="AK82" s="42">
        <v>0</v>
      </c>
      <c r="AL82" s="42">
        <v>0</v>
      </c>
      <c r="AM82" s="42">
        <v>0</v>
      </c>
      <c r="AN82" s="42">
        <v>0</v>
      </c>
      <c r="AO82" s="42">
        <v>0</v>
      </c>
      <c r="AP82" s="42">
        <v>0</v>
      </c>
    </row>
    <row r="83" spans="1:42">
      <c r="A83" s="49" t="str">
        <f t="shared" si="7"/>
        <v/>
      </c>
      <c r="B83" s="63"/>
      <c r="C83" s="64"/>
      <c r="D83" s="65" t="s">
        <v>217</v>
      </c>
      <c r="E83" s="66"/>
      <c r="F83" s="67"/>
      <c r="G83" s="54">
        <f t="shared" si="8"/>
        <v>0</v>
      </c>
      <c r="H83" s="62"/>
      <c r="I83" s="62">
        <v>0</v>
      </c>
      <c r="J83" s="62">
        <f t="shared" si="9"/>
        <v>0</v>
      </c>
      <c r="K83" s="68">
        <f t="shared" si="10"/>
        <v>0</v>
      </c>
      <c r="L83" s="68"/>
      <c r="M83" s="68"/>
      <c r="N83" s="68">
        <f t="shared" si="11"/>
        <v>0</v>
      </c>
      <c r="O83" s="68"/>
      <c r="P83" s="68"/>
      <c r="Q83" s="68"/>
      <c r="R83" s="68"/>
      <c r="S83" s="68">
        <f t="shared" si="12"/>
        <v>0</v>
      </c>
      <c r="T83" s="68"/>
      <c r="U83" s="68"/>
      <c r="V83" s="68"/>
      <c r="W83" s="55"/>
      <c r="X83" s="68">
        <f t="shared" si="13"/>
        <v>0</v>
      </c>
      <c r="Y83" s="68">
        <v>0</v>
      </c>
      <c r="Z83" s="68">
        <v>0</v>
      </c>
      <c r="AA83" s="68">
        <v>0</v>
      </c>
      <c r="AB83" s="68">
        <v>0</v>
      </c>
      <c r="AC83" s="55">
        <v>0</v>
      </c>
      <c r="AD83" s="42">
        <v>0</v>
      </c>
      <c r="AE83" s="42">
        <v>0</v>
      </c>
      <c r="AF83" s="42">
        <v>0</v>
      </c>
      <c r="AG83" s="42">
        <v>0</v>
      </c>
      <c r="AH83" s="42">
        <v>0</v>
      </c>
      <c r="AI83" s="42">
        <v>0</v>
      </c>
      <c r="AJ83" s="42">
        <v>0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0</v>
      </c>
    </row>
    <row r="84" spans="1:42">
      <c r="A84" s="49" t="str">
        <f t="shared" si="7"/>
        <v>53010010</v>
      </c>
      <c r="B84" s="50" t="s">
        <v>218</v>
      </c>
      <c r="C84" s="51"/>
      <c r="D84" s="52"/>
      <c r="E84" s="52" t="s">
        <v>219</v>
      </c>
      <c r="F84" s="53"/>
      <c r="G84" s="54">
        <f t="shared" si="8"/>
        <v>-3942800</v>
      </c>
      <c r="H84" s="55">
        <v>54903000</v>
      </c>
      <c r="I84" s="55">
        <f>54903000+3942800</f>
        <v>58845800</v>
      </c>
      <c r="J84" s="55">
        <f t="shared" si="9"/>
        <v>0</v>
      </c>
      <c r="K84" s="55">
        <f t="shared" si="10"/>
        <v>58845800</v>
      </c>
      <c r="L84" s="55">
        <v>0</v>
      </c>
      <c r="M84" s="55">
        <v>0</v>
      </c>
      <c r="N84" s="55">
        <f t="shared" si="11"/>
        <v>0</v>
      </c>
      <c r="O84" s="55">
        <v>0</v>
      </c>
      <c r="P84" s="55">
        <v>0</v>
      </c>
      <c r="Q84" s="55">
        <v>0</v>
      </c>
      <c r="R84" s="55">
        <v>0</v>
      </c>
      <c r="S84" s="55">
        <f t="shared" si="12"/>
        <v>0</v>
      </c>
      <c r="T84" s="55">
        <v>0</v>
      </c>
      <c r="U84" s="55">
        <v>0</v>
      </c>
      <c r="V84" s="55">
        <v>0</v>
      </c>
      <c r="W84" s="55">
        <v>0</v>
      </c>
      <c r="X84" s="55">
        <f t="shared" si="13"/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1452000</v>
      </c>
      <c r="AD84" s="42">
        <v>7619800</v>
      </c>
      <c r="AE84" s="42">
        <v>6587800</v>
      </c>
      <c r="AF84" s="42">
        <v>6800000</v>
      </c>
      <c r="AG84" s="42">
        <v>4014000</v>
      </c>
      <c r="AH84" s="42">
        <v>4450000</v>
      </c>
      <c r="AI84" s="42">
        <v>1852200</v>
      </c>
      <c r="AJ84" s="42">
        <v>2400000</v>
      </c>
      <c r="AK84" s="42">
        <v>4800000</v>
      </c>
      <c r="AL84" s="42">
        <v>5000000</v>
      </c>
      <c r="AM84" s="42">
        <v>4483000</v>
      </c>
      <c r="AN84" s="42">
        <v>4039000</v>
      </c>
      <c r="AO84" s="42">
        <v>1756000</v>
      </c>
      <c r="AP84" s="42">
        <v>3592000</v>
      </c>
    </row>
    <row r="85" spans="1:42">
      <c r="A85" s="49" t="str">
        <f t="shared" si="7"/>
        <v>53010020</v>
      </c>
      <c r="B85" s="50" t="s">
        <v>220</v>
      </c>
      <c r="C85" s="51"/>
      <c r="D85" s="52"/>
      <c r="E85" s="52" t="s">
        <v>221</v>
      </c>
      <c r="F85" s="53"/>
      <c r="G85" s="54">
        <f t="shared" si="8"/>
        <v>3942800</v>
      </c>
      <c r="H85" s="55">
        <v>72026000</v>
      </c>
      <c r="I85" s="55">
        <f>72026000-3942800</f>
        <v>68083200</v>
      </c>
      <c r="J85" s="55">
        <f t="shared" si="9"/>
        <v>0</v>
      </c>
      <c r="K85" s="55">
        <f t="shared" si="10"/>
        <v>68083200</v>
      </c>
      <c r="L85" s="55">
        <v>0</v>
      </c>
      <c r="M85" s="55">
        <v>0</v>
      </c>
      <c r="N85" s="55">
        <f t="shared" si="11"/>
        <v>0</v>
      </c>
      <c r="O85" s="55">
        <v>0</v>
      </c>
      <c r="P85" s="55">
        <v>0</v>
      </c>
      <c r="Q85" s="55">
        <v>0</v>
      </c>
      <c r="R85" s="55">
        <v>0</v>
      </c>
      <c r="S85" s="55">
        <f t="shared" si="12"/>
        <v>0</v>
      </c>
      <c r="T85" s="55">
        <v>0</v>
      </c>
      <c r="U85" s="55">
        <v>0</v>
      </c>
      <c r="V85" s="55">
        <v>0</v>
      </c>
      <c r="W85" s="55">
        <v>0</v>
      </c>
      <c r="X85" s="55">
        <f t="shared" si="13"/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9200000</v>
      </c>
      <c r="AD85" s="42">
        <v>11175000</v>
      </c>
      <c r="AE85" s="42">
        <v>1819600</v>
      </c>
      <c r="AF85" s="42">
        <v>8000000</v>
      </c>
      <c r="AG85" s="42">
        <v>4836000</v>
      </c>
      <c r="AH85" s="42">
        <v>5940000</v>
      </c>
      <c r="AI85" s="42">
        <v>2157600</v>
      </c>
      <c r="AJ85" s="42">
        <v>5900000</v>
      </c>
      <c r="AK85" s="42">
        <v>1200000</v>
      </c>
      <c r="AL85" s="42">
        <v>2500000</v>
      </c>
      <c r="AM85" s="42">
        <v>4240800</v>
      </c>
      <c r="AN85" s="42">
        <v>4831000</v>
      </c>
      <c r="AO85" s="42">
        <v>3900000</v>
      </c>
      <c r="AP85" s="42">
        <v>2383200</v>
      </c>
    </row>
    <row r="86" spans="1:42">
      <c r="A86" s="49" t="str">
        <f t="shared" si="7"/>
        <v>53010030</v>
      </c>
      <c r="B86" s="50" t="s">
        <v>222</v>
      </c>
      <c r="C86" s="51"/>
      <c r="D86" s="52"/>
      <c r="E86" s="52" t="s">
        <v>223</v>
      </c>
      <c r="F86" s="53"/>
      <c r="G86" s="54">
        <f t="shared" si="8"/>
        <v>0</v>
      </c>
      <c r="H86" s="55">
        <v>122944000</v>
      </c>
      <c r="I86" s="55">
        <v>122944000</v>
      </c>
      <c r="J86" s="55">
        <f t="shared" si="9"/>
        <v>0</v>
      </c>
      <c r="K86" s="55">
        <f t="shared" si="10"/>
        <v>122944000</v>
      </c>
      <c r="L86" s="55">
        <v>0</v>
      </c>
      <c r="M86" s="55">
        <v>0</v>
      </c>
      <c r="N86" s="55">
        <f t="shared" si="11"/>
        <v>0</v>
      </c>
      <c r="O86" s="55">
        <v>0</v>
      </c>
      <c r="P86" s="55">
        <v>0</v>
      </c>
      <c r="Q86" s="55">
        <v>0</v>
      </c>
      <c r="R86" s="55">
        <v>0</v>
      </c>
      <c r="S86" s="55">
        <f t="shared" si="12"/>
        <v>0</v>
      </c>
      <c r="T86" s="55">
        <v>0</v>
      </c>
      <c r="U86" s="55">
        <v>0</v>
      </c>
      <c r="V86" s="55">
        <v>0</v>
      </c>
      <c r="W86" s="55">
        <v>0</v>
      </c>
      <c r="X86" s="55">
        <f t="shared" si="13"/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3300000</v>
      </c>
      <c r="AD86" s="42">
        <v>15054000</v>
      </c>
      <c r="AE86" s="42">
        <v>12748900</v>
      </c>
      <c r="AF86" s="42">
        <v>13051100</v>
      </c>
      <c r="AG86" s="42">
        <v>9176000</v>
      </c>
      <c r="AH86" s="42">
        <v>10800000</v>
      </c>
      <c r="AI86" s="42">
        <v>6000000</v>
      </c>
      <c r="AJ86" s="42">
        <v>9500000</v>
      </c>
      <c r="AK86" s="42">
        <v>9000000</v>
      </c>
      <c r="AL86" s="42">
        <v>8000000</v>
      </c>
      <c r="AM86" s="42">
        <v>8479000</v>
      </c>
      <c r="AN86" s="42">
        <v>9231000</v>
      </c>
      <c r="AO86" s="42">
        <v>1728000</v>
      </c>
      <c r="AP86" s="42">
        <v>6876000</v>
      </c>
    </row>
    <row r="87" spans="1:42">
      <c r="A87" s="49" t="str">
        <f t="shared" si="7"/>
        <v>53010040</v>
      </c>
      <c r="B87" s="50" t="s">
        <v>224</v>
      </c>
      <c r="C87" s="51"/>
      <c r="D87" s="52"/>
      <c r="E87" s="52" t="s">
        <v>225</v>
      </c>
      <c r="F87" s="53"/>
      <c r="G87" s="54">
        <f t="shared" si="8"/>
        <v>0</v>
      </c>
      <c r="H87" s="55">
        <v>35995999.999999993</v>
      </c>
      <c r="I87" s="55">
        <v>35995999.999999993</v>
      </c>
      <c r="J87" s="55">
        <f t="shared" si="9"/>
        <v>0</v>
      </c>
      <c r="K87" s="55">
        <f t="shared" si="10"/>
        <v>35996000</v>
      </c>
      <c r="L87" s="55">
        <v>0</v>
      </c>
      <c r="M87" s="55">
        <v>0</v>
      </c>
      <c r="N87" s="55">
        <f t="shared" si="11"/>
        <v>0</v>
      </c>
      <c r="O87" s="55">
        <v>0</v>
      </c>
      <c r="P87" s="55">
        <v>0</v>
      </c>
      <c r="Q87" s="55">
        <v>0</v>
      </c>
      <c r="R87" s="55">
        <v>0</v>
      </c>
      <c r="S87" s="55">
        <f t="shared" si="12"/>
        <v>0</v>
      </c>
      <c r="T87" s="55">
        <v>0</v>
      </c>
      <c r="U87" s="55">
        <v>0</v>
      </c>
      <c r="V87" s="55">
        <v>0</v>
      </c>
      <c r="W87" s="55">
        <v>0</v>
      </c>
      <c r="X87" s="55">
        <f t="shared" si="13"/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2495000</v>
      </c>
      <c r="AD87" s="42">
        <v>4500000</v>
      </c>
      <c r="AE87" s="42">
        <v>1900000</v>
      </c>
      <c r="AF87" s="42">
        <v>4000000</v>
      </c>
      <c r="AG87" s="42">
        <v>1814000</v>
      </c>
      <c r="AH87" s="42">
        <v>4750000</v>
      </c>
      <c r="AI87" s="42">
        <v>1152000</v>
      </c>
      <c r="AJ87" s="42">
        <v>1950000</v>
      </c>
      <c r="AK87" s="42">
        <v>5000000</v>
      </c>
      <c r="AL87" s="42">
        <v>1035000</v>
      </c>
      <c r="AM87" s="42">
        <v>1740000</v>
      </c>
      <c r="AN87" s="42">
        <v>1920000</v>
      </c>
      <c r="AO87" s="42">
        <v>1500000</v>
      </c>
      <c r="AP87" s="42">
        <v>2240000</v>
      </c>
    </row>
    <row r="88" spans="1:42">
      <c r="A88" s="49" t="str">
        <f t="shared" si="7"/>
        <v>53010050</v>
      </c>
      <c r="B88" s="63" t="s">
        <v>226</v>
      </c>
      <c r="C88" s="69"/>
      <c r="D88" s="66"/>
      <c r="E88" s="52" t="s">
        <v>227</v>
      </c>
      <c r="F88" s="67"/>
      <c r="G88" s="54">
        <f t="shared" si="8"/>
        <v>0</v>
      </c>
      <c r="H88" s="62">
        <v>0</v>
      </c>
      <c r="I88" s="62">
        <v>0</v>
      </c>
      <c r="J88" s="62">
        <f t="shared" si="9"/>
        <v>0</v>
      </c>
      <c r="K88" s="62">
        <f t="shared" si="10"/>
        <v>0</v>
      </c>
      <c r="L88" s="62">
        <v>0</v>
      </c>
      <c r="M88" s="62">
        <v>0</v>
      </c>
      <c r="N88" s="62">
        <f t="shared" si="11"/>
        <v>0</v>
      </c>
      <c r="O88" s="62">
        <v>0</v>
      </c>
      <c r="P88" s="62">
        <v>0</v>
      </c>
      <c r="Q88" s="62">
        <v>0</v>
      </c>
      <c r="R88" s="62">
        <v>0</v>
      </c>
      <c r="S88" s="62">
        <f t="shared" si="12"/>
        <v>0</v>
      </c>
      <c r="T88" s="62">
        <v>0</v>
      </c>
      <c r="U88" s="62">
        <v>0</v>
      </c>
      <c r="V88" s="62">
        <v>0</v>
      </c>
      <c r="W88" s="55">
        <v>0</v>
      </c>
      <c r="X88" s="62">
        <f t="shared" si="13"/>
        <v>0</v>
      </c>
      <c r="Y88" s="62">
        <v>0</v>
      </c>
      <c r="Z88" s="62">
        <v>0</v>
      </c>
      <c r="AA88" s="62">
        <v>0</v>
      </c>
      <c r="AB88" s="62">
        <v>0</v>
      </c>
      <c r="AC88" s="55">
        <v>0</v>
      </c>
      <c r="AD88" s="42">
        <v>0</v>
      </c>
      <c r="AE88" s="42">
        <v>0</v>
      </c>
      <c r="AF88" s="42">
        <v>0</v>
      </c>
      <c r="AG88" s="42">
        <v>0</v>
      </c>
      <c r="AH88" s="42">
        <v>0</v>
      </c>
      <c r="AI88" s="42">
        <v>0</v>
      </c>
      <c r="AJ88" s="42">
        <v>0</v>
      </c>
      <c r="AK88" s="42">
        <v>0</v>
      </c>
      <c r="AL88" s="42">
        <v>0</v>
      </c>
      <c r="AM88" s="42">
        <v>0</v>
      </c>
      <c r="AN88" s="42">
        <v>0</v>
      </c>
      <c r="AO88" s="42">
        <v>0</v>
      </c>
      <c r="AP88" s="42">
        <v>0</v>
      </c>
    </row>
    <row r="89" spans="1:42">
      <c r="A89" s="49" t="str">
        <f t="shared" si="7"/>
        <v>53010060</v>
      </c>
      <c r="B89" s="50" t="s">
        <v>228</v>
      </c>
      <c r="C89" s="51"/>
      <c r="D89" s="52"/>
      <c r="E89" s="52" t="s">
        <v>229</v>
      </c>
      <c r="F89" s="53"/>
      <c r="G89" s="54">
        <f t="shared" si="8"/>
        <v>0</v>
      </c>
      <c r="H89" s="55">
        <v>0</v>
      </c>
      <c r="I89" s="55">
        <v>0</v>
      </c>
      <c r="J89" s="55">
        <f t="shared" si="9"/>
        <v>0</v>
      </c>
      <c r="K89" s="55">
        <f t="shared" si="10"/>
        <v>0</v>
      </c>
      <c r="L89" s="55">
        <v>0</v>
      </c>
      <c r="M89" s="55">
        <v>0</v>
      </c>
      <c r="N89" s="55">
        <f t="shared" si="11"/>
        <v>0</v>
      </c>
      <c r="O89" s="55">
        <v>0</v>
      </c>
      <c r="P89" s="55">
        <v>0</v>
      </c>
      <c r="Q89" s="55">
        <v>0</v>
      </c>
      <c r="R89" s="55">
        <v>0</v>
      </c>
      <c r="S89" s="55">
        <f t="shared" si="12"/>
        <v>0</v>
      </c>
      <c r="T89" s="55">
        <v>0</v>
      </c>
      <c r="U89" s="55">
        <v>0</v>
      </c>
      <c r="V89" s="55">
        <v>0</v>
      </c>
      <c r="W89" s="55">
        <v>0</v>
      </c>
      <c r="X89" s="55">
        <f t="shared" si="13"/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42">
        <v>0</v>
      </c>
      <c r="AE89" s="42">
        <v>0</v>
      </c>
      <c r="AF89" s="42">
        <v>0</v>
      </c>
      <c r="AG89" s="42">
        <v>0</v>
      </c>
      <c r="AH89" s="42">
        <v>0</v>
      </c>
      <c r="AI89" s="42">
        <v>0</v>
      </c>
      <c r="AJ89" s="42">
        <v>0</v>
      </c>
      <c r="AK89" s="42">
        <v>0</v>
      </c>
      <c r="AL89" s="42">
        <v>0</v>
      </c>
      <c r="AM89" s="42">
        <v>0</v>
      </c>
      <c r="AN89" s="42">
        <v>0</v>
      </c>
      <c r="AO89" s="42">
        <v>0</v>
      </c>
      <c r="AP89" s="42">
        <v>0</v>
      </c>
    </row>
    <row r="90" spans="1:42">
      <c r="A90" s="49" t="str">
        <f t="shared" si="7"/>
        <v>53010070</v>
      </c>
      <c r="B90" s="50" t="s">
        <v>230</v>
      </c>
      <c r="C90" s="51"/>
      <c r="D90" s="52"/>
      <c r="E90" s="52" t="s">
        <v>231</v>
      </c>
      <c r="F90" s="53"/>
      <c r="G90" s="54">
        <f t="shared" si="8"/>
        <v>0</v>
      </c>
      <c r="H90" s="55">
        <v>50257000</v>
      </c>
      <c r="I90" s="55">
        <v>50257000</v>
      </c>
      <c r="J90" s="55">
        <f t="shared" si="9"/>
        <v>0</v>
      </c>
      <c r="K90" s="55">
        <f t="shared" si="10"/>
        <v>50257000</v>
      </c>
      <c r="L90" s="55">
        <v>0</v>
      </c>
      <c r="M90" s="55">
        <v>0</v>
      </c>
      <c r="N90" s="55">
        <f t="shared" si="11"/>
        <v>0</v>
      </c>
      <c r="O90" s="55">
        <v>0</v>
      </c>
      <c r="P90" s="55">
        <v>0</v>
      </c>
      <c r="Q90" s="55">
        <v>0</v>
      </c>
      <c r="R90" s="55">
        <v>0</v>
      </c>
      <c r="S90" s="55">
        <f t="shared" si="12"/>
        <v>0</v>
      </c>
      <c r="T90" s="55">
        <v>0</v>
      </c>
      <c r="U90" s="55">
        <v>0</v>
      </c>
      <c r="V90" s="55">
        <v>0</v>
      </c>
      <c r="W90" s="55">
        <v>0</v>
      </c>
      <c r="X90" s="55">
        <f t="shared" si="13"/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4400000</v>
      </c>
      <c r="AD90" s="42">
        <v>4400000</v>
      </c>
      <c r="AE90" s="42">
        <v>4400000</v>
      </c>
      <c r="AF90" s="42">
        <v>4457000</v>
      </c>
      <c r="AG90" s="42">
        <v>4400000</v>
      </c>
      <c r="AH90" s="42">
        <v>4400000</v>
      </c>
      <c r="AI90" s="42">
        <v>4400000</v>
      </c>
      <c r="AJ90" s="42">
        <v>4400000</v>
      </c>
      <c r="AK90" s="42">
        <v>2500000</v>
      </c>
      <c r="AL90" s="42">
        <v>2500000</v>
      </c>
      <c r="AM90" s="42">
        <v>2500000</v>
      </c>
      <c r="AN90" s="42">
        <v>2500000</v>
      </c>
      <c r="AO90" s="42">
        <v>2500000</v>
      </c>
      <c r="AP90" s="42">
        <v>2500000</v>
      </c>
    </row>
    <row r="91" spans="1:42">
      <c r="A91" s="49" t="str">
        <f t="shared" si="7"/>
        <v>53010080</v>
      </c>
      <c r="B91" s="50" t="s">
        <v>232</v>
      </c>
      <c r="C91" s="51"/>
      <c r="D91" s="52"/>
      <c r="E91" s="52" t="s">
        <v>233</v>
      </c>
      <c r="F91" s="53"/>
      <c r="G91" s="54">
        <f t="shared" si="8"/>
        <v>0</v>
      </c>
      <c r="H91" s="55">
        <v>19770000</v>
      </c>
      <c r="I91" s="55">
        <v>19770000</v>
      </c>
      <c r="J91" s="55">
        <f t="shared" si="9"/>
        <v>0</v>
      </c>
      <c r="K91" s="55">
        <f t="shared" si="10"/>
        <v>19770000</v>
      </c>
      <c r="L91" s="55">
        <v>0</v>
      </c>
      <c r="M91" s="55">
        <v>0</v>
      </c>
      <c r="N91" s="55">
        <f t="shared" si="11"/>
        <v>0</v>
      </c>
      <c r="O91" s="55">
        <v>0</v>
      </c>
      <c r="P91" s="55">
        <v>0</v>
      </c>
      <c r="Q91" s="55">
        <v>0</v>
      </c>
      <c r="R91" s="55">
        <v>0</v>
      </c>
      <c r="S91" s="55">
        <f t="shared" si="12"/>
        <v>0</v>
      </c>
      <c r="T91" s="55">
        <v>0</v>
      </c>
      <c r="U91" s="55">
        <v>0</v>
      </c>
      <c r="V91" s="55">
        <v>0</v>
      </c>
      <c r="W91" s="55">
        <v>0</v>
      </c>
      <c r="X91" s="55">
        <f t="shared" si="13"/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1570000</v>
      </c>
      <c r="AD91" s="42">
        <v>2000000</v>
      </c>
      <c r="AE91" s="42">
        <v>1500000</v>
      </c>
      <c r="AF91" s="42">
        <v>1800000</v>
      </c>
      <c r="AG91" s="42">
        <v>1000000</v>
      </c>
      <c r="AH91" s="42">
        <v>2000000</v>
      </c>
      <c r="AI91" s="42">
        <v>1000000</v>
      </c>
      <c r="AJ91" s="42">
        <v>1700000</v>
      </c>
      <c r="AK91" s="42">
        <v>1000000</v>
      </c>
      <c r="AL91" s="42">
        <v>1000000</v>
      </c>
      <c r="AM91" s="42">
        <v>1500000</v>
      </c>
      <c r="AN91" s="42">
        <v>1200000</v>
      </c>
      <c r="AO91" s="42">
        <v>1500000</v>
      </c>
      <c r="AP91" s="42">
        <v>1000000</v>
      </c>
    </row>
    <row r="92" spans="1:42">
      <c r="A92" s="49" t="str">
        <f t="shared" si="7"/>
        <v>53010090</v>
      </c>
      <c r="B92" s="50" t="s">
        <v>234</v>
      </c>
      <c r="C92" s="51"/>
      <c r="D92" s="52"/>
      <c r="E92" s="52" t="s">
        <v>235</v>
      </c>
      <c r="F92" s="53"/>
      <c r="G92" s="54">
        <f t="shared" si="8"/>
        <v>0</v>
      </c>
      <c r="H92" s="55">
        <v>30457000</v>
      </c>
      <c r="I92" s="55">
        <v>30457000</v>
      </c>
      <c r="J92" s="55">
        <f t="shared" si="9"/>
        <v>0</v>
      </c>
      <c r="K92" s="55">
        <f t="shared" si="10"/>
        <v>30457000</v>
      </c>
      <c r="L92" s="55">
        <v>0</v>
      </c>
      <c r="M92" s="55">
        <v>1080000</v>
      </c>
      <c r="N92" s="55">
        <f t="shared" si="11"/>
        <v>775000</v>
      </c>
      <c r="O92" s="55">
        <v>100000</v>
      </c>
      <c r="P92" s="55">
        <v>225000</v>
      </c>
      <c r="Q92" s="55">
        <v>225000</v>
      </c>
      <c r="R92" s="55">
        <v>225000</v>
      </c>
      <c r="S92" s="55">
        <f t="shared" si="12"/>
        <v>2100000</v>
      </c>
      <c r="T92" s="55">
        <v>0</v>
      </c>
      <c r="U92" s="55">
        <v>225000</v>
      </c>
      <c r="V92" s="55">
        <v>225000</v>
      </c>
      <c r="W92" s="55">
        <v>1650000</v>
      </c>
      <c r="X92" s="55">
        <f t="shared" si="13"/>
        <v>2418000</v>
      </c>
      <c r="Y92" s="55">
        <v>900000</v>
      </c>
      <c r="Z92" s="55">
        <v>225000</v>
      </c>
      <c r="AA92" s="55">
        <v>1068000</v>
      </c>
      <c r="AB92" s="55">
        <v>225000</v>
      </c>
      <c r="AC92" s="55">
        <v>1900000</v>
      </c>
      <c r="AD92" s="55">
        <v>1900000</v>
      </c>
      <c r="AE92" s="55">
        <v>1900000</v>
      </c>
      <c r="AF92" s="55">
        <v>1900000</v>
      </c>
      <c r="AG92" s="55">
        <v>1900000</v>
      </c>
      <c r="AH92" s="55">
        <v>1900000</v>
      </c>
      <c r="AI92" s="55">
        <v>1900000</v>
      </c>
      <c r="AJ92" s="55">
        <v>1784000</v>
      </c>
      <c r="AK92" s="55">
        <v>1500000</v>
      </c>
      <c r="AL92" s="55">
        <v>1500000</v>
      </c>
      <c r="AM92" s="55">
        <v>1500000</v>
      </c>
      <c r="AN92" s="55">
        <v>1500000</v>
      </c>
      <c r="AO92" s="55">
        <v>1500000</v>
      </c>
      <c r="AP92" s="55">
        <v>1500000</v>
      </c>
    </row>
    <row r="93" spans="1:42">
      <c r="A93" s="49" t="str">
        <f t="shared" si="7"/>
        <v/>
      </c>
      <c r="B93" s="50"/>
      <c r="C93" s="51"/>
      <c r="D93" s="45" t="s">
        <v>236</v>
      </c>
      <c r="E93" s="66"/>
      <c r="F93" s="53"/>
      <c r="G93" s="54">
        <f t="shared" si="8"/>
        <v>0</v>
      </c>
      <c r="H93" s="55"/>
      <c r="I93" s="55">
        <v>0</v>
      </c>
      <c r="J93" s="55">
        <f t="shared" si="9"/>
        <v>0</v>
      </c>
      <c r="K93" s="41">
        <f t="shared" si="10"/>
        <v>0</v>
      </c>
      <c r="L93" s="41"/>
      <c r="M93" s="41"/>
      <c r="N93" s="41">
        <f t="shared" si="11"/>
        <v>0</v>
      </c>
      <c r="O93" s="41"/>
      <c r="P93" s="41"/>
      <c r="Q93" s="41"/>
      <c r="R93" s="41"/>
      <c r="S93" s="41">
        <f t="shared" si="12"/>
        <v>0</v>
      </c>
      <c r="T93" s="41"/>
      <c r="U93" s="41"/>
      <c r="V93" s="41"/>
      <c r="W93" s="55"/>
      <c r="X93" s="41">
        <f t="shared" si="13"/>
        <v>0</v>
      </c>
      <c r="Y93" s="41">
        <v>0</v>
      </c>
      <c r="Z93" s="41">
        <v>0</v>
      </c>
      <c r="AA93" s="41">
        <v>0</v>
      </c>
      <c r="AB93" s="41">
        <v>0</v>
      </c>
      <c r="AC93" s="55">
        <v>0</v>
      </c>
      <c r="AD93" s="42">
        <v>0</v>
      </c>
      <c r="AE93" s="42">
        <v>0</v>
      </c>
      <c r="AF93" s="42">
        <v>0</v>
      </c>
      <c r="AG93" s="42">
        <v>0</v>
      </c>
      <c r="AH93" s="42">
        <v>0</v>
      </c>
      <c r="AI93" s="42">
        <v>0</v>
      </c>
      <c r="AJ93" s="42">
        <v>0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</row>
    <row r="94" spans="1:42">
      <c r="A94" s="49" t="str">
        <f t="shared" si="7"/>
        <v>53011010</v>
      </c>
      <c r="B94" s="50" t="s">
        <v>237</v>
      </c>
      <c r="C94" s="51"/>
      <c r="D94" s="52"/>
      <c r="E94" s="52" t="s">
        <v>238</v>
      </c>
      <c r="F94" s="53"/>
      <c r="G94" s="54">
        <f t="shared" si="8"/>
        <v>0</v>
      </c>
      <c r="H94" s="55"/>
      <c r="I94" s="55">
        <v>0</v>
      </c>
      <c r="J94" s="55">
        <f t="shared" si="9"/>
        <v>0</v>
      </c>
      <c r="K94" s="55">
        <f t="shared" si="10"/>
        <v>0</v>
      </c>
      <c r="L94" s="55">
        <v>0</v>
      </c>
      <c r="M94" s="55">
        <v>0</v>
      </c>
      <c r="N94" s="55">
        <f t="shared" si="11"/>
        <v>0</v>
      </c>
      <c r="O94" s="55">
        <v>0</v>
      </c>
      <c r="P94" s="55">
        <v>0</v>
      </c>
      <c r="Q94" s="55">
        <v>0</v>
      </c>
      <c r="R94" s="55">
        <v>0</v>
      </c>
      <c r="S94" s="55">
        <f t="shared" si="12"/>
        <v>0</v>
      </c>
      <c r="T94" s="55">
        <v>0</v>
      </c>
      <c r="U94" s="55">
        <v>0</v>
      </c>
      <c r="V94" s="55">
        <v>0</v>
      </c>
      <c r="W94" s="55">
        <v>0</v>
      </c>
      <c r="X94" s="55">
        <f t="shared" si="13"/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42">
        <v>0</v>
      </c>
      <c r="AE94" s="42">
        <v>0</v>
      </c>
      <c r="AF94" s="42">
        <v>0</v>
      </c>
      <c r="AG94" s="42">
        <v>0</v>
      </c>
      <c r="AH94" s="42">
        <v>0</v>
      </c>
      <c r="AI94" s="42">
        <v>0</v>
      </c>
      <c r="AJ94" s="42">
        <v>0</v>
      </c>
      <c r="AK94" s="42">
        <v>0</v>
      </c>
      <c r="AL94" s="42">
        <v>0</v>
      </c>
      <c r="AM94" s="42">
        <v>0</v>
      </c>
      <c r="AN94" s="42">
        <v>0</v>
      </c>
      <c r="AO94" s="42">
        <v>0</v>
      </c>
      <c r="AP94" s="42">
        <v>0</v>
      </c>
    </row>
    <row r="95" spans="1:42">
      <c r="A95" s="49" t="str">
        <f t="shared" si="7"/>
        <v>53011020</v>
      </c>
      <c r="B95" s="50" t="s">
        <v>239</v>
      </c>
      <c r="C95" s="51"/>
      <c r="D95" s="52"/>
      <c r="E95" s="52" t="s">
        <v>240</v>
      </c>
      <c r="F95" s="53"/>
      <c r="G95" s="54">
        <f t="shared" si="8"/>
        <v>0</v>
      </c>
      <c r="H95" s="55"/>
      <c r="I95" s="55">
        <v>0</v>
      </c>
      <c r="J95" s="55">
        <f t="shared" si="9"/>
        <v>0</v>
      </c>
      <c r="K95" s="55">
        <f t="shared" si="10"/>
        <v>0</v>
      </c>
      <c r="L95" s="55">
        <v>0</v>
      </c>
      <c r="M95" s="55">
        <v>0</v>
      </c>
      <c r="N95" s="55">
        <f t="shared" si="11"/>
        <v>0</v>
      </c>
      <c r="O95" s="55">
        <v>0</v>
      </c>
      <c r="P95" s="55">
        <v>0</v>
      </c>
      <c r="Q95" s="55">
        <v>0</v>
      </c>
      <c r="R95" s="55">
        <v>0</v>
      </c>
      <c r="S95" s="55">
        <f t="shared" si="12"/>
        <v>0</v>
      </c>
      <c r="T95" s="55">
        <v>0</v>
      </c>
      <c r="U95" s="55">
        <v>0</v>
      </c>
      <c r="V95" s="55">
        <v>0</v>
      </c>
      <c r="W95" s="55">
        <v>0</v>
      </c>
      <c r="X95" s="55">
        <f t="shared" si="13"/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42">
        <v>0</v>
      </c>
      <c r="AE95" s="42">
        <v>0</v>
      </c>
      <c r="AF95" s="42">
        <v>0</v>
      </c>
      <c r="AG95" s="42">
        <v>0</v>
      </c>
      <c r="AH95" s="42">
        <v>0</v>
      </c>
      <c r="AI95" s="42">
        <v>0</v>
      </c>
      <c r="AJ95" s="42">
        <v>0</v>
      </c>
      <c r="AK95" s="42">
        <v>0</v>
      </c>
      <c r="AL95" s="42">
        <v>0</v>
      </c>
      <c r="AM95" s="42">
        <v>0</v>
      </c>
      <c r="AN95" s="42">
        <v>0</v>
      </c>
      <c r="AO95" s="42">
        <v>0</v>
      </c>
      <c r="AP95" s="42">
        <v>0</v>
      </c>
    </row>
    <row r="96" spans="1:42">
      <c r="A96" s="49" t="str">
        <f t="shared" si="7"/>
        <v>53011030</v>
      </c>
      <c r="B96" s="50" t="s">
        <v>241</v>
      </c>
      <c r="C96" s="51"/>
      <c r="D96" s="52"/>
      <c r="E96" s="52" t="s">
        <v>242</v>
      </c>
      <c r="F96" s="53"/>
      <c r="G96" s="54">
        <f t="shared" si="8"/>
        <v>0</v>
      </c>
      <c r="H96" s="55"/>
      <c r="I96" s="55">
        <v>0</v>
      </c>
      <c r="J96" s="55">
        <f t="shared" si="9"/>
        <v>0</v>
      </c>
      <c r="K96" s="55">
        <f t="shared" si="10"/>
        <v>0</v>
      </c>
      <c r="L96" s="55">
        <v>0</v>
      </c>
      <c r="M96" s="55">
        <v>0</v>
      </c>
      <c r="N96" s="55">
        <f t="shared" si="11"/>
        <v>0</v>
      </c>
      <c r="O96" s="55">
        <v>0</v>
      </c>
      <c r="P96" s="55">
        <v>0</v>
      </c>
      <c r="Q96" s="55">
        <v>0</v>
      </c>
      <c r="R96" s="55">
        <v>0</v>
      </c>
      <c r="S96" s="55">
        <f t="shared" si="12"/>
        <v>0</v>
      </c>
      <c r="T96" s="55">
        <v>0</v>
      </c>
      <c r="U96" s="55">
        <v>0</v>
      </c>
      <c r="V96" s="55">
        <v>0</v>
      </c>
      <c r="W96" s="55">
        <v>0</v>
      </c>
      <c r="X96" s="55">
        <f t="shared" si="13"/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42">
        <v>0</v>
      </c>
      <c r="AE96" s="42">
        <v>0</v>
      </c>
      <c r="AF96" s="42">
        <v>0</v>
      </c>
      <c r="AG96" s="42">
        <v>0</v>
      </c>
      <c r="AH96" s="42">
        <v>0</v>
      </c>
      <c r="AI96" s="42">
        <v>0</v>
      </c>
      <c r="AJ96" s="42">
        <v>0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0</v>
      </c>
    </row>
    <row r="97" spans="1:42">
      <c r="A97" s="49" t="str">
        <f t="shared" si="7"/>
        <v>53011040</v>
      </c>
      <c r="B97" s="50" t="s">
        <v>243</v>
      </c>
      <c r="C97" s="51"/>
      <c r="D97" s="52"/>
      <c r="E97" s="52" t="s">
        <v>244</v>
      </c>
      <c r="F97" s="53"/>
      <c r="G97" s="54">
        <f t="shared" si="8"/>
        <v>0</v>
      </c>
      <c r="H97" s="55"/>
      <c r="I97" s="55">
        <v>0</v>
      </c>
      <c r="J97" s="55">
        <f t="shared" si="9"/>
        <v>0</v>
      </c>
      <c r="K97" s="55">
        <f t="shared" si="10"/>
        <v>0</v>
      </c>
      <c r="L97" s="55">
        <v>0</v>
      </c>
      <c r="M97" s="55">
        <v>0</v>
      </c>
      <c r="N97" s="55">
        <f t="shared" si="11"/>
        <v>0</v>
      </c>
      <c r="O97" s="55">
        <v>0</v>
      </c>
      <c r="P97" s="55">
        <v>0</v>
      </c>
      <c r="Q97" s="55">
        <v>0</v>
      </c>
      <c r="R97" s="55">
        <v>0</v>
      </c>
      <c r="S97" s="55">
        <f t="shared" si="12"/>
        <v>0</v>
      </c>
      <c r="T97" s="55">
        <v>0</v>
      </c>
      <c r="U97" s="55">
        <v>0</v>
      </c>
      <c r="V97" s="55">
        <v>0</v>
      </c>
      <c r="W97" s="55">
        <v>0</v>
      </c>
      <c r="X97" s="55">
        <f t="shared" si="13"/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42">
        <v>0</v>
      </c>
      <c r="AE97" s="42">
        <v>0</v>
      </c>
      <c r="AF97" s="42">
        <v>0</v>
      </c>
      <c r="AG97" s="42">
        <v>0</v>
      </c>
      <c r="AH97" s="42">
        <v>0</v>
      </c>
      <c r="AI97" s="42">
        <v>0</v>
      </c>
      <c r="AJ97" s="42">
        <v>0</v>
      </c>
      <c r="AK97" s="42">
        <v>0</v>
      </c>
      <c r="AL97" s="42">
        <v>0</v>
      </c>
      <c r="AM97" s="42">
        <v>0</v>
      </c>
      <c r="AN97" s="42">
        <v>0</v>
      </c>
      <c r="AO97" s="42">
        <v>0</v>
      </c>
      <c r="AP97" s="42">
        <v>0</v>
      </c>
    </row>
    <row r="98" spans="1:42">
      <c r="A98" s="49" t="str">
        <f t="shared" si="7"/>
        <v>53011990</v>
      </c>
      <c r="B98" s="50" t="s">
        <v>245</v>
      </c>
      <c r="C98" s="51"/>
      <c r="D98" s="52"/>
      <c r="E98" s="52" t="s">
        <v>246</v>
      </c>
      <c r="F98" s="53"/>
      <c r="G98" s="54">
        <f t="shared" si="8"/>
        <v>0</v>
      </c>
      <c r="H98" s="55"/>
      <c r="I98" s="55">
        <v>0</v>
      </c>
      <c r="J98" s="55">
        <f t="shared" si="9"/>
        <v>0</v>
      </c>
      <c r="K98" s="55">
        <f t="shared" si="10"/>
        <v>0</v>
      </c>
      <c r="L98" s="55">
        <v>0</v>
      </c>
      <c r="M98" s="55">
        <v>0</v>
      </c>
      <c r="N98" s="55">
        <f t="shared" si="11"/>
        <v>0</v>
      </c>
      <c r="O98" s="55">
        <v>0</v>
      </c>
      <c r="P98" s="55">
        <v>0</v>
      </c>
      <c r="Q98" s="55">
        <v>0</v>
      </c>
      <c r="R98" s="55">
        <v>0</v>
      </c>
      <c r="S98" s="55">
        <f t="shared" si="12"/>
        <v>0</v>
      </c>
      <c r="T98" s="55">
        <v>0</v>
      </c>
      <c r="U98" s="55">
        <v>0</v>
      </c>
      <c r="V98" s="55">
        <v>0</v>
      </c>
      <c r="W98" s="55">
        <v>0</v>
      </c>
      <c r="X98" s="55">
        <f t="shared" si="13"/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42">
        <v>0</v>
      </c>
      <c r="AE98" s="42">
        <v>0</v>
      </c>
      <c r="AF98" s="42">
        <v>0</v>
      </c>
      <c r="AG98" s="42">
        <v>0</v>
      </c>
      <c r="AH98" s="42">
        <v>0</v>
      </c>
      <c r="AI98" s="42">
        <v>0</v>
      </c>
      <c r="AJ98" s="42">
        <v>0</v>
      </c>
      <c r="AK98" s="42">
        <v>0</v>
      </c>
      <c r="AL98" s="42">
        <v>0</v>
      </c>
      <c r="AM98" s="42">
        <v>0</v>
      </c>
      <c r="AN98" s="42">
        <v>0</v>
      </c>
      <c r="AO98" s="42">
        <v>0</v>
      </c>
      <c r="AP98" s="42">
        <v>0</v>
      </c>
    </row>
    <row r="99" spans="1:42">
      <c r="A99" s="49" t="str">
        <f t="shared" si="7"/>
        <v/>
      </c>
      <c r="B99" s="63"/>
      <c r="C99" s="69"/>
      <c r="D99" s="65" t="s">
        <v>247</v>
      </c>
      <c r="E99" s="66"/>
      <c r="F99" s="67"/>
      <c r="G99" s="54">
        <f t="shared" si="8"/>
        <v>0</v>
      </c>
      <c r="H99" s="62"/>
      <c r="I99" s="62">
        <v>0</v>
      </c>
      <c r="J99" s="62">
        <f t="shared" si="9"/>
        <v>0</v>
      </c>
      <c r="K99" s="68">
        <f t="shared" si="10"/>
        <v>0</v>
      </c>
      <c r="L99" s="68"/>
      <c r="M99" s="68"/>
      <c r="N99" s="68">
        <f t="shared" si="11"/>
        <v>0</v>
      </c>
      <c r="O99" s="68"/>
      <c r="P99" s="68"/>
      <c r="Q99" s="68"/>
      <c r="R99" s="68"/>
      <c r="S99" s="68">
        <f t="shared" si="12"/>
        <v>0</v>
      </c>
      <c r="T99" s="68"/>
      <c r="U99" s="68"/>
      <c r="V99" s="68"/>
      <c r="W99" s="55"/>
      <c r="X99" s="68">
        <f t="shared" si="13"/>
        <v>0</v>
      </c>
      <c r="Y99" s="68">
        <v>0</v>
      </c>
      <c r="Z99" s="68">
        <v>0</v>
      </c>
      <c r="AA99" s="68">
        <v>0</v>
      </c>
      <c r="AB99" s="68">
        <v>0</v>
      </c>
      <c r="AC99" s="55">
        <v>0</v>
      </c>
      <c r="AD99" s="42">
        <v>0</v>
      </c>
      <c r="AE99" s="42">
        <v>0</v>
      </c>
      <c r="AF99" s="42">
        <v>0</v>
      </c>
      <c r="AG99" s="42">
        <v>0</v>
      </c>
      <c r="AH99" s="42">
        <v>0</v>
      </c>
      <c r="AI99" s="42">
        <v>0</v>
      </c>
      <c r="AJ99" s="42">
        <v>0</v>
      </c>
      <c r="AK99" s="42">
        <v>0</v>
      </c>
      <c r="AL99" s="42">
        <v>0</v>
      </c>
      <c r="AM99" s="42">
        <v>0</v>
      </c>
      <c r="AN99" s="42">
        <v>0</v>
      </c>
      <c r="AO99" s="42">
        <v>0</v>
      </c>
      <c r="AP99" s="42">
        <v>0</v>
      </c>
    </row>
    <row r="100" spans="1:42">
      <c r="A100" s="49" t="str">
        <f t="shared" si="7"/>
        <v>53012010</v>
      </c>
      <c r="B100" s="50" t="s">
        <v>248</v>
      </c>
      <c r="C100" s="51"/>
      <c r="D100" s="52"/>
      <c r="E100" s="52" t="s">
        <v>249</v>
      </c>
      <c r="F100" s="53"/>
      <c r="G100" s="54">
        <f t="shared" si="8"/>
        <v>0</v>
      </c>
      <c r="H100" s="55"/>
      <c r="I100" s="55">
        <v>0</v>
      </c>
      <c r="J100" s="55">
        <f t="shared" si="9"/>
        <v>0</v>
      </c>
      <c r="K100" s="55">
        <f t="shared" si="10"/>
        <v>0</v>
      </c>
      <c r="L100" s="55">
        <v>0</v>
      </c>
      <c r="M100" s="55">
        <v>0</v>
      </c>
      <c r="N100" s="55">
        <f t="shared" si="11"/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f t="shared" si="12"/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f t="shared" si="13"/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42">
        <v>0</v>
      </c>
      <c r="AE100" s="42">
        <v>0</v>
      </c>
      <c r="AF100" s="42">
        <v>0</v>
      </c>
      <c r="AG100" s="42">
        <v>0</v>
      </c>
      <c r="AH100" s="42">
        <v>0</v>
      </c>
      <c r="AI100" s="42">
        <v>0</v>
      </c>
      <c r="AJ100" s="42">
        <v>0</v>
      </c>
      <c r="AK100" s="42">
        <v>0</v>
      </c>
      <c r="AL100" s="42">
        <v>0</v>
      </c>
      <c r="AM100" s="42">
        <v>0</v>
      </c>
      <c r="AN100" s="42">
        <v>0</v>
      </c>
      <c r="AO100" s="42">
        <v>0</v>
      </c>
      <c r="AP100" s="42">
        <v>0</v>
      </c>
    </row>
    <row r="101" spans="1:42">
      <c r="A101" s="49" t="str">
        <f t="shared" si="7"/>
        <v>53012030</v>
      </c>
      <c r="B101" s="50" t="s">
        <v>250</v>
      </c>
      <c r="C101" s="51"/>
      <c r="D101" s="52"/>
      <c r="E101" s="52" t="s">
        <v>251</v>
      </c>
      <c r="F101" s="53"/>
      <c r="G101" s="54">
        <f t="shared" si="8"/>
        <v>0</v>
      </c>
      <c r="H101" s="55"/>
      <c r="I101" s="55">
        <v>0</v>
      </c>
      <c r="J101" s="55">
        <f t="shared" si="9"/>
        <v>0</v>
      </c>
      <c r="K101" s="55">
        <f t="shared" si="10"/>
        <v>0</v>
      </c>
      <c r="L101" s="55">
        <v>0</v>
      </c>
      <c r="M101" s="55">
        <v>0</v>
      </c>
      <c r="N101" s="55">
        <f t="shared" si="11"/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f t="shared" si="12"/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f t="shared" si="13"/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42">
        <v>0</v>
      </c>
      <c r="AE101" s="42">
        <v>0</v>
      </c>
      <c r="AF101" s="42">
        <v>0</v>
      </c>
      <c r="AG101" s="42">
        <v>0</v>
      </c>
      <c r="AH101" s="42">
        <v>0</v>
      </c>
      <c r="AI101" s="42">
        <v>0</v>
      </c>
      <c r="AJ101" s="42">
        <v>0</v>
      </c>
      <c r="AK101" s="42">
        <v>0</v>
      </c>
      <c r="AL101" s="42">
        <v>0</v>
      </c>
      <c r="AM101" s="42">
        <v>0</v>
      </c>
      <c r="AN101" s="42">
        <v>0</v>
      </c>
      <c r="AO101" s="42">
        <v>0</v>
      </c>
      <c r="AP101" s="42">
        <v>0</v>
      </c>
    </row>
    <row r="102" spans="1:42">
      <c r="A102" s="49" t="str">
        <f t="shared" si="7"/>
        <v>53012040</v>
      </c>
      <c r="B102" s="50" t="s">
        <v>252</v>
      </c>
      <c r="C102" s="51"/>
      <c r="D102" s="52"/>
      <c r="E102" s="52" t="s">
        <v>253</v>
      </c>
      <c r="F102" s="53"/>
      <c r="G102" s="54">
        <f t="shared" si="8"/>
        <v>0</v>
      </c>
      <c r="H102" s="55"/>
      <c r="I102" s="55">
        <v>0</v>
      </c>
      <c r="J102" s="55">
        <f t="shared" si="9"/>
        <v>0</v>
      </c>
      <c r="K102" s="55">
        <f t="shared" si="10"/>
        <v>0</v>
      </c>
      <c r="L102" s="55">
        <v>0</v>
      </c>
      <c r="M102" s="55">
        <v>0</v>
      </c>
      <c r="N102" s="55">
        <f t="shared" si="11"/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f t="shared" si="12"/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f t="shared" si="13"/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42">
        <v>0</v>
      </c>
      <c r="AE102" s="42">
        <v>0</v>
      </c>
      <c r="AF102" s="42">
        <v>0</v>
      </c>
      <c r="AG102" s="42">
        <v>0</v>
      </c>
      <c r="AH102" s="42">
        <v>0</v>
      </c>
      <c r="AI102" s="42">
        <v>0</v>
      </c>
      <c r="AJ102" s="42">
        <v>0</v>
      </c>
      <c r="AK102" s="42">
        <v>0</v>
      </c>
      <c r="AL102" s="42">
        <v>0</v>
      </c>
      <c r="AM102" s="42">
        <v>0</v>
      </c>
      <c r="AN102" s="42">
        <v>0</v>
      </c>
      <c r="AO102" s="42">
        <v>0</v>
      </c>
      <c r="AP102" s="42">
        <v>0</v>
      </c>
    </row>
    <row r="103" spans="1:42">
      <c r="A103" s="49" t="str">
        <f t="shared" si="7"/>
        <v>53012990</v>
      </c>
      <c r="B103" s="50" t="s">
        <v>254</v>
      </c>
      <c r="C103" s="51"/>
      <c r="D103" s="52"/>
      <c r="E103" s="52" t="s">
        <v>255</v>
      </c>
      <c r="F103" s="53"/>
      <c r="G103" s="54">
        <f t="shared" si="8"/>
        <v>0</v>
      </c>
      <c r="H103" s="55"/>
      <c r="I103" s="55">
        <v>0</v>
      </c>
      <c r="J103" s="55">
        <f t="shared" si="9"/>
        <v>0</v>
      </c>
      <c r="K103" s="55">
        <f t="shared" si="10"/>
        <v>0</v>
      </c>
      <c r="L103" s="55">
        <v>0</v>
      </c>
      <c r="M103" s="55">
        <v>0</v>
      </c>
      <c r="N103" s="55">
        <f t="shared" si="11"/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f t="shared" si="12"/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f t="shared" si="13"/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42">
        <v>0</v>
      </c>
      <c r="AE103" s="42">
        <v>0</v>
      </c>
      <c r="AF103" s="42">
        <v>0</v>
      </c>
      <c r="AG103" s="42">
        <v>0</v>
      </c>
      <c r="AH103" s="42">
        <v>0</v>
      </c>
      <c r="AI103" s="42">
        <v>0</v>
      </c>
      <c r="AJ103" s="42">
        <v>0</v>
      </c>
      <c r="AK103" s="42">
        <v>0</v>
      </c>
      <c r="AL103" s="42">
        <v>0</v>
      </c>
      <c r="AM103" s="42">
        <v>0</v>
      </c>
      <c r="AN103" s="42">
        <v>0</v>
      </c>
      <c r="AO103" s="42">
        <v>0</v>
      </c>
      <c r="AP103" s="42">
        <v>0</v>
      </c>
    </row>
    <row r="104" spans="1:42">
      <c r="A104" s="49" t="str">
        <f t="shared" si="7"/>
        <v/>
      </c>
      <c r="B104" s="50"/>
      <c r="C104" s="51"/>
      <c r="D104" s="45" t="s">
        <v>256</v>
      </c>
      <c r="E104" s="45"/>
      <c r="F104" s="53"/>
      <c r="G104" s="54">
        <f t="shared" si="8"/>
        <v>0</v>
      </c>
      <c r="H104" s="55"/>
      <c r="I104" s="55">
        <v>0</v>
      </c>
      <c r="J104" s="55">
        <f t="shared" si="9"/>
        <v>0</v>
      </c>
      <c r="K104" s="41">
        <f t="shared" si="10"/>
        <v>0</v>
      </c>
      <c r="L104" s="41"/>
      <c r="M104" s="41"/>
      <c r="N104" s="41">
        <f t="shared" si="11"/>
        <v>0</v>
      </c>
      <c r="O104" s="41"/>
      <c r="P104" s="41"/>
      <c r="Q104" s="41"/>
      <c r="R104" s="41"/>
      <c r="S104" s="41">
        <f t="shared" si="12"/>
        <v>0</v>
      </c>
      <c r="T104" s="41"/>
      <c r="U104" s="41"/>
      <c r="V104" s="41"/>
      <c r="W104" s="55"/>
      <c r="X104" s="41">
        <f t="shared" si="13"/>
        <v>0</v>
      </c>
      <c r="Y104" s="41">
        <v>0</v>
      </c>
      <c r="Z104" s="41">
        <v>0</v>
      </c>
      <c r="AA104" s="41">
        <v>0</v>
      </c>
      <c r="AB104" s="41">
        <v>0</v>
      </c>
      <c r="AC104" s="55">
        <v>0</v>
      </c>
      <c r="AD104" s="42">
        <v>0</v>
      </c>
      <c r="AE104" s="42">
        <v>0</v>
      </c>
      <c r="AF104" s="42">
        <v>0</v>
      </c>
      <c r="AG104" s="42">
        <v>0</v>
      </c>
      <c r="AH104" s="42">
        <v>0</v>
      </c>
      <c r="AI104" s="42">
        <v>0</v>
      </c>
      <c r="AJ104" s="42">
        <v>0</v>
      </c>
      <c r="AK104" s="42">
        <v>0</v>
      </c>
      <c r="AL104" s="42">
        <v>0</v>
      </c>
      <c r="AM104" s="42">
        <v>0</v>
      </c>
      <c r="AN104" s="42">
        <v>0</v>
      </c>
      <c r="AO104" s="42">
        <v>0</v>
      </c>
      <c r="AP104" s="42">
        <v>0</v>
      </c>
    </row>
    <row r="105" spans="1:42">
      <c r="A105" s="49" t="str">
        <f t="shared" si="7"/>
        <v>53019990</v>
      </c>
      <c r="B105" s="50" t="s">
        <v>257</v>
      </c>
      <c r="C105" s="51"/>
      <c r="D105" s="52"/>
      <c r="E105" s="52" t="s">
        <v>258</v>
      </c>
      <c r="F105" s="53"/>
      <c r="G105" s="54">
        <f t="shared" si="8"/>
        <v>224000</v>
      </c>
      <c r="H105" s="55">
        <v>699000</v>
      </c>
      <c r="I105" s="55">
        <f>699000-135600-88400</f>
        <v>475000</v>
      </c>
      <c r="J105" s="55">
        <f t="shared" si="9"/>
        <v>0</v>
      </c>
      <c r="K105" s="55">
        <f t="shared" si="10"/>
        <v>475000</v>
      </c>
      <c r="L105" s="55">
        <v>25000</v>
      </c>
      <c r="M105" s="55">
        <v>30000</v>
      </c>
      <c r="N105" s="55">
        <f t="shared" si="11"/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f t="shared" si="12"/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f t="shared" si="13"/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30000</v>
      </c>
      <c r="AD105" s="42">
        <v>30000</v>
      </c>
      <c r="AE105" s="42">
        <v>30000</v>
      </c>
      <c r="AF105" s="42">
        <v>30000</v>
      </c>
      <c r="AG105" s="42">
        <v>30000</v>
      </c>
      <c r="AH105" s="42">
        <v>30000</v>
      </c>
      <c r="AI105" s="42">
        <v>30000</v>
      </c>
      <c r="AJ105" s="42">
        <v>30000</v>
      </c>
      <c r="AK105" s="42">
        <v>30000</v>
      </c>
      <c r="AL105" s="42">
        <v>30000</v>
      </c>
      <c r="AM105" s="42">
        <v>30000</v>
      </c>
      <c r="AN105" s="42">
        <v>30000</v>
      </c>
      <c r="AO105" s="42">
        <v>30000</v>
      </c>
      <c r="AP105" s="42">
        <v>30000</v>
      </c>
    </row>
    <row r="106" spans="1:42">
      <c r="A106" s="49" t="str">
        <f t="shared" si="7"/>
        <v/>
      </c>
      <c r="B106" s="50"/>
      <c r="C106" s="58" t="s">
        <v>259</v>
      </c>
      <c r="D106" s="45"/>
      <c r="E106" s="52"/>
      <c r="F106" s="53"/>
      <c r="G106" s="54">
        <f t="shared" si="8"/>
        <v>0</v>
      </c>
      <c r="H106" s="55"/>
      <c r="I106" s="55">
        <v>0</v>
      </c>
      <c r="J106" s="55">
        <f t="shared" si="9"/>
        <v>0</v>
      </c>
      <c r="K106" s="41">
        <f t="shared" si="10"/>
        <v>0</v>
      </c>
      <c r="L106" s="41"/>
      <c r="M106" s="41"/>
      <c r="N106" s="41">
        <f t="shared" si="11"/>
        <v>0</v>
      </c>
      <c r="O106" s="41"/>
      <c r="P106" s="41"/>
      <c r="Q106" s="41"/>
      <c r="R106" s="41"/>
      <c r="S106" s="41">
        <f t="shared" si="12"/>
        <v>0</v>
      </c>
      <c r="T106" s="41"/>
      <c r="U106" s="41"/>
      <c r="V106" s="41"/>
      <c r="W106" s="55"/>
      <c r="X106" s="41">
        <f t="shared" si="13"/>
        <v>0</v>
      </c>
      <c r="Y106" s="41">
        <v>0</v>
      </c>
      <c r="Z106" s="41">
        <v>0</v>
      </c>
      <c r="AA106" s="41">
        <v>0</v>
      </c>
      <c r="AB106" s="41">
        <v>0</v>
      </c>
      <c r="AC106" s="55">
        <v>0</v>
      </c>
      <c r="AD106" s="42">
        <v>0</v>
      </c>
      <c r="AE106" s="42">
        <v>0</v>
      </c>
      <c r="AF106" s="42">
        <v>0</v>
      </c>
      <c r="AG106" s="42">
        <v>0</v>
      </c>
      <c r="AH106" s="42">
        <v>0</v>
      </c>
      <c r="AI106" s="42">
        <v>0</v>
      </c>
      <c r="AJ106" s="42">
        <v>0</v>
      </c>
      <c r="AK106" s="42">
        <v>0</v>
      </c>
      <c r="AL106" s="42">
        <v>0</v>
      </c>
      <c r="AM106" s="42">
        <v>0</v>
      </c>
      <c r="AN106" s="42">
        <v>0</v>
      </c>
      <c r="AO106" s="42">
        <v>0</v>
      </c>
      <c r="AP106" s="42">
        <v>0</v>
      </c>
    </row>
    <row r="107" spans="1:42">
      <c r="A107" s="49" t="str">
        <f t="shared" si="7"/>
        <v/>
      </c>
      <c r="B107" s="50"/>
      <c r="C107" s="58"/>
      <c r="D107" s="45" t="s">
        <v>260</v>
      </c>
      <c r="E107" s="52"/>
      <c r="F107" s="53"/>
      <c r="G107" s="54">
        <f t="shared" si="8"/>
        <v>0</v>
      </c>
      <c r="H107" s="55"/>
      <c r="I107" s="55">
        <v>0</v>
      </c>
      <c r="J107" s="55">
        <f t="shared" si="9"/>
        <v>0</v>
      </c>
      <c r="K107" s="41">
        <f t="shared" si="10"/>
        <v>0</v>
      </c>
      <c r="L107" s="41"/>
      <c r="M107" s="41"/>
      <c r="N107" s="41">
        <f t="shared" si="11"/>
        <v>0</v>
      </c>
      <c r="O107" s="41"/>
      <c r="P107" s="41"/>
      <c r="Q107" s="41"/>
      <c r="R107" s="41"/>
      <c r="S107" s="41">
        <f t="shared" si="12"/>
        <v>0</v>
      </c>
      <c r="T107" s="41"/>
      <c r="U107" s="41"/>
      <c r="V107" s="41"/>
      <c r="W107" s="55"/>
      <c r="X107" s="41">
        <f t="shared" si="13"/>
        <v>0</v>
      </c>
      <c r="Y107" s="41">
        <v>0</v>
      </c>
      <c r="Z107" s="41">
        <v>0</v>
      </c>
      <c r="AA107" s="41">
        <v>0</v>
      </c>
      <c r="AB107" s="41">
        <v>0</v>
      </c>
      <c r="AC107" s="55">
        <v>0</v>
      </c>
      <c r="AD107" s="42">
        <v>0</v>
      </c>
      <c r="AE107" s="42">
        <v>0</v>
      </c>
      <c r="AF107" s="42">
        <v>0</v>
      </c>
      <c r="AG107" s="42">
        <v>0</v>
      </c>
      <c r="AH107" s="42">
        <v>0</v>
      </c>
      <c r="AI107" s="42">
        <v>0</v>
      </c>
      <c r="AJ107" s="42">
        <v>0</v>
      </c>
      <c r="AK107" s="42">
        <v>0</v>
      </c>
      <c r="AL107" s="42">
        <v>0</v>
      </c>
      <c r="AM107" s="42">
        <v>0</v>
      </c>
      <c r="AN107" s="42">
        <v>0</v>
      </c>
      <c r="AO107" s="42">
        <v>0</v>
      </c>
      <c r="AP107" s="42">
        <v>0</v>
      </c>
    </row>
    <row r="108" spans="1:42">
      <c r="A108" s="49" t="str">
        <f t="shared" si="7"/>
        <v>53020010</v>
      </c>
      <c r="B108" s="50" t="s">
        <v>261</v>
      </c>
      <c r="C108" s="51"/>
      <c r="D108" s="52"/>
      <c r="E108" s="52" t="s">
        <v>262</v>
      </c>
      <c r="F108" s="53"/>
      <c r="G108" s="54">
        <f t="shared" si="8"/>
        <v>0</v>
      </c>
      <c r="H108" s="55"/>
      <c r="I108" s="55">
        <v>0</v>
      </c>
      <c r="J108" s="55">
        <f t="shared" si="9"/>
        <v>0</v>
      </c>
      <c r="K108" s="55">
        <f t="shared" si="10"/>
        <v>0</v>
      </c>
      <c r="L108" s="55">
        <v>0</v>
      </c>
      <c r="M108" s="55">
        <v>0</v>
      </c>
      <c r="N108" s="55">
        <f t="shared" si="11"/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f t="shared" si="12"/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f t="shared" si="13"/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42">
        <v>0</v>
      </c>
      <c r="AE108" s="42">
        <v>0</v>
      </c>
      <c r="AF108" s="42">
        <v>0</v>
      </c>
      <c r="AG108" s="42">
        <v>0</v>
      </c>
      <c r="AH108" s="42">
        <v>0</v>
      </c>
      <c r="AI108" s="42">
        <v>0</v>
      </c>
      <c r="AJ108" s="42">
        <v>0</v>
      </c>
      <c r="AK108" s="42">
        <v>0</v>
      </c>
      <c r="AL108" s="42">
        <v>0</v>
      </c>
      <c r="AM108" s="42">
        <v>0</v>
      </c>
      <c r="AN108" s="42">
        <v>0</v>
      </c>
      <c r="AO108" s="42">
        <v>0</v>
      </c>
      <c r="AP108" s="42">
        <v>0</v>
      </c>
    </row>
    <row r="109" spans="1:42">
      <c r="A109" s="49" t="str">
        <f t="shared" si="7"/>
        <v>53020020</v>
      </c>
      <c r="B109" s="50" t="s">
        <v>263</v>
      </c>
      <c r="C109" s="51"/>
      <c r="D109" s="52"/>
      <c r="E109" s="52" t="s">
        <v>264</v>
      </c>
      <c r="F109" s="53"/>
      <c r="G109" s="54">
        <f t="shared" si="8"/>
        <v>0</v>
      </c>
      <c r="H109" s="55"/>
      <c r="I109" s="55">
        <v>0</v>
      </c>
      <c r="J109" s="55">
        <f t="shared" si="9"/>
        <v>0</v>
      </c>
      <c r="K109" s="55">
        <f t="shared" si="10"/>
        <v>0</v>
      </c>
      <c r="L109" s="55">
        <v>0</v>
      </c>
      <c r="M109" s="55">
        <v>0</v>
      </c>
      <c r="N109" s="55">
        <f t="shared" si="11"/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f t="shared" si="12"/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f t="shared" si="13"/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42">
        <v>0</v>
      </c>
      <c r="AE109" s="42">
        <v>0</v>
      </c>
      <c r="AF109" s="42">
        <v>0</v>
      </c>
      <c r="AG109" s="42">
        <v>0</v>
      </c>
      <c r="AH109" s="42">
        <v>0</v>
      </c>
      <c r="AI109" s="42">
        <v>0</v>
      </c>
      <c r="AJ109" s="42">
        <v>0</v>
      </c>
      <c r="AK109" s="42">
        <v>0</v>
      </c>
      <c r="AL109" s="42">
        <v>0</v>
      </c>
      <c r="AM109" s="42">
        <v>0</v>
      </c>
      <c r="AN109" s="42">
        <v>0</v>
      </c>
      <c r="AO109" s="42">
        <v>0</v>
      </c>
      <c r="AP109" s="42">
        <v>0</v>
      </c>
    </row>
    <row r="110" spans="1:42">
      <c r="A110" s="49" t="str">
        <f t="shared" si="7"/>
        <v>53020030</v>
      </c>
      <c r="B110" s="50" t="s">
        <v>265</v>
      </c>
      <c r="C110" s="51"/>
      <c r="D110" s="52"/>
      <c r="E110" s="52" t="s">
        <v>266</v>
      </c>
      <c r="F110" s="53"/>
      <c r="G110" s="54">
        <f t="shared" si="8"/>
        <v>0</v>
      </c>
      <c r="H110" s="55"/>
      <c r="I110" s="55">
        <v>0</v>
      </c>
      <c r="J110" s="55">
        <f t="shared" si="9"/>
        <v>0</v>
      </c>
      <c r="K110" s="55">
        <f t="shared" si="10"/>
        <v>0</v>
      </c>
      <c r="L110" s="55">
        <v>0</v>
      </c>
      <c r="M110" s="55">
        <v>0</v>
      </c>
      <c r="N110" s="55">
        <f t="shared" si="11"/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f t="shared" si="12"/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f t="shared" si="13"/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42">
        <v>0</v>
      </c>
      <c r="AE110" s="42">
        <v>0</v>
      </c>
      <c r="AF110" s="42">
        <v>0</v>
      </c>
      <c r="AG110" s="42">
        <v>0</v>
      </c>
      <c r="AH110" s="42">
        <v>0</v>
      </c>
      <c r="AI110" s="42">
        <v>0</v>
      </c>
      <c r="AJ110" s="42">
        <v>0</v>
      </c>
      <c r="AK110" s="42">
        <v>0</v>
      </c>
      <c r="AL110" s="42">
        <v>0</v>
      </c>
      <c r="AM110" s="42">
        <v>0</v>
      </c>
      <c r="AN110" s="42">
        <v>0</v>
      </c>
      <c r="AO110" s="42">
        <v>0</v>
      </c>
      <c r="AP110" s="42">
        <v>0</v>
      </c>
    </row>
    <row r="111" spans="1:42">
      <c r="A111" s="49" t="str">
        <f t="shared" si="7"/>
        <v/>
      </c>
      <c r="B111" s="63"/>
      <c r="C111" s="69"/>
      <c r="D111" s="65" t="s">
        <v>267</v>
      </c>
      <c r="E111" s="66"/>
      <c r="F111" s="67"/>
      <c r="G111" s="54">
        <f t="shared" si="8"/>
        <v>0</v>
      </c>
      <c r="H111" s="62"/>
      <c r="I111" s="62">
        <v>0</v>
      </c>
      <c r="J111" s="62">
        <f t="shared" si="9"/>
        <v>0</v>
      </c>
      <c r="K111" s="68">
        <f t="shared" si="10"/>
        <v>0</v>
      </c>
      <c r="L111" s="68"/>
      <c r="M111" s="68"/>
      <c r="N111" s="68">
        <f t="shared" si="11"/>
        <v>0</v>
      </c>
      <c r="O111" s="68"/>
      <c r="P111" s="68"/>
      <c r="Q111" s="68"/>
      <c r="R111" s="68"/>
      <c r="S111" s="68">
        <f t="shared" si="12"/>
        <v>0</v>
      </c>
      <c r="T111" s="68"/>
      <c r="U111" s="68"/>
      <c r="V111" s="68"/>
      <c r="W111" s="55"/>
      <c r="X111" s="68">
        <f t="shared" si="13"/>
        <v>0</v>
      </c>
      <c r="Y111" s="68">
        <v>0</v>
      </c>
      <c r="Z111" s="68">
        <v>0</v>
      </c>
      <c r="AA111" s="68">
        <v>0</v>
      </c>
      <c r="AB111" s="68">
        <v>0</v>
      </c>
      <c r="AC111" s="55">
        <v>0</v>
      </c>
      <c r="AD111" s="42">
        <v>0</v>
      </c>
      <c r="AE111" s="42">
        <v>0</v>
      </c>
      <c r="AF111" s="42">
        <v>0</v>
      </c>
      <c r="AG111" s="42">
        <v>0</v>
      </c>
      <c r="AH111" s="42">
        <v>0</v>
      </c>
      <c r="AI111" s="42">
        <v>0</v>
      </c>
      <c r="AJ111" s="42">
        <v>0</v>
      </c>
      <c r="AK111" s="42">
        <v>0</v>
      </c>
      <c r="AL111" s="42">
        <v>0</v>
      </c>
      <c r="AM111" s="42">
        <v>0</v>
      </c>
      <c r="AN111" s="42">
        <v>0</v>
      </c>
      <c r="AO111" s="42">
        <v>0</v>
      </c>
      <c r="AP111" s="42">
        <v>0</v>
      </c>
    </row>
    <row r="112" spans="1:42">
      <c r="A112" s="49" t="str">
        <f t="shared" si="7"/>
        <v>53021010</v>
      </c>
      <c r="B112" s="50" t="s">
        <v>268</v>
      </c>
      <c r="C112" s="51"/>
      <c r="D112" s="52"/>
      <c r="E112" s="52" t="s">
        <v>269</v>
      </c>
      <c r="F112" s="53"/>
      <c r="G112" s="54">
        <f t="shared" si="8"/>
        <v>0</v>
      </c>
      <c r="H112" s="55"/>
      <c r="I112" s="55"/>
      <c r="J112" s="55">
        <f t="shared" si="9"/>
        <v>0</v>
      </c>
      <c r="K112" s="55">
        <f t="shared" si="10"/>
        <v>0</v>
      </c>
      <c r="L112" s="55">
        <v>0</v>
      </c>
      <c r="M112" s="55">
        <v>0</v>
      </c>
      <c r="N112" s="55">
        <f t="shared" si="11"/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f t="shared" si="12"/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f t="shared" si="13"/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42">
        <v>0</v>
      </c>
      <c r="AE112" s="42">
        <v>0</v>
      </c>
      <c r="AF112" s="42">
        <v>0</v>
      </c>
      <c r="AG112" s="42">
        <v>0</v>
      </c>
      <c r="AH112" s="42">
        <v>0</v>
      </c>
      <c r="AI112" s="42">
        <v>0</v>
      </c>
      <c r="AJ112" s="42">
        <v>0</v>
      </c>
      <c r="AK112" s="42">
        <v>0</v>
      </c>
      <c r="AL112" s="42">
        <v>0</v>
      </c>
      <c r="AM112" s="42">
        <v>0</v>
      </c>
      <c r="AN112" s="42">
        <v>0</v>
      </c>
      <c r="AO112" s="42">
        <v>0</v>
      </c>
      <c r="AP112" s="42">
        <v>0</v>
      </c>
    </row>
    <row r="113" spans="1:42">
      <c r="A113" s="49" t="str">
        <f t="shared" si="7"/>
        <v>53021020</v>
      </c>
      <c r="B113" s="50" t="s">
        <v>270</v>
      </c>
      <c r="C113" s="51"/>
      <c r="D113" s="52"/>
      <c r="E113" s="52" t="s">
        <v>271</v>
      </c>
      <c r="F113" s="53"/>
      <c r="G113" s="54">
        <f t="shared" si="8"/>
        <v>-274900</v>
      </c>
      <c r="H113" s="55">
        <v>3700000</v>
      </c>
      <c r="I113" s="55">
        <f>3700000+88400+186500</f>
        <v>3974900</v>
      </c>
      <c r="J113" s="55">
        <f t="shared" si="9"/>
        <v>0</v>
      </c>
      <c r="K113" s="55">
        <f t="shared" si="10"/>
        <v>3974900</v>
      </c>
      <c r="L113" s="55">
        <v>0</v>
      </c>
      <c r="M113" s="55">
        <v>3974900</v>
      </c>
      <c r="N113" s="55">
        <f t="shared" si="11"/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f t="shared" si="12"/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f t="shared" si="13"/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42">
        <v>0</v>
      </c>
      <c r="AE113" s="42">
        <v>0</v>
      </c>
      <c r="AF113" s="42">
        <v>0</v>
      </c>
      <c r="AG113" s="42">
        <v>0</v>
      </c>
      <c r="AH113" s="42">
        <v>0</v>
      </c>
      <c r="AI113" s="42">
        <v>0</v>
      </c>
      <c r="AJ113" s="42">
        <v>0</v>
      </c>
      <c r="AK113" s="42">
        <v>0</v>
      </c>
      <c r="AL113" s="42">
        <v>0</v>
      </c>
      <c r="AM113" s="42">
        <v>0</v>
      </c>
      <c r="AN113" s="42">
        <v>0</v>
      </c>
      <c r="AO113" s="42">
        <v>0</v>
      </c>
      <c r="AP113" s="42">
        <v>0</v>
      </c>
    </row>
    <row r="114" spans="1:42">
      <c r="A114" s="49" t="str">
        <f t="shared" si="7"/>
        <v>53021030</v>
      </c>
      <c r="B114" s="63" t="s">
        <v>272</v>
      </c>
      <c r="C114" s="69"/>
      <c r="D114" s="66"/>
      <c r="E114" s="66" t="s">
        <v>273</v>
      </c>
      <c r="F114" s="67"/>
      <c r="G114" s="54">
        <f t="shared" si="8"/>
        <v>0</v>
      </c>
      <c r="H114" s="62"/>
      <c r="I114" s="62">
        <v>0</v>
      </c>
      <c r="J114" s="62">
        <f t="shared" si="9"/>
        <v>0</v>
      </c>
      <c r="K114" s="55">
        <f t="shared" si="10"/>
        <v>0</v>
      </c>
      <c r="L114" s="55">
        <v>0</v>
      </c>
      <c r="M114" s="55">
        <v>0</v>
      </c>
      <c r="N114" s="55">
        <f t="shared" si="11"/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f t="shared" si="12"/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f t="shared" si="13"/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42">
        <v>0</v>
      </c>
      <c r="AE114" s="42">
        <v>0</v>
      </c>
      <c r="AF114" s="42">
        <v>0</v>
      </c>
      <c r="AG114" s="42">
        <v>0</v>
      </c>
      <c r="AH114" s="42">
        <v>0</v>
      </c>
      <c r="AI114" s="42">
        <v>0</v>
      </c>
      <c r="AJ114" s="42">
        <v>0</v>
      </c>
      <c r="AK114" s="42">
        <v>0</v>
      </c>
      <c r="AL114" s="42">
        <v>0</v>
      </c>
      <c r="AM114" s="42">
        <v>0</v>
      </c>
      <c r="AN114" s="42">
        <v>0</v>
      </c>
      <c r="AO114" s="42">
        <v>0</v>
      </c>
      <c r="AP114" s="42">
        <v>0</v>
      </c>
    </row>
    <row r="115" spans="1:42">
      <c r="A115" s="49" t="str">
        <f t="shared" si="7"/>
        <v/>
      </c>
      <c r="B115" s="63"/>
      <c r="C115" s="64" t="s">
        <v>274</v>
      </c>
      <c r="D115" s="66"/>
      <c r="E115" s="66"/>
      <c r="F115" s="67"/>
      <c r="G115" s="54">
        <f t="shared" si="8"/>
        <v>0</v>
      </c>
      <c r="H115" s="62"/>
      <c r="I115" s="62">
        <v>0</v>
      </c>
      <c r="J115" s="62">
        <f t="shared" si="9"/>
        <v>0</v>
      </c>
      <c r="K115" s="68">
        <f t="shared" si="10"/>
        <v>0</v>
      </c>
      <c r="L115" s="68"/>
      <c r="M115" s="68"/>
      <c r="N115" s="68">
        <f t="shared" si="11"/>
        <v>0</v>
      </c>
      <c r="O115" s="68"/>
      <c r="P115" s="68"/>
      <c r="Q115" s="68"/>
      <c r="R115" s="68"/>
      <c r="S115" s="68">
        <f t="shared" si="12"/>
        <v>0</v>
      </c>
      <c r="T115" s="68"/>
      <c r="U115" s="68"/>
      <c r="V115" s="68"/>
      <c r="W115" s="55"/>
      <c r="X115" s="68">
        <f t="shared" si="13"/>
        <v>0</v>
      </c>
      <c r="Y115" s="68">
        <v>0</v>
      </c>
      <c r="Z115" s="68">
        <v>0</v>
      </c>
      <c r="AA115" s="68">
        <v>0</v>
      </c>
      <c r="AB115" s="68">
        <v>0</v>
      </c>
      <c r="AC115" s="55">
        <v>0</v>
      </c>
      <c r="AD115" s="42">
        <v>0</v>
      </c>
      <c r="AE115" s="42">
        <v>0</v>
      </c>
      <c r="AF115" s="42">
        <v>0</v>
      </c>
      <c r="AG115" s="42">
        <v>0</v>
      </c>
      <c r="AH115" s="42">
        <v>0</v>
      </c>
      <c r="AI115" s="42">
        <v>0</v>
      </c>
      <c r="AJ115" s="42">
        <v>0</v>
      </c>
      <c r="AK115" s="42">
        <v>0</v>
      </c>
      <c r="AL115" s="42">
        <v>0</v>
      </c>
      <c r="AM115" s="42">
        <v>0</v>
      </c>
      <c r="AN115" s="42">
        <v>0</v>
      </c>
      <c r="AO115" s="42">
        <v>0</v>
      </c>
      <c r="AP115" s="42">
        <v>0</v>
      </c>
    </row>
    <row r="116" spans="1:42">
      <c r="A116" s="49" t="str">
        <f t="shared" si="7"/>
        <v/>
      </c>
      <c r="B116" s="50"/>
      <c r="C116" s="51"/>
      <c r="D116" s="45" t="s">
        <v>275</v>
      </c>
      <c r="E116" s="52"/>
      <c r="F116" s="53"/>
      <c r="G116" s="54">
        <f t="shared" si="8"/>
        <v>0</v>
      </c>
      <c r="H116" s="55"/>
      <c r="I116" s="55">
        <v>0</v>
      </c>
      <c r="J116" s="55">
        <f t="shared" si="9"/>
        <v>0</v>
      </c>
      <c r="K116" s="41">
        <f t="shared" si="10"/>
        <v>0</v>
      </c>
      <c r="L116" s="41"/>
      <c r="M116" s="41"/>
      <c r="N116" s="41">
        <f t="shared" si="11"/>
        <v>0</v>
      </c>
      <c r="O116" s="41"/>
      <c r="P116" s="41"/>
      <c r="Q116" s="41"/>
      <c r="R116" s="41"/>
      <c r="S116" s="41">
        <f t="shared" si="12"/>
        <v>0</v>
      </c>
      <c r="T116" s="41"/>
      <c r="U116" s="41"/>
      <c r="V116" s="41"/>
      <c r="W116" s="55"/>
      <c r="X116" s="41">
        <f t="shared" si="13"/>
        <v>0</v>
      </c>
      <c r="Y116" s="41">
        <v>0</v>
      </c>
      <c r="Z116" s="41">
        <v>0</v>
      </c>
      <c r="AA116" s="41">
        <v>0</v>
      </c>
      <c r="AB116" s="41">
        <v>0</v>
      </c>
      <c r="AC116" s="55">
        <v>0</v>
      </c>
      <c r="AD116" s="42">
        <v>0</v>
      </c>
      <c r="AE116" s="42">
        <v>0</v>
      </c>
      <c r="AF116" s="42">
        <v>0</v>
      </c>
      <c r="AG116" s="42">
        <v>0</v>
      </c>
      <c r="AH116" s="42">
        <v>0</v>
      </c>
      <c r="AI116" s="42">
        <v>0</v>
      </c>
      <c r="AJ116" s="42">
        <v>0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</v>
      </c>
    </row>
    <row r="117" spans="1:42">
      <c r="A117" s="49" t="str">
        <f t="shared" si="7"/>
        <v>53030010</v>
      </c>
      <c r="B117" s="50" t="s">
        <v>276</v>
      </c>
      <c r="C117" s="51"/>
      <c r="D117" s="52"/>
      <c r="E117" s="52" t="s">
        <v>277</v>
      </c>
      <c r="F117" s="53"/>
      <c r="G117" s="54">
        <f t="shared" si="8"/>
        <v>306000</v>
      </c>
      <c r="H117" s="55">
        <v>34006000</v>
      </c>
      <c r="I117" s="55">
        <f>34006000-306000</f>
        <v>33700000</v>
      </c>
      <c r="J117" s="55">
        <f t="shared" si="9"/>
        <v>0</v>
      </c>
      <c r="K117" s="55">
        <f t="shared" si="10"/>
        <v>33700000</v>
      </c>
      <c r="L117" s="55">
        <v>60000</v>
      </c>
      <c r="M117" s="55">
        <v>900000</v>
      </c>
      <c r="N117" s="55">
        <f t="shared" si="11"/>
        <v>1150000</v>
      </c>
      <c r="O117" s="55">
        <v>50000</v>
      </c>
      <c r="P117" s="55">
        <v>400000</v>
      </c>
      <c r="Q117" s="55">
        <v>300000</v>
      </c>
      <c r="R117" s="55">
        <v>400000</v>
      </c>
      <c r="S117" s="55">
        <f t="shared" si="12"/>
        <v>1580000</v>
      </c>
      <c r="T117" s="55">
        <v>80000</v>
      </c>
      <c r="U117" s="55">
        <v>600000</v>
      </c>
      <c r="V117" s="55">
        <v>600000</v>
      </c>
      <c r="W117" s="55">
        <v>300000</v>
      </c>
      <c r="X117" s="55">
        <f t="shared" si="13"/>
        <v>1110000</v>
      </c>
      <c r="Y117" s="55">
        <v>60000</v>
      </c>
      <c r="Z117" s="55">
        <v>400000</v>
      </c>
      <c r="AA117" s="55">
        <v>400000</v>
      </c>
      <c r="AB117" s="55">
        <v>250000</v>
      </c>
      <c r="AC117" s="55">
        <v>3300000</v>
      </c>
      <c r="AD117" s="42">
        <v>3200000</v>
      </c>
      <c r="AE117" s="42">
        <v>1500000</v>
      </c>
      <c r="AF117" s="42">
        <v>4500000</v>
      </c>
      <c r="AG117" s="42">
        <v>1700000</v>
      </c>
      <c r="AH117" s="42">
        <v>2500000</v>
      </c>
      <c r="AI117" s="42">
        <v>1200000</v>
      </c>
      <c r="AJ117" s="42">
        <v>1600000</v>
      </c>
      <c r="AK117" s="42">
        <v>2000000</v>
      </c>
      <c r="AL117" s="42">
        <v>1500000</v>
      </c>
      <c r="AM117" s="42">
        <v>1600000</v>
      </c>
      <c r="AN117" s="42">
        <v>1500000</v>
      </c>
      <c r="AO117" s="42">
        <v>1700000</v>
      </c>
      <c r="AP117" s="42">
        <v>1100000</v>
      </c>
    </row>
    <row r="118" spans="1:42">
      <c r="A118" s="49" t="str">
        <f t="shared" si="7"/>
        <v>53030030</v>
      </c>
      <c r="B118" s="50" t="s">
        <v>278</v>
      </c>
      <c r="C118" s="51"/>
      <c r="D118" s="52"/>
      <c r="E118" s="52" t="s">
        <v>279</v>
      </c>
      <c r="F118" s="53"/>
      <c r="G118" s="54">
        <f t="shared" si="8"/>
        <v>277000</v>
      </c>
      <c r="H118" s="55">
        <v>5217000</v>
      </c>
      <c r="I118" s="55">
        <f>5217000-90500-186500</f>
        <v>4940000</v>
      </c>
      <c r="J118" s="55">
        <f t="shared" si="9"/>
        <v>0</v>
      </c>
      <c r="K118" s="55">
        <f t="shared" si="10"/>
        <v>4940000</v>
      </c>
      <c r="L118" s="55">
        <v>50000</v>
      </c>
      <c r="M118" s="55">
        <v>100000</v>
      </c>
      <c r="N118" s="55">
        <f t="shared" si="11"/>
        <v>324000</v>
      </c>
      <c r="O118" s="55">
        <v>50000</v>
      </c>
      <c r="P118" s="55">
        <v>100000</v>
      </c>
      <c r="Q118" s="55">
        <v>100000</v>
      </c>
      <c r="R118" s="55">
        <v>74000</v>
      </c>
      <c r="S118" s="55">
        <f t="shared" si="12"/>
        <v>340000</v>
      </c>
      <c r="T118" s="55">
        <v>30000</v>
      </c>
      <c r="U118" s="55">
        <v>110000</v>
      </c>
      <c r="V118" s="55">
        <v>150000</v>
      </c>
      <c r="W118" s="55">
        <v>50000</v>
      </c>
      <c r="X118" s="55">
        <f t="shared" si="13"/>
        <v>526000</v>
      </c>
      <c r="Y118" s="55">
        <v>30000</v>
      </c>
      <c r="Z118" s="55">
        <v>200000</v>
      </c>
      <c r="AA118" s="55">
        <v>200000</v>
      </c>
      <c r="AB118" s="55">
        <v>96000</v>
      </c>
      <c r="AC118" s="55">
        <v>300000</v>
      </c>
      <c r="AD118" s="42">
        <v>300000</v>
      </c>
      <c r="AE118" s="42">
        <v>300000</v>
      </c>
      <c r="AF118" s="42">
        <v>300000</v>
      </c>
      <c r="AG118" s="42">
        <v>300000</v>
      </c>
      <c r="AH118" s="42">
        <v>300000</v>
      </c>
      <c r="AI118" s="42">
        <v>300000</v>
      </c>
      <c r="AJ118" s="42">
        <v>300000</v>
      </c>
      <c r="AK118" s="42">
        <v>200000</v>
      </c>
      <c r="AL118" s="42">
        <v>200000</v>
      </c>
      <c r="AM118" s="42">
        <v>200000</v>
      </c>
      <c r="AN118" s="42">
        <v>200000</v>
      </c>
      <c r="AO118" s="42">
        <v>200000</v>
      </c>
      <c r="AP118" s="42">
        <v>200000</v>
      </c>
    </row>
    <row r="119" spans="1:42">
      <c r="A119" s="49" t="str">
        <f t="shared" si="7"/>
        <v/>
      </c>
      <c r="B119" s="50"/>
      <c r="C119" s="51"/>
      <c r="D119" s="45" t="s">
        <v>280</v>
      </c>
      <c r="E119" s="52"/>
      <c r="F119" s="53"/>
      <c r="G119" s="54">
        <f t="shared" si="8"/>
        <v>0</v>
      </c>
      <c r="H119" s="55">
        <v>0</v>
      </c>
      <c r="I119" s="55">
        <v>0</v>
      </c>
      <c r="J119" s="55">
        <f t="shared" si="9"/>
        <v>0</v>
      </c>
      <c r="K119" s="41">
        <f t="shared" si="10"/>
        <v>0</v>
      </c>
      <c r="L119" s="41"/>
      <c r="M119" s="41"/>
      <c r="N119" s="41">
        <f t="shared" si="11"/>
        <v>0</v>
      </c>
      <c r="O119" s="41"/>
      <c r="P119" s="41"/>
      <c r="Q119" s="41"/>
      <c r="R119" s="41"/>
      <c r="S119" s="41">
        <f t="shared" si="12"/>
        <v>0</v>
      </c>
      <c r="T119" s="41"/>
      <c r="U119" s="41"/>
      <c r="V119" s="41"/>
      <c r="W119" s="55"/>
      <c r="X119" s="41">
        <f t="shared" si="13"/>
        <v>0</v>
      </c>
      <c r="Y119" s="41">
        <v>0</v>
      </c>
      <c r="Z119" s="41">
        <v>0</v>
      </c>
      <c r="AA119" s="41">
        <v>0</v>
      </c>
      <c r="AB119" s="41">
        <v>0</v>
      </c>
      <c r="AC119" s="55">
        <v>0</v>
      </c>
      <c r="AD119" s="42">
        <v>0</v>
      </c>
      <c r="AE119" s="42">
        <v>0</v>
      </c>
      <c r="AF119" s="42">
        <v>0</v>
      </c>
      <c r="AG119" s="42">
        <v>0</v>
      </c>
      <c r="AH119" s="42">
        <v>0</v>
      </c>
      <c r="AI119" s="42">
        <v>0</v>
      </c>
      <c r="AJ119" s="42">
        <v>0</v>
      </c>
      <c r="AK119" s="42">
        <v>0</v>
      </c>
      <c r="AL119" s="42">
        <v>0</v>
      </c>
      <c r="AM119" s="42">
        <v>0</v>
      </c>
      <c r="AN119" s="42">
        <v>0</v>
      </c>
      <c r="AO119" s="42">
        <v>0</v>
      </c>
      <c r="AP119" s="42">
        <v>0</v>
      </c>
    </row>
    <row r="120" spans="1:42">
      <c r="A120" s="49" t="str">
        <f t="shared" si="7"/>
        <v>53031010</v>
      </c>
      <c r="B120" s="63" t="s">
        <v>281</v>
      </c>
      <c r="C120" s="69"/>
      <c r="D120" s="66"/>
      <c r="E120" s="66" t="s">
        <v>282</v>
      </c>
      <c r="F120" s="67"/>
      <c r="G120" s="54">
        <f t="shared" si="8"/>
        <v>-899000</v>
      </c>
      <c r="H120" s="62">
        <v>1560000</v>
      </c>
      <c r="I120" s="62">
        <f>1560000+899000</f>
        <v>2459000</v>
      </c>
      <c r="J120" s="62">
        <f t="shared" si="9"/>
        <v>0</v>
      </c>
      <c r="K120" s="62">
        <f t="shared" si="10"/>
        <v>2459000</v>
      </c>
      <c r="L120" s="62">
        <v>6000</v>
      </c>
      <c r="M120" s="62">
        <v>35000</v>
      </c>
      <c r="N120" s="62">
        <f t="shared" si="11"/>
        <v>128000</v>
      </c>
      <c r="O120" s="62">
        <v>5000</v>
      </c>
      <c r="P120" s="62">
        <v>41000</v>
      </c>
      <c r="Q120" s="62">
        <v>42000</v>
      </c>
      <c r="R120" s="62">
        <v>40000</v>
      </c>
      <c r="S120" s="62">
        <f t="shared" si="12"/>
        <v>110000</v>
      </c>
      <c r="T120" s="62">
        <v>6000</v>
      </c>
      <c r="U120" s="62">
        <v>52000</v>
      </c>
      <c r="V120" s="62">
        <v>35000</v>
      </c>
      <c r="W120" s="55">
        <v>17000</v>
      </c>
      <c r="X120" s="62">
        <f t="shared" si="13"/>
        <v>203000</v>
      </c>
      <c r="Y120" s="62">
        <v>9000</v>
      </c>
      <c r="Z120" s="62">
        <v>108000</v>
      </c>
      <c r="AA120" s="62">
        <v>65000</v>
      </c>
      <c r="AB120" s="62">
        <v>21000</v>
      </c>
      <c r="AC120" s="55">
        <v>166000</v>
      </c>
      <c r="AD120" s="42">
        <v>208000</v>
      </c>
      <c r="AE120" s="42">
        <v>151000</v>
      </c>
      <c r="AF120" s="42">
        <v>226000</v>
      </c>
      <c r="AG120" s="42">
        <v>163000</v>
      </c>
      <c r="AH120" s="42">
        <v>200000</v>
      </c>
      <c r="AI120" s="42">
        <v>118000</v>
      </c>
      <c r="AJ120" s="42">
        <v>129000</v>
      </c>
      <c r="AK120" s="42">
        <v>100000</v>
      </c>
      <c r="AL120" s="42">
        <v>113000</v>
      </c>
      <c r="AM120" s="42">
        <v>103000</v>
      </c>
      <c r="AN120" s="42">
        <v>121000</v>
      </c>
      <c r="AO120" s="42">
        <v>104000</v>
      </c>
      <c r="AP120" s="42">
        <v>75000</v>
      </c>
    </row>
    <row r="121" spans="1:42">
      <c r="A121" s="49" t="str">
        <f t="shared" si="7"/>
        <v>53031020</v>
      </c>
      <c r="B121" s="50" t="s">
        <v>283</v>
      </c>
      <c r="C121" s="51"/>
      <c r="D121" s="52"/>
      <c r="E121" s="52" t="s">
        <v>284</v>
      </c>
      <c r="F121" s="53"/>
      <c r="G121" s="54">
        <f t="shared" si="8"/>
        <v>-498000</v>
      </c>
      <c r="H121" s="55">
        <v>2032000</v>
      </c>
      <c r="I121" s="55">
        <f>2032000+498000</f>
        <v>2530000</v>
      </c>
      <c r="J121" s="55">
        <f t="shared" si="9"/>
        <v>0</v>
      </c>
      <c r="K121" s="55">
        <f t="shared" si="10"/>
        <v>2530000</v>
      </c>
      <c r="L121" s="55">
        <v>350000</v>
      </c>
      <c r="M121" s="55">
        <v>100000</v>
      </c>
      <c r="N121" s="55">
        <f t="shared" si="11"/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f t="shared" si="12"/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f t="shared" si="13"/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170000</v>
      </c>
      <c r="AD121" s="42">
        <v>170000</v>
      </c>
      <c r="AE121" s="42">
        <v>170000</v>
      </c>
      <c r="AF121" s="42">
        <v>170000</v>
      </c>
      <c r="AG121" s="42">
        <v>170000</v>
      </c>
      <c r="AH121" s="42">
        <v>170000</v>
      </c>
      <c r="AI121" s="42">
        <v>170000</v>
      </c>
      <c r="AJ121" s="42">
        <v>170000</v>
      </c>
      <c r="AK121" s="42">
        <v>120000</v>
      </c>
      <c r="AL121" s="42">
        <v>120000</v>
      </c>
      <c r="AM121" s="42">
        <v>120000</v>
      </c>
      <c r="AN121" s="42">
        <v>120000</v>
      </c>
      <c r="AO121" s="42">
        <v>120000</v>
      </c>
      <c r="AP121" s="42">
        <v>120000</v>
      </c>
    </row>
    <row r="122" spans="1:42">
      <c r="A122" s="49" t="str">
        <f t="shared" si="7"/>
        <v>53031030</v>
      </c>
      <c r="B122" s="50" t="s">
        <v>285</v>
      </c>
      <c r="C122" s="51"/>
      <c r="D122" s="52"/>
      <c r="E122" s="52" t="s">
        <v>286</v>
      </c>
      <c r="F122" s="53"/>
      <c r="G122" s="54">
        <f t="shared" si="8"/>
        <v>2420000</v>
      </c>
      <c r="H122" s="55">
        <v>27820000</v>
      </c>
      <c r="I122" s="55">
        <f>27820000-498000-899000-1023000</f>
        <v>25400000</v>
      </c>
      <c r="J122" s="55">
        <f t="shared" si="9"/>
        <v>0</v>
      </c>
      <c r="K122" s="55">
        <f t="shared" si="10"/>
        <v>25400000</v>
      </c>
      <c r="L122" s="55">
        <v>4000000</v>
      </c>
      <c r="M122" s="55">
        <v>300000</v>
      </c>
      <c r="N122" s="55">
        <f t="shared" si="11"/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f t="shared" si="12"/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f t="shared" si="13"/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2000000</v>
      </c>
      <c r="AD122" s="55">
        <v>2000000</v>
      </c>
      <c r="AE122" s="42">
        <v>1500000</v>
      </c>
      <c r="AF122" s="42">
        <v>2300000</v>
      </c>
      <c r="AG122" s="42">
        <v>1400000</v>
      </c>
      <c r="AH122" s="42">
        <v>2300000</v>
      </c>
      <c r="AI122" s="42">
        <v>1200000</v>
      </c>
      <c r="AJ122" s="42">
        <v>1200000</v>
      </c>
      <c r="AK122" s="42">
        <v>1200000</v>
      </c>
      <c r="AL122" s="42">
        <v>1000000</v>
      </c>
      <c r="AM122" s="42">
        <v>1500000</v>
      </c>
      <c r="AN122" s="42">
        <v>1000000</v>
      </c>
      <c r="AO122" s="42">
        <v>1500000</v>
      </c>
      <c r="AP122" s="42">
        <v>1000000</v>
      </c>
    </row>
    <row r="123" spans="1:42">
      <c r="A123" s="49" t="str">
        <f t="shared" si="7"/>
        <v/>
      </c>
      <c r="B123" s="63"/>
      <c r="C123" s="69"/>
      <c r="D123" s="65" t="s">
        <v>287</v>
      </c>
      <c r="E123" s="66"/>
      <c r="F123" s="67"/>
      <c r="G123" s="54">
        <f t="shared" si="8"/>
        <v>0</v>
      </c>
      <c r="H123" s="62">
        <v>0</v>
      </c>
      <c r="I123" s="62">
        <v>0</v>
      </c>
      <c r="J123" s="62">
        <f t="shared" si="9"/>
        <v>0</v>
      </c>
      <c r="K123" s="68">
        <f t="shared" si="10"/>
        <v>0</v>
      </c>
      <c r="L123" s="68"/>
      <c r="M123" s="68"/>
      <c r="N123" s="68">
        <f t="shared" si="11"/>
        <v>0</v>
      </c>
      <c r="O123" s="68"/>
      <c r="P123" s="68"/>
      <c r="Q123" s="68"/>
      <c r="R123" s="68"/>
      <c r="S123" s="68">
        <f t="shared" si="12"/>
        <v>0</v>
      </c>
      <c r="T123" s="68"/>
      <c r="U123" s="68"/>
      <c r="V123" s="68"/>
      <c r="W123" s="55"/>
      <c r="X123" s="68">
        <f t="shared" si="13"/>
        <v>0</v>
      </c>
      <c r="Y123" s="68">
        <v>0</v>
      </c>
      <c r="Z123" s="68">
        <v>0</v>
      </c>
      <c r="AA123" s="68">
        <v>0</v>
      </c>
      <c r="AB123" s="68">
        <v>0</v>
      </c>
      <c r="AC123" s="55">
        <v>0</v>
      </c>
      <c r="AD123" s="42">
        <v>0</v>
      </c>
      <c r="AE123" s="42">
        <v>0</v>
      </c>
      <c r="AF123" s="42">
        <v>0</v>
      </c>
      <c r="AG123" s="42">
        <v>0</v>
      </c>
      <c r="AH123" s="42">
        <v>0</v>
      </c>
      <c r="AI123" s="42">
        <v>0</v>
      </c>
      <c r="AJ123" s="42">
        <v>0</v>
      </c>
      <c r="AK123" s="42">
        <v>0</v>
      </c>
      <c r="AL123" s="42">
        <v>0</v>
      </c>
      <c r="AM123" s="42">
        <v>0</v>
      </c>
      <c r="AN123" s="42">
        <v>0</v>
      </c>
      <c r="AO123" s="42">
        <v>0</v>
      </c>
      <c r="AP123" s="42">
        <v>0</v>
      </c>
    </row>
    <row r="124" spans="1:42">
      <c r="A124" s="49" t="str">
        <f t="shared" si="7"/>
        <v>53032010</v>
      </c>
      <c r="B124" s="50" t="s">
        <v>288</v>
      </c>
      <c r="C124" s="51"/>
      <c r="D124" s="52"/>
      <c r="E124" s="52" t="s">
        <v>289</v>
      </c>
      <c r="F124" s="53"/>
      <c r="G124" s="54">
        <f t="shared" si="8"/>
        <v>646000.00000000047</v>
      </c>
      <c r="H124" s="55">
        <v>4086000.0000000005</v>
      </c>
      <c r="I124" s="55">
        <f>4086000+24000-670000</f>
        <v>3440000</v>
      </c>
      <c r="J124" s="55">
        <f t="shared" si="9"/>
        <v>0</v>
      </c>
      <c r="K124" s="55">
        <f t="shared" si="10"/>
        <v>3440000</v>
      </c>
      <c r="L124" s="55">
        <v>80000</v>
      </c>
      <c r="M124" s="55">
        <v>20000</v>
      </c>
      <c r="N124" s="55">
        <f t="shared" si="11"/>
        <v>132000</v>
      </c>
      <c r="O124" s="55">
        <v>20000</v>
      </c>
      <c r="P124" s="55">
        <v>20000</v>
      </c>
      <c r="Q124" s="55">
        <v>20000</v>
      </c>
      <c r="R124" s="55">
        <v>72000</v>
      </c>
      <c r="S124" s="55">
        <f t="shared" si="12"/>
        <v>76000</v>
      </c>
      <c r="T124" s="55">
        <v>12000</v>
      </c>
      <c r="U124" s="55">
        <v>20000</v>
      </c>
      <c r="V124" s="55">
        <v>24000</v>
      </c>
      <c r="W124" s="55">
        <v>20000</v>
      </c>
      <c r="X124" s="55">
        <f t="shared" si="13"/>
        <v>10000</v>
      </c>
      <c r="Y124" s="55">
        <v>10000</v>
      </c>
      <c r="Z124" s="55">
        <v>0</v>
      </c>
      <c r="AA124" s="55">
        <v>0</v>
      </c>
      <c r="AB124" s="55">
        <v>0</v>
      </c>
      <c r="AC124" s="55">
        <v>270000</v>
      </c>
      <c r="AD124" s="42">
        <v>262000</v>
      </c>
      <c r="AE124" s="42">
        <v>150000</v>
      </c>
      <c r="AF124" s="42">
        <v>300000</v>
      </c>
      <c r="AG124" s="42">
        <v>265000</v>
      </c>
      <c r="AH124" s="42">
        <v>300000</v>
      </c>
      <c r="AI124" s="42">
        <v>200000</v>
      </c>
      <c r="AJ124" s="42">
        <v>250000</v>
      </c>
      <c r="AK124" s="42">
        <v>150000</v>
      </c>
      <c r="AL124" s="42">
        <v>150000</v>
      </c>
      <c r="AM124" s="42">
        <v>150000</v>
      </c>
      <c r="AN124" s="42">
        <v>225000</v>
      </c>
      <c r="AO124" s="42">
        <v>250000</v>
      </c>
      <c r="AP124" s="42">
        <v>200000</v>
      </c>
    </row>
    <row r="125" spans="1:42">
      <c r="A125" s="49" t="str">
        <f t="shared" si="7"/>
        <v>53032020</v>
      </c>
      <c r="B125" s="50" t="s">
        <v>290</v>
      </c>
      <c r="C125" s="51"/>
      <c r="D125" s="52"/>
      <c r="E125" s="52" t="s">
        <v>291</v>
      </c>
      <c r="F125" s="53"/>
      <c r="G125" s="54">
        <f t="shared" si="8"/>
        <v>315500</v>
      </c>
      <c r="H125" s="55">
        <v>2822000</v>
      </c>
      <c r="I125" s="55">
        <f>2822000-28000-24000-263500</f>
        <v>2506500</v>
      </c>
      <c r="J125" s="55">
        <f t="shared" si="9"/>
        <v>0</v>
      </c>
      <c r="K125" s="55">
        <f t="shared" si="10"/>
        <v>2506500</v>
      </c>
      <c r="L125" s="55">
        <v>80000</v>
      </c>
      <c r="M125" s="55">
        <v>20000</v>
      </c>
      <c r="N125" s="55">
        <f t="shared" si="11"/>
        <v>50000</v>
      </c>
      <c r="O125" s="55">
        <v>20000</v>
      </c>
      <c r="P125" s="55">
        <v>20000</v>
      </c>
      <c r="Q125" s="55">
        <v>0</v>
      </c>
      <c r="R125" s="55">
        <v>10000</v>
      </c>
      <c r="S125" s="55">
        <f t="shared" si="12"/>
        <v>76000</v>
      </c>
      <c r="T125" s="55">
        <v>12000</v>
      </c>
      <c r="U125" s="55">
        <v>20000</v>
      </c>
      <c r="V125" s="55">
        <v>24000</v>
      </c>
      <c r="W125" s="55">
        <v>20000</v>
      </c>
      <c r="X125" s="55">
        <f t="shared" si="13"/>
        <v>10000</v>
      </c>
      <c r="Y125" s="55">
        <v>10000</v>
      </c>
      <c r="Z125" s="55">
        <v>0</v>
      </c>
      <c r="AA125" s="55">
        <v>0</v>
      </c>
      <c r="AB125" s="55">
        <v>0</v>
      </c>
      <c r="AC125" s="55">
        <v>87000</v>
      </c>
      <c r="AD125" s="42">
        <v>140500</v>
      </c>
      <c r="AE125" s="42">
        <v>270000</v>
      </c>
      <c r="AF125" s="42">
        <v>400000</v>
      </c>
      <c r="AG125" s="42">
        <v>250000</v>
      </c>
      <c r="AH125" s="42">
        <v>304000</v>
      </c>
      <c r="AI125" s="42">
        <v>100000</v>
      </c>
      <c r="AJ125" s="42">
        <v>140000</v>
      </c>
      <c r="AK125" s="42">
        <v>100000</v>
      </c>
      <c r="AL125" s="42">
        <v>100000</v>
      </c>
      <c r="AM125" s="42">
        <v>129000</v>
      </c>
      <c r="AN125" s="42">
        <v>115000</v>
      </c>
      <c r="AO125" s="42">
        <v>20000</v>
      </c>
      <c r="AP125" s="42">
        <v>115000</v>
      </c>
    </row>
    <row r="126" spans="1:42">
      <c r="A126" s="49" t="str">
        <f t="shared" si="7"/>
        <v>53032030</v>
      </c>
      <c r="B126" s="50" t="s">
        <v>292</v>
      </c>
      <c r="C126" s="51"/>
      <c r="D126" s="52"/>
      <c r="E126" s="52" t="s">
        <v>293</v>
      </c>
      <c r="F126" s="53"/>
      <c r="G126" s="54">
        <f t="shared" si="8"/>
        <v>-28000</v>
      </c>
      <c r="H126" s="55">
        <v>42000</v>
      </c>
      <c r="I126" s="55">
        <f>42000+28000</f>
        <v>70000</v>
      </c>
      <c r="J126" s="55">
        <f t="shared" si="9"/>
        <v>0</v>
      </c>
      <c r="K126" s="55">
        <f t="shared" si="10"/>
        <v>70000</v>
      </c>
      <c r="L126" s="55">
        <v>0</v>
      </c>
      <c r="M126" s="55">
        <v>0</v>
      </c>
      <c r="N126" s="55">
        <f t="shared" si="11"/>
        <v>20000</v>
      </c>
      <c r="O126" s="55">
        <v>0</v>
      </c>
      <c r="P126" s="55">
        <v>0</v>
      </c>
      <c r="Q126" s="55">
        <v>20000</v>
      </c>
      <c r="R126" s="55">
        <v>0</v>
      </c>
      <c r="S126" s="55">
        <f t="shared" si="12"/>
        <v>40000</v>
      </c>
      <c r="T126" s="55">
        <v>0</v>
      </c>
      <c r="U126" s="55">
        <v>0</v>
      </c>
      <c r="V126" s="55">
        <v>0</v>
      </c>
      <c r="W126" s="55">
        <v>40000</v>
      </c>
      <c r="X126" s="55">
        <f t="shared" si="13"/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42">
        <v>0</v>
      </c>
      <c r="AE126" s="42">
        <v>0</v>
      </c>
      <c r="AF126" s="42">
        <v>0</v>
      </c>
      <c r="AG126" s="42">
        <v>0</v>
      </c>
      <c r="AH126" s="42">
        <v>0</v>
      </c>
      <c r="AI126" s="42">
        <v>0</v>
      </c>
      <c r="AJ126" s="42">
        <v>0</v>
      </c>
      <c r="AK126" s="42">
        <v>0</v>
      </c>
      <c r="AL126" s="42">
        <v>0</v>
      </c>
      <c r="AM126" s="42">
        <v>10000</v>
      </c>
      <c r="AN126" s="42">
        <v>0</v>
      </c>
      <c r="AO126" s="42">
        <v>0</v>
      </c>
      <c r="AP126" s="42">
        <v>0</v>
      </c>
    </row>
    <row r="127" spans="1:42">
      <c r="A127" s="49" t="str">
        <f t="shared" si="7"/>
        <v>53032050</v>
      </c>
      <c r="B127" s="50" t="s">
        <v>294</v>
      </c>
      <c r="C127" s="51"/>
      <c r="D127" s="52"/>
      <c r="E127" s="52" t="s">
        <v>295</v>
      </c>
      <c r="F127" s="53"/>
      <c r="G127" s="54">
        <f t="shared" si="8"/>
        <v>1000000</v>
      </c>
      <c r="H127" s="55">
        <v>9504000</v>
      </c>
      <c r="I127" s="55">
        <f>9504000-1000000+1000000-1000000</f>
        <v>8504000</v>
      </c>
      <c r="J127" s="55">
        <f t="shared" si="9"/>
        <v>0</v>
      </c>
      <c r="K127" s="55">
        <f t="shared" si="10"/>
        <v>8504000</v>
      </c>
      <c r="L127" s="55">
        <v>0</v>
      </c>
      <c r="M127" s="55">
        <v>0</v>
      </c>
      <c r="N127" s="55">
        <f t="shared" si="11"/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f t="shared" si="12"/>
        <v>8504000</v>
      </c>
      <c r="T127" s="55">
        <v>0</v>
      </c>
      <c r="U127" s="55">
        <v>0</v>
      </c>
      <c r="V127" s="55">
        <v>0</v>
      </c>
      <c r="W127" s="55">
        <v>8504000</v>
      </c>
      <c r="X127" s="55">
        <f t="shared" si="13"/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42">
        <v>0</v>
      </c>
      <c r="AE127" s="42">
        <v>0</v>
      </c>
      <c r="AF127" s="42">
        <v>0</v>
      </c>
      <c r="AG127" s="42">
        <v>0</v>
      </c>
      <c r="AH127" s="42">
        <v>0</v>
      </c>
      <c r="AI127" s="42">
        <v>0</v>
      </c>
      <c r="AJ127" s="42">
        <v>0</v>
      </c>
      <c r="AK127" s="42">
        <v>0</v>
      </c>
      <c r="AL127" s="42">
        <v>0</v>
      </c>
      <c r="AM127" s="42">
        <v>0</v>
      </c>
      <c r="AN127" s="42">
        <v>0</v>
      </c>
      <c r="AO127" s="42">
        <v>0</v>
      </c>
      <c r="AP127" s="42">
        <v>0</v>
      </c>
    </row>
    <row r="128" spans="1:42">
      <c r="A128" s="49" t="str">
        <f t="shared" si="7"/>
        <v>53032060</v>
      </c>
      <c r="B128" s="50" t="s">
        <v>296</v>
      </c>
      <c r="C128" s="51"/>
      <c r="D128" s="52"/>
      <c r="E128" s="52" t="s">
        <v>297</v>
      </c>
      <c r="F128" s="53"/>
      <c r="G128" s="54">
        <f t="shared" si="8"/>
        <v>-1000000</v>
      </c>
      <c r="H128" s="55">
        <v>1726000</v>
      </c>
      <c r="I128" s="55">
        <f>1726000+1000000</f>
        <v>2726000</v>
      </c>
      <c r="J128" s="55">
        <f t="shared" si="9"/>
        <v>0</v>
      </c>
      <c r="K128" s="55">
        <f t="shared" si="10"/>
        <v>2726000</v>
      </c>
      <c r="L128" s="55">
        <v>0</v>
      </c>
      <c r="M128" s="55">
        <v>196000</v>
      </c>
      <c r="N128" s="55">
        <f t="shared" si="11"/>
        <v>10000</v>
      </c>
      <c r="O128" s="55">
        <v>0</v>
      </c>
      <c r="P128" s="55">
        <v>0</v>
      </c>
      <c r="Q128" s="55">
        <v>0</v>
      </c>
      <c r="R128" s="55">
        <v>10000</v>
      </c>
      <c r="S128" s="55">
        <f t="shared" si="12"/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f t="shared" si="13"/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180000</v>
      </c>
      <c r="AD128" s="42">
        <v>180000</v>
      </c>
      <c r="AE128" s="42">
        <v>180000</v>
      </c>
      <c r="AF128" s="42">
        <v>180000</v>
      </c>
      <c r="AG128" s="42">
        <v>180000</v>
      </c>
      <c r="AH128" s="42">
        <v>180000</v>
      </c>
      <c r="AI128" s="42">
        <v>180000</v>
      </c>
      <c r="AJ128" s="42">
        <v>180000</v>
      </c>
      <c r="AK128" s="42">
        <v>180000</v>
      </c>
      <c r="AL128" s="42">
        <v>180000</v>
      </c>
      <c r="AM128" s="42">
        <v>180000</v>
      </c>
      <c r="AN128" s="42">
        <v>180000</v>
      </c>
      <c r="AO128" s="42">
        <v>180000</v>
      </c>
      <c r="AP128" s="42">
        <v>180000</v>
      </c>
    </row>
    <row r="129" spans="1:42">
      <c r="A129" s="49" t="str">
        <f t="shared" si="7"/>
        <v>53032070</v>
      </c>
      <c r="B129" s="50" t="s">
        <v>298</v>
      </c>
      <c r="C129" s="51"/>
      <c r="D129" s="52"/>
      <c r="E129" s="52" t="s">
        <v>299</v>
      </c>
      <c r="F129" s="53"/>
      <c r="G129" s="54">
        <f t="shared" si="8"/>
        <v>1400000</v>
      </c>
      <c r="H129" s="55">
        <v>2428000</v>
      </c>
      <c r="I129" s="55">
        <f>2428000-1000000-400000</f>
        <v>1028000</v>
      </c>
      <c r="J129" s="55">
        <f t="shared" si="9"/>
        <v>0</v>
      </c>
      <c r="K129" s="55">
        <f t="shared" si="10"/>
        <v>1028000</v>
      </c>
      <c r="L129" s="55">
        <v>0</v>
      </c>
      <c r="M129" s="55">
        <v>0</v>
      </c>
      <c r="N129" s="55">
        <f t="shared" si="11"/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f t="shared" si="12"/>
        <v>528000</v>
      </c>
      <c r="T129" s="55">
        <v>0</v>
      </c>
      <c r="U129" s="55">
        <v>0</v>
      </c>
      <c r="V129" s="55">
        <v>0</v>
      </c>
      <c r="W129" s="55">
        <v>528000</v>
      </c>
      <c r="X129" s="55">
        <f t="shared" si="13"/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110000</v>
      </c>
      <c r="AD129" s="42">
        <v>35000</v>
      </c>
      <c r="AE129" s="42">
        <v>25000</v>
      </c>
      <c r="AF129" s="42">
        <v>100000</v>
      </c>
      <c r="AG129" s="42">
        <v>75000</v>
      </c>
      <c r="AH129" s="42">
        <v>30000</v>
      </c>
      <c r="AI129" s="42">
        <v>0</v>
      </c>
      <c r="AJ129" s="42">
        <v>0</v>
      </c>
      <c r="AK129" s="42">
        <v>0</v>
      </c>
      <c r="AL129" s="42">
        <v>5000</v>
      </c>
      <c r="AM129" s="42">
        <v>80000</v>
      </c>
      <c r="AN129" s="42">
        <v>20000</v>
      </c>
      <c r="AO129" s="42">
        <v>20000</v>
      </c>
      <c r="AP129" s="42">
        <v>0</v>
      </c>
    </row>
    <row r="130" spans="1:42">
      <c r="A130" s="49" t="str">
        <f t="shared" si="7"/>
        <v>53032080</v>
      </c>
      <c r="B130" s="63" t="s">
        <v>300</v>
      </c>
      <c r="C130" s="69"/>
      <c r="D130" s="66"/>
      <c r="E130" s="66" t="s">
        <v>301</v>
      </c>
      <c r="F130" s="67"/>
      <c r="G130" s="54">
        <f t="shared" si="8"/>
        <v>0</v>
      </c>
      <c r="H130" s="62">
        <v>989000</v>
      </c>
      <c r="I130" s="62">
        <v>989000</v>
      </c>
      <c r="J130" s="62">
        <f t="shared" si="9"/>
        <v>0</v>
      </c>
      <c r="K130" s="62">
        <f t="shared" si="10"/>
        <v>989000</v>
      </c>
      <c r="L130" s="62">
        <v>25000</v>
      </c>
      <c r="M130" s="62">
        <v>25000</v>
      </c>
      <c r="N130" s="62">
        <f t="shared" si="11"/>
        <v>100000</v>
      </c>
      <c r="O130" s="62">
        <v>25000</v>
      </c>
      <c r="P130" s="62">
        <v>25000</v>
      </c>
      <c r="Q130" s="62">
        <v>25000</v>
      </c>
      <c r="R130" s="62">
        <v>25000</v>
      </c>
      <c r="S130" s="62">
        <f t="shared" si="12"/>
        <v>389000</v>
      </c>
      <c r="T130" s="62">
        <v>25000</v>
      </c>
      <c r="U130" s="62">
        <v>25000</v>
      </c>
      <c r="V130" s="62">
        <v>25000</v>
      </c>
      <c r="W130" s="55">
        <v>314000</v>
      </c>
      <c r="X130" s="62">
        <f t="shared" si="13"/>
        <v>100000</v>
      </c>
      <c r="Y130" s="62">
        <v>25000</v>
      </c>
      <c r="Z130" s="62">
        <v>25000</v>
      </c>
      <c r="AA130" s="62">
        <v>25000</v>
      </c>
      <c r="AB130" s="62">
        <v>25000</v>
      </c>
      <c r="AC130" s="55">
        <v>25000</v>
      </c>
      <c r="AD130" s="42">
        <v>25000</v>
      </c>
      <c r="AE130" s="42">
        <v>25000</v>
      </c>
      <c r="AF130" s="42">
        <v>25000</v>
      </c>
      <c r="AG130" s="42">
        <v>25000</v>
      </c>
      <c r="AH130" s="42">
        <v>25000</v>
      </c>
      <c r="AI130" s="42">
        <v>25000</v>
      </c>
      <c r="AJ130" s="42">
        <v>25000</v>
      </c>
      <c r="AK130" s="42">
        <v>25000</v>
      </c>
      <c r="AL130" s="42">
        <v>25000</v>
      </c>
      <c r="AM130" s="42">
        <v>25000</v>
      </c>
      <c r="AN130" s="42">
        <v>25000</v>
      </c>
      <c r="AO130" s="42">
        <v>25000</v>
      </c>
      <c r="AP130" s="42">
        <v>25000</v>
      </c>
    </row>
    <row r="131" spans="1:42">
      <c r="A131" s="49" t="str">
        <f t="shared" si="7"/>
        <v>53032990</v>
      </c>
      <c r="B131" s="50" t="s">
        <v>302</v>
      </c>
      <c r="C131" s="51"/>
      <c r="D131" s="52"/>
      <c r="E131" s="52" t="s">
        <v>303</v>
      </c>
      <c r="F131" s="53"/>
      <c r="G131" s="54">
        <f t="shared" si="8"/>
        <v>0</v>
      </c>
      <c r="H131" s="55">
        <v>1769000</v>
      </c>
      <c r="I131" s="55">
        <v>1769000</v>
      </c>
      <c r="J131" s="55">
        <f t="shared" si="9"/>
        <v>0</v>
      </c>
      <c r="K131" s="55">
        <f t="shared" si="10"/>
        <v>1769000</v>
      </c>
      <c r="L131" s="55">
        <v>25000</v>
      </c>
      <c r="M131" s="55">
        <v>25000</v>
      </c>
      <c r="N131" s="55">
        <f t="shared" si="11"/>
        <v>100000</v>
      </c>
      <c r="O131" s="55">
        <v>25000</v>
      </c>
      <c r="P131" s="55">
        <v>25000</v>
      </c>
      <c r="Q131" s="55">
        <v>25000</v>
      </c>
      <c r="R131" s="55">
        <v>25000</v>
      </c>
      <c r="S131" s="55">
        <f t="shared" si="12"/>
        <v>1169000</v>
      </c>
      <c r="T131" s="55">
        <v>25000</v>
      </c>
      <c r="U131" s="55">
        <v>25000</v>
      </c>
      <c r="V131" s="55">
        <v>25000</v>
      </c>
      <c r="W131" s="55">
        <v>1094000</v>
      </c>
      <c r="X131" s="55">
        <f t="shared" si="13"/>
        <v>100000</v>
      </c>
      <c r="Y131" s="55">
        <v>25000</v>
      </c>
      <c r="Z131" s="55">
        <v>25000</v>
      </c>
      <c r="AA131" s="55">
        <v>25000</v>
      </c>
      <c r="AB131" s="55">
        <v>25000</v>
      </c>
      <c r="AC131" s="55">
        <v>25000</v>
      </c>
      <c r="AD131" s="42">
        <v>25000</v>
      </c>
      <c r="AE131" s="42">
        <v>25000</v>
      </c>
      <c r="AF131" s="42">
        <v>25000</v>
      </c>
      <c r="AG131" s="42">
        <v>25000</v>
      </c>
      <c r="AH131" s="42">
        <v>25000</v>
      </c>
      <c r="AI131" s="42">
        <v>25000</v>
      </c>
      <c r="AJ131" s="42">
        <v>25000</v>
      </c>
      <c r="AK131" s="42">
        <v>25000</v>
      </c>
      <c r="AL131" s="42">
        <v>25000</v>
      </c>
      <c r="AM131" s="42">
        <v>25000</v>
      </c>
      <c r="AN131" s="42">
        <v>25000</v>
      </c>
      <c r="AO131" s="42">
        <v>25000</v>
      </c>
      <c r="AP131" s="42">
        <v>25000</v>
      </c>
    </row>
    <row r="132" spans="1:42">
      <c r="A132" s="49" t="str">
        <f t="shared" si="7"/>
        <v/>
      </c>
      <c r="B132" s="50"/>
      <c r="C132" s="51"/>
      <c r="D132" s="45" t="s">
        <v>304</v>
      </c>
      <c r="E132" s="52"/>
      <c r="F132" s="53"/>
      <c r="G132" s="54">
        <f t="shared" si="8"/>
        <v>0</v>
      </c>
      <c r="H132" s="55">
        <v>0</v>
      </c>
      <c r="I132" s="55">
        <v>0</v>
      </c>
      <c r="J132" s="55">
        <f t="shared" si="9"/>
        <v>0</v>
      </c>
      <c r="K132" s="41">
        <f t="shared" si="10"/>
        <v>0</v>
      </c>
      <c r="L132" s="41"/>
      <c r="M132" s="41"/>
      <c r="N132" s="41">
        <f t="shared" si="11"/>
        <v>0</v>
      </c>
      <c r="O132" s="41"/>
      <c r="P132" s="41"/>
      <c r="Q132" s="41"/>
      <c r="R132" s="41"/>
      <c r="S132" s="41">
        <f t="shared" si="12"/>
        <v>0</v>
      </c>
      <c r="T132" s="41"/>
      <c r="U132" s="41"/>
      <c r="V132" s="41"/>
      <c r="W132" s="55"/>
      <c r="X132" s="41">
        <f t="shared" si="13"/>
        <v>0</v>
      </c>
      <c r="Y132" s="41">
        <v>0</v>
      </c>
      <c r="Z132" s="41">
        <v>0</v>
      </c>
      <c r="AA132" s="41">
        <v>0</v>
      </c>
      <c r="AB132" s="41">
        <v>0</v>
      </c>
      <c r="AC132" s="55">
        <v>0</v>
      </c>
      <c r="AD132" s="42">
        <v>0</v>
      </c>
      <c r="AE132" s="42">
        <v>0</v>
      </c>
      <c r="AF132" s="42">
        <v>0</v>
      </c>
      <c r="AG132" s="42">
        <v>0</v>
      </c>
      <c r="AH132" s="42">
        <v>0</v>
      </c>
      <c r="AI132" s="42">
        <v>0</v>
      </c>
      <c r="AJ132" s="42">
        <v>0</v>
      </c>
      <c r="AK132" s="42">
        <v>0</v>
      </c>
      <c r="AL132" s="42">
        <v>0</v>
      </c>
      <c r="AM132" s="42">
        <v>0</v>
      </c>
      <c r="AN132" s="42">
        <v>0</v>
      </c>
      <c r="AO132" s="42">
        <v>0</v>
      </c>
      <c r="AP132" s="42">
        <v>0</v>
      </c>
    </row>
    <row r="133" spans="1:42">
      <c r="A133" s="49" t="str">
        <f t="shared" si="7"/>
        <v>53033010</v>
      </c>
      <c r="B133" s="50" t="s">
        <v>305</v>
      </c>
      <c r="C133" s="51"/>
      <c r="D133" s="52"/>
      <c r="E133" s="52" t="s">
        <v>306</v>
      </c>
      <c r="F133" s="53"/>
      <c r="G133" s="54">
        <f t="shared" si="8"/>
        <v>111400</v>
      </c>
      <c r="H133" s="55">
        <v>839000</v>
      </c>
      <c r="I133" s="55">
        <f>839000-111400</f>
        <v>727600</v>
      </c>
      <c r="J133" s="55">
        <f t="shared" si="9"/>
        <v>0</v>
      </c>
      <c r="K133" s="55">
        <f t="shared" si="10"/>
        <v>727600</v>
      </c>
      <c r="L133" s="55">
        <v>0</v>
      </c>
      <c r="M133" s="55">
        <v>0</v>
      </c>
      <c r="N133" s="55">
        <f t="shared" si="11"/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f t="shared" si="12"/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f t="shared" si="13"/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100000</v>
      </c>
      <c r="AD133" s="42">
        <v>100000</v>
      </c>
      <c r="AE133" s="42">
        <v>0</v>
      </c>
      <c r="AF133" s="42">
        <v>100000</v>
      </c>
      <c r="AG133" s="42">
        <v>36000</v>
      </c>
      <c r="AH133" s="42">
        <v>0</v>
      </c>
      <c r="AI133" s="42">
        <v>0</v>
      </c>
      <c r="AJ133" s="42">
        <v>180000</v>
      </c>
      <c r="AK133" s="42">
        <v>0</v>
      </c>
      <c r="AL133" s="42">
        <v>0</v>
      </c>
      <c r="AM133" s="42">
        <v>69600</v>
      </c>
      <c r="AN133" s="42">
        <v>0</v>
      </c>
      <c r="AO133" s="42">
        <v>142000</v>
      </c>
      <c r="AP133" s="42">
        <v>0</v>
      </c>
    </row>
    <row r="134" spans="1:42">
      <c r="A134" s="49" t="str">
        <f t="shared" si="7"/>
        <v>53033020</v>
      </c>
      <c r="B134" s="50" t="s">
        <v>307</v>
      </c>
      <c r="C134" s="51"/>
      <c r="D134" s="52"/>
      <c r="E134" s="52" t="s">
        <v>308</v>
      </c>
      <c r="F134" s="53"/>
      <c r="G134" s="54">
        <f t="shared" si="8"/>
        <v>792000</v>
      </c>
      <c r="H134" s="55">
        <v>7747000</v>
      </c>
      <c r="I134" s="55">
        <f>7747000-150000-642000</f>
        <v>6955000</v>
      </c>
      <c r="J134" s="55">
        <f t="shared" si="9"/>
        <v>0</v>
      </c>
      <c r="K134" s="55">
        <f t="shared" si="10"/>
        <v>6955000</v>
      </c>
      <c r="L134" s="55">
        <v>0</v>
      </c>
      <c r="M134" s="55">
        <v>0</v>
      </c>
      <c r="N134" s="55">
        <f t="shared" si="11"/>
        <v>0</v>
      </c>
      <c r="O134" s="55">
        <v>0</v>
      </c>
      <c r="P134" s="55">
        <v>0</v>
      </c>
      <c r="Q134" s="55">
        <v>0</v>
      </c>
      <c r="R134" s="55">
        <v>0</v>
      </c>
      <c r="S134" s="55">
        <f t="shared" si="12"/>
        <v>0</v>
      </c>
      <c r="T134" s="55">
        <v>0</v>
      </c>
      <c r="U134" s="55">
        <v>0</v>
      </c>
      <c r="V134" s="55">
        <v>0</v>
      </c>
      <c r="W134" s="55">
        <v>0</v>
      </c>
      <c r="X134" s="55">
        <f t="shared" si="13"/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400000</v>
      </c>
      <c r="AD134" s="42">
        <v>870000</v>
      </c>
      <c r="AE134" s="42">
        <v>600000</v>
      </c>
      <c r="AF134" s="42">
        <v>777000</v>
      </c>
      <c r="AG134" s="42">
        <v>430000</v>
      </c>
      <c r="AH134" s="42">
        <v>560000</v>
      </c>
      <c r="AI134" s="42">
        <v>276000</v>
      </c>
      <c r="AJ134" s="42">
        <v>222000</v>
      </c>
      <c r="AK134" s="42">
        <v>0</v>
      </c>
      <c r="AL134" s="42">
        <v>300000</v>
      </c>
      <c r="AM134" s="42">
        <v>520000</v>
      </c>
      <c r="AN134" s="42">
        <v>350000</v>
      </c>
      <c r="AO134" s="42">
        <v>1650000</v>
      </c>
      <c r="AP134" s="42">
        <v>0</v>
      </c>
    </row>
    <row r="135" spans="1:42">
      <c r="A135" s="49" t="str">
        <f t="shared" si="7"/>
        <v>53033030</v>
      </c>
      <c r="B135" s="50" t="s">
        <v>309</v>
      </c>
      <c r="C135" s="51"/>
      <c r="D135" s="52"/>
      <c r="E135" s="52" t="s">
        <v>310</v>
      </c>
      <c r="F135" s="53"/>
      <c r="G135" s="54">
        <f t="shared" si="8"/>
        <v>0</v>
      </c>
      <c r="H135" s="55">
        <v>2742000</v>
      </c>
      <c r="I135" s="55">
        <v>2742000</v>
      </c>
      <c r="J135" s="55">
        <f t="shared" si="9"/>
        <v>0</v>
      </c>
      <c r="K135" s="55">
        <f t="shared" si="10"/>
        <v>2742000</v>
      </c>
      <c r="L135" s="55">
        <v>0</v>
      </c>
      <c r="M135" s="55">
        <v>0</v>
      </c>
      <c r="N135" s="55">
        <f t="shared" si="11"/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f t="shared" si="12"/>
        <v>2628000</v>
      </c>
      <c r="T135" s="55">
        <v>0</v>
      </c>
      <c r="U135" s="55">
        <v>0</v>
      </c>
      <c r="V135" s="55">
        <v>0</v>
      </c>
      <c r="W135" s="55">
        <v>2628000</v>
      </c>
      <c r="X135" s="55">
        <f t="shared" si="13"/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42">
        <v>0</v>
      </c>
      <c r="AE135" s="42">
        <v>0</v>
      </c>
      <c r="AF135" s="42">
        <v>0</v>
      </c>
      <c r="AG135" s="42">
        <v>0</v>
      </c>
      <c r="AH135" s="42">
        <v>0</v>
      </c>
      <c r="AI135" s="42">
        <v>0</v>
      </c>
      <c r="AJ135" s="42">
        <v>0</v>
      </c>
      <c r="AK135" s="42">
        <v>0</v>
      </c>
      <c r="AL135" s="42">
        <v>0</v>
      </c>
      <c r="AM135" s="42">
        <v>114000</v>
      </c>
      <c r="AN135" s="42">
        <v>0</v>
      </c>
      <c r="AO135" s="42">
        <v>0</v>
      </c>
      <c r="AP135" s="42">
        <v>0</v>
      </c>
    </row>
    <row r="136" spans="1:42">
      <c r="A136" s="49" t="str">
        <f t="shared" si="7"/>
        <v>53033040</v>
      </c>
      <c r="B136" s="50" t="s">
        <v>311</v>
      </c>
      <c r="C136" s="51"/>
      <c r="D136" s="52"/>
      <c r="E136" s="52" t="s">
        <v>312</v>
      </c>
      <c r="F136" s="53"/>
      <c r="G136" s="54">
        <f t="shared" si="8"/>
        <v>0</v>
      </c>
      <c r="H136" s="55">
        <v>0</v>
      </c>
      <c r="I136" s="55">
        <v>0</v>
      </c>
      <c r="J136" s="55">
        <f t="shared" si="9"/>
        <v>0</v>
      </c>
      <c r="K136" s="55">
        <f t="shared" si="10"/>
        <v>0</v>
      </c>
      <c r="L136" s="55">
        <v>0</v>
      </c>
      <c r="M136" s="55">
        <v>0</v>
      </c>
      <c r="N136" s="55">
        <f t="shared" si="11"/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f t="shared" si="12"/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f t="shared" si="13"/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42">
        <v>0</v>
      </c>
      <c r="AE136" s="42">
        <v>0</v>
      </c>
      <c r="AF136" s="42">
        <v>0</v>
      </c>
      <c r="AG136" s="42">
        <v>0</v>
      </c>
      <c r="AH136" s="42">
        <v>0</v>
      </c>
      <c r="AI136" s="42">
        <v>0</v>
      </c>
      <c r="AJ136" s="42">
        <v>0</v>
      </c>
      <c r="AK136" s="42">
        <v>0</v>
      </c>
      <c r="AL136" s="42">
        <v>0</v>
      </c>
      <c r="AM136" s="42">
        <v>0</v>
      </c>
      <c r="AN136" s="42">
        <v>0</v>
      </c>
      <c r="AO136" s="42">
        <v>0</v>
      </c>
      <c r="AP136" s="42">
        <v>0</v>
      </c>
    </row>
    <row r="137" spans="1:42">
      <c r="A137" s="49" t="str">
        <f t="shared" si="7"/>
        <v>53033050</v>
      </c>
      <c r="B137" s="63" t="s">
        <v>313</v>
      </c>
      <c r="C137" s="69"/>
      <c r="D137" s="66"/>
      <c r="E137" s="66" t="s">
        <v>314</v>
      </c>
      <c r="F137" s="67"/>
      <c r="G137" s="54">
        <f t="shared" si="8"/>
        <v>0</v>
      </c>
      <c r="H137" s="62">
        <v>0</v>
      </c>
      <c r="I137" s="62">
        <v>0</v>
      </c>
      <c r="J137" s="62">
        <f t="shared" si="9"/>
        <v>0</v>
      </c>
      <c r="K137" s="62">
        <f t="shared" si="10"/>
        <v>0</v>
      </c>
      <c r="L137" s="62">
        <v>0</v>
      </c>
      <c r="M137" s="62">
        <v>0</v>
      </c>
      <c r="N137" s="62">
        <f t="shared" si="11"/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f t="shared" si="12"/>
        <v>0</v>
      </c>
      <c r="T137" s="62">
        <v>0</v>
      </c>
      <c r="U137" s="62">
        <v>0</v>
      </c>
      <c r="V137" s="62">
        <v>0</v>
      </c>
      <c r="W137" s="55">
        <v>0</v>
      </c>
      <c r="X137" s="62">
        <f t="shared" si="13"/>
        <v>0</v>
      </c>
      <c r="Y137" s="62">
        <v>0</v>
      </c>
      <c r="Z137" s="62">
        <v>0</v>
      </c>
      <c r="AA137" s="62">
        <v>0</v>
      </c>
      <c r="AB137" s="62">
        <v>0</v>
      </c>
      <c r="AC137" s="55">
        <v>0</v>
      </c>
      <c r="AD137" s="42">
        <v>0</v>
      </c>
      <c r="AE137" s="42">
        <v>0</v>
      </c>
      <c r="AF137" s="42">
        <v>0</v>
      </c>
      <c r="AG137" s="42">
        <v>0</v>
      </c>
      <c r="AH137" s="42">
        <v>0</v>
      </c>
      <c r="AI137" s="42">
        <v>0</v>
      </c>
      <c r="AJ137" s="42">
        <v>0</v>
      </c>
      <c r="AK137" s="42">
        <v>0</v>
      </c>
      <c r="AL137" s="42">
        <v>0</v>
      </c>
      <c r="AM137" s="42">
        <v>0</v>
      </c>
      <c r="AN137" s="42">
        <v>0</v>
      </c>
      <c r="AO137" s="42">
        <v>0</v>
      </c>
      <c r="AP137" s="42">
        <v>0</v>
      </c>
    </row>
    <row r="138" spans="1:42">
      <c r="A138" s="49" t="str">
        <f t="shared" si="7"/>
        <v>53033060</v>
      </c>
      <c r="B138" s="50" t="s">
        <v>315</v>
      </c>
      <c r="C138" s="51"/>
      <c r="D138" s="52"/>
      <c r="E138" s="52" t="s">
        <v>316</v>
      </c>
      <c r="F138" s="53"/>
      <c r="G138" s="54">
        <f t="shared" si="8"/>
        <v>0</v>
      </c>
      <c r="H138" s="55">
        <v>0</v>
      </c>
      <c r="I138" s="55">
        <v>0</v>
      </c>
      <c r="J138" s="55">
        <f t="shared" si="9"/>
        <v>0</v>
      </c>
      <c r="K138" s="55">
        <f t="shared" si="10"/>
        <v>0</v>
      </c>
      <c r="L138" s="55">
        <v>0</v>
      </c>
      <c r="M138" s="55">
        <v>0</v>
      </c>
      <c r="N138" s="55">
        <f t="shared" si="11"/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f t="shared" si="12"/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f t="shared" si="13"/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42">
        <v>0</v>
      </c>
      <c r="AE138" s="42">
        <v>0</v>
      </c>
      <c r="AF138" s="42">
        <v>0</v>
      </c>
      <c r="AG138" s="42">
        <v>0</v>
      </c>
      <c r="AH138" s="42">
        <v>0</v>
      </c>
      <c r="AI138" s="42">
        <v>0</v>
      </c>
      <c r="AJ138" s="42">
        <v>0</v>
      </c>
      <c r="AK138" s="42">
        <v>0</v>
      </c>
      <c r="AL138" s="42">
        <v>0</v>
      </c>
      <c r="AM138" s="42">
        <v>0</v>
      </c>
      <c r="AN138" s="42">
        <v>0</v>
      </c>
      <c r="AO138" s="42">
        <v>0</v>
      </c>
      <c r="AP138" s="42">
        <v>0</v>
      </c>
    </row>
    <row r="139" spans="1:42">
      <c r="A139" s="49" t="str">
        <f t="shared" si="7"/>
        <v>53033990</v>
      </c>
      <c r="B139" s="50" t="s">
        <v>317</v>
      </c>
      <c r="C139" s="51"/>
      <c r="D139" s="52"/>
      <c r="E139" s="52" t="s">
        <v>318</v>
      </c>
      <c r="F139" s="53"/>
      <c r="G139" s="54">
        <f t="shared" si="8"/>
        <v>0</v>
      </c>
      <c r="H139" s="55">
        <v>521000</v>
      </c>
      <c r="I139" s="55">
        <v>521000</v>
      </c>
      <c r="J139" s="55">
        <f t="shared" si="9"/>
        <v>0</v>
      </c>
      <c r="K139" s="55">
        <f t="shared" si="10"/>
        <v>521000</v>
      </c>
      <c r="L139" s="55">
        <v>0</v>
      </c>
      <c r="M139" s="55">
        <v>0</v>
      </c>
      <c r="N139" s="55">
        <f t="shared" si="11"/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f t="shared" si="12"/>
        <v>361000</v>
      </c>
      <c r="T139" s="55">
        <v>0</v>
      </c>
      <c r="U139" s="55">
        <v>361000</v>
      </c>
      <c r="V139" s="55">
        <v>0</v>
      </c>
      <c r="W139" s="55">
        <v>0</v>
      </c>
      <c r="X139" s="55">
        <f t="shared" si="13"/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42">
        <v>60000</v>
      </c>
      <c r="AE139" s="42">
        <v>10000</v>
      </c>
      <c r="AF139" s="42">
        <v>0</v>
      </c>
      <c r="AG139" s="42">
        <v>0</v>
      </c>
      <c r="AH139" s="42">
        <v>0</v>
      </c>
      <c r="AI139" s="42">
        <v>0</v>
      </c>
      <c r="AJ139" s="42">
        <v>50000</v>
      </c>
      <c r="AK139" s="42">
        <v>20000</v>
      </c>
      <c r="AL139" s="42">
        <v>0</v>
      </c>
      <c r="AM139" s="42">
        <v>0</v>
      </c>
      <c r="AN139" s="42">
        <v>0</v>
      </c>
      <c r="AO139" s="42">
        <v>0</v>
      </c>
      <c r="AP139" s="42">
        <v>20000</v>
      </c>
    </row>
    <row r="140" spans="1:42">
      <c r="A140" s="49" t="str">
        <f t="shared" si="7"/>
        <v/>
      </c>
      <c r="B140" s="63"/>
      <c r="C140" s="69"/>
      <c r="D140" s="65" t="s">
        <v>319</v>
      </c>
      <c r="E140" s="66"/>
      <c r="F140" s="67"/>
      <c r="G140" s="54">
        <f t="shared" si="8"/>
        <v>0</v>
      </c>
      <c r="H140" s="62"/>
      <c r="I140" s="62">
        <v>0</v>
      </c>
      <c r="J140" s="62">
        <f t="shared" si="9"/>
        <v>0</v>
      </c>
      <c r="K140" s="68">
        <f t="shared" si="10"/>
        <v>0</v>
      </c>
      <c r="L140" s="68"/>
      <c r="M140" s="68"/>
      <c r="N140" s="68">
        <f t="shared" si="11"/>
        <v>0</v>
      </c>
      <c r="O140" s="68"/>
      <c r="P140" s="68"/>
      <c r="Q140" s="68"/>
      <c r="R140" s="68"/>
      <c r="S140" s="68">
        <f t="shared" si="12"/>
        <v>0</v>
      </c>
      <c r="T140" s="68"/>
      <c r="U140" s="68"/>
      <c r="V140" s="68"/>
      <c r="W140" s="55"/>
      <c r="X140" s="68">
        <f t="shared" si="13"/>
        <v>0</v>
      </c>
      <c r="Y140" s="68">
        <v>0</v>
      </c>
      <c r="Z140" s="68">
        <v>0</v>
      </c>
      <c r="AA140" s="68">
        <v>0</v>
      </c>
      <c r="AB140" s="68">
        <v>0</v>
      </c>
      <c r="AC140" s="55">
        <v>0</v>
      </c>
      <c r="AD140" s="42">
        <v>0</v>
      </c>
      <c r="AE140" s="42">
        <v>0</v>
      </c>
      <c r="AF140" s="42">
        <v>0</v>
      </c>
      <c r="AG140" s="42">
        <v>0</v>
      </c>
      <c r="AH140" s="42">
        <v>0</v>
      </c>
      <c r="AI140" s="42">
        <v>0</v>
      </c>
      <c r="AJ140" s="42">
        <v>0</v>
      </c>
      <c r="AK140" s="42">
        <v>0</v>
      </c>
      <c r="AL140" s="42">
        <v>0</v>
      </c>
      <c r="AM140" s="42">
        <v>0</v>
      </c>
      <c r="AN140" s="42">
        <v>0</v>
      </c>
      <c r="AO140" s="42">
        <v>0</v>
      </c>
      <c r="AP140" s="42">
        <v>0</v>
      </c>
    </row>
    <row r="141" spans="1:42">
      <c r="A141" s="49" t="str">
        <f t="shared" si="7"/>
        <v>53034010</v>
      </c>
      <c r="B141" s="50" t="s">
        <v>320</v>
      </c>
      <c r="C141" s="51"/>
      <c r="D141" s="52"/>
      <c r="E141" s="52" t="s">
        <v>321</v>
      </c>
      <c r="F141" s="53"/>
      <c r="G141" s="54">
        <f t="shared" ref="G141:G204" si="14">+H141-I141</f>
        <v>-1485999.9999999991</v>
      </c>
      <c r="H141" s="55">
        <v>8252000.0000000009</v>
      </c>
      <c r="I141" s="55">
        <f>8252000+1089000+111400+150000+135600</f>
        <v>9738000</v>
      </c>
      <c r="J141" s="55">
        <f t="shared" ref="J141:J204" si="15">+I141-K141</f>
        <v>0</v>
      </c>
      <c r="K141" s="55">
        <f t="shared" ref="K141:K204" si="16">+L141+M141+N141+S141+X141+AC141+AD141+AE141+AF141+AG141+AH141+AI141+AJ141+AK141+AL141+AM141+AN141+AO141+AP141</f>
        <v>9738000</v>
      </c>
      <c r="L141" s="55">
        <v>0</v>
      </c>
      <c r="M141" s="55">
        <v>1033000</v>
      </c>
      <c r="N141" s="55">
        <f t="shared" ref="N141:N204" si="17">SUM(O141:R141)</f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f t="shared" ref="S141:S204" si="18">SUM(T141:W141)</f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f t="shared" ref="X141:X204" si="19">SUM(Y141:AB141)</f>
        <v>100000</v>
      </c>
      <c r="Y141" s="55">
        <v>100000</v>
      </c>
      <c r="Z141" s="55">
        <v>0</v>
      </c>
      <c r="AA141" s="55">
        <v>0</v>
      </c>
      <c r="AB141" s="55">
        <v>0</v>
      </c>
      <c r="AC141" s="55">
        <v>934000</v>
      </c>
      <c r="AD141" s="42">
        <v>1660000</v>
      </c>
      <c r="AE141" s="42">
        <v>450000</v>
      </c>
      <c r="AF141" s="42">
        <v>1500000</v>
      </c>
      <c r="AG141" s="42">
        <v>540000</v>
      </c>
      <c r="AH141" s="42">
        <v>811000</v>
      </c>
      <c r="AI141" s="42">
        <v>250000</v>
      </c>
      <c r="AJ141" s="42">
        <v>550000</v>
      </c>
      <c r="AK141" s="42">
        <v>500000</v>
      </c>
      <c r="AL141" s="42">
        <v>400000</v>
      </c>
      <c r="AM141" s="42">
        <v>247000</v>
      </c>
      <c r="AN141" s="42">
        <v>343000</v>
      </c>
      <c r="AO141" s="42">
        <v>200000</v>
      </c>
      <c r="AP141" s="42">
        <v>220000</v>
      </c>
    </row>
    <row r="142" spans="1:42">
      <c r="A142" s="49" t="str">
        <f t="shared" ref="A142:A205" si="20">SUBSTITUTE(B142,"-","")</f>
        <v>53034020</v>
      </c>
      <c r="B142" s="50" t="s">
        <v>322</v>
      </c>
      <c r="C142" s="51"/>
      <c r="D142" s="52"/>
      <c r="E142" s="52" t="s">
        <v>323</v>
      </c>
      <c r="F142" s="53"/>
      <c r="G142" s="54">
        <f t="shared" si="14"/>
        <v>-9867000</v>
      </c>
      <c r="H142" s="55">
        <v>8035000</v>
      </c>
      <c r="I142" s="55">
        <f>8035000+299000+263500+1023000+1000000+306000+90500+1200000+642000+1000000+400000+2730000+670000+243000</f>
        <v>17902000</v>
      </c>
      <c r="J142" s="55">
        <f t="shared" si="15"/>
        <v>0</v>
      </c>
      <c r="K142" s="55">
        <f t="shared" si="16"/>
        <v>17902000</v>
      </c>
      <c r="L142" s="55">
        <v>0</v>
      </c>
      <c r="M142" s="55">
        <v>810000</v>
      </c>
      <c r="N142" s="55">
        <f t="shared" si="17"/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f t="shared" si="18"/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f t="shared" si="19"/>
        <v>6885000</v>
      </c>
      <c r="Y142" s="55">
        <v>0</v>
      </c>
      <c r="Z142" s="55">
        <v>6885000</v>
      </c>
      <c r="AA142" s="55">
        <v>0</v>
      </c>
      <c r="AB142" s="55">
        <v>0</v>
      </c>
      <c r="AC142" s="55">
        <v>1035000</v>
      </c>
      <c r="AD142" s="42">
        <v>1200000</v>
      </c>
      <c r="AE142" s="42">
        <v>800000</v>
      </c>
      <c r="AF142" s="42">
        <v>2300000</v>
      </c>
      <c r="AG142" s="42">
        <v>564000</v>
      </c>
      <c r="AH142" s="42">
        <v>120000</v>
      </c>
      <c r="AI142" s="42">
        <v>432000</v>
      </c>
      <c r="AJ142" s="42">
        <v>650000</v>
      </c>
      <c r="AK142" s="42">
        <v>500000</v>
      </c>
      <c r="AL142" s="42">
        <v>1000000</v>
      </c>
      <c r="AM142" s="42">
        <v>540000</v>
      </c>
      <c r="AN142" s="42">
        <v>400000</v>
      </c>
      <c r="AO142" s="42">
        <v>426000</v>
      </c>
      <c r="AP142" s="42">
        <v>240000</v>
      </c>
    </row>
    <row r="143" spans="1:42">
      <c r="A143" s="49" t="str">
        <f t="shared" si="20"/>
        <v>53034030</v>
      </c>
      <c r="B143" s="50" t="s">
        <v>324</v>
      </c>
      <c r="C143" s="51"/>
      <c r="D143" s="52"/>
      <c r="E143" s="52" t="s">
        <v>325</v>
      </c>
      <c r="F143" s="53"/>
      <c r="G143" s="54">
        <f t="shared" si="14"/>
        <v>-47000</v>
      </c>
      <c r="H143" s="55">
        <v>3227000</v>
      </c>
      <c r="I143" s="55">
        <f>3227000+47000</f>
        <v>3274000</v>
      </c>
      <c r="J143" s="55">
        <f t="shared" si="15"/>
        <v>0</v>
      </c>
      <c r="K143" s="55">
        <f t="shared" si="16"/>
        <v>3274000</v>
      </c>
      <c r="L143" s="55">
        <v>0</v>
      </c>
      <c r="M143" s="55">
        <v>374000</v>
      </c>
      <c r="N143" s="55">
        <f t="shared" si="17"/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f t="shared" si="18"/>
        <v>50000</v>
      </c>
      <c r="T143" s="55">
        <v>0</v>
      </c>
      <c r="U143" s="55">
        <v>0</v>
      </c>
      <c r="V143" s="55">
        <v>50000</v>
      </c>
      <c r="W143" s="55">
        <v>0</v>
      </c>
      <c r="X143" s="55">
        <f t="shared" si="19"/>
        <v>250000</v>
      </c>
      <c r="Y143" s="55">
        <v>250000</v>
      </c>
      <c r="Z143" s="55">
        <v>0</v>
      </c>
      <c r="AA143" s="55">
        <v>0</v>
      </c>
      <c r="AB143" s="55">
        <v>0</v>
      </c>
      <c r="AC143" s="55">
        <v>130000</v>
      </c>
      <c r="AD143" s="42">
        <v>200000</v>
      </c>
      <c r="AE143" s="42">
        <v>200000</v>
      </c>
      <c r="AF143" s="42">
        <v>300000</v>
      </c>
      <c r="AG143" s="42">
        <v>200000</v>
      </c>
      <c r="AH143" s="42">
        <v>200000</v>
      </c>
      <c r="AI143" s="42">
        <v>100000</v>
      </c>
      <c r="AJ143" s="42">
        <v>200000</v>
      </c>
      <c r="AK143" s="42">
        <v>200000</v>
      </c>
      <c r="AL143" s="42">
        <v>100000</v>
      </c>
      <c r="AM143" s="42">
        <v>170000</v>
      </c>
      <c r="AN143" s="42">
        <v>200000</v>
      </c>
      <c r="AO143" s="42">
        <v>200000</v>
      </c>
      <c r="AP143" s="42">
        <v>200000</v>
      </c>
    </row>
    <row r="144" spans="1:42">
      <c r="A144" s="49" t="str">
        <f t="shared" si="20"/>
        <v>53034040</v>
      </c>
      <c r="B144" s="50" t="s">
        <v>326</v>
      </c>
      <c r="C144" s="51"/>
      <c r="D144" s="52"/>
      <c r="E144" s="52" t="s">
        <v>327</v>
      </c>
      <c r="F144" s="53"/>
      <c r="G144" s="54">
        <f t="shared" si="14"/>
        <v>1136000</v>
      </c>
      <c r="H144" s="55">
        <v>5136000</v>
      </c>
      <c r="I144" s="55">
        <f>5136000-47000-1089000</f>
        <v>4000000</v>
      </c>
      <c r="J144" s="55">
        <f t="shared" si="15"/>
        <v>0</v>
      </c>
      <c r="K144" s="55">
        <f t="shared" si="16"/>
        <v>4000000</v>
      </c>
      <c r="L144" s="55">
        <v>0</v>
      </c>
      <c r="M144" s="55">
        <v>300000</v>
      </c>
      <c r="N144" s="55">
        <f t="shared" si="17"/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f t="shared" si="18"/>
        <v>200000</v>
      </c>
      <c r="T144" s="55">
        <v>200000</v>
      </c>
      <c r="U144" s="55">
        <v>0</v>
      </c>
      <c r="V144" s="55">
        <v>0</v>
      </c>
      <c r="W144" s="55">
        <v>0</v>
      </c>
      <c r="X144" s="55">
        <f t="shared" si="19"/>
        <v>200000</v>
      </c>
      <c r="Y144" s="55">
        <v>200000</v>
      </c>
      <c r="Z144" s="55">
        <v>0</v>
      </c>
      <c r="AA144" s="55">
        <v>0</v>
      </c>
      <c r="AB144" s="55">
        <v>0</v>
      </c>
      <c r="AC144" s="55">
        <v>300000</v>
      </c>
      <c r="AD144" s="42">
        <v>300000</v>
      </c>
      <c r="AE144" s="42">
        <v>300000</v>
      </c>
      <c r="AF144" s="42">
        <v>300000</v>
      </c>
      <c r="AG144" s="42">
        <v>250000</v>
      </c>
      <c r="AH144" s="42">
        <v>250000</v>
      </c>
      <c r="AI144" s="42">
        <v>200000</v>
      </c>
      <c r="AJ144" s="42">
        <v>200000</v>
      </c>
      <c r="AK144" s="42">
        <v>200000</v>
      </c>
      <c r="AL144" s="42">
        <v>200000</v>
      </c>
      <c r="AM144" s="42">
        <v>200000</v>
      </c>
      <c r="AN144" s="42">
        <v>200000</v>
      </c>
      <c r="AO144" s="42">
        <v>200000</v>
      </c>
      <c r="AP144" s="42">
        <v>200000</v>
      </c>
    </row>
    <row r="145" spans="1:42">
      <c r="A145" s="49" t="str">
        <f t="shared" si="20"/>
        <v/>
      </c>
      <c r="B145" s="63"/>
      <c r="C145" s="69"/>
      <c r="D145" s="65" t="s">
        <v>328</v>
      </c>
      <c r="E145" s="66"/>
      <c r="F145" s="67"/>
      <c r="G145" s="54">
        <f t="shared" si="14"/>
        <v>0</v>
      </c>
      <c r="H145" s="62">
        <v>0</v>
      </c>
      <c r="I145" s="62">
        <v>0</v>
      </c>
      <c r="J145" s="62">
        <f t="shared" si="15"/>
        <v>0</v>
      </c>
      <c r="K145" s="68">
        <f t="shared" si="16"/>
        <v>0</v>
      </c>
      <c r="L145" s="68"/>
      <c r="M145" s="68"/>
      <c r="N145" s="68">
        <f t="shared" si="17"/>
        <v>0</v>
      </c>
      <c r="O145" s="68"/>
      <c r="P145" s="68"/>
      <c r="Q145" s="68"/>
      <c r="R145" s="68"/>
      <c r="S145" s="68">
        <f t="shared" si="18"/>
        <v>0</v>
      </c>
      <c r="T145" s="68"/>
      <c r="U145" s="68"/>
      <c r="V145" s="68"/>
      <c r="W145" s="55"/>
      <c r="X145" s="68">
        <f t="shared" si="19"/>
        <v>0</v>
      </c>
      <c r="Y145" s="68">
        <v>0</v>
      </c>
      <c r="Z145" s="68">
        <v>0</v>
      </c>
      <c r="AA145" s="68">
        <v>0</v>
      </c>
      <c r="AB145" s="68">
        <v>0</v>
      </c>
      <c r="AC145" s="55">
        <v>0</v>
      </c>
      <c r="AD145" s="42">
        <v>0</v>
      </c>
      <c r="AE145" s="42">
        <v>0</v>
      </c>
      <c r="AF145" s="42">
        <v>0</v>
      </c>
      <c r="AG145" s="42">
        <v>0</v>
      </c>
      <c r="AH145" s="42">
        <v>0</v>
      </c>
      <c r="AI145" s="42">
        <v>0</v>
      </c>
      <c r="AJ145" s="42">
        <v>0</v>
      </c>
      <c r="AK145" s="42">
        <v>0</v>
      </c>
      <c r="AL145" s="42">
        <v>0</v>
      </c>
      <c r="AM145" s="42">
        <v>0</v>
      </c>
      <c r="AN145" s="42">
        <v>0</v>
      </c>
      <c r="AO145" s="42">
        <v>0</v>
      </c>
      <c r="AP145" s="42">
        <v>0</v>
      </c>
    </row>
    <row r="146" spans="1:42">
      <c r="A146" s="49" t="str">
        <f t="shared" si="20"/>
        <v>53039010</v>
      </c>
      <c r="B146" s="50" t="s">
        <v>329</v>
      </c>
      <c r="C146" s="51"/>
      <c r="D146" s="52"/>
      <c r="E146" s="52" t="s">
        <v>330</v>
      </c>
      <c r="F146" s="53"/>
      <c r="G146" s="54">
        <f t="shared" si="14"/>
        <v>6354695</v>
      </c>
      <c r="H146" s="55">
        <v>64598000</v>
      </c>
      <c r="I146" s="55">
        <f>64598000-2663000+731895-1000000-1000000-1448695-243000-731895</f>
        <v>58243305</v>
      </c>
      <c r="J146" s="55">
        <f t="shared" si="15"/>
        <v>0</v>
      </c>
      <c r="K146" s="55">
        <f t="shared" si="16"/>
        <v>58243305</v>
      </c>
      <c r="L146" s="55">
        <v>250000</v>
      </c>
      <c r="M146" s="55">
        <v>334000</v>
      </c>
      <c r="N146" s="55">
        <f t="shared" si="17"/>
        <v>3300000</v>
      </c>
      <c r="O146" s="55">
        <v>300000</v>
      </c>
      <c r="P146" s="55">
        <v>500000</v>
      </c>
      <c r="Q146" s="55">
        <v>500000</v>
      </c>
      <c r="R146" s="55">
        <v>2000000</v>
      </c>
      <c r="S146" s="55">
        <f t="shared" si="18"/>
        <v>2147200</v>
      </c>
      <c r="T146" s="55">
        <v>250000</v>
      </c>
      <c r="U146" s="55">
        <v>650000</v>
      </c>
      <c r="V146" s="55">
        <v>600000</v>
      </c>
      <c r="W146" s="55">
        <v>647200</v>
      </c>
      <c r="X146" s="55">
        <f t="shared" si="19"/>
        <v>4944000</v>
      </c>
      <c r="Y146" s="55">
        <v>500000</v>
      </c>
      <c r="Z146" s="55">
        <v>1842000</v>
      </c>
      <c r="AA146" s="55">
        <v>1757000</v>
      </c>
      <c r="AB146" s="55">
        <v>845000</v>
      </c>
      <c r="AC146" s="55">
        <v>4633105</v>
      </c>
      <c r="AD146" s="42">
        <v>4635000</v>
      </c>
      <c r="AE146" s="42">
        <v>3500000</v>
      </c>
      <c r="AF146" s="42">
        <v>4500000</v>
      </c>
      <c r="AG146" s="42">
        <v>3500000</v>
      </c>
      <c r="AH146" s="42">
        <v>4500000</v>
      </c>
      <c r="AI146" s="42">
        <v>3500000</v>
      </c>
      <c r="AJ146" s="42">
        <v>2500000</v>
      </c>
      <c r="AK146" s="42">
        <v>2500000</v>
      </c>
      <c r="AL146" s="42">
        <v>2500000</v>
      </c>
      <c r="AM146" s="42">
        <v>2500000</v>
      </c>
      <c r="AN146" s="42">
        <v>3000000</v>
      </c>
      <c r="AO146" s="42">
        <v>3000000</v>
      </c>
      <c r="AP146" s="42">
        <v>2500000</v>
      </c>
    </row>
    <row r="147" spans="1:42">
      <c r="A147" s="49" t="str">
        <f t="shared" si="20"/>
        <v>53039020</v>
      </c>
      <c r="B147" s="50" t="s">
        <v>331</v>
      </c>
      <c r="C147" s="51"/>
      <c r="D147" s="52"/>
      <c r="E147" s="52" t="s">
        <v>332</v>
      </c>
      <c r="F147" s="53"/>
      <c r="G147" s="54">
        <f t="shared" si="14"/>
        <v>0</v>
      </c>
      <c r="H147" s="55">
        <v>442000</v>
      </c>
      <c r="I147" s="55">
        <v>442000</v>
      </c>
      <c r="J147" s="55">
        <f t="shared" si="15"/>
        <v>0</v>
      </c>
      <c r="K147" s="55">
        <f t="shared" si="16"/>
        <v>442000</v>
      </c>
      <c r="L147" s="55">
        <v>12000</v>
      </c>
      <c r="M147" s="55">
        <v>38000</v>
      </c>
      <c r="N147" s="55">
        <f t="shared" si="17"/>
        <v>24000</v>
      </c>
      <c r="O147" s="55">
        <v>12000</v>
      </c>
      <c r="P147" s="55">
        <v>0</v>
      </c>
      <c r="Q147" s="55">
        <v>0</v>
      </c>
      <c r="R147" s="55">
        <v>12000</v>
      </c>
      <c r="S147" s="55">
        <f t="shared" si="18"/>
        <v>12000</v>
      </c>
      <c r="T147" s="55">
        <v>12000</v>
      </c>
      <c r="U147" s="55">
        <v>0</v>
      </c>
      <c r="V147" s="55">
        <v>0</v>
      </c>
      <c r="W147" s="55">
        <v>0</v>
      </c>
      <c r="X147" s="55">
        <f t="shared" si="19"/>
        <v>20000</v>
      </c>
      <c r="Y147" s="55">
        <v>20000</v>
      </c>
      <c r="Z147" s="55">
        <v>0</v>
      </c>
      <c r="AA147" s="55">
        <v>0</v>
      </c>
      <c r="AB147" s="55">
        <v>0</v>
      </c>
      <c r="AC147" s="55">
        <v>24000</v>
      </c>
      <c r="AD147" s="42">
        <v>24000</v>
      </c>
      <c r="AE147" s="42">
        <v>24000</v>
      </c>
      <c r="AF147" s="42">
        <v>24000</v>
      </c>
      <c r="AG147" s="42">
        <v>24000</v>
      </c>
      <c r="AH147" s="42">
        <v>24000</v>
      </c>
      <c r="AI147" s="42">
        <v>24000</v>
      </c>
      <c r="AJ147" s="42">
        <v>24000</v>
      </c>
      <c r="AK147" s="42">
        <v>24000</v>
      </c>
      <c r="AL147" s="42">
        <v>24000</v>
      </c>
      <c r="AM147" s="42">
        <v>24000</v>
      </c>
      <c r="AN147" s="42">
        <v>24000</v>
      </c>
      <c r="AO147" s="42">
        <v>24000</v>
      </c>
      <c r="AP147" s="42">
        <v>24000</v>
      </c>
    </row>
    <row r="148" spans="1:42">
      <c r="A148" s="49" t="str">
        <f t="shared" si="20"/>
        <v>53039990</v>
      </c>
      <c r="B148" s="50" t="s">
        <v>333</v>
      </c>
      <c r="C148" s="51"/>
      <c r="D148" s="52"/>
      <c r="E148" s="52" t="s">
        <v>334</v>
      </c>
      <c r="F148" s="53"/>
      <c r="G148" s="54">
        <f t="shared" si="14"/>
        <v>299000</v>
      </c>
      <c r="H148" s="55">
        <v>3099000</v>
      </c>
      <c r="I148" s="55">
        <f>3099000-299000</f>
        <v>2800000</v>
      </c>
      <c r="J148" s="55">
        <f t="shared" si="15"/>
        <v>0</v>
      </c>
      <c r="K148" s="55">
        <f t="shared" si="16"/>
        <v>2800000</v>
      </c>
      <c r="L148" s="55">
        <v>0</v>
      </c>
      <c r="M148" s="55">
        <v>50000</v>
      </c>
      <c r="N148" s="55">
        <f t="shared" si="17"/>
        <v>80000</v>
      </c>
      <c r="O148" s="55">
        <v>30000</v>
      </c>
      <c r="P148" s="55">
        <v>50000</v>
      </c>
      <c r="Q148" s="55">
        <v>0</v>
      </c>
      <c r="R148" s="55">
        <v>0</v>
      </c>
      <c r="S148" s="55">
        <f t="shared" si="18"/>
        <v>150000</v>
      </c>
      <c r="T148" s="55">
        <v>50000</v>
      </c>
      <c r="U148" s="55">
        <v>0</v>
      </c>
      <c r="V148" s="55">
        <v>50000</v>
      </c>
      <c r="W148" s="55">
        <v>50000</v>
      </c>
      <c r="X148" s="55">
        <f t="shared" si="19"/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180000</v>
      </c>
      <c r="AD148" s="42">
        <v>180000</v>
      </c>
      <c r="AE148" s="42">
        <v>180000</v>
      </c>
      <c r="AF148" s="42">
        <v>180000</v>
      </c>
      <c r="AG148" s="42">
        <v>180000</v>
      </c>
      <c r="AH148" s="42">
        <v>180000</v>
      </c>
      <c r="AI148" s="42">
        <v>180000</v>
      </c>
      <c r="AJ148" s="42">
        <v>180000</v>
      </c>
      <c r="AK148" s="42">
        <v>180000</v>
      </c>
      <c r="AL148" s="42">
        <v>180000</v>
      </c>
      <c r="AM148" s="42">
        <v>180000</v>
      </c>
      <c r="AN148" s="42">
        <v>180000</v>
      </c>
      <c r="AO148" s="42">
        <v>180000</v>
      </c>
      <c r="AP148" s="42">
        <v>180000</v>
      </c>
    </row>
    <row r="149" spans="1:42">
      <c r="A149" s="49" t="str">
        <f t="shared" si="20"/>
        <v/>
      </c>
      <c r="B149" s="63"/>
      <c r="C149" s="64" t="s">
        <v>335</v>
      </c>
      <c r="D149" s="66"/>
      <c r="E149" s="66"/>
      <c r="F149" s="67"/>
      <c r="G149" s="54">
        <f t="shared" si="14"/>
        <v>0</v>
      </c>
      <c r="H149" s="62"/>
      <c r="I149" s="62">
        <v>0</v>
      </c>
      <c r="J149" s="62">
        <f t="shared" si="15"/>
        <v>0</v>
      </c>
      <c r="K149" s="68">
        <f t="shared" si="16"/>
        <v>0</v>
      </c>
      <c r="L149" s="68"/>
      <c r="M149" s="68"/>
      <c r="N149" s="68">
        <f t="shared" si="17"/>
        <v>0</v>
      </c>
      <c r="O149" s="68"/>
      <c r="P149" s="68"/>
      <c r="Q149" s="68"/>
      <c r="R149" s="68"/>
      <c r="S149" s="68">
        <f t="shared" si="18"/>
        <v>0</v>
      </c>
      <c r="T149" s="68"/>
      <c r="U149" s="68"/>
      <c r="V149" s="68"/>
      <c r="W149" s="55"/>
      <c r="X149" s="68">
        <f t="shared" si="19"/>
        <v>0</v>
      </c>
      <c r="Y149" s="68">
        <v>0</v>
      </c>
      <c r="Z149" s="68">
        <v>0</v>
      </c>
      <c r="AA149" s="68">
        <v>0</v>
      </c>
      <c r="AB149" s="68">
        <v>0</v>
      </c>
      <c r="AC149" s="55">
        <v>0</v>
      </c>
      <c r="AD149" s="42">
        <v>0</v>
      </c>
      <c r="AE149" s="42">
        <v>0</v>
      </c>
      <c r="AF149" s="42">
        <v>0</v>
      </c>
      <c r="AG149" s="42">
        <v>0</v>
      </c>
      <c r="AH149" s="42">
        <v>0</v>
      </c>
      <c r="AI149" s="42">
        <v>0</v>
      </c>
      <c r="AJ149" s="42">
        <v>0</v>
      </c>
      <c r="AK149" s="42">
        <v>0</v>
      </c>
      <c r="AL149" s="42">
        <v>0</v>
      </c>
      <c r="AM149" s="42">
        <v>0</v>
      </c>
      <c r="AN149" s="42">
        <v>0</v>
      </c>
      <c r="AO149" s="42">
        <v>0</v>
      </c>
      <c r="AP149" s="42">
        <v>0</v>
      </c>
    </row>
    <row r="150" spans="1:42">
      <c r="A150" s="49" t="str">
        <f t="shared" si="20"/>
        <v>53040010</v>
      </c>
      <c r="B150" s="50" t="s">
        <v>336</v>
      </c>
      <c r="C150" s="51"/>
      <c r="D150" s="52"/>
      <c r="E150" s="52" t="s">
        <v>337</v>
      </c>
      <c r="F150" s="53"/>
      <c r="G150" s="54">
        <f t="shared" si="14"/>
        <v>250000</v>
      </c>
      <c r="H150" s="55">
        <v>600000</v>
      </c>
      <c r="I150" s="55">
        <f>600000-250000</f>
        <v>350000</v>
      </c>
      <c r="J150" s="55">
        <f t="shared" si="15"/>
        <v>0</v>
      </c>
      <c r="K150" s="55">
        <f t="shared" si="16"/>
        <v>350000</v>
      </c>
      <c r="L150" s="55">
        <v>0</v>
      </c>
      <c r="M150" s="55">
        <v>300000</v>
      </c>
      <c r="N150" s="55">
        <f t="shared" si="17"/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f t="shared" si="18"/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f t="shared" si="19"/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42">
        <v>0</v>
      </c>
      <c r="AE150" s="42">
        <v>0</v>
      </c>
      <c r="AF150" s="42">
        <v>0</v>
      </c>
      <c r="AG150" s="42">
        <v>50000</v>
      </c>
      <c r="AH150" s="42">
        <v>0</v>
      </c>
      <c r="AI150" s="42">
        <v>0</v>
      </c>
      <c r="AJ150" s="42">
        <v>0</v>
      </c>
      <c r="AK150" s="42">
        <v>0</v>
      </c>
      <c r="AL150" s="42">
        <v>0</v>
      </c>
      <c r="AM150" s="42">
        <v>0</v>
      </c>
      <c r="AN150" s="42">
        <v>0</v>
      </c>
      <c r="AO150" s="42">
        <v>0</v>
      </c>
      <c r="AP150" s="42">
        <v>0</v>
      </c>
    </row>
    <row r="151" spans="1:42">
      <c r="A151" s="49" t="str">
        <f t="shared" si="20"/>
        <v>53040020</v>
      </c>
      <c r="B151" s="50" t="s">
        <v>338</v>
      </c>
      <c r="C151" s="51"/>
      <c r="D151" s="52"/>
      <c r="E151" s="52" t="s">
        <v>339</v>
      </c>
      <c r="F151" s="53"/>
      <c r="G151" s="54">
        <f t="shared" si="14"/>
        <v>0</v>
      </c>
      <c r="H151" s="55">
        <v>0</v>
      </c>
      <c r="I151" s="55">
        <v>0</v>
      </c>
      <c r="J151" s="55">
        <f t="shared" si="15"/>
        <v>0</v>
      </c>
      <c r="K151" s="55">
        <f t="shared" si="16"/>
        <v>0</v>
      </c>
      <c r="L151" s="55">
        <v>0</v>
      </c>
      <c r="M151" s="55">
        <v>0</v>
      </c>
      <c r="N151" s="55">
        <f t="shared" si="17"/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f t="shared" si="18"/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f t="shared" si="19"/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42">
        <v>0</v>
      </c>
      <c r="AE151" s="42">
        <v>0</v>
      </c>
      <c r="AF151" s="42">
        <v>0</v>
      </c>
      <c r="AG151" s="42">
        <v>0</v>
      </c>
      <c r="AH151" s="42">
        <v>0</v>
      </c>
      <c r="AI151" s="42">
        <v>0</v>
      </c>
      <c r="AJ151" s="42">
        <v>0</v>
      </c>
      <c r="AK151" s="42">
        <v>0</v>
      </c>
      <c r="AL151" s="42">
        <v>0</v>
      </c>
      <c r="AM151" s="42">
        <v>0</v>
      </c>
      <c r="AN151" s="42">
        <v>0</v>
      </c>
      <c r="AO151" s="42">
        <v>0</v>
      </c>
      <c r="AP151" s="42">
        <v>0</v>
      </c>
    </row>
    <row r="152" spans="1:42">
      <c r="A152" s="49" t="str">
        <f t="shared" si="20"/>
        <v/>
      </c>
      <c r="B152" s="50"/>
      <c r="C152" s="58" t="s">
        <v>340</v>
      </c>
      <c r="D152" s="52"/>
      <c r="E152" s="52"/>
      <c r="F152" s="53"/>
      <c r="G152" s="54">
        <f t="shared" si="14"/>
        <v>0</v>
      </c>
      <c r="H152" s="55"/>
      <c r="I152" s="55">
        <v>0</v>
      </c>
      <c r="J152" s="55">
        <f t="shared" si="15"/>
        <v>0</v>
      </c>
      <c r="K152" s="41">
        <f t="shared" si="16"/>
        <v>0</v>
      </c>
      <c r="L152" s="41"/>
      <c r="M152" s="41"/>
      <c r="N152" s="41">
        <f t="shared" si="17"/>
        <v>0</v>
      </c>
      <c r="O152" s="41"/>
      <c r="P152" s="41"/>
      <c r="Q152" s="41"/>
      <c r="R152" s="41"/>
      <c r="S152" s="41">
        <f t="shared" si="18"/>
        <v>0</v>
      </c>
      <c r="T152" s="41"/>
      <c r="U152" s="41"/>
      <c r="V152" s="41"/>
      <c r="W152" s="55"/>
      <c r="X152" s="41">
        <f t="shared" si="19"/>
        <v>0</v>
      </c>
      <c r="Y152" s="41">
        <v>0</v>
      </c>
      <c r="Z152" s="41">
        <v>0</v>
      </c>
      <c r="AA152" s="41">
        <v>0</v>
      </c>
      <c r="AB152" s="41">
        <v>0</v>
      </c>
      <c r="AC152" s="55">
        <v>0</v>
      </c>
      <c r="AD152" s="42">
        <v>0</v>
      </c>
      <c r="AE152" s="42">
        <v>0</v>
      </c>
      <c r="AF152" s="42">
        <v>0</v>
      </c>
      <c r="AG152" s="42">
        <v>0</v>
      </c>
      <c r="AH152" s="42">
        <v>0</v>
      </c>
      <c r="AI152" s="42">
        <v>0</v>
      </c>
      <c r="AJ152" s="42">
        <v>0</v>
      </c>
      <c r="AK152" s="42">
        <v>0</v>
      </c>
      <c r="AL152" s="42">
        <v>0</v>
      </c>
      <c r="AM152" s="42">
        <v>0</v>
      </c>
      <c r="AN152" s="42">
        <v>0</v>
      </c>
      <c r="AO152" s="42">
        <v>0</v>
      </c>
      <c r="AP152" s="42">
        <v>0</v>
      </c>
    </row>
    <row r="153" spans="1:42">
      <c r="A153" s="49" t="str">
        <f t="shared" si="20"/>
        <v>51021010</v>
      </c>
      <c r="B153" s="50" t="s">
        <v>341</v>
      </c>
      <c r="C153" s="51"/>
      <c r="D153" s="52"/>
      <c r="E153" s="52" t="s">
        <v>342</v>
      </c>
      <c r="F153" s="53"/>
      <c r="G153" s="54">
        <f t="shared" si="14"/>
        <v>0</v>
      </c>
      <c r="H153" s="55"/>
      <c r="I153" s="55">
        <v>0</v>
      </c>
      <c r="J153" s="55">
        <f t="shared" si="15"/>
        <v>0</v>
      </c>
      <c r="K153" s="55">
        <f t="shared" si="16"/>
        <v>0</v>
      </c>
      <c r="L153" s="55">
        <v>0</v>
      </c>
      <c r="M153" s="55">
        <v>0</v>
      </c>
      <c r="N153" s="55">
        <f t="shared" si="17"/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f t="shared" si="18"/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f t="shared" si="19"/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42">
        <v>0</v>
      </c>
      <c r="AE153" s="42">
        <v>0</v>
      </c>
      <c r="AF153" s="42">
        <v>0</v>
      </c>
      <c r="AG153" s="42">
        <v>0</v>
      </c>
      <c r="AH153" s="42">
        <v>0</v>
      </c>
      <c r="AI153" s="42">
        <v>0</v>
      </c>
      <c r="AJ153" s="42">
        <v>0</v>
      </c>
      <c r="AK153" s="42">
        <v>0</v>
      </c>
      <c r="AL153" s="42">
        <v>0</v>
      </c>
      <c r="AM153" s="42">
        <v>0</v>
      </c>
      <c r="AN153" s="42">
        <v>0</v>
      </c>
      <c r="AO153" s="42">
        <v>0</v>
      </c>
      <c r="AP153" s="42">
        <v>0</v>
      </c>
    </row>
    <row r="154" spans="1:42">
      <c r="A154" s="49" t="str">
        <f t="shared" si="20"/>
        <v>53050010</v>
      </c>
      <c r="B154" s="50" t="s">
        <v>343</v>
      </c>
      <c r="C154" s="51"/>
      <c r="D154" s="52"/>
      <c r="E154" s="52" t="s">
        <v>344</v>
      </c>
      <c r="F154" s="53"/>
      <c r="G154" s="54">
        <f t="shared" si="14"/>
        <v>0</v>
      </c>
      <c r="H154" s="55">
        <v>8416000</v>
      </c>
      <c r="I154" s="55">
        <v>8416000</v>
      </c>
      <c r="J154" s="55">
        <f t="shared" si="15"/>
        <v>0</v>
      </c>
      <c r="K154" s="55">
        <f t="shared" si="16"/>
        <v>8416000</v>
      </c>
      <c r="L154" s="55">
        <v>0</v>
      </c>
      <c r="M154" s="55">
        <v>0</v>
      </c>
      <c r="N154" s="55">
        <f t="shared" si="17"/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f t="shared" si="18"/>
        <v>0</v>
      </c>
      <c r="T154" s="55">
        <v>0</v>
      </c>
      <c r="U154" s="55">
        <v>0</v>
      </c>
      <c r="V154" s="55">
        <v>0</v>
      </c>
      <c r="W154" s="55">
        <v>0</v>
      </c>
      <c r="X154" s="55">
        <f t="shared" si="19"/>
        <v>8416000</v>
      </c>
      <c r="Y154" s="55">
        <v>0</v>
      </c>
      <c r="Z154" s="55">
        <v>0</v>
      </c>
      <c r="AA154" s="55">
        <v>8416000</v>
      </c>
      <c r="AB154" s="55">
        <v>0</v>
      </c>
      <c r="AC154" s="55">
        <v>0</v>
      </c>
      <c r="AD154" s="42">
        <v>0</v>
      </c>
      <c r="AE154" s="42">
        <v>0</v>
      </c>
      <c r="AF154" s="42">
        <v>0</v>
      </c>
      <c r="AG154" s="42">
        <v>0</v>
      </c>
      <c r="AH154" s="42">
        <v>0</v>
      </c>
      <c r="AI154" s="42">
        <v>0</v>
      </c>
      <c r="AJ154" s="42">
        <v>0</v>
      </c>
      <c r="AK154" s="42">
        <v>0</v>
      </c>
      <c r="AL154" s="42">
        <v>0</v>
      </c>
      <c r="AM154" s="42">
        <v>0</v>
      </c>
      <c r="AN154" s="42">
        <v>0</v>
      </c>
      <c r="AO154" s="42">
        <v>0</v>
      </c>
      <c r="AP154" s="42">
        <v>0</v>
      </c>
    </row>
    <row r="155" spans="1:42">
      <c r="A155" s="49" t="str">
        <f t="shared" si="20"/>
        <v>53050020</v>
      </c>
      <c r="B155" s="50" t="s">
        <v>345</v>
      </c>
      <c r="C155" s="51"/>
      <c r="D155" s="52"/>
      <c r="E155" s="53" t="s">
        <v>346</v>
      </c>
      <c r="F155" s="53"/>
      <c r="G155" s="54">
        <f t="shared" si="14"/>
        <v>0</v>
      </c>
      <c r="H155" s="55">
        <v>35719000</v>
      </c>
      <c r="I155" s="55">
        <v>35719000</v>
      </c>
      <c r="J155" s="55">
        <f t="shared" si="15"/>
        <v>0</v>
      </c>
      <c r="K155" s="55">
        <f t="shared" si="16"/>
        <v>35719000</v>
      </c>
      <c r="L155" s="55">
        <v>0</v>
      </c>
      <c r="M155" s="55">
        <v>0</v>
      </c>
      <c r="N155" s="55">
        <f t="shared" si="17"/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f t="shared" si="18"/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f t="shared" si="19"/>
        <v>35719000</v>
      </c>
      <c r="Y155" s="55">
        <v>0</v>
      </c>
      <c r="Z155" s="55">
        <v>0</v>
      </c>
      <c r="AA155" s="55">
        <v>35719000</v>
      </c>
      <c r="AB155" s="55">
        <v>0</v>
      </c>
      <c r="AC155" s="55">
        <v>0</v>
      </c>
      <c r="AD155" s="42">
        <v>0</v>
      </c>
      <c r="AE155" s="42">
        <v>0</v>
      </c>
      <c r="AF155" s="42">
        <v>0</v>
      </c>
      <c r="AG155" s="42">
        <v>0</v>
      </c>
      <c r="AH155" s="42">
        <v>0</v>
      </c>
      <c r="AI155" s="42">
        <v>0</v>
      </c>
      <c r="AJ155" s="42">
        <v>0</v>
      </c>
      <c r="AK155" s="42">
        <v>0</v>
      </c>
      <c r="AL155" s="42">
        <v>0</v>
      </c>
      <c r="AM155" s="42">
        <v>0</v>
      </c>
      <c r="AN155" s="42">
        <v>0</v>
      </c>
      <c r="AO155" s="42">
        <v>0</v>
      </c>
      <c r="AP155" s="42">
        <v>0</v>
      </c>
    </row>
    <row r="156" spans="1:42">
      <c r="A156" s="49" t="str">
        <f t="shared" si="20"/>
        <v/>
      </c>
      <c r="B156" s="73"/>
      <c r="C156" s="74"/>
      <c r="D156" s="75" t="s">
        <v>347</v>
      </c>
      <c r="E156" s="76"/>
      <c r="F156" s="77"/>
      <c r="G156" s="54">
        <f t="shared" si="14"/>
        <v>0</v>
      </c>
      <c r="H156" s="78">
        <v>0</v>
      </c>
      <c r="I156" s="78">
        <v>0</v>
      </c>
      <c r="J156" s="78">
        <f t="shared" si="15"/>
        <v>0</v>
      </c>
      <c r="K156" s="79">
        <f t="shared" si="16"/>
        <v>0</v>
      </c>
      <c r="L156" s="79"/>
      <c r="M156" s="79"/>
      <c r="N156" s="79">
        <f t="shared" si="17"/>
        <v>0</v>
      </c>
      <c r="O156" s="79"/>
      <c r="P156" s="79"/>
      <c r="Q156" s="79"/>
      <c r="R156" s="79"/>
      <c r="S156" s="79">
        <f t="shared" si="18"/>
        <v>0</v>
      </c>
      <c r="T156" s="79"/>
      <c r="U156" s="79"/>
      <c r="V156" s="79"/>
      <c r="W156" s="55"/>
      <c r="X156" s="79">
        <f t="shared" si="19"/>
        <v>0</v>
      </c>
      <c r="Y156" s="79">
        <v>0</v>
      </c>
      <c r="Z156" s="79">
        <v>0</v>
      </c>
      <c r="AA156" s="79">
        <v>0</v>
      </c>
      <c r="AB156" s="79">
        <v>0</v>
      </c>
      <c r="AC156" s="55">
        <v>0</v>
      </c>
      <c r="AD156" s="42">
        <v>0</v>
      </c>
      <c r="AE156" s="42">
        <v>0</v>
      </c>
      <c r="AF156" s="42">
        <v>0</v>
      </c>
      <c r="AG156" s="42">
        <v>0</v>
      </c>
      <c r="AH156" s="42">
        <v>0</v>
      </c>
      <c r="AI156" s="42">
        <v>0</v>
      </c>
      <c r="AJ156" s="42">
        <v>0</v>
      </c>
      <c r="AK156" s="42">
        <v>0</v>
      </c>
      <c r="AL156" s="42">
        <v>0</v>
      </c>
      <c r="AM156" s="42">
        <v>0</v>
      </c>
      <c r="AN156" s="42">
        <v>0</v>
      </c>
      <c r="AO156" s="42">
        <v>0</v>
      </c>
      <c r="AP156" s="42">
        <v>0</v>
      </c>
    </row>
    <row r="157" spans="1:42">
      <c r="A157" s="49" t="str">
        <f t="shared" si="20"/>
        <v>53051010</v>
      </c>
      <c r="B157" s="50" t="s">
        <v>348</v>
      </c>
      <c r="C157" s="51"/>
      <c r="D157" s="52"/>
      <c r="E157" s="52" t="s">
        <v>349</v>
      </c>
      <c r="F157" s="53"/>
      <c r="G157" s="54">
        <f t="shared" si="14"/>
        <v>0</v>
      </c>
      <c r="H157" s="55">
        <v>38000000</v>
      </c>
      <c r="I157" s="55">
        <v>38000000</v>
      </c>
      <c r="J157" s="55">
        <f t="shared" si="15"/>
        <v>0</v>
      </c>
      <c r="K157" s="55">
        <f t="shared" si="16"/>
        <v>38000000</v>
      </c>
      <c r="L157" s="55">
        <v>0</v>
      </c>
      <c r="M157" s="55">
        <v>0</v>
      </c>
      <c r="N157" s="55">
        <f t="shared" si="17"/>
        <v>0</v>
      </c>
      <c r="O157" s="55">
        <v>0</v>
      </c>
      <c r="P157" s="55">
        <v>0</v>
      </c>
      <c r="Q157" s="55">
        <v>0</v>
      </c>
      <c r="R157" s="55">
        <v>0</v>
      </c>
      <c r="S157" s="55">
        <f t="shared" si="18"/>
        <v>0</v>
      </c>
      <c r="T157" s="55">
        <v>0</v>
      </c>
      <c r="U157" s="55">
        <v>0</v>
      </c>
      <c r="V157" s="55">
        <v>0</v>
      </c>
      <c r="W157" s="55">
        <v>0</v>
      </c>
      <c r="X157" s="55">
        <f t="shared" si="19"/>
        <v>38000000</v>
      </c>
      <c r="Y157" s="55">
        <v>0</v>
      </c>
      <c r="Z157" s="55">
        <v>0</v>
      </c>
      <c r="AA157" s="55">
        <v>38000000</v>
      </c>
      <c r="AB157" s="55">
        <v>0</v>
      </c>
      <c r="AC157" s="55">
        <v>0</v>
      </c>
      <c r="AD157" s="42">
        <v>0</v>
      </c>
      <c r="AE157" s="42">
        <v>0</v>
      </c>
      <c r="AF157" s="42">
        <v>0</v>
      </c>
      <c r="AG157" s="42">
        <v>0</v>
      </c>
      <c r="AH157" s="42">
        <v>0</v>
      </c>
      <c r="AI157" s="42">
        <v>0</v>
      </c>
      <c r="AJ157" s="42">
        <v>0</v>
      </c>
      <c r="AK157" s="42">
        <v>0</v>
      </c>
      <c r="AL157" s="42">
        <v>0</v>
      </c>
      <c r="AM157" s="42">
        <v>0</v>
      </c>
      <c r="AN157" s="42">
        <v>0</v>
      </c>
      <c r="AO157" s="42">
        <v>0</v>
      </c>
      <c r="AP157" s="42">
        <v>0</v>
      </c>
    </row>
    <row r="158" spans="1:42">
      <c r="A158" s="49" t="str">
        <f t="shared" si="20"/>
        <v>53051020</v>
      </c>
      <c r="B158" s="50" t="s">
        <v>350</v>
      </c>
      <c r="C158" s="51"/>
      <c r="D158" s="52"/>
      <c r="E158" s="59" t="s">
        <v>351</v>
      </c>
      <c r="F158" s="80"/>
      <c r="G158" s="54">
        <f t="shared" si="14"/>
        <v>0</v>
      </c>
      <c r="H158" s="81">
        <v>0</v>
      </c>
      <c r="I158" s="81">
        <v>0</v>
      </c>
      <c r="J158" s="81">
        <f t="shared" si="15"/>
        <v>0</v>
      </c>
      <c r="K158" s="81">
        <f t="shared" si="16"/>
        <v>0</v>
      </c>
      <c r="L158" s="81">
        <v>0</v>
      </c>
      <c r="M158" s="81">
        <v>0</v>
      </c>
      <c r="N158" s="81">
        <f t="shared" si="17"/>
        <v>0</v>
      </c>
      <c r="O158" s="81">
        <v>0</v>
      </c>
      <c r="P158" s="81">
        <v>0</v>
      </c>
      <c r="Q158" s="81">
        <v>0</v>
      </c>
      <c r="R158" s="81">
        <v>0</v>
      </c>
      <c r="S158" s="81">
        <f t="shared" si="18"/>
        <v>0</v>
      </c>
      <c r="T158" s="81">
        <v>0</v>
      </c>
      <c r="U158" s="81">
        <v>0</v>
      </c>
      <c r="V158" s="81">
        <v>0</v>
      </c>
      <c r="W158" s="55">
        <v>0</v>
      </c>
      <c r="X158" s="81">
        <f t="shared" si="19"/>
        <v>0</v>
      </c>
      <c r="Y158" s="81">
        <v>0</v>
      </c>
      <c r="Z158" s="81">
        <v>0</v>
      </c>
      <c r="AA158" s="81">
        <v>0</v>
      </c>
      <c r="AB158" s="81">
        <v>0</v>
      </c>
      <c r="AC158" s="55">
        <v>0</v>
      </c>
      <c r="AD158" s="42">
        <v>0</v>
      </c>
      <c r="AE158" s="42">
        <v>0</v>
      </c>
      <c r="AF158" s="42">
        <v>0</v>
      </c>
      <c r="AG158" s="42">
        <v>0</v>
      </c>
      <c r="AH158" s="42">
        <v>0</v>
      </c>
      <c r="AI158" s="42">
        <v>0</v>
      </c>
      <c r="AJ158" s="42">
        <v>0</v>
      </c>
      <c r="AK158" s="42">
        <v>0</v>
      </c>
      <c r="AL158" s="42">
        <v>0</v>
      </c>
      <c r="AM158" s="42">
        <v>0</v>
      </c>
      <c r="AN158" s="42">
        <v>0</v>
      </c>
      <c r="AO158" s="42">
        <v>0</v>
      </c>
      <c r="AP158" s="42">
        <v>0</v>
      </c>
    </row>
    <row r="159" spans="1:42">
      <c r="A159" s="49" t="str">
        <f t="shared" si="20"/>
        <v>53051030</v>
      </c>
      <c r="B159" s="50" t="s">
        <v>352</v>
      </c>
      <c r="C159" s="51"/>
      <c r="D159" s="52"/>
      <c r="E159" s="52" t="s">
        <v>353</v>
      </c>
      <c r="F159" s="53"/>
      <c r="G159" s="54">
        <f t="shared" si="14"/>
        <v>0</v>
      </c>
      <c r="H159" s="55">
        <v>11552000</v>
      </c>
      <c r="I159" s="55">
        <v>11552000</v>
      </c>
      <c r="J159" s="55">
        <f t="shared" si="15"/>
        <v>0</v>
      </c>
      <c r="K159" s="55">
        <f t="shared" si="16"/>
        <v>11552000</v>
      </c>
      <c r="L159" s="55">
        <v>0</v>
      </c>
      <c r="M159" s="55">
        <v>0</v>
      </c>
      <c r="N159" s="55">
        <f t="shared" si="17"/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f t="shared" si="18"/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f t="shared" si="19"/>
        <v>11552000</v>
      </c>
      <c r="Y159" s="55">
        <v>0</v>
      </c>
      <c r="Z159" s="55">
        <v>0</v>
      </c>
      <c r="AA159" s="55">
        <v>11552000</v>
      </c>
      <c r="AB159" s="55">
        <v>0</v>
      </c>
      <c r="AC159" s="55">
        <v>0</v>
      </c>
      <c r="AD159" s="42">
        <v>0</v>
      </c>
      <c r="AE159" s="42">
        <v>0</v>
      </c>
      <c r="AF159" s="42">
        <v>0</v>
      </c>
      <c r="AG159" s="42">
        <v>0</v>
      </c>
      <c r="AH159" s="42">
        <v>0</v>
      </c>
      <c r="AI159" s="42">
        <v>0</v>
      </c>
      <c r="AJ159" s="42">
        <v>0</v>
      </c>
      <c r="AK159" s="42">
        <v>0</v>
      </c>
      <c r="AL159" s="42">
        <v>0</v>
      </c>
      <c r="AM159" s="42">
        <v>0</v>
      </c>
      <c r="AN159" s="42">
        <v>0</v>
      </c>
      <c r="AO159" s="42">
        <v>0</v>
      </c>
      <c r="AP159" s="42">
        <v>0</v>
      </c>
    </row>
    <row r="160" spans="1:42">
      <c r="A160" s="49" t="str">
        <f t="shared" si="20"/>
        <v>53051040</v>
      </c>
      <c r="B160" s="50" t="s">
        <v>354</v>
      </c>
      <c r="C160" s="51"/>
      <c r="D160" s="52"/>
      <c r="E160" s="52" t="s">
        <v>355</v>
      </c>
      <c r="F160" s="53"/>
      <c r="G160" s="54">
        <f t="shared" si="14"/>
        <v>0</v>
      </c>
      <c r="H160" s="55">
        <v>4630000</v>
      </c>
      <c r="I160" s="55">
        <v>4630000</v>
      </c>
      <c r="J160" s="55">
        <f t="shared" si="15"/>
        <v>0</v>
      </c>
      <c r="K160" s="55">
        <f t="shared" si="16"/>
        <v>4630000</v>
      </c>
      <c r="L160" s="55">
        <v>0</v>
      </c>
      <c r="M160" s="55">
        <v>0</v>
      </c>
      <c r="N160" s="55">
        <f t="shared" si="17"/>
        <v>3730000</v>
      </c>
      <c r="O160" s="55">
        <v>0</v>
      </c>
      <c r="P160" s="55">
        <v>100000</v>
      </c>
      <c r="Q160" s="55">
        <v>100000</v>
      </c>
      <c r="R160" s="55">
        <v>3530000</v>
      </c>
      <c r="S160" s="55">
        <f t="shared" si="18"/>
        <v>400000</v>
      </c>
      <c r="T160" s="55">
        <v>100000</v>
      </c>
      <c r="U160" s="55">
        <v>100000</v>
      </c>
      <c r="V160" s="55">
        <v>100000</v>
      </c>
      <c r="W160" s="55">
        <v>100000</v>
      </c>
      <c r="X160" s="55">
        <f t="shared" si="19"/>
        <v>500000</v>
      </c>
      <c r="Y160" s="55">
        <v>500000</v>
      </c>
      <c r="Z160" s="55">
        <v>0</v>
      </c>
      <c r="AA160" s="55">
        <v>0</v>
      </c>
      <c r="AB160" s="55">
        <v>0</v>
      </c>
      <c r="AC160" s="55">
        <v>0</v>
      </c>
      <c r="AD160" s="42">
        <v>0</v>
      </c>
      <c r="AE160" s="42">
        <v>0</v>
      </c>
      <c r="AF160" s="42">
        <v>0</v>
      </c>
      <c r="AG160" s="42">
        <v>0</v>
      </c>
      <c r="AH160" s="42">
        <v>0</v>
      </c>
      <c r="AI160" s="42">
        <v>0</v>
      </c>
      <c r="AJ160" s="42">
        <v>0</v>
      </c>
      <c r="AK160" s="42">
        <v>0</v>
      </c>
      <c r="AL160" s="42">
        <v>0</v>
      </c>
      <c r="AM160" s="42">
        <v>0</v>
      </c>
      <c r="AN160" s="42">
        <v>0</v>
      </c>
      <c r="AO160" s="42">
        <v>0</v>
      </c>
      <c r="AP160" s="42">
        <v>0</v>
      </c>
    </row>
    <row r="161" spans="1:42">
      <c r="A161" s="49" t="str">
        <f t="shared" si="20"/>
        <v>53051050</v>
      </c>
      <c r="B161" s="50" t="s">
        <v>356</v>
      </c>
      <c r="C161" s="51"/>
      <c r="D161" s="52"/>
      <c r="E161" s="52" t="s">
        <v>357</v>
      </c>
      <c r="F161" s="53"/>
      <c r="G161" s="54">
        <f t="shared" si="14"/>
        <v>0</v>
      </c>
      <c r="H161" s="55">
        <v>16021999.999999998</v>
      </c>
      <c r="I161" s="55">
        <v>16021999.999999998</v>
      </c>
      <c r="J161" s="55">
        <f t="shared" si="15"/>
        <v>0</v>
      </c>
      <c r="K161" s="55">
        <f t="shared" si="16"/>
        <v>16021999.999999998</v>
      </c>
      <c r="L161" s="55">
        <v>0</v>
      </c>
      <c r="M161" s="55">
        <v>0</v>
      </c>
      <c r="N161" s="55">
        <f t="shared" si="17"/>
        <v>14327999.999999998</v>
      </c>
      <c r="O161" s="55">
        <v>0</v>
      </c>
      <c r="P161" s="55">
        <v>0</v>
      </c>
      <c r="Q161" s="55">
        <v>0</v>
      </c>
      <c r="R161" s="55">
        <v>14327999.999999998</v>
      </c>
      <c r="S161" s="55">
        <f t="shared" si="18"/>
        <v>50000</v>
      </c>
      <c r="T161" s="55">
        <v>50000</v>
      </c>
      <c r="U161" s="55">
        <v>0</v>
      </c>
      <c r="V161" s="55">
        <v>0</v>
      </c>
      <c r="W161" s="55">
        <v>0</v>
      </c>
      <c r="X161" s="55">
        <f t="shared" si="19"/>
        <v>1644000</v>
      </c>
      <c r="Y161" s="55">
        <v>15000</v>
      </c>
      <c r="Z161" s="55">
        <v>447000</v>
      </c>
      <c r="AA161" s="55">
        <v>924000</v>
      </c>
      <c r="AB161" s="55">
        <v>258000</v>
      </c>
      <c r="AC161" s="55">
        <v>0</v>
      </c>
      <c r="AD161" s="42">
        <v>0</v>
      </c>
      <c r="AE161" s="42">
        <v>0</v>
      </c>
      <c r="AF161" s="42">
        <v>0</v>
      </c>
      <c r="AG161" s="42">
        <v>0</v>
      </c>
      <c r="AH161" s="42">
        <v>0</v>
      </c>
      <c r="AI161" s="42">
        <v>0</v>
      </c>
      <c r="AJ161" s="42">
        <v>0</v>
      </c>
      <c r="AK161" s="42">
        <v>0</v>
      </c>
      <c r="AL161" s="42">
        <v>0</v>
      </c>
      <c r="AM161" s="42">
        <v>0</v>
      </c>
      <c r="AN161" s="42">
        <v>0</v>
      </c>
      <c r="AO161" s="42">
        <v>0</v>
      </c>
      <c r="AP161" s="42">
        <v>0</v>
      </c>
    </row>
    <row r="162" spans="1:42">
      <c r="A162" s="49" t="str">
        <f t="shared" si="20"/>
        <v>53051060</v>
      </c>
      <c r="B162" s="50" t="s">
        <v>358</v>
      </c>
      <c r="C162" s="51"/>
      <c r="D162" s="52"/>
      <c r="E162" s="52" t="s">
        <v>359</v>
      </c>
      <c r="F162" s="53"/>
      <c r="G162" s="54">
        <f t="shared" si="14"/>
        <v>0</v>
      </c>
      <c r="H162" s="55">
        <v>8054000</v>
      </c>
      <c r="I162" s="55">
        <v>8054000</v>
      </c>
      <c r="J162" s="55">
        <f t="shared" si="15"/>
        <v>0</v>
      </c>
      <c r="K162" s="55">
        <f t="shared" si="16"/>
        <v>8054000</v>
      </c>
      <c r="L162" s="55">
        <v>50000</v>
      </c>
      <c r="M162" s="55">
        <v>3550000</v>
      </c>
      <c r="N162" s="55">
        <f t="shared" si="17"/>
        <v>182000</v>
      </c>
      <c r="O162" s="55">
        <v>50000</v>
      </c>
      <c r="P162" s="55">
        <v>50000</v>
      </c>
      <c r="Q162" s="55">
        <v>0</v>
      </c>
      <c r="R162" s="55">
        <v>82000</v>
      </c>
      <c r="S162" s="55">
        <f t="shared" si="18"/>
        <v>1272000</v>
      </c>
      <c r="T162" s="55">
        <v>0</v>
      </c>
      <c r="U162" s="55">
        <v>0</v>
      </c>
      <c r="V162" s="55">
        <v>50000</v>
      </c>
      <c r="W162" s="55">
        <v>1222000</v>
      </c>
      <c r="X162" s="55">
        <f t="shared" si="19"/>
        <v>200000</v>
      </c>
      <c r="Y162" s="55">
        <v>50000</v>
      </c>
      <c r="Z162" s="55">
        <v>50000</v>
      </c>
      <c r="AA162" s="55">
        <v>50000</v>
      </c>
      <c r="AB162" s="55">
        <v>50000</v>
      </c>
      <c r="AC162" s="55">
        <v>200000</v>
      </c>
      <c r="AD162" s="42">
        <v>200000</v>
      </c>
      <c r="AE162" s="42">
        <v>200000</v>
      </c>
      <c r="AF162" s="42">
        <v>200000</v>
      </c>
      <c r="AG162" s="42">
        <v>200000</v>
      </c>
      <c r="AH162" s="42">
        <v>200000</v>
      </c>
      <c r="AI162" s="42">
        <v>200000</v>
      </c>
      <c r="AJ162" s="42">
        <v>200000</v>
      </c>
      <c r="AK162" s="42">
        <v>200000</v>
      </c>
      <c r="AL162" s="42">
        <v>200000</v>
      </c>
      <c r="AM162" s="42">
        <v>200000</v>
      </c>
      <c r="AN162" s="42">
        <v>200000</v>
      </c>
      <c r="AO162" s="42">
        <v>200000</v>
      </c>
      <c r="AP162" s="42">
        <v>200000</v>
      </c>
    </row>
    <row r="163" spans="1:42">
      <c r="A163" s="49" t="str">
        <f t="shared" si="20"/>
        <v>53051070</v>
      </c>
      <c r="B163" s="50" t="s">
        <v>360</v>
      </c>
      <c r="C163" s="51"/>
      <c r="D163" s="52"/>
      <c r="E163" s="52" t="s">
        <v>361</v>
      </c>
      <c r="F163" s="53"/>
      <c r="G163" s="54">
        <f t="shared" si="14"/>
        <v>0</v>
      </c>
      <c r="H163" s="55">
        <v>0</v>
      </c>
      <c r="I163" s="55">
        <v>0</v>
      </c>
      <c r="J163" s="55">
        <f t="shared" si="15"/>
        <v>0</v>
      </c>
      <c r="K163" s="55">
        <f t="shared" si="16"/>
        <v>0</v>
      </c>
      <c r="L163" s="55">
        <v>0</v>
      </c>
      <c r="M163" s="55">
        <v>0</v>
      </c>
      <c r="N163" s="55">
        <f t="shared" si="17"/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f t="shared" si="18"/>
        <v>0</v>
      </c>
      <c r="T163" s="55">
        <v>0</v>
      </c>
      <c r="U163" s="55">
        <v>0</v>
      </c>
      <c r="V163" s="55">
        <v>0</v>
      </c>
      <c r="W163" s="55">
        <v>0</v>
      </c>
      <c r="X163" s="55">
        <f t="shared" si="19"/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42">
        <v>0</v>
      </c>
      <c r="AE163" s="42">
        <v>0</v>
      </c>
      <c r="AF163" s="42">
        <v>0</v>
      </c>
      <c r="AG163" s="42">
        <v>0</v>
      </c>
      <c r="AH163" s="42">
        <v>0</v>
      </c>
      <c r="AI163" s="42">
        <v>0</v>
      </c>
      <c r="AJ163" s="42">
        <v>0</v>
      </c>
      <c r="AK163" s="42">
        <v>0</v>
      </c>
      <c r="AL163" s="42">
        <v>0</v>
      </c>
      <c r="AM163" s="42">
        <v>0</v>
      </c>
      <c r="AN163" s="42">
        <v>0</v>
      </c>
      <c r="AO163" s="42">
        <v>0</v>
      </c>
      <c r="AP163" s="42">
        <v>0</v>
      </c>
    </row>
    <row r="164" spans="1:42">
      <c r="A164" s="49" t="str">
        <f t="shared" si="20"/>
        <v>53051080</v>
      </c>
      <c r="B164" s="50" t="s">
        <v>362</v>
      </c>
      <c r="C164" s="51"/>
      <c r="D164" s="52"/>
      <c r="E164" s="52" t="s">
        <v>363</v>
      </c>
      <c r="F164" s="53"/>
      <c r="G164" s="54">
        <f t="shared" si="14"/>
        <v>-1713000</v>
      </c>
      <c r="H164" s="55">
        <v>0</v>
      </c>
      <c r="I164" s="55">
        <v>1713000</v>
      </c>
      <c r="J164" s="55">
        <f t="shared" si="15"/>
        <v>0</v>
      </c>
      <c r="K164" s="55">
        <f t="shared" si="16"/>
        <v>1713000</v>
      </c>
      <c r="L164" s="55">
        <v>0</v>
      </c>
      <c r="M164" s="55">
        <v>0</v>
      </c>
      <c r="N164" s="55">
        <f t="shared" si="17"/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f t="shared" si="18"/>
        <v>0</v>
      </c>
      <c r="T164" s="55">
        <v>0</v>
      </c>
      <c r="U164" s="55">
        <v>0</v>
      </c>
      <c r="V164" s="55">
        <v>0</v>
      </c>
      <c r="W164" s="55">
        <v>0</v>
      </c>
      <c r="X164" s="55">
        <f t="shared" si="19"/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153000</v>
      </c>
      <c r="AD164" s="42">
        <v>120000</v>
      </c>
      <c r="AE164" s="42">
        <v>120000</v>
      </c>
      <c r="AF164" s="42">
        <v>120000</v>
      </c>
      <c r="AG164" s="42">
        <v>120000</v>
      </c>
      <c r="AH164" s="42">
        <v>120000</v>
      </c>
      <c r="AI164" s="42">
        <v>120000</v>
      </c>
      <c r="AJ164" s="42">
        <v>120000</v>
      </c>
      <c r="AK164" s="42">
        <v>120000</v>
      </c>
      <c r="AL164" s="42">
        <v>120000</v>
      </c>
      <c r="AM164" s="42">
        <v>120000</v>
      </c>
      <c r="AN164" s="42">
        <v>120000</v>
      </c>
      <c r="AO164" s="42">
        <v>120000</v>
      </c>
      <c r="AP164" s="42">
        <v>120000</v>
      </c>
    </row>
    <row r="165" spans="1:42">
      <c r="A165" s="49" t="str">
        <f t="shared" si="20"/>
        <v>53051090</v>
      </c>
      <c r="B165" s="50" t="s">
        <v>364</v>
      </c>
      <c r="C165" s="51"/>
      <c r="D165" s="52"/>
      <c r="E165" s="52" t="s">
        <v>365</v>
      </c>
      <c r="F165" s="53"/>
      <c r="G165" s="54">
        <f t="shared" si="14"/>
        <v>-183000</v>
      </c>
      <c r="H165" s="55">
        <v>4732000</v>
      </c>
      <c r="I165" s="55">
        <f>4732000+250000+2663000-2730000</f>
        <v>4915000</v>
      </c>
      <c r="J165" s="55">
        <f t="shared" si="15"/>
        <v>0</v>
      </c>
      <c r="K165" s="55">
        <f t="shared" si="16"/>
        <v>4915000</v>
      </c>
      <c r="L165" s="55">
        <v>0</v>
      </c>
      <c r="M165" s="55">
        <v>0</v>
      </c>
      <c r="N165" s="55">
        <f t="shared" si="17"/>
        <v>200000</v>
      </c>
      <c r="O165" s="55">
        <v>0</v>
      </c>
      <c r="P165" s="55">
        <v>0</v>
      </c>
      <c r="Q165" s="55">
        <v>100000</v>
      </c>
      <c r="R165" s="55">
        <v>100000</v>
      </c>
      <c r="S165" s="55">
        <f t="shared" si="18"/>
        <v>0</v>
      </c>
      <c r="T165" s="55">
        <v>0</v>
      </c>
      <c r="U165" s="55">
        <v>0</v>
      </c>
      <c r="V165" s="55">
        <v>0</v>
      </c>
      <c r="W165" s="55">
        <v>0</v>
      </c>
      <c r="X165" s="55">
        <f t="shared" si="19"/>
        <v>1115000</v>
      </c>
      <c r="Y165" s="55">
        <v>0</v>
      </c>
      <c r="Z165" s="55">
        <v>0</v>
      </c>
      <c r="AA165" s="55">
        <v>1115000</v>
      </c>
      <c r="AB165" s="55">
        <v>0</v>
      </c>
      <c r="AC165" s="55">
        <v>300000</v>
      </c>
      <c r="AD165" s="42">
        <v>300000</v>
      </c>
      <c r="AE165" s="42">
        <v>300000</v>
      </c>
      <c r="AF165" s="42">
        <v>300000</v>
      </c>
      <c r="AG165" s="42">
        <v>300000</v>
      </c>
      <c r="AH165" s="42">
        <v>300000</v>
      </c>
      <c r="AI165" s="42">
        <v>300000</v>
      </c>
      <c r="AJ165" s="42">
        <v>300000</v>
      </c>
      <c r="AK165" s="42">
        <v>200000</v>
      </c>
      <c r="AL165" s="42">
        <v>200000</v>
      </c>
      <c r="AM165" s="42">
        <v>200000</v>
      </c>
      <c r="AN165" s="42">
        <v>200000</v>
      </c>
      <c r="AO165" s="42">
        <v>200000</v>
      </c>
      <c r="AP165" s="42">
        <v>200000</v>
      </c>
    </row>
    <row r="166" spans="1:42">
      <c r="A166" s="49" t="str">
        <f t="shared" si="20"/>
        <v>53051100</v>
      </c>
      <c r="B166" s="50" t="s">
        <v>366</v>
      </c>
      <c r="C166" s="51"/>
      <c r="D166" s="52"/>
      <c r="E166" s="53" t="s">
        <v>367</v>
      </c>
      <c r="F166" s="53"/>
      <c r="G166" s="54">
        <f t="shared" si="14"/>
        <v>-1448694.9999999995</v>
      </c>
      <c r="H166" s="55">
        <v>4147000.0000000005</v>
      </c>
      <c r="I166" s="55">
        <f>4147000+1448695</f>
        <v>5595695</v>
      </c>
      <c r="J166" s="55">
        <f t="shared" si="15"/>
        <v>0</v>
      </c>
      <c r="K166" s="55">
        <f t="shared" si="16"/>
        <v>5595695</v>
      </c>
      <c r="L166" s="55">
        <v>0</v>
      </c>
      <c r="M166" s="55">
        <v>0</v>
      </c>
      <c r="N166" s="55">
        <f t="shared" si="17"/>
        <v>4410695</v>
      </c>
      <c r="O166" s="55">
        <v>0</v>
      </c>
      <c r="P166" s="55">
        <v>100000</v>
      </c>
      <c r="Q166" s="55">
        <v>300000</v>
      </c>
      <c r="R166" s="55">
        <v>4010695</v>
      </c>
      <c r="S166" s="55">
        <f t="shared" si="18"/>
        <v>50000</v>
      </c>
      <c r="T166" s="55">
        <v>0</v>
      </c>
      <c r="U166" s="55">
        <v>0</v>
      </c>
      <c r="V166" s="55">
        <v>50000</v>
      </c>
      <c r="W166" s="55">
        <v>0</v>
      </c>
      <c r="X166" s="55">
        <f t="shared" si="19"/>
        <v>1135000</v>
      </c>
      <c r="Y166" s="55">
        <v>50000</v>
      </c>
      <c r="Z166" s="55">
        <v>715000</v>
      </c>
      <c r="AA166" s="55">
        <v>215000</v>
      </c>
      <c r="AB166" s="55">
        <v>155000</v>
      </c>
      <c r="AC166" s="55">
        <v>0</v>
      </c>
      <c r="AD166" s="42">
        <v>0</v>
      </c>
      <c r="AE166" s="42">
        <v>0</v>
      </c>
      <c r="AF166" s="42">
        <v>0</v>
      </c>
      <c r="AG166" s="42">
        <v>0</v>
      </c>
      <c r="AH166" s="42">
        <v>0</v>
      </c>
      <c r="AI166" s="42">
        <v>0</v>
      </c>
      <c r="AJ166" s="42">
        <v>0</v>
      </c>
      <c r="AK166" s="42">
        <v>0</v>
      </c>
      <c r="AL166" s="42">
        <v>0</v>
      </c>
      <c r="AM166" s="42">
        <v>0</v>
      </c>
      <c r="AN166" s="42">
        <v>0</v>
      </c>
      <c r="AO166" s="42">
        <v>0</v>
      </c>
      <c r="AP166" s="42">
        <v>0</v>
      </c>
    </row>
    <row r="167" spans="1:42">
      <c r="A167" s="49" t="str">
        <f t="shared" si="20"/>
        <v>53051110</v>
      </c>
      <c r="B167" s="50" t="s">
        <v>368</v>
      </c>
      <c r="C167" s="51"/>
      <c r="D167" s="52"/>
      <c r="E167" s="53" t="s">
        <v>369</v>
      </c>
      <c r="F167" s="53"/>
      <c r="G167" s="54">
        <f t="shared" si="14"/>
        <v>0</v>
      </c>
      <c r="H167" s="55">
        <v>0</v>
      </c>
      <c r="I167" s="55">
        <v>0</v>
      </c>
      <c r="J167" s="55">
        <f t="shared" si="15"/>
        <v>0</v>
      </c>
      <c r="K167" s="55">
        <f t="shared" si="16"/>
        <v>0</v>
      </c>
      <c r="L167" s="55">
        <v>0</v>
      </c>
      <c r="M167" s="55">
        <v>0</v>
      </c>
      <c r="N167" s="55">
        <f t="shared" si="17"/>
        <v>0</v>
      </c>
      <c r="O167" s="55">
        <v>0</v>
      </c>
      <c r="P167" s="55">
        <v>0</v>
      </c>
      <c r="Q167" s="55">
        <v>0</v>
      </c>
      <c r="R167" s="55">
        <v>0</v>
      </c>
      <c r="S167" s="55">
        <f t="shared" si="18"/>
        <v>0</v>
      </c>
      <c r="T167" s="55">
        <v>0</v>
      </c>
      <c r="U167" s="55">
        <v>0</v>
      </c>
      <c r="V167" s="55">
        <v>0</v>
      </c>
      <c r="W167" s="55">
        <v>0</v>
      </c>
      <c r="X167" s="55">
        <f t="shared" si="19"/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42">
        <v>0</v>
      </c>
      <c r="AE167" s="42">
        <v>0</v>
      </c>
      <c r="AF167" s="42">
        <v>0</v>
      </c>
      <c r="AG167" s="42">
        <v>0</v>
      </c>
      <c r="AH167" s="42">
        <v>0</v>
      </c>
      <c r="AI167" s="42">
        <v>0</v>
      </c>
      <c r="AJ167" s="42">
        <v>0</v>
      </c>
      <c r="AK167" s="42">
        <v>0</v>
      </c>
      <c r="AL167" s="42">
        <v>0</v>
      </c>
      <c r="AM167" s="42">
        <v>0</v>
      </c>
      <c r="AN167" s="42">
        <v>0</v>
      </c>
      <c r="AO167" s="42">
        <v>0</v>
      </c>
      <c r="AP167" s="42">
        <v>0</v>
      </c>
    </row>
    <row r="168" spans="1:42">
      <c r="A168" s="49" t="str">
        <f t="shared" si="20"/>
        <v>53051510</v>
      </c>
      <c r="B168" s="50" t="s">
        <v>370</v>
      </c>
      <c r="C168" s="51"/>
      <c r="D168" s="52"/>
      <c r="E168" s="52" t="s">
        <v>371</v>
      </c>
      <c r="F168" s="53"/>
      <c r="G168" s="54">
        <f t="shared" si="14"/>
        <v>0</v>
      </c>
      <c r="H168" s="55">
        <v>0</v>
      </c>
      <c r="I168" s="55">
        <v>0</v>
      </c>
      <c r="J168" s="55">
        <f t="shared" si="15"/>
        <v>0</v>
      </c>
      <c r="K168" s="55">
        <f t="shared" si="16"/>
        <v>0</v>
      </c>
      <c r="L168" s="55">
        <v>0</v>
      </c>
      <c r="M168" s="55">
        <v>0</v>
      </c>
      <c r="N168" s="55">
        <f t="shared" si="17"/>
        <v>0</v>
      </c>
      <c r="O168" s="55">
        <v>0</v>
      </c>
      <c r="P168" s="55">
        <v>0</v>
      </c>
      <c r="Q168" s="55">
        <v>0</v>
      </c>
      <c r="R168" s="55">
        <v>0</v>
      </c>
      <c r="S168" s="55">
        <f t="shared" si="18"/>
        <v>0</v>
      </c>
      <c r="T168" s="55">
        <v>0</v>
      </c>
      <c r="U168" s="55">
        <v>0</v>
      </c>
      <c r="V168" s="55">
        <v>0</v>
      </c>
      <c r="W168" s="55">
        <v>0</v>
      </c>
      <c r="X168" s="55">
        <f t="shared" si="19"/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0</v>
      </c>
      <c r="AD168" s="42">
        <v>0</v>
      </c>
      <c r="AE168" s="42">
        <v>0</v>
      </c>
      <c r="AF168" s="42">
        <v>0</v>
      </c>
      <c r="AG168" s="42">
        <v>0</v>
      </c>
      <c r="AH168" s="42">
        <v>0</v>
      </c>
      <c r="AI168" s="42">
        <v>0</v>
      </c>
      <c r="AJ168" s="42">
        <v>0</v>
      </c>
      <c r="AK168" s="42">
        <v>0</v>
      </c>
      <c r="AL168" s="42">
        <v>0</v>
      </c>
      <c r="AM168" s="42">
        <v>0</v>
      </c>
      <c r="AN168" s="42">
        <v>0</v>
      </c>
      <c r="AO168" s="42">
        <v>0</v>
      </c>
      <c r="AP168" s="42">
        <v>0</v>
      </c>
    </row>
    <row r="169" spans="1:42">
      <c r="A169" s="49" t="str">
        <f t="shared" si="20"/>
        <v>53051520</v>
      </c>
      <c r="B169" s="50" t="s">
        <v>372</v>
      </c>
      <c r="C169" s="51"/>
      <c r="D169" s="52"/>
      <c r="E169" s="52" t="s">
        <v>373</v>
      </c>
      <c r="F169" s="53"/>
      <c r="G169" s="54">
        <f t="shared" si="14"/>
        <v>0</v>
      </c>
      <c r="H169" s="55">
        <v>0</v>
      </c>
      <c r="I169" s="55">
        <v>0</v>
      </c>
      <c r="J169" s="55">
        <f t="shared" si="15"/>
        <v>0</v>
      </c>
      <c r="K169" s="55">
        <f t="shared" si="16"/>
        <v>0</v>
      </c>
      <c r="L169" s="55">
        <v>0</v>
      </c>
      <c r="M169" s="55">
        <v>0</v>
      </c>
      <c r="N169" s="55">
        <f t="shared" si="17"/>
        <v>0</v>
      </c>
      <c r="O169" s="55">
        <v>0</v>
      </c>
      <c r="P169" s="55">
        <v>0</v>
      </c>
      <c r="Q169" s="55">
        <v>0</v>
      </c>
      <c r="R169" s="55">
        <v>0</v>
      </c>
      <c r="S169" s="55">
        <f t="shared" si="18"/>
        <v>0</v>
      </c>
      <c r="T169" s="55">
        <v>0</v>
      </c>
      <c r="U169" s="55">
        <v>0</v>
      </c>
      <c r="V169" s="55">
        <v>0</v>
      </c>
      <c r="W169" s="55">
        <v>0</v>
      </c>
      <c r="X169" s="55">
        <f t="shared" si="19"/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42">
        <v>0</v>
      </c>
      <c r="AE169" s="42">
        <v>0</v>
      </c>
      <c r="AF169" s="42">
        <v>0</v>
      </c>
      <c r="AG169" s="42">
        <v>0</v>
      </c>
      <c r="AH169" s="42">
        <v>0</v>
      </c>
      <c r="AI169" s="42">
        <v>0</v>
      </c>
      <c r="AJ169" s="42">
        <v>0</v>
      </c>
      <c r="AK169" s="42">
        <v>0</v>
      </c>
      <c r="AL169" s="42">
        <v>0</v>
      </c>
      <c r="AM169" s="42">
        <v>0</v>
      </c>
      <c r="AN169" s="42">
        <v>0</v>
      </c>
      <c r="AO169" s="42">
        <v>0</v>
      </c>
      <c r="AP169" s="42">
        <v>0</v>
      </c>
    </row>
    <row r="170" spans="1:42">
      <c r="A170" s="49" t="str">
        <f t="shared" si="20"/>
        <v>53051990</v>
      </c>
      <c r="B170" s="50" t="s">
        <v>374</v>
      </c>
      <c r="C170" s="51"/>
      <c r="D170" s="52"/>
      <c r="E170" s="82" t="s">
        <v>375</v>
      </c>
      <c r="F170" s="53"/>
      <c r="G170" s="54">
        <f t="shared" si="14"/>
        <v>1713000</v>
      </c>
      <c r="H170" s="55">
        <v>6116000</v>
      </c>
      <c r="I170" s="55">
        <v>4403000</v>
      </c>
      <c r="J170" s="55">
        <f t="shared" si="15"/>
        <v>0</v>
      </c>
      <c r="K170" s="55">
        <f t="shared" si="16"/>
        <v>4403000</v>
      </c>
      <c r="L170" s="55">
        <v>100000</v>
      </c>
      <c r="M170" s="55">
        <v>100000</v>
      </c>
      <c r="N170" s="55">
        <f t="shared" si="17"/>
        <v>2753000</v>
      </c>
      <c r="O170" s="55">
        <v>100000</v>
      </c>
      <c r="P170" s="55">
        <v>100000</v>
      </c>
      <c r="Q170" s="55">
        <v>100000</v>
      </c>
      <c r="R170" s="55">
        <v>2453000</v>
      </c>
      <c r="S170" s="55">
        <f t="shared" si="18"/>
        <v>200000</v>
      </c>
      <c r="T170" s="55">
        <v>50000</v>
      </c>
      <c r="U170" s="55">
        <v>50000</v>
      </c>
      <c r="V170" s="55">
        <v>50000</v>
      </c>
      <c r="W170" s="55">
        <v>50000</v>
      </c>
      <c r="X170" s="55">
        <f t="shared" si="19"/>
        <v>1250000</v>
      </c>
      <c r="Y170" s="55">
        <v>500000</v>
      </c>
      <c r="Z170" s="55">
        <v>247000</v>
      </c>
      <c r="AA170" s="55">
        <v>180000</v>
      </c>
      <c r="AB170" s="55">
        <v>323000</v>
      </c>
      <c r="AC170" s="55">
        <v>0</v>
      </c>
      <c r="AD170" s="42">
        <v>0</v>
      </c>
      <c r="AE170" s="42">
        <v>0</v>
      </c>
      <c r="AF170" s="42">
        <v>0</v>
      </c>
      <c r="AG170" s="42">
        <v>0</v>
      </c>
      <c r="AH170" s="42">
        <v>0</v>
      </c>
      <c r="AI170" s="42">
        <v>0</v>
      </c>
      <c r="AJ170" s="42">
        <v>0</v>
      </c>
      <c r="AK170" s="42">
        <v>0</v>
      </c>
      <c r="AL170" s="42">
        <v>0</v>
      </c>
      <c r="AM170" s="42">
        <v>0</v>
      </c>
      <c r="AN170" s="42">
        <v>0</v>
      </c>
      <c r="AO170" s="42">
        <v>0</v>
      </c>
      <c r="AP170" s="42">
        <v>0</v>
      </c>
    </row>
    <row r="171" spans="1:42">
      <c r="A171" s="49" t="str">
        <f t="shared" si="20"/>
        <v/>
      </c>
      <c r="B171" s="50"/>
      <c r="C171" s="51"/>
      <c r="D171" s="45" t="s">
        <v>376</v>
      </c>
      <c r="E171" s="52"/>
      <c r="F171" s="53"/>
      <c r="G171" s="54">
        <f t="shared" si="14"/>
        <v>0</v>
      </c>
      <c r="H171" s="55"/>
      <c r="I171" s="55">
        <v>0</v>
      </c>
      <c r="J171" s="55">
        <f t="shared" si="15"/>
        <v>0</v>
      </c>
      <c r="K171" s="41">
        <f t="shared" si="16"/>
        <v>0</v>
      </c>
      <c r="L171" s="41"/>
      <c r="M171" s="41"/>
      <c r="N171" s="41">
        <f t="shared" si="17"/>
        <v>0</v>
      </c>
      <c r="O171" s="41"/>
      <c r="P171" s="41"/>
      <c r="Q171" s="41"/>
      <c r="R171" s="41"/>
      <c r="S171" s="41">
        <f t="shared" si="18"/>
        <v>0</v>
      </c>
      <c r="T171" s="41"/>
      <c r="U171" s="41"/>
      <c r="V171" s="41"/>
      <c r="W171" s="55"/>
      <c r="X171" s="41">
        <f t="shared" si="19"/>
        <v>0</v>
      </c>
      <c r="Y171" s="41">
        <v>0</v>
      </c>
      <c r="Z171" s="41">
        <v>0</v>
      </c>
      <c r="AA171" s="41">
        <v>0</v>
      </c>
      <c r="AB171" s="41">
        <v>0</v>
      </c>
      <c r="AC171" s="55">
        <v>0</v>
      </c>
      <c r="AD171" s="42">
        <v>0</v>
      </c>
      <c r="AE171" s="42">
        <v>0</v>
      </c>
      <c r="AF171" s="42">
        <v>0</v>
      </c>
      <c r="AG171" s="42">
        <v>0</v>
      </c>
      <c r="AH171" s="42">
        <v>0</v>
      </c>
      <c r="AI171" s="42">
        <v>0</v>
      </c>
      <c r="AJ171" s="42">
        <v>0</v>
      </c>
      <c r="AK171" s="42">
        <v>0</v>
      </c>
      <c r="AL171" s="42">
        <v>0</v>
      </c>
      <c r="AM171" s="42">
        <v>0</v>
      </c>
      <c r="AN171" s="42">
        <v>0</v>
      </c>
      <c r="AO171" s="42">
        <v>0</v>
      </c>
      <c r="AP171" s="42">
        <v>0</v>
      </c>
    </row>
    <row r="172" spans="1:42">
      <c r="A172" s="49" t="str">
        <f t="shared" si="20"/>
        <v>53052010</v>
      </c>
      <c r="B172" s="50" t="s">
        <v>377</v>
      </c>
      <c r="C172" s="51"/>
      <c r="D172" s="52"/>
      <c r="E172" s="52" t="s">
        <v>378</v>
      </c>
      <c r="F172" s="53"/>
      <c r="G172" s="54">
        <f t="shared" si="14"/>
        <v>0</v>
      </c>
      <c r="H172" s="55"/>
      <c r="I172" s="55">
        <v>0</v>
      </c>
      <c r="J172" s="55">
        <f t="shared" si="15"/>
        <v>0</v>
      </c>
      <c r="K172" s="55">
        <f t="shared" si="16"/>
        <v>0</v>
      </c>
      <c r="L172" s="55">
        <v>0</v>
      </c>
      <c r="M172" s="55">
        <v>0</v>
      </c>
      <c r="N172" s="55">
        <f t="shared" si="17"/>
        <v>0</v>
      </c>
      <c r="O172" s="55">
        <v>0</v>
      </c>
      <c r="P172" s="55">
        <v>0</v>
      </c>
      <c r="Q172" s="55">
        <v>0</v>
      </c>
      <c r="R172" s="55">
        <v>0</v>
      </c>
      <c r="S172" s="55">
        <f t="shared" si="18"/>
        <v>0</v>
      </c>
      <c r="T172" s="55">
        <v>0</v>
      </c>
      <c r="U172" s="55">
        <v>0</v>
      </c>
      <c r="V172" s="55">
        <v>0</v>
      </c>
      <c r="W172" s="55">
        <v>0</v>
      </c>
      <c r="X172" s="55">
        <f t="shared" si="19"/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0</v>
      </c>
      <c r="AD172" s="42">
        <v>0</v>
      </c>
      <c r="AE172" s="42">
        <v>0</v>
      </c>
      <c r="AF172" s="42">
        <v>0</v>
      </c>
      <c r="AG172" s="42">
        <v>0</v>
      </c>
      <c r="AH172" s="42">
        <v>0</v>
      </c>
      <c r="AI172" s="42">
        <v>0</v>
      </c>
      <c r="AJ172" s="42">
        <v>0</v>
      </c>
      <c r="AK172" s="42">
        <v>0</v>
      </c>
      <c r="AL172" s="42">
        <v>0</v>
      </c>
      <c r="AM172" s="42">
        <v>0</v>
      </c>
      <c r="AN172" s="42">
        <v>0</v>
      </c>
      <c r="AO172" s="42">
        <v>0</v>
      </c>
      <c r="AP172" s="42">
        <v>0</v>
      </c>
    </row>
    <row r="173" spans="1:42">
      <c r="A173" s="49" t="str">
        <f t="shared" si="20"/>
        <v>53052020</v>
      </c>
      <c r="B173" s="73" t="s">
        <v>379</v>
      </c>
      <c r="C173" s="83"/>
      <c r="D173" s="76"/>
      <c r="E173" s="76" t="s">
        <v>380</v>
      </c>
      <c r="F173" s="77"/>
      <c r="G173" s="54">
        <f t="shared" si="14"/>
        <v>0</v>
      </c>
      <c r="H173" s="78"/>
      <c r="I173" s="78">
        <v>0</v>
      </c>
      <c r="J173" s="78">
        <f t="shared" si="15"/>
        <v>0</v>
      </c>
      <c r="K173" s="78">
        <f t="shared" si="16"/>
        <v>0</v>
      </c>
      <c r="L173" s="78">
        <v>0</v>
      </c>
      <c r="M173" s="78">
        <v>0</v>
      </c>
      <c r="N173" s="78">
        <f t="shared" si="17"/>
        <v>0</v>
      </c>
      <c r="O173" s="78">
        <v>0</v>
      </c>
      <c r="P173" s="78">
        <v>0</v>
      </c>
      <c r="Q173" s="78">
        <v>0</v>
      </c>
      <c r="R173" s="78">
        <v>0</v>
      </c>
      <c r="S173" s="78">
        <f t="shared" si="18"/>
        <v>0</v>
      </c>
      <c r="T173" s="78">
        <v>0</v>
      </c>
      <c r="U173" s="78">
        <v>0</v>
      </c>
      <c r="V173" s="78">
        <v>0</v>
      </c>
      <c r="W173" s="55">
        <v>0</v>
      </c>
      <c r="X173" s="78">
        <f t="shared" si="19"/>
        <v>0</v>
      </c>
      <c r="Y173" s="78">
        <v>0</v>
      </c>
      <c r="Z173" s="78">
        <v>0</v>
      </c>
      <c r="AA173" s="78">
        <v>0</v>
      </c>
      <c r="AB173" s="78">
        <v>0</v>
      </c>
      <c r="AC173" s="55">
        <v>0</v>
      </c>
      <c r="AD173" s="42">
        <v>0</v>
      </c>
      <c r="AE173" s="42">
        <v>0</v>
      </c>
      <c r="AF173" s="42">
        <v>0</v>
      </c>
      <c r="AG173" s="42">
        <v>0</v>
      </c>
      <c r="AH173" s="42">
        <v>0</v>
      </c>
      <c r="AI173" s="42">
        <v>0</v>
      </c>
      <c r="AJ173" s="42">
        <v>0</v>
      </c>
      <c r="AK173" s="42">
        <v>0</v>
      </c>
      <c r="AL173" s="42">
        <v>0</v>
      </c>
      <c r="AM173" s="42">
        <v>0</v>
      </c>
      <c r="AN173" s="42">
        <v>0</v>
      </c>
      <c r="AO173" s="42">
        <v>0</v>
      </c>
      <c r="AP173" s="42">
        <v>0</v>
      </c>
    </row>
    <row r="174" spans="1:42">
      <c r="A174" s="49" t="str">
        <f t="shared" si="20"/>
        <v>53052030</v>
      </c>
      <c r="B174" s="50" t="s">
        <v>381</v>
      </c>
      <c r="C174" s="51"/>
      <c r="D174" s="52"/>
      <c r="E174" s="52" t="s">
        <v>382</v>
      </c>
      <c r="F174" s="53"/>
      <c r="G174" s="54">
        <f t="shared" si="14"/>
        <v>0</v>
      </c>
      <c r="H174" s="55">
        <v>176866000</v>
      </c>
      <c r="I174" s="55">
        <v>176866000</v>
      </c>
      <c r="J174" s="55">
        <f t="shared" si="15"/>
        <v>0</v>
      </c>
      <c r="K174" s="55">
        <f t="shared" si="16"/>
        <v>176866000</v>
      </c>
      <c r="L174" s="55">
        <v>0</v>
      </c>
      <c r="M174" s="55">
        <v>0</v>
      </c>
      <c r="N174" s="55">
        <f t="shared" si="17"/>
        <v>0</v>
      </c>
      <c r="O174" s="55">
        <v>0</v>
      </c>
      <c r="P174" s="55">
        <v>0</v>
      </c>
      <c r="Q174" s="55">
        <v>0</v>
      </c>
      <c r="R174" s="55">
        <v>0</v>
      </c>
      <c r="S174" s="55">
        <f t="shared" si="18"/>
        <v>0</v>
      </c>
      <c r="T174" s="55">
        <v>0</v>
      </c>
      <c r="U174" s="55">
        <v>0</v>
      </c>
      <c r="V174" s="55">
        <v>0</v>
      </c>
      <c r="W174" s="55">
        <v>0</v>
      </c>
      <c r="X174" s="55">
        <f t="shared" si="19"/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22500000</v>
      </c>
      <c r="AD174" s="42">
        <v>15327000</v>
      </c>
      <c r="AE174" s="42">
        <v>15375000</v>
      </c>
      <c r="AF174" s="42">
        <v>18860000</v>
      </c>
      <c r="AG174" s="42">
        <v>19241000</v>
      </c>
      <c r="AH174" s="42">
        <v>8528000</v>
      </c>
      <c r="AI174" s="42">
        <v>6478000</v>
      </c>
      <c r="AJ174" s="42">
        <v>8528000</v>
      </c>
      <c r="AK174" s="42">
        <v>8528000</v>
      </c>
      <c r="AL174" s="42">
        <v>8528000</v>
      </c>
      <c r="AM174" s="42">
        <v>12144000</v>
      </c>
      <c r="AN174" s="42">
        <v>10689000</v>
      </c>
      <c r="AO174" s="42">
        <v>12300000</v>
      </c>
      <c r="AP174" s="42">
        <v>9840000</v>
      </c>
    </row>
    <row r="175" spans="1:42">
      <c r="A175" s="49" t="str">
        <f t="shared" si="20"/>
        <v>53052040</v>
      </c>
      <c r="B175" s="63" t="s">
        <v>383</v>
      </c>
      <c r="C175" s="69"/>
      <c r="D175" s="66"/>
      <c r="E175" s="66" t="s">
        <v>384</v>
      </c>
      <c r="F175" s="67"/>
      <c r="G175" s="54">
        <f t="shared" si="14"/>
        <v>0</v>
      </c>
      <c r="H175" s="62"/>
      <c r="I175" s="62">
        <v>0</v>
      </c>
      <c r="J175" s="62">
        <f t="shared" si="15"/>
        <v>0</v>
      </c>
      <c r="K175" s="62">
        <f t="shared" si="16"/>
        <v>0</v>
      </c>
      <c r="L175" s="62">
        <v>0</v>
      </c>
      <c r="M175" s="62">
        <v>0</v>
      </c>
      <c r="N175" s="62">
        <f t="shared" si="17"/>
        <v>0</v>
      </c>
      <c r="O175" s="62">
        <v>0</v>
      </c>
      <c r="P175" s="62">
        <v>0</v>
      </c>
      <c r="Q175" s="62">
        <v>0</v>
      </c>
      <c r="R175" s="62">
        <v>0</v>
      </c>
      <c r="S175" s="62">
        <f t="shared" si="18"/>
        <v>0</v>
      </c>
      <c r="T175" s="62">
        <v>0</v>
      </c>
      <c r="U175" s="62">
        <v>0</v>
      </c>
      <c r="V175" s="62">
        <v>0</v>
      </c>
      <c r="W175" s="55">
        <v>0</v>
      </c>
      <c r="X175" s="62">
        <f t="shared" si="19"/>
        <v>0</v>
      </c>
      <c r="Y175" s="62">
        <v>0</v>
      </c>
      <c r="Z175" s="62">
        <v>0</v>
      </c>
      <c r="AA175" s="62">
        <v>0</v>
      </c>
      <c r="AB175" s="62">
        <v>0</v>
      </c>
      <c r="AC175" s="55">
        <v>0</v>
      </c>
      <c r="AD175" s="42">
        <v>0</v>
      </c>
      <c r="AE175" s="42">
        <v>0</v>
      </c>
      <c r="AF175" s="42">
        <v>0</v>
      </c>
      <c r="AG175" s="42">
        <v>0</v>
      </c>
      <c r="AH175" s="42">
        <v>0</v>
      </c>
      <c r="AI175" s="42">
        <v>0</v>
      </c>
      <c r="AJ175" s="42">
        <v>0</v>
      </c>
      <c r="AK175" s="42">
        <v>0</v>
      </c>
      <c r="AL175" s="42">
        <v>0</v>
      </c>
      <c r="AM175" s="42">
        <v>0</v>
      </c>
      <c r="AN175" s="42">
        <v>0</v>
      </c>
      <c r="AO175" s="42">
        <v>0</v>
      </c>
      <c r="AP175" s="42">
        <v>0</v>
      </c>
    </row>
    <row r="176" spans="1:42">
      <c r="A176" s="49" t="str">
        <f t="shared" si="20"/>
        <v>53052050</v>
      </c>
      <c r="B176" s="63" t="s">
        <v>385</v>
      </c>
      <c r="C176" s="69"/>
      <c r="D176" s="66"/>
      <c r="E176" s="66" t="s">
        <v>386</v>
      </c>
      <c r="F176" s="67"/>
      <c r="G176" s="54">
        <f t="shared" si="14"/>
        <v>0</v>
      </c>
      <c r="H176" s="62"/>
      <c r="I176" s="62">
        <v>0</v>
      </c>
      <c r="J176" s="62">
        <f t="shared" si="15"/>
        <v>0</v>
      </c>
      <c r="K176" s="62">
        <f t="shared" si="16"/>
        <v>0</v>
      </c>
      <c r="L176" s="62">
        <v>0</v>
      </c>
      <c r="M176" s="62">
        <v>0</v>
      </c>
      <c r="N176" s="62">
        <f t="shared" si="17"/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f t="shared" si="18"/>
        <v>0</v>
      </c>
      <c r="T176" s="62">
        <v>0</v>
      </c>
      <c r="U176" s="62">
        <v>0</v>
      </c>
      <c r="V176" s="62">
        <v>0</v>
      </c>
      <c r="W176" s="55">
        <v>0</v>
      </c>
      <c r="X176" s="62">
        <f t="shared" si="19"/>
        <v>0</v>
      </c>
      <c r="Y176" s="62">
        <v>0</v>
      </c>
      <c r="Z176" s="62">
        <v>0</v>
      </c>
      <c r="AA176" s="62">
        <v>0</v>
      </c>
      <c r="AB176" s="62">
        <v>0</v>
      </c>
      <c r="AC176" s="55">
        <v>0</v>
      </c>
      <c r="AD176" s="42">
        <v>0</v>
      </c>
      <c r="AE176" s="42">
        <v>0</v>
      </c>
      <c r="AF176" s="42">
        <v>0</v>
      </c>
      <c r="AG176" s="42">
        <v>0</v>
      </c>
      <c r="AH176" s="42">
        <v>0</v>
      </c>
      <c r="AI176" s="42">
        <v>0</v>
      </c>
      <c r="AJ176" s="42">
        <v>0</v>
      </c>
      <c r="AK176" s="42">
        <v>0</v>
      </c>
      <c r="AL176" s="42">
        <v>0</v>
      </c>
      <c r="AM176" s="42">
        <v>0</v>
      </c>
      <c r="AN176" s="42">
        <v>0</v>
      </c>
      <c r="AO176" s="42">
        <v>0</v>
      </c>
      <c r="AP176" s="42">
        <v>0</v>
      </c>
    </row>
    <row r="177" spans="1:42">
      <c r="A177" s="49" t="str">
        <f t="shared" si="20"/>
        <v>53052060</v>
      </c>
      <c r="B177" s="63" t="s">
        <v>387</v>
      </c>
      <c r="C177" s="69"/>
      <c r="D177" s="66"/>
      <c r="E177" s="66" t="s">
        <v>388</v>
      </c>
      <c r="F177" s="67"/>
      <c r="G177" s="54">
        <f t="shared" si="14"/>
        <v>0</v>
      </c>
      <c r="H177" s="62"/>
      <c r="I177" s="62">
        <v>0</v>
      </c>
      <c r="J177" s="62">
        <f t="shared" si="15"/>
        <v>0</v>
      </c>
      <c r="K177" s="62">
        <f t="shared" si="16"/>
        <v>0</v>
      </c>
      <c r="L177" s="62">
        <v>0</v>
      </c>
      <c r="M177" s="62">
        <v>0</v>
      </c>
      <c r="N177" s="62">
        <f t="shared" si="17"/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f t="shared" si="18"/>
        <v>0</v>
      </c>
      <c r="T177" s="62">
        <v>0</v>
      </c>
      <c r="U177" s="62">
        <v>0</v>
      </c>
      <c r="V177" s="62">
        <v>0</v>
      </c>
      <c r="W177" s="55">
        <v>0</v>
      </c>
      <c r="X177" s="62">
        <f t="shared" si="19"/>
        <v>0</v>
      </c>
      <c r="Y177" s="62">
        <v>0</v>
      </c>
      <c r="Z177" s="62">
        <v>0</v>
      </c>
      <c r="AA177" s="62">
        <v>0</v>
      </c>
      <c r="AB177" s="62">
        <v>0</v>
      </c>
      <c r="AC177" s="55">
        <v>0</v>
      </c>
      <c r="AD177" s="42">
        <v>0</v>
      </c>
      <c r="AE177" s="42">
        <v>0</v>
      </c>
      <c r="AF177" s="42">
        <v>0</v>
      </c>
      <c r="AG177" s="42">
        <v>0</v>
      </c>
      <c r="AH177" s="42">
        <v>0</v>
      </c>
      <c r="AI177" s="42">
        <v>0</v>
      </c>
      <c r="AJ177" s="42">
        <v>0</v>
      </c>
      <c r="AK177" s="42">
        <v>0</v>
      </c>
      <c r="AL177" s="42">
        <v>0</v>
      </c>
      <c r="AM177" s="42">
        <v>0</v>
      </c>
      <c r="AN177" s="42">
        <v>0</v>
      </c>
      <c r="AO177" s="42">
        <v>0</v>
      </c>
      <c r="AP177" s="42">
        <v>0</v>
      </c>
    </row>
    <row r="178" spans="1:42">
      <c r="A178" s="49" t="str">
        <f t="shared" si="20"/>
        <v/>
      </c>
      <c r="B178" s="50"/>
      <c r="C178" s="58" t="s">
        <v>389</v>
      </c>
      <c r="D178" s="52"/>
      <c r="E178" s="52"/>
      <c r="F178" s="53"/>
      <c r="G178" s="54">
        <f t="shared" si="14"/>
        <v>0</v>
      </c>
      <c r="H178" s="55"/>
      <c r="I178" s="55">
        <v>0</v>
      </c>
      <c r="J178" s="55">
        <f t="shared" si="15"/>
        <v>0</v>
      </c>
      <c r="K178" s="41">
        <f t="shared" si="16"/>
        <v>0</v>
      </c>
      <c r="L178" s="41"/>
      <c r="M178" s="41"/>
      <c r="N178" s="41">
        <f t="shared" si="17"/>
        <v>0</v>
      </c>
      <c r="O178" s="41"/>
      <c r="P178" s="41"/>
      <c r="Q178" s="41"/>
      <c r="R178" s="41"/>
      <c r="S178" s="41">
        <f t="shared" si="18"/>
        <v>0</v>
      </c>
      <c r="T178" s="41"/>
      <c r="U178" s="41"/>
      <c r="V178" s="41"/>
      <c r="W178" s="55"/>
      <c r="X178" s="41">
        <f t="shared" si="19"/>
        <v>0</v>
      </c>
      <c r="Y178" s="41">
        <v>0</v>
      </c>
      <c r="Z178" s="41">
        <v>0</v>
      </c>
      <c r="AA178" s="41">
        <v>0</v>
      </c>
      <c r="AB178" s="41">
        <v>0</v>
      </c>
      <c r="AC178" s="55">
        <v>0</v>
      </c>
      <c r="AD178" s="42">
        <v>0</v>
      </c>
      <c r="AE178" s="42">
        <v>0</v>
      </c>
      <c r="AF178" s="42">
        <v>0</v>
      </c>
      <c r="AG178" s="42">
        <v>0</v>
      </c>
      <c r="AH178" s="42">
        <v>0</v>
      </c>
      <c r="AI178" s="42">
        <v>0</v>
      </c>
      <c r="AJ178" s="42">
        <v>0</v>
      </c>
      <c r="AK178" s="42">
        <v>0</v>
      </c>
      <c r="AL178" s="42">
        <v>0</v>
      </c>
      <c r="AM178" s="42">
        <v>0</v>
      </c>
      <c r="AN178" s="42">
        <v>0</v>
      </c>
      <c r="AO178" s="42">
        <v>0</v>
      </c>
      <c r="AP178" s="42">
        <v>0</v>
      </c>
    </row>
    <row r="179" spans="1:42">
      <c r="A179" s="49" t="str">
        <f t="shared" si="20"/>
        <v/>
      </c>
      <c r="B179" s="50"/>
      <c r="C179" s="51"/>
      <c r="D179" s="45" t="s">
        <v>390</v>
      </c>
      <c r="E179" s="52"/>
      <c r="F179" s="53"/>
      <c r="G179" s="54">
        <f t="shared" si="14"/>
        <v>0</v>
      </c>
      <c r="H179" s="55"/>
      <c r="I179" s="55">
        <v>0</v>
      </c>
      <c r="J179" s="55">
        <f t="shared" si="15"/>
        <v>0</v>
      </c>
      <c r="K179" s="41">
        <f t="shared" si="16"/>
        <v>0</v>
      </c>
      <c r="L179" s="41"/>
      <c r="M179" s="41"/>
      <c r="N179" s="41">
        <f t="shared" si="17"/>
        <v>0</v>
      </c>
      <c r="O179" s="41"/>
      <c r="P179" s="41"/>
      <c r="Q179" s="41"/>
      <c r="R179" s="41"/>
      <c r="S179" s="41">
        <f t="shared" si="18"/>
        <v>0</v>
      </c>
      <c r="T179" s="41"/>
      <c r="U179" s="41"/>
      <c r="V179" s="41"/>
      <c r="W179" s="55"/>
      <c r="X179" s="41">
        <f t="shared" si="19"/>
        <v>0</v>
      </c>
      <c r="Y179" s="41">
        <v>0</v>
      </c>
      <c r="Z179" s="41">
        <v>0</v>
      </c>
      <c r="AA179" s="41">
        <v>0</v>
      </c>
      <c r="AB179" s="41">
        <v>0</v>
      </c>
      <c r="AC179" s="55">
        <v>0</v>
      </c>
      <c r="AD179" s="42">
        <v>0</v>
      </c>
      <c r="AE179" s="42">
        <v>0</v>
      </c>
      <c r="AF179" s="42">
        <v>0</v>
      </c>
      <c r="AG179" s="42">
        <v>0</v>
      </c>
      <c r="AH179" s="42">
        <v>0</v>
      </c>
      <c r="AI179" s="42">
        <v>0</v>
      </c>
      <c r="AJ179" s="42">
        <v>0</v>
      </c>
      <c r="AK179" s="42">
        <v>0</v>
      </c>
      <c r="AL179" s="42">
        <v>0</v>
      </c>
      <c r="AM179" s="42">
        <v>0</v>
      </c>
      <c r="AN179" s="42">
        <v>0</v>
      </c>
      <c r="AO179" s="42">
        <v>0</v>
      </c>
      <c r="AP179" s="42">
        <v>0</v>
      </c>
    </row>
    <row r="180" spans="1:42">
      <c r="A180" s="49" t="str">
        <f t="shared" si="20"/>
        <v>53060010</v>
      </c>
      <c r="B180" s="50" t="s">
        <v>391</v>
      </c>
      <c r="C180" s="51"/>
      <c r="D180" s="52"/>
      <c r="E180" s="52" t="s">
        <v>392</v>
      </c>
      <c r="F180" s="53"/>
      <c r="G180" s="54">
        <f t="shared" si="14"/>
        <v>0</v>
      </c>
      <c r="H180" s="55"/>
      <c r="I180" s="55">
        <v>0</v>
      </c>
      <c r="J180" s="55">
        <f t="shared" si="15"/>
        <v>0</v>
      </c>
      <c r="K180" s="55">
        <f t="shared" si="16"/>
        <v>0</v>
      </c>
      <c r="L180" s="55">
        <v>0</v>
      </c>
      <c r="M180" s="55">
        <v>0</v>
      </c>
      <c r="N180" s="55">
        <f t="shared" si="17"/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f t="shared" si="18"/>
        <v>0</v>
      </c>
      <c r="T180" s="55">
        <v>0</v>
      </c>
      <c r="U180" s="55">
        <v>0</v>
      </c>
      <c r="V180" s="55">
        <v>0</v>
      </c>
      <c r="W180" s="55">
        <v>0</v>
      </c>
      <c r="X180" s="55">
        <f t="shared" si="19"/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42">
        <v>0</v>
      </c>
      <c r="AE180" s="42">
        <v>0</v>
      </c>
      <c r="AF180" s="42">
        <v>0</v>
      </c>
      <c r="AG180" s="42">
        <v>0</v>
      </c>
      <c r="AH180" s="42">
        <v>0</v>
      </c>
      <c r="AI180" s="42">
        <v>0</v>
      </c>
      <c r="AJ180" s="42">
        <v>0</v>
      </c>
      <c r="AK180" s="42">
        <v>0</v>
      </c>
      <c r="AL180" s="42">
        <v>0</v>
      </c>
      <c r="AM180" s="42">
        <v>0</v>
      </c>
      <c r="AN180" s="42">
        <v>0</v>
      </c>
      <c r="AO180" s="42">
        <v>0</v>
      </c>
      <c r="AP180" s="42">
        <v>0</v>
      </c>
    </row>
    <row r="181" spans="1:42">
      <c r="A181" s="49" t="str">
        <f t="shared" si="20"/>
        <v>53060020</v>
      </c>
      <c r="B181" s="50" t="s">
        <v>393</v>
      </c>
      <c r="C181" s="51"/>
      <c r="D181" s="52"/>
      <c r="E181" s="52" t="s">
        <v>394</v>
      </c>
      <c r="F181" s="53"/>
      <c r="G181" s="54">
        <f t="shared" si="14"/>
        <v>0</v>
      </c>
      <c r="H181" s="55"/>
      <c r="I181" s="55">
        <v>0</v>
      </c>
      <c r="J181" s="55">
        <f t="shared" si="15"/>
        <v>0</v>
      </c>
      <c r="K181" s="55">
        <f t="shared" si="16"/>
        <v>0</v>
      </c>
      <c r="L181" s="55">
        <v>0</v>
      </c>
      <c r="M181" s="55">
        <v>0</v>
      </c>
      <c r="N181" s="55">
        <f t="shared" si="17"/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f t="shared" si="18"/>
        <v>0</v>
      </c>
      <c r="T181" s="55">
        <v>0</v>
      </c>
      <c r="U181" s="55">
        <v>0</v>
      </c>
      <c r="V181" s="55">
        <v>0</v>
      </c>
      <c r="W181" s="55">
        <v>0</v>
      </c>
      <c r="X181" s="55">
        <f t="shared" si="19"/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42">
        <v>0</v>
      </c>
      <c r="AE181" s="42">
        <v>0</v>
      </c>
      <c r="AF181" s="42">
        <v>0</v>
      </c>
      <c r="AG181" s="42">
        <v>0</v>
      </c>
      <c r="AH181" s="42">
        <v>0</v>
      </c>
      <c r="AI181" s="42">
        <v>0</v>
      </c>
      <c r="AJ181" s="42">
        <v>0</v>
      </c>
      <c r="AK181" s="42">
        <v>0</v>
      </c>
      <c r="AL181" s="42">
        <v>0</v>
      </c>
      <c r="AM181" s="42">
        <v>0</v>
      </c>
      <c r="AN181" s="42">
        <v>0</v>
      </c>
      <c r="AO181" s="42">
        <v>0</v>
      </c>
      <c r="AP181" s="42">
        <v>0</v>
      </c>
    </row>
    <row r="182" spans="1:42">
      <c r="A182" s="49" t="str">
        <f t="shared" si="20"/>
        <v/>
      </c>
      <c r="B182" s="50"/>
      <c r="C182" s="51"/>
      <c r="D182" s="45" t="s">
        <v>395</v>
      </c>
      <c r="E182" s="52"/>
      <c r="F182" s="53"/>
      <c r="G182" s="54">
        <f t="shared" si="14"/>
        <v>0</v>
      </c>
      <c r="H182" s="55"/>
      <c r="I182" s="55">
        <v>0</v>
      </c>
      <c r="J182" s="55">
        <f t="shared" si="15"/>
        <v>0</v>
      </c>
      <c r="K182" s="41">
        <f t="shared" si="16"/>
        <v>0</v>
      </c>
      <c r="L182" s="41"/>
      <c r="M182" s="41"/>
      <c r="N182" s="41">
        <f t="shared" si="17"/>
        <v>0</v>
      </c>
      <c r="O182" s="41"/>
      <c r="P182" s="41"/>
      <c r="Q182" s="41"/>
      <c r="R182" s="41"/>
      <c r="S182" s="41">
        <f t="shared" si="18"/>
        <v>0</v>
      </c>
      <c r="T182" s="41"/>
      <c r="U182" s="41"/>
      <c r="V182" s="41"/>
      <c r="W182" s="55"/>
      <c r="X182" s="41">
        <f t="shared" si="19"/>
        <v>0</v>
      </c>
      <c r="Y182" s="41">
        <v>0</v>
      </c>
      <c r="Z182" s="41">
        <v>0</v>
      </c>
      <c r="AA182" s="41">
        <v>0</v>
      </c>
      <c r="AB182" s="41">
        <v>0</v>
      </c>
      <c r="AC182" s="55">
        <v>0</v>
      </c>
      <c r="AD182" s="42">
        <v>0</v>
      </c>
      <c r="AE182" s="42">
        <v>0</v>
      </c>
      <c r="AF182" s="42">
        <v>0</v>
      </c>
      <c r="AG182" s="42">
        <v>0</v>
      </c>
      <c r="AH182" s="42">
        <v>0</v>
      </c>
      <c r="AI182" s="42">
        <v>0</v>
      </c>
      <c r="AJ182" s="42">
        <v>0</v>
      </c>
      <c r="AK182" s="42">
        <v>0</v>
      </c>
      <c r="AL182" s="42">
        <v>0</v>
      </c>
      <c r="AM182" s="42">
        <v>0</v>
      </c>
      <c r="AN182" s="42">
        <v>0</v>
      </c>
      <c r="AO182" s="42">
        <v>0</v>
      </c>
      <c r="AP182" s="42">
        <v>0</v>
      </c>
    </row>
    <row r="183" spans="1:42">
      <c r="A183" s="49" t="str">
        <f t="shared" si="20"/>
        <v>53061010</v>
      </c>
      <c r="B183" s="50" t="s">
        <v>396</v>
      </c>
      <c r="C183" s="51"/>
      <c r="D183" s="52"/>
      <c r="E183" s="52" t="s">
        <v>397</v>
      </c>
      <c r="F183" s="53"/>
      <c r="G183" s="54">
        <f t="shared" si="14"/>
        <v>0</v>
      </c>
      <c r="H183" s="55"/>
      <c r="I183" s="55">
        <v>0</v>
      </c>
      <c r="J183" s="55">
        <f t="shared" si="15"/>
        <v>0</v>
      </c>
      <c r="K183" s="55">
        <f t="shared" si="16"/>
        <v>0</v>
      </c>
      <c r="L183" s="55">
        <v>0</v>
      </c>
      <c r="M183" s="55">
        <v>0</v>
      </c>
      <c r="N183" s="55">
        <f t="shared" si="17"/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f t="shared" si="18"/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f t="shared" si="19"/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42">
        <v>0</v>
      </c>
      <c r="AE183" s="42">
        <v>0</v>
      </c>
      <c r="AF183" s="42">
        <v>0</v>
      </c>
      <c r="AG183" s="42">
        <v>0</v>
      </c>
      <c r="AH183" s="42">
        <v>0</v>
      </c>
      <c r="AI183" s="42">
        <v>0</v>
      </c>
      <c r="AJ183" s="42">
        <v>0</v>
      </c>
      <c r="AK183" s="42">
        <v>0</v>
      </c>
      <c r="AL183" s="42">
        <v>0</v>
      </c>
      <c r="AM183" s="42">
        <v>0</v>
      </c>
      <c r="AN183" s="42">
        <v>0</v>
      </c>
      <c r="AO183" s="42">
        <v>0</v>
      </c>
      <c r="AP183" s="42">
        <v>0</v>
      </c>
    </row>
    <row r="184" spans="1:42">
      <c r="A184" s="49" t="str">
        <f t="shared" si="20"/>
        <v>53061020</v>
      </c>
      <c r="B184" s="50" t="s">
        <v>398</v>
      </c>
      <c r="C184" s="51"/>
      <c r="D184" s="52"/>
      <c r="E184" s="52" t="s">
        <v>399</v>
      </c>
      <c r="F184" s="53"/>
      <c r="G184" s="54">
        <f t="shared" si="14"/>
        <v>0</v>
      </c>
      <c r="H184" s="55"/>
      <c r="I184" s="55">
        <v>0</v>
      </c>
      <c r="J184" s="55">
        <f t="shared" si="15"/>
        <v>0</v>
      </c>
      <c r="K184" s="55">
        <f t="shared" si="16"/>
        <v>0</v>
      </c>
      <c r="L184" s="55">
        <v>0</v>
      </c>
      <c r="M184" s="55">
        <v>0</v>
      </c>
      <c r="N184" s="55">
        <f t="shared" si="17"/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f t="shared" si="18"/>
        <v>0</v>
      </c>
      <c r="T184" s="55">
        <v>0</v>
      </c>
      <c r="U184" s="55">
        <v>0</v>
      </c>
      <c r="V184" s="55">
        <v>0</v>
      </c>
      <c r="W184" s="55">
        <v>0</v>
      </c>
      <c r="X184" s="55">
        <f t="shared" si="19"/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42">
        <v>0</v>
      </c>
      <c r="AE184" s="42">
        <v>0</v>
      </c>
      <c r="AF184" s="42">
        <v>0</v>
      </c>
      <c r="AG184" s="42">
        <v>0</v>
      </c>
      <c r="AH184" s="42">
        <v>0</v>
      </c>
      <c r="AI184" s="42">
        <v>0</v>
      </c>
      <c r="AJ184" s="42">
        <v>0</v>
      </c>
      <c r="AK184" s="42">
        <v>0</v>
      </c>
      <c r="AL184" s="42">
        <v>0</v>
      </c>
      <c r="AM184" s="42">
        <v>0</v>
      </c>
      <c r="AN184" s="42">
        <v>0</v>
      </c>
      <c r="AO184" s="42">
        <v>0</v>
      </c>
      <c r="AP184" s="42">
        <v>0</v>
      </c>
    </row>
    <row r="185" spans="1:42">
      <c r="A185" s="49" t="str">
        <f t="shared" si="20"/>
        <v>53061030</v>
      </c>
      <c r="B185" s="50" t="s">
        <v>400</v>
      </c>
      <c r="C185" s="51"/>
      <c r="D185" s="52"/>
      <c r="E185" s="52" t="s">
        <v>401</v>
      </c>
      <c r="F185" s="53"/>
      <c r="G185" s="54">
        <f t="shared" si="14"/>
        <v>0</v>
      </c>
      <c r="H185" s="55"/>
      <c r="I185" s="55">
        <v>0</v>
      </c>
      <c r="J185" s="55">
        <f t="shared" si="15"/>
        <v>0</v>
      </c>
      <c r="K185" s="55">
        <f t="shared" si="16"/>
        <v>0</v>
      </c>
      <c r="L185" s="55">
        <v>0</v>
      </c>
      <c r="M185" s="55">
        <v>0</v>
      </c>
      <c r="N185" s="55">
        <f t="shared" si="17"/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f t="shared" si="18"/>
        <v>0</v>
      </c>
      <c r="T185" s="55">
        <v>0</v>
      </c>
      <c r="U185" s="55">
        <v>0</v>
      </c>
      <c r="V185" s="55">
        <v>0</v>
      </c>
      <c r="W185" s="55">
        <v>0</v>
      </c>
      <c r="X185" s="55">
        <f t="shared" si="19"/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42">
        <v>0</v>
      </c>
      <c r="AE185" s="42">
        <v>0</v>
      </c>
      <c r="AF185" s="42">
        <v>0</v>
      </c>
      <c r="AG185" s="42">
        <v>0</v>
      </c>
      <c r="AH185" s="42">
        <v>0</v>
      </c>
      <c r="AI185" s="42">
        <v>0</v>
      </c>
      <c r="AJ185" s="42">
        <v>0</v>
      </c>
      <c r="AK185" s="42">
        <v>0</v>
      </c>
      <c r="AL185" s="42">
        <v>0</v>
      </c>
      <c r="AM185" s="42">
        <v>0</v>
      </c>
      <c r="AN185" s="42">
        <v>0</v>
      </c>
      <c r="AO185" s="42">
        <v>0</v>
      </c>
      <c r="AP185" s="42">
        <v>0</v>
      </c>
    </row>
    <row r="186" spans="1:42">
      <c r="A186" s="49" t="str">
        <f t="shared" si="20"/>
        <v>53061040</v>
      </c>
      <c r="B186" s="50" t="s">
        <v>402</v>
      </c>
      <c r="C186" s="51"/>
      <c r="D186" s="52"/>
      <c r="E186" s="52" t="s">
        <v>403</v>
      </c>
      <c r="F186" s="53"/>
      <c r="G186" s="54">
        <f t="shared" si="14"/>
        <v>0</v>
      </c>
      <c r="H186" s="55"/>
      <c r="I186" s="55">
        <v>0</v>
      </c>
      <c r="J186" s="55">
        <f t="shared" si="15"/>
        <v>0</v>
      </c>
      <c r="K186" s="55">
        <f t="shared" si="16"/>
        <v>0</v>
      </c>
      <c r="L186" s="55">
        <v>0</v>
      </c>
      <c r="M186" s="55">
        <v>0</v>
      </c>
      <c r="N186" s="55">
        <f t="shared" si="17"/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f t="shared" si="18"/>
        <v>0</v>
      </c>
      <c r="T186" s="55">
        <v>0</v>
      </c>
      <c r="U186" s="55">
        <v>0</v>
      </c>
      <c r="V186" s="55">
        <v>0</v>
      </c>
      <c r="W186" s="55">
        <v>0</v>
      </c>
      <c r="X186" s="55">
        <f t="shared" si="19"/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42">
        <v>0</v>
      </c>
      <c r="AE186" s="42">
        <v>0</v>
      </c>
      <c r="AF186" s="42">
        <v>0</v>
      </c>
      <c r="AG186" s="42">
        <v>0</v>
      </c>
      <c r="AH186" s="42">
        <v>0</v>
      </c>
      <c r="AI186" s="42">
        <v>0</v>
      </c>
      <c r="AJ186" s="42">
        <v>0</v>
      </c>
      <c r="AK186" s="42">
        <v>0</v>
      </c>
      <c r="AL186" s="42">
        <v>0</v>
      </c>
      <c r="AM186" s="42">
        <v>0</v>
      </c>
      <c r="AN186" s="42">
        <v>0</v>
      </c>
      <c r="AO186" s="42">
        <v>0</v>
      </c>
      <c r="AP186" s="42">
        <v>0</v>
      </c>
    </row>
    <row r="187" spans="1:42">
      <c r="A187" s="49" t="str">
        <f t="shared" si="20"/>
        <v>53061050</v>
      </c>
      <c r="B187" s="50" t="s">
        <v>404</v>
      </c>
      <c r="C187" s="51"/>
      <c r="D187" s="52"/>
      <c r="E187" s="52" t="s">
        <v>405</v>
      </c>
      <c r="F187" s="53"/>
      <c r="G187" s="54">
        <f t="shared" si="14"/>
        <v>0</v>
      </c>
      <c r="H187" s="55"/>
      <c r="I187" s="55">
        <v>0</v>
      </c>
      <c r="J187" s="55">
        <f t="shared" si="15"/>
        <v>0</v>
      </c>
      <c r="K187" s="55">
        <f t="shared" si="16"/>
        <v>0</v>
      </c>
      <c r="L187" s="55">
        <v>0</v>
      </c>
      <c r="M187" s="55">
        <v>0</v>
      </c>
      <c r="N187" s="55">
        <f t="shared" si="17"/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f t="shared" si="18"/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f t="shared" si="19"/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42">
        <v>0</v>
      </c>
      <c r="AE187" s="42">
        <v>0</v>
      </c>
      <c r="AF187" s="42">
        <v>0</v>
      </c>
      <c r="AG187" s="42">
        <v>0</v>
      </c>
      <c r="AH187" s="42">
        <v>0</v>
      </c>
      <c r="AI187" s="42">
        <v>0</v>
      </c>
      <c r="AJ187" s="42">
        <v>0</v>
      </c>
      <c r="AK187" s="42">
        <v>0</v>
      </c>
      <c r="AL187" s="42">
        <v>0</v>
      </c>
      <c r="AM187" s="42">
        <v>0</v>
      </c>
      <c r="AN187" s="42">
        <v>0</v>
      </c>
      <c r="AO187" s="42">
        <v>0</v>
      </c>
      <c r="AP187" s="42">
        <v>0</v>
      </c>
    </row>
    <row r="188" spans="1:42">
      <c r="A188" s="49" t="str">
        <f t="shared" si="20"/>
        <v>53061090</v>
      </c>
      <c r="B188" s="50" t="s">
        <v>406</v>
      </c>
      <c r="C188" s="51"/>
      <c r="D188" s="52"/>
      <c r="E188" s="52" t="s">
        <v>407</v>
      </c>
      <c r="F188" s="53"/>
      <c r="G188" s="54">
        <f t="shared" si="14"/>
        <v>0</v>
      </c>
      <c r="H188" s="55"/>
      <c r="I188" s="55">
        <v>0</v>
      </c>
      <c r="J188" s="55">
        <f t="shared" si="15"/>
        <v>0</v>
      </c>
      <c r="K188" s="55">
        <f t="shared" si="16"/>
        <v>0</v>
      </c>
      <c r="L188" s="55">
        <v>0</v>
      </c>
      <c r="M188" s="55">
        <v>0</v>
      </c>
      <c r="N188" s="55">
        <f t="shared" si="17"/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f t="shared" si="18"/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f t="shared" si="19"/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42">
        <v>0</v>
      </c>
      <c r="AE188" s="42">
        <v>0</v>
      </c>
      <c r="AF188" s="42">
        <v>0</v>
      </c>
      <c r="AG188" s="42">
        <v>0</v>
      </c>
      <c r="AH188" s="42">
        <v>0</v>
      </c>
      <c r="AI188" s="42">
        <v>0</v>
      </c>
      <c r="AJ188" s="42">
        <v>0</v>
      </c>
      <c r="AK188" s="42">
        <v>0</v>
      </c>
      <c r="AL188" s="42">
        <v>0</v>
      </c>
      <c r="AM188" s="42">
        <v>0</v>
      </c>
      <c r="AN188" s="42">
        <v>0</v>
      </c>
      <c r="AO188" s="42">
        <v>0</v>
      </c>
      <c r="AP188" s="42">
        <v>0</v>
      </c>
    </row>
    <row r="189" spans="1:42">
      <c r="A189" s="49" t="str">
        <f t="shared" si="20"/>
        <v/>
      </c>
      <c r="B189" s="63"/>
      <c r="C189" s="69"/>
      <c r="D189" s="65" t="s">
        <v>408</v>
      </c>
      <c r="E189" s="66"/>
      <c r="F189" s="67"/>
      <c r="G189" s="54">
        <f t="shared" si="14"/>
        <v>0</v>
      </c>
      <c r="H189" s="62"/>
      <c r="I189" s="62">
        <v>0</v>
      </c>
      <c r="J189" s="62">
        <f t="shared" si="15"/>
        <v>0</v>
      </c>
      <c r="K189" s="68">
        <f t="shared" si="16"/>
        <v>0</v>
      </c>
      <c r="L189" s="68"/>
      <c r="M189" s="68"/>
      <c r="N189" s="68">
        <f t="shared" si="17"/>
        <v>0</v>
      </c>
      <c r="O189" s="68"/>
      <c r="P189" s="68"/>
      <c r="Q189" s="68"/>
      <c r="R189" s="68"/>
      <c r="S189" s="68">
        <f t="shared" si="18"/>
        <v>0</v>
      </c>
      <c r="T189" s="68"/>
      <c r="U189" s="68"/>
      <c r="V189" s="68"/>
      <c r="W189" s="55"/>
      <c r="X189" s="68">
        <f t="shared" si="19"/>
        <v>0</v>
      </c>
      <c r="Y189" s="68">
        <v>0</v>
      </c>
      <c r="Z189" s="68">
        <v>0</v>
      </c>
      <c r="AA189" s="68">
        <v>0</v>
      </c>
      <c r="AB189" s="68">
        <v>0</v>
      </c>
      <c r="AC189" s="55">
        <v>0</v>
      </c>
      <c r="AD189" s="42">
        <v>0</v>
      </c>
      <c r="AE189" s="42">
        <v>0</v>
      </c>
      <c r="AF189" s="42">
        <v>0</v>
      </c>
      <c r="AG189" s="42">
        <v>0</v>
      </c>
      <c r="AH189" s="42">
        <v>0</v>
      </c>
      <c r="AI189" s="42">
        <v>0</v>
      </c>
      <c r="AJ189" s="42">
        <v>0</v>
      </c>
      <c r="AK189" s="42">
        <v>0</v>
      </c>
      <c r="AL189" s="42">
        <v>0</v>
      </c>
      <c r="AM189" s="42">
        <v>0</v>
      </c>
      <c r="AN189" s="42">
        <v>0</v>
      </c>
      <c r="AO189" s="42">
        <v>0</v>
      </c>
      <c r="AP189" s="42">
        <v>0</v>
      </c>
    </row>
    <row r="190" spans="1:42">
      <c r="A190" s="49" t="str">
        <f t="shared" si="20"/>
        <v>53062010</v>
      </c>
      <c r="B190" s="50" t="s">
        <v>409</v>
      </c>
      <c r="C190" s="51"/>
      <c r="D190" s="52"/>
      <c r="E190" s="52" t="s">
        <v>410</v>
      </c>
      <c r="F190" s="53"/>
      <c r="G190" s="54">
        <f t="shared" si="14"/>
        <v>0</v>
      </c>
      <c r="H190" s="55"/>
      <c r="I190" s="55">
        <v>0</v>
      </c>
      <c r="J190" s="55">
        <f t="shared" si="15"/>
        <v>0</v>
      </c>
      <c r="K190" s="55">
        <f t="shared" si="16"/>
        <v>0</v>
      </c>
      <c r="L190" s="55">
        <v>0</v>
      </c>
      <c r="M190" s="55">
        <v>0</v>
      </c>
      <c r="N190" s="55">
        <f t="shared" si="17"/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f t="shared" si="18"/>
        <v>0</v>
      </c>
      <c r="T190" s="55">
        <v>0</v>
      </c>
      <c r="U190" s="55">
        <v>0</v>
      </c>
      <c r="V190" s="55">
        <v>0</v>
      </c>
      <c r="W190" s="55">
        <v>0</v>
      </c>
      <c r="X190" s="55">
        <f t="shared" si="19"/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42">
        <v>0</v>
      </c>
      <c r="AE190" s="42">
        <v>0</v>
      </c>
      <c r="AF190" s="42">
        <v>0</v>
      </c>
      <c r="AG190" s="42">
        <v>0</v>
      </c>
      <c r="AH190" s="42">
        <v>0</v>
      </c>
      <c r="AI190" s="42">
        <v>0</v>
      </c>
      <c r="AJ190" s="42">
        <v>0</v>
      </c>
      <c r="AK190" s="42">
        <v>0</v>
      </c>
      <c r="AL190" s="42">
        <v>0</v>
      </c>
      <c r="AM190" s="42">
        <v>0</v>
      </c>
      <c r="AN190" s="42">
        <v>0</v>
      </c>
      <c r="AO190" s="42">
        <v>0</v>
      </c>
      <c r="AP190" s="42">
        <v>0</v>
      </c>
    </row>
    <row r="191" spans="1:42">
      <c r="A191" s="49" t="str">
        <f t="shared" si="20"/>
        <v>53062020</v>
      </c>
      <c r="B191" s="50" t="s">
        <v>411</v>
      </c>
      <c r="C191" s="51"/>
      <c r="D191" s="52"/>
      <c r="E191" s="52" t="s">
        <v>412</v>
      </c>
      <c r="F191" s="53"/>
      <c r="G191" s="54">
        <f t="shared" si="14"/>
        <v>1000000</v>
      </c>
      <c r="H191" s="55">
        <v>3796000</v>
      </c>
      <c r="I191" s="55">
        <f>3796000-1000000</f>
        <v>2796000</v>
      </c>
      <c r="J191" s="55">
        <f t="shared" si="15"/>
        <v>0</v>
      </c>
      <c r="K191" s="55">
        <f t="shared" si="16"/>
        <v>2796000</v>
      </c>
      <c r="L191" s="55">
        <v>0</v>
      </c>
      <c r="M191" s="55">
        <v>0</v>
      </c>
      <c r="N191" s="55">
        <f t="shared" si="17"/>
        <v>346000</v>
      </c>
      <c r="O191" s="55">
        <v>0</v>
      </c>
      <c r="P191" s="55">
        <v>0</v>
      </c>
      <c r="Q191" s="55">
        <v>0</v>
      </c>
      <c r="R191" s="55">
        <v>346000</v>
      </c>
      <c r="S191" s="55">
        <f t="shared" si="18"/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f t="shared" si="19"/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202000</v>
      </c>
      <c r="AD191" s="42">
        <v>320000</v>
      </c>
      <c r="AE191" s="42">
        <v>200000</v>
      </c>
      <c r="AF191" s="42">
        <v>200000</v>
      </c>
      <c r="AG191" s="42">
        <v>168000</v>
      </c>
      <c r="AH191" s="42">
        <v>230000</v>
      </c>
      <c r="AI191" s="42">
        <v>100000</v>
      </c>
      <c r="AJ191" s="42">
        <v>150000</v>
      </c>
      <c r="AK191" s="42">
        <v>55000</v>
      </c>
      <c r="AL191" s="42">
        <v>200000</v>
      </c>
      <c r="AM191" s="42">
        <v>185000</v>
      </c>
      <c r="AN191" s="42">
        <v>160000</v>
      </c>
      <c r="AO191" s="42">
        <v>150000</v>
      </c>
      <c r="AP191" s="42">
        <v>130000</v>
      </c>
    </row>
    <row r="192" spans="1:42">
      <c r="A192" s="49" t="str">
        <f t="shared" si="20"/>
        <v>53062030</v>
      </c>
      <c r="B192" s="50" t="s">
        <v>413</v>
      </c>
      <c r="C192" s="51"/>
      <c r="D192" s="52"/>
      <c r="E192" s="52" t="s">
        <v>414</v>
      </c>
      <c r="F192" s="53"/>
      <c r="G192" s="54">
        <f t="shared" si="14"/>
        <v>0</v>
      </c>
      <c r="H192" s="55"/>
      <c r="I192" s="55">
        <v>0</v>
      </c>
      <c r="J192" s="55">
        <f t="shared" si="15"/>
        <v>0</v>
      </c>
      <c r="K192" s="55">
        <f t="shared" si="16"/>
        <v>0</v>
      </c>
      <c r="L192" s="55">
        <v>0</v>
      </c>
      <c r="M192" s="55">
        <v>0</v>
      </c>
      <c r="N192" s="55">
        <f t="shared" si="17"/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f t="shared" si="18"/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f t="shared" si="19"/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42">
        <v>0</v>
      </c>
      <c r="AE192" s="42">
        <v>0</v>
      </c>
      <c r="AF192" s="42">
        <v>0</v>
      </c>
      <c r="AG192" s="42">
        <v>0</v>
      </c>
      <c r="AH192" s="42">
        <v>0</v>
      </c>
      <c r="AI192" s="42">
        <v>0</v>
      </c>
      <c r="AJ192" s="42">
        <v>0</v>
      </c>
      <c r="AK192" s="42">
        <v>0</v>
      </c>
      <c r="AL192" s="42">
        <v>0</v>
      </c>
      <c r="AM192" s="42">
        <v>0</v>
      </c>
      <c r="AN192" s="42">
        <v>0</v>
      </c>
      <c r="AO192" s="42">
        <v>0</v>
      </c>
      <c r="AP192" s="42">
        <v>0</v>
      </c>
    </row>
    <row r="193" spans="1:42">
      <c r="A193" s="49" t="str">
        <f t="shared" si="20"/>
        <v>53062040</v>
      </c>
      <c r="B193" s="50" t="s">
        <v>415</v>
      </c>
      <c r="C193" s="51"/>
      <c r="D193" s="52"/>
      <c r="E193" s="52" t="s">
        <v>416</v>
      </c>
      <c r="F193" s="53"/>
      <c r="G193" s="54">
        <f t="shared" si="14"/>
        <v>0</v>
      </c>
      <c r="H193" s="55"/>
      <c r="I193" s="55">
        <v>0</v>
      </c>
      <c r="J193" s="55">
        <f t="shared" si="15"/>
        <v>0</v>
      </c>
      <c r="K193" s="55">
        <f t="shared" si="16"/>
        <v>0</v>
      </c>
      <c r="L193" s="55">
        <v>0</v>
      </c>
      <c r="M193" s="55">
        <v>0</v>
      </c>
      <c r="N193" s="55">
        <f t="shared" si="17"/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f t="shared" si="18"/>
        <v>0</v>
      </c>
      <c r="T193" s="55">
        <v>0</v>
      </c>
      <c r="U193" s="55">
        <v>0</v>
      </c>
      <c r="V193" s="55">
        <v>0</v>
      </c>
      <c r="W193" s="55">
        <v>0</v>
      </c>
      <c r="X193" s="55">
        <f t="shared" si="19"/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42">
        <v>0</v>
      </c>
      <c r="AE193" s="42">
        <v>0</v>
      </c>
      <c r="AF193" s="42">
        <v>0</v>
      </c>
      <c r="AG193" s="42">
        <v>0</v>
      </c>
      <c r="AH193" s="42">
        <v>0</v>
      </c>
      <c r="AI193" s="42">
        <v>0</v>
      </c>
      <c r="AJ193" s="42">
        <v>0</v>
      </c>
      <c r="AK193" s="42">
        <v>0</v>
      </c>
      <c r="AL193" s="42">
        <v>0</v>
      </c>
      <c r="AM193" s="42">
        <v>0</v>
      </c>
      <c r="AN193" s="42">
        <v>0</v>
      </c>
      <c r="AO193" s="42">
        <v>0</v>
      </c>
      <c r="AP193" s="42">
        <v>0</v>
      </c>
    </row>
    <row r="194" spans="1:42">
      <c r="A194" s="49" t="str">
        <f t="shared" si="20"/>
        <v>53062990</v>
      </c>
      <c r="B194" s="50" t="s">
        <v>417</v>
      </c>
      <c r="C194" s="51"/>
      <c r="D194" s="52"/>
      <c r="E194" s="52" t="s">
        <v>418</v>
      </c>
      <c r="F194" s="53"/>
      <c r="G194" s="54">
        <f t="shared" si="14"/>
        <v>0</v>
      </c>
      <c r="H194" s="55">
        <v>80000</v>
      </c>
      <c r="I194" s="55">
        <v>80000</v>
      </c>
      <c r="J194" s="55">
        <f t="shared" si="15"/>
        <v>0</v>
      </c>
      <c r="K194" s="55">
        <f t="shared" si="16"/>
        <v>80000</v>
      </c>
      <c r="L194" s="55">
        <v>0</v>
      </c>
      <c r="M194" s="55">
        <v>0</v>
      </c>
      <c r="N194" s="55">
        <f t="shared" si="17"/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f t="shared" si="18"/>
        <v>45000</v>
      </c>
      <c r="T194" s="55">
        <v>0</v>
      </c>
      <c r="U194" s="55">
        <v>0</v>
      </c>
      <c r="V194" s="55">
        <v>45000</v>
      </c>
      <c r="W194" s="55">
        <v>0</v>
      </c>
      <c r="X194" s="55">
        <f t="shared" si="19"/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42">
        <v>0</v>
      </c>
      <c r="AE194" s="42">
        <v>0</v>
      </c>
      <c r="AF194" s="42">
        <v>0</v>
      </c>
      <c r="AG194" s="42">
        <v>0</v>
      </c>
      <c r="AH194" s="42">
        <v>35000</v>
      </c>
      <c r="AI194" s="42">
        <v>0</v>
      </c>
      <c r="AJ194" s="42">
        <v>0</v>
      </c>
      <c r="AK194" s="42">
        <v>0</v>
      </c>
      <c r="AL194" s="42">
        <v>0</v>
      </c>
      <c r="AM194" s="42">
        <v>0</v>
      </c>
      <c r="AN194" s="42">
        <v>0</v>
      </c>
      <c r="AO194" s="42">
        <v>0</v>
      </c>
      <c r="AP194" s="42">
        <v>0</v>
      </c>
    </row>
    <row r="195" spans="1:42">
      <c r="A195" s="49" t="str">
        <f t="shared" si="20"/>
        <v/>
      </c>
      <c r="B195" s="63"/>
      <c r="C195" s="69"/>
      <c r="D195" s="65" t="s">
        <v>419</v>
      </c>
      <c r="E195" s="66"/>
      <c r="F195" s="67"/>
      <c r="G195" s="54">
        <f t="shared" si="14"/>
        <v>0</v>
      </c>
      <c r="H195" s="62"/>
      <c r="I195" s="62">
        <v>0</v>
      </c>
      <c r="J195" s="62">
        <f t="shared" si="15"/>
        <v>0</v>
      </c>
      <c r="K195" s="68">
        <f t="shared" si="16"/>
        <v>0</v>
      </c>
      <c r="L195" s="68"/>
      <c r="M195" s="68"/>
      <c r="N195" s="68">
        <f t="shared" si="17"/>
        <v>0</v>
      </c>
      <c r="O195" s="68"/>
      <c r="P195" s="68"/>
      <c r="Q195" s="68"/>
      <c r="R195" s="68"/>
      <c r="S195" s="68">
        <f t="shared" si="18"/>
        <v>0</v>
      </c>
      <c r="T195" s="68"/>
      <c r="U195" s="68"/>
      <c r="V195" s="68"/>
      <c r="W195" s="55"/>
      <c r="X195" s="68">
        <f t="shared" si="19"/>
        <v>0</v>
      </c>
      <c r="Y195" s="68">
        <v>0</v>
      </c>
      <c r="Z195" s="68">
        <v>0</v>
      </c>
      <c r="AA195" s="68">
        <v>0</v>
      </c>
      <c r="AB195" s="68">
        <v>0</v>
      </c>
      <c r="AC195" s="55">
        <v>0</v>
      </c>
      <c r="AD195" s="42">
        <v>0</v>
      </c>
      <c r="AE195" s="42">
        <v>0</v>
      </c>
      <c r="AF195" s="42">
        <v>0</v>
      </c>
      <c r="AG195" s="42">
        <v>0</v>
      </c>
      <c r="AH195" s="42">
        <v>0</v>
      </c>
      <c r="AI195" s="42">
        <v>0</v>
      </c>
      <c r="AJ195" s="42">
        <v>0</v>
      </c>
      <c r="AK195" s="42">
        <v>0</v>
      </c>
      <c r="AL195" s="42">
        <v>0</v>
      </c>
      <c r="AM195" s="42">
        <v>0</v>
      </c>
      <c r="AN195" s="42">
        <v>0</v>
      </c>
      <c r="AO195" s="42">
        <v>0</v>
      </c>
      <c r="AP195" s="42">
        <v>0</v>
      </c>
    </row>
    <row r="196" spans="1:42">
      <c r="A196" s="49" t="str">
        <f t="shared" si="20"/>
        <v>53063010</v>
      </c>
      <c r="B196" s="50" t="s">
        <v>420</v>
      </c>
      <c r="C196" s="51"/>
      <c r="D196" s="52"/>
      <c r="E196" s="52" t="s">
        <v>421</v>
      </c>
      <c r="F196" s="53"/>
      <c r="G196" s="54">
        <f t="shared" si="14"/>
        <v>0</v>
      </c>
      <c r="H196" s="55">
        <v>1425000</v>
      </c>
      <c r="I196" s="55">
        <v>1425000</v>
      </c>
      <c r="J196" s="55">
        <f t="shared" si="15"/>
        <v>0</v>
      </c>
      <c r="K196" s="55">
        <f t="shared" si="16"/>
        <v>1425000</v>
      </c>
      <c r="L196" s="55">
        <v>144000</v>
      </c>
      <c r="M196" s="55">
        <v>0</v>
      </c>
      <c r="N196" s="55">
        <f t="shared" si="17"/>
        <v>120000</v>
      </c>
      <c r="O196" s="55">
        <v>120000</v>
      </c>
      <c r="P196" s="55">
        <v>0</v>
      </c>
      <c r="Q196" s="55">
        <v>0</v>
      </c>
      <c r="R196" s="55">
        <v>0</v>
      </c>
      <c r="S196" s="55">
        <f t="shared" si="18"/>
        <v>141000</v>
      </c>
      <c r="T196" s="55">
        <v>120000</v>
      </c>
      <c r="U196" s="55">
        <v>0</v>
      </c>
      <c r="V196" s="55">
        <v>21000</v>
      </c>
      <c r="W196" s="55">
        <v>0</v>
      </c>
      <c r="X196" s="55">
        <f t="shared" si="19"/>
        <v>120000</v>
      </c>
      <c r="Y196" s="55">
        <v>120000</v>
      </c>
      <c r="Z196" s="55">
        <v>0</v>
      </c>
      <c r="AA196" s="55">
        <v>0</v>
      </c>
      <c r="AB196" s="55">
        <v>0</v>
      </c>
      <c r="AC196" s="55">
        <v>120000</v>
      </c>
      <c r="AD196" s="42">
        <v>60000</v>
      </c>
      <c r="AE196" s="42">
        <v>60000</v>
      </c>
      <c r="AF196" s="42">
        <v>60000</v>
      </c>
      <c r="AG196" s="42">
        <v>60000</v>
      </c>
      <c r="AH196" s="42">
        <v>60000</v>
      </c>
      <c r="AI196" s="42">
        <v>60000</v>
      </c>
      <c r="AJ196" s="42">
        <v>60000</v>
      </c>
      <c r="AK196" s="42">
        <v>60000</v>
      </c>
      <c r="AL196" s="42">
        <v>60000</v>
      </c>
      <c r="AM196" s="42">
        <v>60000</v>
      </c>
      <c r="AN196" s="42">
        <v>60000</v>
      </c>
      <c r="AO196" s="42">
        <v>60000</v>
      </c>
      <c r="AP196" s="42">
        <v>60000</v>
      </c>
    </row>
    <row r="197" spans="1:42">
      <c r="A197" s="49" t="str">
        <f t="shared" si="20"/>
        <v/>
      </c>
      <c r="B197" s="50"/>
      <c r="C197" s="51"/>
      <c r="D197" s="45" t="s">
        <v>422</v>
      </c>
      <c r="E197" s="52"/>
      <c r="F197" s="53"/>
      <c r="G197" s="54">
        <f t="shared" si="14"/>
        <v>0</v>
      </c>
      <c r="H197" s="55"/>
      <c r="I197" s="55">
        <v>0</v>
      </c>
      <c r="J197" s="55">
        <f t="shared" si="15"/>
        <v>0</v>
      </c>
      <c r="K197" s="41">
        <f t="shared" si="16"/>
        <v>0</v>
      </c>
      <c r="L197" s="41"/>
      <c r="M197" s="41"/>
      <c r="N197" s="41">
        <f t="shared" si="17"/>
        <v>0</v>
      </c>
      <c r="O197" s="41"/>
      <c r="P197" s="41"/>
      <c r="Q197" s="41"/>
      <c r="R197" s="41"/>
      <c r="S197" s="41">
        <f t="shared" si="18"/>
        <v>0</v>
      </c>
      <c r="T197" s="41"/>
      <c r="U197" s="41"/>
      <c r="V197" s="41"/>
      <c r="W197" s="55"/>
      <c r="X197" s="41">
        <f t="shared" si="19"/>
        <v>0</v>
      </c>
      <c r="Y197" s="41">
        <v>0</v>
      </c>
      <c r="Z197" s="41">
        <v>0</v>
      </c>
      <c r="AA197" s="41">
        <v>0</v>
      </c>
      <c r="AB197" s="41">
        <v>0</v>
      </c>
      <c r="AC197" s="55">
        <v>0</v>
      </c>
      <c r="AD197" s="42">
        <v>0</v>
      </c>
      <c r="AE197" s="42">
        <v>0</v>
      </c>
      <c r="AF197" s="42">
        <v>0</v>
      </c>
      <c r="AG197" s="42">
        <v>0</v>
      </c>
      <c r="AH197" s="42">
        <v>0</v>
      </c>
      <c r="AI197" s="42">
        <v>0</v>
      </c>
      <c r="AJ197" s="42">
        <v>0</v>
      </c>
      <c r="AK197" s="42">
        <v>0</v>
      </c>
      <c r="AL197" s="42">
        <v>0</v>
      </c>
      <c r="AM197" s="42">
        <v>0</v>
      </c>
      <c r="AN197" s="42">
        <v>0</v>
      </c>
      <c r="AO197" s="42">
        <v>0</v>
      </c>
      <c r="AP197" s="42">
        <v>0</v>
      </c>
    </row>
    <row r="198" spans="1:42">
      <c r="A198" s="49" t="str">
        <f t="shared" si="20"/>
        <v>53064010</v>
      </c>
      <c r="B198" s="50" t="s">
        <v>423</v>
      </c>
      <c r="C198" s="51"/>
      <c r="D198" s="52"/>
      <c r="E198" s="52" t="s">
        <v>424</v>
      </c>
      <c r="F198" s="53"/>
      <c r="G198" s="54">
        <f t="shared" si="14"/>
        <v>459500</v>
      </c>
      <c r="H198" s="55">
        <v>2152000</v>
      </c>
      <c r="I198" s="55">
        <f>2152000-459500</f>
        <v>1692500</v>
      </c>
      <c r="J198" s="55">
        <f t="shared" si="15"/>
        <v>0</v>
      </c>
      <c r="K198" s="55">
        <f t="shared" si="16"/>
        <v>1692500</v>
      </c>
      <c r="L198" s="55">
        <v>0</v>
      </c>
      <c r="M198" s="55">
        <v>50000</v>
      </c>
      <c r="N198" s="55">
        <f t="shared" si="17"/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f t="shared" si="18"/>
        <v>0</v>
      </c>
      <c r="T198" s="55">
        <v>0</v>
      </c>
      <c r="U198" s="55">
        <v>0</v>
      </c>
      <c r="V198" s="55">
        <v>0</v>
      </c>
      <c r="W198" s="55">
        <v>0</v>
      </c>
      <c r="X198" s="55">
        <f t="shared" si="19"/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175000</v>
      </c>
      <c r="AD198" s="42">
        <v>187500</v>
      </c>
      <c r="AE198" s="42">
        <v>150000</v>
      </c>
      <c r="AF198" s="42">
        <v>200000</v>
      </c>
      <c r="AG198" s="42">
        <v>100000</v>
      </c>
      <c r="AH198" s="42">
        <v>135000</v>
      </c>
      <c r="AI198" s="42">
        <v>100000</v>
      </c>
      <c r="AJ198" s="42">
        <v>130000</v>
      </c>
      <c r="AK198" s="42">
        <v>80000</v>
      </c>
      <c r="AL198" s="42">
        <v>100000</v>
      </c>
      <c r="AM198" s="42">
        <v>20000</v>
      </c>
      <c r="AN198" s="42">
        <v>100000</v>
      </c>
      <c r="AO198" s="42">
        <v>80000</v>
      </c>
      <c r="AP198" s="42">
        <v>85000</v>
      </c>
    </row>
    <row r="199" spans="1:42">
      <c r="A199" s="49" t="str">
        <f t="shared" si="20"/>
        <v>53064020</v>
      </c>
      <c r="B199" s="50" t="s">
        <v>425</v>
      </c>
      <c r="C199" s="51"/>
      <c r="D199" s="52"/>
      <c r="E199" s="52" t="s">
        <v>426</v>
      </c>
      <c r="F199" s="53"/>
      <c r="G199" s="54">
        <f t="shared" si="14"/>
        <v>0</v>
      </c>
      <c r="H199" s="55">
        <v>3376000</v>
      </c>
      <c r="I199" s="55">
        <v>3376000</v>
      </c>
      <c r="J199" s="55">
        <f t="shared" si="15"/>
        <v>0</v>
      </c>
      <c r="K199" s="55">
        <f t="shared" si="16"/>
        <v>3376000</v>
      </c>
      <c r="L199" s="55">
        <v>0</v>
      </c>
      <c r="M199" s="55">
        <v>0</v>
      </c>
      <c r="N199" s="55">
        <f t="shared" si="17"/>
        <v>296000</v>
      </c>
      <c r="O199" s="55">
        <v>0</v>
      </c>
      <c r="P199" s="55">
        <v>0</v>
      </c>
      <c r="Q199" s="55">
        <v>0</v>
      </c>
      <c r="R199" s="55">
        <v>296000</v>
      </c>
      <c r="S199" s="55">
        <f t="shared" si="18"/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f t="shared" si="19"/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220000</v>
      </c>
      <c r="AD199" s="42">
        <v>220000</v>
      </c>
      <c r="AE199" s="42">
        <v>220000</v>
      </c>
      <c r="AF199" s="42">
        <v>220000</v>
      </c>
      <c r="AG199" s="42">
        <v>220000</v>
      </c>
      <c r="AH199" s="42">
        <v>220000</v>
      </c>
      <c r="AI199" s="42">
        <v>220000</v>
      </c>
      <c r="AJ199" s="42">
        <v>220000</v>
      </c>
      <c r="AK199" s="42">
        <v>220000</v>
      </c>
      <c r="AL199" s="42">
        <v>220000</v>
      </c>
      <c r="AM199" s="42">
        <v>220000</v>
      </c>
      <c r="AN199" s="42">
        <v>220000</v>
      </c>
      <c r="AO199" s="42">
        <v>220000</v>
      </c>
      <c r="AP199" s="42">
        <v>220000</v>
      </c>
    </row>
    <row r="200" spans="1:42">
      <c r="A200" s="49" t="str">
        <f t="shared" si="20"/>
        <v/>
      </c>
      <c r="B200" s="50"/>
      <c r="C200" s="51"/>
      <c r="D200" s="45" t="s">
        <v>427</v>
      </c>
      <c r="E200" s="52"/>
      <c r="F200" s="53"/>
      <c r="G200" s="54">
        <f t="shared" si="14"/>
        <v>0</v>
      </c>
      <c r="H200" s="55"/>
      <c r="I200" s="55">
        <v>0</v>
      </c>
      <c r="J200" s="55">
        <f t="shared" si="15"/>
        <v>0</v>
      </c>
      <c r="K200" s="41">
        <f t="shared" si="16"/>
        <v>0</v>
      </c>
      <c r="L200" s="41"/>
      <c r="M200" s="41"/>
      <c r="N200" s="41">
        <f t="shared" si="17"/>
        <v>0</v>
      </c>
      <c r="O200" s="41"/>
      <c r="P200" s="41"/>
      <c r="Q200" s="41"/>
      <c r="R200" s="41"/>
      <c r="S200" s="41">
        <f t="shared" si="18"/>
        <v>0</v>
      </c>
      <c r="T200" s="41"/>
      <c r="U200" s="41"/>
      <c r="V200" s="41"/>
      <c r="W200" s="55"/>
      <c r="X200" s="41">
        <f t="shared" si="19"/>
        <v>0</v>
      </c>
      <c r="Y200" s="41">
        <v>0</v>
      </c>
      <c r="Z200" s="41">
        <v>0</v>
      </c>
      <c r="AA200" s="41">
        <v>0</v>
      </c>
      <c r="AB200" s="41">
        <v>0</v>
      </c>
      <c r="AC200" s="55">
        <v>0</v>
      </c>
      <c r="AD200" s="42">
        <v>0</v>
      </c>
      <c r="AE200" s="42">
        <v>0</v>
      </c>
      <c r="AF200" s="42">
        <v>0</v>
      </c>
      <c r="AG200" s="42">
        <v>0</v>
      </c>
      <c r="AH200" s="42">
        <v>0</v>
      </c>
      <c r="AI200" s="42">
        <v>0</v>
      </c>
      <c r="AJ200" s="42">
        <v>0</v>
      </c>
      <c r="AK200" s="42">
        <v>0</v>
      </c>
      <c r="AL200" s="42">
        <v>0</v>
      </c>
      <c r="AM200" s="42">
        <v>0</v>
      </c>
      <c r="AN200" s="42">
        <v>0</v>
      </c>
      <c r="AO200" s="42">
        <v>0</v>
      </c>
      <c r="AP200" s="42">
        <v>0</v>
      </c>
    </row>
    <row r="201" spans="1:42">
      <c r="A201" s="49" t="str">
        <f t="shared" si="20"/>
        <v>53065010</v>
      </c>
      <c r="B201" s="50" t="s">
        <v>428</v>
      </c>
      <c r="C201" s="51"/>
      <c r="D201" s="52"/>
      <c r="E201" s="52" t="s">
        <v>429</v>
      </c>
      <c r="F201" s="53"/>
      <c r="G201" s="54">
        <f t="shared" si="14"/>
        <v>0</v>
      </c>
      <c r="H201" s="55"/>
      <c r="I201" s="55">
        <v>0</v>
      </c>
      <c r="J201" s="55">
        <f t="shared" si="15"/>
        <v>0</v>
      </c>
      <c r="K201" s="55">
        <f t="shared" si="16"/>
        <v>0</v>
      </c>
      <c r="L201" s="55">
        <v>0</v>
      </c>
      <c r="M201" s="55">
        <v>0</v>
      </c>
      <c r="N201" s="55">
        <f t="shared" si="17"/>
        <v>0</v>
      </c>
      <c r="O201" s="55">
        <v>0</v>
      </c>
      <c r="P201" s="55">
        <v>0</v>
      </c>
      <c r="Q201" s="55">
        <v>0</v>
      </c>
      <c r="R201" s="55">
        <v>0</v>
      </c>
      <c r="S201" s="55">
        <f t="shared" si="18"/>
        <v>0</v>
      </c>
      <c r="T201" s="55">
        <v>0</v>
      </c>
      <c r="U201" s="55">
        <v>0</v>
      </c>
      <c r="V201" s="55">
        <v>0</v>
      </c>
      <c r="W201" s="55">
        <v>0</v>
      </c>
      <c r="X201" s="55">
        <f t="shared" si="19"/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0</v>
      </c>
      <c r="AD201" s="42">
        <v>0</v>
      </c>
      <c r="AE201" s="42">
        <v>0</v>
      </c>
      <c r="AF201" s="42">
        <v>0</v>
      </c>
      <c r="AG201" s="42">
        <v>0</v>
      </c>
      <c r="AH201" s="42">
        <v>0</v>
      </c>
      <c r="AI201" s="42">
        <v>0</v>
      </c>
      <c r="AJ201" s="42">
        <v>0</v>
      </c>
      <c r="AK201" s="42">
        <v>0</v>
      </c>
      <c r="AL201" s="42">
        <v>0</v>
      </c>
      <c r="AM201" s="42">
        <v>0</v>
      </c>
      <c r="AN201" s="42">
        <v>0</v>
      </c>
      <c r="AO201" s="42">
        <v>0</v>
      </c>
      <c r="AP201" s="42">
        <v>0</v>
      </c>
    </row>
    <row r="202" spans="1:42">
      <c r="A202" s="49" t="str">
        <f t="shared" si="20"/>
        <v>53065020</v>
      </c>
      <c r="B202" s="50" t="s">
        <v>430</v>
      </c>
      <c r="C202" s="51"/>
      <c r="D202" s="52"/>
      <c r="E202" s="52" t="s">
        <v>431</v>
      </c>
      <c r="F202" s="53"/>
      <c r="G202" s="54">
        <f t="shared" si="14"/>
        <v>0</v>
      </c>
      <c r="H202" s="55"/>
      <c r="I202" s="55">
        <v>0</v>
      </c>
      <c r="J202" s="55">
        <f t="shared" si="15"/>
        <v>0</v>
      </c>
      <c r="K202" s="55">
        <f t="shared" si="16"/>
        <v>0</v>
      </c>
      <c r="L202" s="55">
        <v>0</v>
      </c>
      <c r="M202" s="55">
        <v>0</v>
      </c>
      <c r="N202" s="55">
        <f t="shared" si="17"/>
        <v>0</v>
      </c>
      <c r="O202" s="55">
        <v>0</v>
      </c>
      <c r="P202" s="55">
        <v>0</v>
      </c>
      <c r="Q202" s="55">
        <v>0</v>
      </c>
      <c r="R202" s="55">
        <v>0</v>
      </c>
      <c r="S202" s="55">
        <f t="shared" si="18"/>
        <v>0</v>
      </c>
      <c r="T202" s="55">
        <v>0</v>
      </c>
      <c r="U202" s="55">
        <v>0</v>
      </c>
      <c r="V202" s="55">
        <v>0</v>
      </c>
      <c r="W202" s="55">
        <v>0</v>
      </c>
      <c r="X202" s="55">
        <f t="shared" si="19"/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0</v>
      </c>
      <c r="AD202" s="42">
        <v>0</v>
      </c>
      <c r="AE202" s="42">
        <v>0</v>
      </c>
      <c r="AF202" s="42">
        <v>0</v>
      </c>
      <c r="AG202" s="42">
        <v>0</v>
      </c>
      <c r="AH202" s="42">
        <v>0</v>
      </c>
      <c r="AI202" s="42">
        <v>0</v>
      </c>
      <c r="AJ202" s="42">
        <v>0</v>
      </c>
      <c r="AK202" s="42">
        <v>0</v>
      </c>
      <c r="AL202" s="42">
        <v>0</v>
      </c>
      <c r="AM202" s="42">
        <v>0</v>
      </c>
      <c r="AN202" s="42">
        <v>0</v>
      </c>
      <c r="AO202" s="42">
        <v>0</v>
      </c>
      <c r="AP202" s="42">
        <v>0</v>
      </c>
    </row>
    <row r="203" spans="1:42">
      <c r="A203" s="49" t="str">
        <f t="shared" si="20"/>
        <v>53065030</v>
      </c>
      <c r="B203" s="50" t="s">
        <v>432</v>
      </c>
      <c r="C203" s="51"/>
      <c r="D203" s="52"/>
      <c r="E203" s="52" t="s">
        <v>433</v>
      </c>
      <c r="F203" s="53"/>
      <c r="G203" s="54">
        <f t="shared" si="14"/>
        <v>0</v>
      </c>
      <c r="H203" s="55"/>
      <c r="I203" s="55">
        <v>0</v>
      </c>
      <c r="J203" s="55">
        <f t="shared" si="15"/>
        <v>0</v>
      </c>
      <c r="K203" s="55">
        <f t="shared" si="16"/>
        <v>0</v>
      </c>
      <c r="L203" s="55">
        <v>0</v>
      </c>
      <c r="M203" s="55">
        <v>0</v>
      </c>
      <c r="N203" s="55">
        <f t="shared" si="17"/>
        <v>0</v>
      </c>
      <c r="O203" s="55">
        <v>0</v>
      </c>
      <c r="P203" s="55">
        <v>0</v>
      </c>
      <c r="Q203" s="55">
        <v>0</v>
      </c>
      <c r="R203" s="55">
        <v>0</v>
      </c>
      <c r="S203" s="55">
        <f t="shared" si="18"/>
        <v>0</v>
      </c>
      <c r="T203" s="55">
        <v>0</v>
      </c>
      <c r="U203" s="55">
        <v>0</v>
      </c>
      <c r="V203" s="55">
        <v>0</v>
      </c>
      <c r="W203" s="55">
        <v>0</v>
      </c>
      <c r="X203" s="55">
        <f t="shared" si="19"/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42">
        <v>0</v>
      </c>
      <c r="AE203" s="42">
        <v>0</v>
      </c>
      <c r="AF203" s="42">
        <v>0</v>
      </c>
      <c r="AG203" s="42">
        <v>0</v>
      </c>
      <c r="AH203" s="42">
        <v>0</v>
      </c>
      <c r="AI203" s="42">
        <v>0</v>
      </c>
      <c r="AJ203" s="42">
        <v>0</v>
      </c>
      <c r="AK203" s="42">
        <v>0</v>
      </c>
      <c r="AL203" s="42">
        <v>0</v>
      </c>
      <c r="AM203" s="42">
        <v>0</v>
      </c>
      <c r="AN203" s="42">
        <v>0</v>
      </c>
      <c r="AO203" s="42">
        <v>0</v>
      </c>
      <c r="AP203" s="42">
        <v>0</v>
      </c>
    </row>
    <row r="204" spans="1:42">
      <c r="A204" s="49" t="str">
        <f t="shared" si="20"/>
        <v>53065040</v>
      </c>
      <c r="B204" s="50" t="s">
        <v>434</v>
      </c>
      <c r="C204" s="51"/>
      <c r="D204" s="52"/>
      <c r="E204" s="52" t="s">
        <v>435</v>
      </c>
      <c r="F204" s="53"/>
      <c r="G204" s="54">
        <f t="shared" si="14"/>
        <v>0</v>
      </c>
      <c r="H204" s="55"/>
      <c r="I204" s="55">
        <v>0</v>
      </c>
      <c r="J204" s="55">
        <f t="shared" si="15"/>
        <v>0</v>
      </c>
      <c r="K204" s="55">
        <f t="shared" si="16"/>
        <v>0</v>
      </c>
      <c r="L204" s="55">
        <v>0</v>
      </c>
      <c r="M204" s="55">
        <v>0</v>
      </c>
      <c r="N204" s="55">
        <f t="shared" si="17"/>
        <v>0</v>
      </c>
      <c r="O204" s="55">
        <v>0</v>
      </c>
      <c r="P204" s="55">
        <v>0</v>
      </c>
      <c r="Q204" s="55">
        <v>0</v>
      </c>
      <c r="R204" s="55">
        <v>0</v>
      </c>
      <c r="S204" s="55">
        <f t="shared" si="18"/>
        <v>0</v>
      </c>
      <c r="T204" s="55">
        <v>0</v>
      </c>
      <c r="U204" s="55">
        <v>0</v>
      </c>
      <c r="V204" s="55">
        <v>0</v>
      </c>
      <c r="W204" s="55">
        <v>0</v>
      </c>
      <c r="X204" s="55">
        <f t="shared" si="19"/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42">
        <v>0</v>
      </c>
      <c r="AE204" s="42">
        <v>0</v>
      </c>
      <c r="AF204" s="42">
        <v>0</v>
      </c>
      <c r="AG204" s="42">
        <v>0</v>
      </c>
      <c r="AH204" s="42">
        <v>0</v>
      </c>
      <c r="AI204" s="42">
        <v>0</v>
      </c>
      <c r="AJ204" s="42">
        <v>0</v>
      </c>
      <c r="AK204" s="42">
        <v>0</v>
      </c>
      <c r="AL204" s="42">
        <v>0</v>
      </c>
      <c r="AM204" s="42">
        <v>0</v>
      </c>
      <c r="AN204" s="42">
        <v>0</v>
      </c>
      <c r="AO204" s="42">
        <v>0</v>
      </c>
      <c r="AP204" s="42">
        <v>0</v>
      </c>
    </row>
    <row r="205" spans="1:42">
      <c r="A205" s="49" t="str">
        <f t="shared" si="20"/>
        <v>53065050</v>
      </c>
      <c r="B205" s="50" t="s">
        <v>436</v>
      </c>
      <c r="C205" s="51"/>
      <c r="D205" s="52"/>
      <c r="E205" s="52" t="s">
        <v>437</v>
      </c>
      <c r="F205" s="53"/>
      <c r="G205" s="54">
        <f t="shared" ref="G205:G268" si="21">+H205-I205</f>
        <v>0</v>
      </c>
      <c r="H205" s="55"/>
      <c r="I205" s="55">
        <v>0</v>
      </c>
      <c r="J205" s="55">
        <f t="shared" ref="J205:J268" si="22">+I205-K205</f>
        <v>0</v>
      </c>
      <c r="K205" s="55">
        <f t="shared" ref="K205:K268" si="23">+L205+M205+N205+S205+X205+AC205+AD205+AE205+AF205+AG205+AH205+AI205+AJ205+AK205+AL205+AM205+AN205+AO205+AP205</f>
        <v>0</v>
      </c>
      <c r="L205" s="55">
        <v>0</v>
      </c>
      <c r="M205" s="55">
        <v>0</v>
      </c>
      <c r="N205" s="55">
        <f t="shared" ref="N205:N268" si="24">SUM(O205:R205)</f>
        <v>0</v>
      </c>
      <c r="O205" s="55">
        <v>0</v>
      </c>
      <c r="P205" s="55">
        <v>0</v>
      </c>
      <c r="Q205" s="55">
        <v>0</v>
      </c>
      <c r="R205" s="55">
        <v>0</v>
      </c>
      <c r="S205" s="55">
        <f t="shared" ref="S205:S268" si="25">SUM(T205:W205)</f>
        <v>0</v>
      </c>
      <c r="T205" s="55">
        <v>0</v>
      </c>
      <c r="U205" s="55">
        <v>0</v>
      </c>
      <c r="V205" s="55">
        <v>0</v>
      </c>
      <c r="W205" s="55">
        <v>0</v>
      </c>
      <c r="X205" s="55">
        <f t="shared" ref="X205:X268" si="26">SUM(Y205:AB205)</f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0</v>
      </c>
      <c r="AD205" s="42">
        <v>0</v>
      </c>
      <c r="AE205" s="42">
        <v>0</v>
      </c>
      <c r="AF205" s="42">
        <v>0</v>
      </c>
      <c r="AG205" s="42">
        <v>0</v>
      </c>
      <c r="AH205" s="42">
        <v>0</v>
      </c>
      <c r="AI205" s="42">
        <v>0</v>
      </c>
      <c r="AJ205" s="42">
        <v>0</v>
      </c>
      <c r="AK205" s="42">
        <v>0</v>
      </c>
      <c r="AL205" s="42">
        <v>0</v>
      </c>
      <c r="AM205" s="42">
        <v>0</v>
      </c>
      <c r="AN205" s="42">
        <v>0</v>
      </c>
      <c r="AO205" s="42">
        <v>0</v>
      </c>
      <c r="AP205" s="42">
        <v>0</v>
      </c>
    </row>
    <row r="206" spans="1:42">
      <c r="A206" s="49" t="str">
        <f t="shared" ref="A206:A271" si="27">SUBSTITUTE(B206,"-","")</f>
        <v>53065080</v>
      </c>
      <c r="B206" s="50" t="s">
        <v>438</v>
      </c>
      <c r="C206" s="51"/>
      <c r="D206" s="52"/>
      <c r="E206" s="52" t="s">
        <v>439</v>
      </c>
      <c r="F206" s="53"/>
      <c r="G206" s="54">
        <f t="shared" si="21"/>
        <v>0</v>
      </c>
      <c r="H206" s="55"/>
      <c r="I206" s="55">
        <v>0</v>
      </c>
      <c r="J206" s="55">
        <f t="shared" si="22"/>
        <v>0</v>
      </c>
      <c r="K206" s="55">
        <f t="shared" si="23"/>
        <v>0</v>
      </c>
      <c r="L206" s="55">
        <v>0</v>
      </c>
      <c r="M206" s="55">
        <v>0</v>
      </c>
      <c r="N206" s="55">
        <f t="shared" si="24"/>
        <v>0</v>
      </c>
      <c r="O206" s="55">
        <v>0</v>
      </c>
      <c r="P206" s="55">
        <v>0</v>
      </c>
      <c r="Q206" s="55">
        <v>0</v>
      </c>
      <c r="R206" s="55">
        <v>0</v>
      </c>
      <c r="S206" s="55">
        <f t="shared" si="25"/>
        <v>0</v>
      </c>
      <c r="T206" s="55">
        <v>0</v>
      </c>
      <c r="U206" s="55">
        <v>0</v>
      </c>
      <c r="V206" s="55">
        <v>0</v>
      </c>
      <c r="W206" s="55">
        <v>0</v>
      </c>
      <c r="X206" s="55">
        <f t="shared" si="26"/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42">
        <v>0</v>
      </c>
      <c r="AE206" s="42">
        <v>0</v>
      </c>
      <c r="AF206" s="42">
        <v>0</v>
      </c>
      <c r="AG206" s="42">
        <v>0</v>
      </c>
      <c r="AH206" s="42">
        <v>0</v>
      </c>
      <c r="AI206" s="42">
        <v>0</v>
      </c>
      <c r="AJ206" s="42">
        <v>0</v>
      </c>
      <c r="AK206" s="42">
        <v>0</v>
      </c>
      <c r="AL206" s="42">
        <v>0</v>
      </c>
      <c r="AM206" s="42">
        <v>0</v>
      </c>
      <c r="AN206" s="42">
        <v>0</v>
      </c>
      <c r="AO206" s="42">
        <v>0</v>
      </c>
      <c r="AP206" s="42">
        <v>0</v>
      </c>
    </row>
    <row r="207" spans="1:42">
      <c r="A207" s="49" t="str">
        <f t="shared" si="27"/>
        <v>53065090</v>
      </c>
      <c r="B207" s="50" t="s">
        <v>440</v>
      </c>
      <c r="C207" s="51"/>
      <c r="D207" s="52"/>
      <c r="E207" s="52" t="s">
        <v>441</v>
      </c>
      <c r="F207" s="53"/>
      <c r="G207" s="54">
        <f t="shared" si="21"/>
        <v>0</v>
      </c>
      <c r="H207" s="55"/>
      <c r="I207" s="55">
        <v>0</v>
      </c>
      <c r="J207" s="55">
        <f t="shared" si="22"/>
        <v>0</v>
      </c>
      <c r="K207" s="55">
        <f t="shared" si="23"/>
        <v>0</v>
      </c>
      <c r="L207" s="55">
        <v>0</v>
      </c>
      <c r="M207" s="55">
        <v>0</v>
      </c>
      <c r="N207" s="55">
        <f t="shared" si="24"/>
        <v>0</v>
      </c>
      <c r="O207" s="55">
        <v>0</v>
      </c>
      <c r="P207" s="55">
        <v>0</v>
      </c>
      <c r="Q207" s="55">
        <v>0</v>
      </c>
      <c r="R207" s="55">
        <v>0</v>
      </c>
      <c r="S207" s="55">
        <f t="shared" si="25"/>
        <v>0</v>
      </c>
      <c r="T207" s="55">
        <v>0</v>
      </c>
      <c r="U207" s="55">
        <v>0</v>
      </c>
      <c r="V207" s="55">
        <v>0</v>
      </c>
      <c r="W207" s="55">
        <v>0</v>
      </c>
      <c r="X207" s="55">
        <f t="shared" si="26"/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42">
        <v>0</v>
      </c>
      <c r="AE207" s="42">
        <v>0</v>
      </c>
      <c r="AF207" s="42">
        <v>0</v>
      </c>
      <c r="AG207" s="42">
        <v>0</v>
      </c>
      <c r="AH207" s="42">
        <v>0</v>
      </c>
      <c r="AI207" s="42">
        <v>0</v>
      </c>
      <c r="AJ207" s="42">
        <v>0</v>
      </c>
      <c r="AK207" s="42">
        <v>0</v>
      </c>
      <c r="AL207" s="42">
        <v>0</v>
      </c>
      <c r="AM207" s="42">
        <v>0</v>
      </c>
      <c r="AN207" s="42">
        <v>0</v>
      </c>
      <c r="AO207" s="42">
        <v>0</v>
      </c>
      <c r="AP207" s="42">
        <v>0</v>
      </c>
    </row>
    <row r="208" spans="1:42">
      <c r="A208" s="49" t="str">
        <f t="shared" si="27"/>
        <v>53065990</v>
      </c>
      <c r="B208" s="50" t="s">
        <v>442</v>
      </c>
      <c r="C208" s="51"/>
      <c r="D208" s="52"/>
      <c r="E208" s="52" t="s">
        <v>443</v>
      </c>
      <c r="F208" s="53"/>
      <c r="G208" s="54">
        <f t="shared" si="21"/>
        <v>0</v>
      </c>
      <c r="H208" s="55"/>
      <c r="I208" s="55">
        <v>0</v>
      </c>
      <c r="J208" s="55">
        <f t="shared" si="22"/>
        <v>0</v>
      </c>
      <c r="K208" s="55">
        <f t="shared" si="23"/>
        <v>0</v>
      </c>
      <c r="L208" s="55">
        <v>0</v>
      </c>
      <c r="M208" s="55">
        <v>0</v>
      </c>
      <c r="N208" s="55">
        <f t="shared" si="24"/>
        <v>0</v>
      </c>
      <c r="O208" s="55">
        <v>0</v>
      </c>
      <c r="P208" s="55">
        <v>0</v>
      </c>
      <c r="Q208" s="55">
        <v>0</v>
      </c>
      <c r="R208" s="55">
        <v>0</v>
      </c>
      <c r="S208" s="55">
        <f t="shared" si="25"/>
        <v>0</v>
      </c>
      <c r="T208" s="55">
        <v>0</v>
      </c>
      <c r="U208" s="55">
        <v>0</v>
      </c>
      <c r="V208" s="55">
        <v>0</v>
      </c>
      <c r="W208" s="55">
        <v>0</v>
      </c>
      <c r="X208" s="55">
        <f t="shared" si="26"/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0</v>
      </c>
      <c r="AD208" s="42">
        <v>0</v>
      </c>
      <c r="AE208" s="42">
        <v>0</v>
      </c>
      <c r="AF208" s="42">
        <v>0</v>
      </c>
      <c r="AG208" s="42">
        <v>0</v>
      </c>
      <c r="AH208" s="42">
        <v>0</v>
      </c>
      <c r="AI208" s="42">
        <v>0</v>
      </c>
      <c r="AJ208" s="42">
        <v>0</v>
      </c>
      <c r="AK208" s="42">
        <v>0</v>
      </c>
      <c r="AL208" s="42">
        <v>0</v>
      </c>
      <c r="AM208" s="42">
        <v>0</v>
      </c>
      <c r="AN208" s="42">
        <v>0</v>
      </c>
      <c r="AO208" s="42">
        <v>0</v>
      </c>
      <c r="AP208" s="42">
        <v>0</v>
      </c>
    </row>
    <row r="209" spans="1:42">
      <c r="A209" s="49" t="str">
        <f t="shared" si="27"/>
        <v/>
      </c>
      <c r="B209" s="50"/>
      <c r="C209" s="51"/>
      <c r="D209" s="45" t="s">
        <v>444</v>
      </c>
      <c r="E209" s="52"/>
      <c r="F209" s="53"/>
      <c r="G209" s="54">
        <f t="shared" si="21"/>
        <v>0</v>
      </c>
      <c r="H209" s="55"/>
      <c r="I209" s="55">
        <v>0</v>
      </c>
      <c r="J209" s="55">
        <f t="shared" si="22"/>
        <v>0</v>
      </c>
      <c r="K209" s="41">
        <f t="shared" si="23"/>
        <v>0</v>
      </c>
      <c r="L209" s="41"/>
      <c r="M209" s="41"/>
      <c r="N209" s="41">
        <f t="shared" si="24"/>
        <v>0</v>
      </c>
      <c r="O209" s="41"/>
      <c r="P209" s="41"/>
      <c r="Q209" s="41"/>
      <c r="R209" s="41"/>
      <c r="S209" s="41">
        <f t="shared" si="25"/>
        <v>0</v>
      </c>
      <c r="T209" s="41"/>
      <c r="U209" s="41"/>
      <c r="V209" s="41"/>
      <c r="W209" s="55"/>
      <c r="X209" s="41">
        <f t="shared" si="26"/>
        <v>0</v>
      </c>
      <c r="Y209" s="41">
        <v>0</v>
      </c>
      <c r="Z209" s="41">
        <v>0</v>
      </c>
      <c r="AA209" s="41">
        <v>0</v>
      </c>
      <c r="AB209" s="41">
        <v>0</v>
      </c>
      <c r="AC209" s="55">
        <v>0</v>
      </c>
      <c r="AD209" s="42">
        <v>0</v>
      </c>
      <c r="AE209" s="42">
        <v>0</v>
      </c>
      <c r="AF209" s="42">
        <v>0</v>
      </c>
      <c r="AG209" s="42">
        <v>0</v>
      </c>
      <c r="AH209" s="42">
        <v>0</v>
      </c>
      <c r="AI209" s="42">
        <v>0</v>
      </c>
      <c r="AJ209" s="42">
        <v>0</v>
      </c>
      <c r="AK209" s="42">
        <v>0</v>
      </c>
      <c r="AL209" s="42">
        <v>0</v>
      </c>
      <c r="AM209" s="42">
        <v>0</v>
      </c>
      <c r="AN209" s="42">
        <v>0</v>
      </c>
      <c r="AO209" s="42">
        <v>0</v>
      </c>
      <c r="AP209" s="42">
        <v>0</v>
      </c>
    </row>
    <row r="210" spans="1:42">
      <c r="A210" s="49" t="str">
        <f t="shared" si="27"/>
        <v>53066010</v>
      </c>
      <c r="B210" s="50" t="s">
        <v>445</v>
      </c>
      <c r="C210" s="51"/>
      <c r="D210" s="52"/>
      <c r="E210" s="52" t="s">
        <v>446</v>
      </c>
      <c r="F210" s="53"/>
      <c r="G210" s="54">
        <f t="shared" si="21"/>
        <v>0</v>
      </c>
      <c r="H210" s="55"/>
      <c r="I210" s="55">
        <v>0</v>
      </c>
      <c r="J210" s="55">
        <f t="shared" si="22"/>
        <v>0</v>
      </c>
      <c r="K210" s="55">
        <f t="shared" si="23"/>
        <v>0</v>
      </c>
      <c r="L210" s="55">
        <v>0</v>
      </c>
      <c r="M210" s="55">
        <v>0</v>
      </c>
      <c r="N210" s="55">
        <f t="shared" si="24"/>
        <v>0</v>
      </c>
      <c r="O210" s="55">
        <v>0</v>
      </c>
      <c r="P210" s="55">
        <v>0</v>
      </c>
      <c r="Q210" s="55">
        <v>0</v>
      </c>
      <c r="R210" s="55">
        <v>0</v>
      </c>
      <c r="S210" s="55">
        <f t="shared" si="25"/>
        <v>0</v>
      </c>
      <c r="T210" s="55">
        <v>0</v>
      </c>
      <c r="U210" s="55">
        <v>0</v>
      </c>
      <c r="V210" s="55">
        <v>0</v>
      </c>
      <c r="W210" s="55">
        <v>0</v>
      </c>
      <c r="X210" s="55">
        <f t="shared" si="26"/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42">
        <v>0</v>
      </c>
      <c r="AE210" s="42">
        <v>0</v>
      </c>
      <c r="AF210" s="42">
        <v>0</v>
      </c>
      <c r="AG210" s="42">
        <v>0</v>
      </c>
      <c r="AH210" s="42">
        <v>0</v>
      </c>
      <c r="AI210" s="42">
        <v>0</v>
      </c>
      <c r="AJ210" s="42">
        <v>0</v>
      </c>
      <c r="AK210" s="42">
        <v>0</v>
      </c>
      <c r="AL210" s="42">
        <v>0</v>
      </c>
      <c r="AM210" s="42">
        <v>0</v>
      </c>
      <c r="AN210" s="42">
        <v>0</v>
      </c>
      <c r="AO210" s="42">
        <v>0</v>
      </c>
      <c r="AP210" s="42">
        <v>0</v>
      </c>
    </row>
    <row r="211" spans="1:42">
      <c r="A211" s="49" t="str">
        <f t="shared" si="27"/>
        <v>53066020</v>
      </c>
      <c r="B211" s="50" t="s">
        <v>447</v>
      </c>
      <c r="C211" s="51"/>
      <c r="D211" s="52"/>
      <c r="E211" s="52" t="s">
        <v>448</v>
      </c>
      <c r="F211" s="53"/>
      <c r="G211" s="54">
        <f t="shared" si="21"/>
        <v>0</v>
      </c>
      <c r="H211" s="55"/>
      <c r="I211" s="55">
        <v>0</v>
      </c>
      <c r="J211" s="55">
        <f t="shared" si="22"/>
        <v>0</v>
      </c>
      <c r="K211" s="55">
        <f t="shared" si="23"/>
        <v>0</v>
      </c>
      <c r="L211" s="55">
        <v>0</v>
      </c>
      <c r="M211" s="55">
        <v>0</v>
      </c>
      <c r="N211" s="55">
        <f t="shared" si="24"/>
        <v>0</v>
      </c>
      <c r="O211" s="55">
        <v>0</v>
      </c>
      <c r="P211" s="55">
        <v>0</v>
      </c>
      <c r="Q211" s="55">
        <v>0</v>
      </c>
      <c r="R211" s="55">
        <v>0</v>
      </c>
      <c r="S211" s="55">
        <f t="shared" si="25"/>
        <v>0</v>
      </c>
      <c r="T211" s="55">
        <v>0</v>
      </c>
      <c r="U211" s="55">
        <v>0</v>
      </c>
      <c r="V211" s="55">
        <v>0</v>
      </c>
      <c r="W211" s="55">
        <v>0</v>
      </c>
      <c r="X211" s="55">
        <f t="shared" si="26"/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42">
        <v>0</v>
      </c>
      <c r="AE211" s="42">
        <v>0</v>
      </c>
      <c r="AF211" s="42">
        <v>0</v>
      </c>
      <c r="AG211" s="42">
        <v>0</v>
      </c>
      <c r="AH211" s="42">
        <v>0</v>
      </c>
      <c r="AI211" s="42">
        <v>0</v>
      </c>
      <c r="AJ211" s="42">
        <v>0</v>
      </c>
      <c r="AK211" s="42">
        <v>0</v>
      </c>
      <c r="AL211" s="42">
        <v>0</v>
      </c>
      <c r="AM211" s="42">
        <v>0</v>
      </c>
      <c r="AN211" s="42">
        <v>0</v>
      </c>
      <c r="AO211" s="42">
        <v>0</v>
      </c>
      <c r="AP211" s="42">
        <v>0</v>
      </c>
    </row>
    <row r="212" spans="1:42">
      <c r="A212" s="49" t="str">
        <f t="shared" si="27"/>
        <v>53066030</v>
      </c>
      <c r="B212" s="50" t="s">
        <v>449</v>
      </c>
      <c r="C212" s="51"/>
      <c r="D212" s="52"/>
      <c r="E212" s="52" t="s">
        <v>450</v>
      </c>
      <c r="F212" s="53"/>
      <c r="G212" s="54">
        <f t="shared" si="21"/>
        <v>0</v>
      </c>
      <c r="H212" s="55"/>
      <c r="I212" s="55">
        <v>0</v>
      </c>
      <c r="J212" s="55">
        <f t="shared" si="22"/>
        <v>0</v>
      </c>
      <c r="K212" s="55">
        <f t="shared" si="23"/>
        <v>0</v>
      </c>
      <c r="L212" s="55">
        <v>0</v>
      </c>
      <c r="M212" s="55">
        <v>0</v>
      </c>
      <c r="N212" s="55">
        <f t="shared" si="24"/>
        <v>0</v>
      </c>
      <c r="O212" s="55">
        <v>0</v>
      </c>
      <c r="P212" s="55">
        <v>0</v>
      </c>
      <c r="Q212" s="55">
        <v>0</v>
      </c>
      <c r="R212" s="55">
        <v>0</v>
      </c>
      <c r="S212" s="55">
        <f t="shared" si="25"/>
        <v>0</v>
      </c>
      <c r="T212" s="55">
        <v>0</v>
      </c>
      <c r="U212" s="55">
        <v>0</v>
      </c>
      <c r="V212" s="55">
        <v>0</v>
      </c>
      <c r="W212" s="55">
        <v>0</v>
      </c>
      <c r="X212" s="55">
        <f t="shared" si="26"/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42">
        <v>0</v>
      </c>
      <c r="AE212" s="42">
        <v>0</v>
      </c>
      <c r="AF212" s="42">
        <v>0</v>
      </c>
      <c r="AG212" s="42">
        <v>0</v>
      </c>
      <c r="AH212" s="42">
        <v>0</v>
      </c>
      <c r="AI212" s="42">
        <v>0</v>
      </c>
      <c r="AJ212" s="42">
        <v>0</v>
      </c>
      <c r="AK212" s="42">
        <v>0</v>
      </c>
      <c r="AL212" s="42">
        <v>0</v>
      </c>
      <c r="AM212" s="42">
        <v>0</v>
      </c>
      <c r="AN212" s="42">
        <v>0</v>
      </c>
      <c r="AO212" s="42">
        <v>0</v>
      </c>
      <c r="AP212" s="42">
        <v>0</v>
      </c>
    </row>
    <row r="213" spans="1:42">
      <c r="A213" s="49" t="str">
        <f t="shared" si="27"/>
        <v>53066040</v>
      </c>
      <c r="B213" s="50" t="s">
        <v>451</v>
      </c>
      <c r="C213" s="51"/>
      <c r="D213" s="52"/>
      <c r="E213" s="52" t="s">
        <v>452</v>
      </c>
      <c r="F213" s="53"/>
      <c r="G213" s="54">
        <f t="shared" si="21"/>
        <v>0</v>
      </c>
      <c r="H213" s="55"/>
      <c r="I213" s="55">
        <v>0</v>
      </c>
      <c r="J213" s="55">
        <f t="shared" si="22"/>
        <v>0</v>
      </c>
      <c r="K213" s="55">
        <f t="shared" si="23"/>
        <v>0</v>
      </c>
      <c r="L213" s="55">
        <v>0</v>
      </c>
      <c r="M213" s="55">
        <v>0</v>
      </c>
      <c r="N213" s="55">
        <f t="shared" si="24"/>
        <v>0</v>
      </c>
      <c r="O213" s="55">
        <v>0</v>
      </c>
      <c r="P213" s="55">
        <v>0</v>
      </c>
      <c r="Q213" s="55">
        <v>0</v>
      </c>
      <c r="R213" s="55">
        <v>0</v>
      </c>
      <c r="S213" s="55">
        <f t="shared" si="25"/>
        <v>0</v>
      </c>
      <c r="T213" s="55">
        <v>0</v>
      </c>
      <c r="U213" s="55">
        <v>0</v>
      </c>
      <c r="V213" s="55">
        <v>0</v>
      </c>
      <c r="W213" s="55">
        <v>0</v>
      </c>
      <c r="X213" s="55">
        <f t="shared" si="26"/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42">
        <v>0</v>
      </c>
      <c r="AE213" s="42">
        <v>0</v>
      </c>
      <c r="AF213" s="42">
        <v>0</v>
      </c>
      <c r="AG213" s="42">
        <v>0</v>
      </c>
      <c r="AH213" s="42">
        <v>0</v>
      </c>
      <c r="AI213" s="42">
        <v>0</v>
      </c>
      <c r="AJ213" s="42">
        <v>0</v>
      </c>
      <c r="AK213" s="42">
        <v>0</v>
      </c>
      <c r="AL213" s="42">
        <v>0</v>
      </c>
      <c r="AM213" s="42">
        <v>0</v>
      </c>
      <c r="AN213" s="42">
        <v>0</v>
      </c>
      <c r="AO213" s="42">
        <v>0</v>
      </c>
      <c r="AP213" s="42">
        <v>0</v>
      </c>
    </row>
    <row r="214" spans="1:42">
      <c r="A214" s="49" t="str">
        <f t="shared" si="27"/>
        <v/>
      </c>
      <c r="B214" s="63"/>
      <c r="C214" s="69"/>
      <c r="D214" s="65" t="s">
        <v>453</v>
      </c>
      <c r="E214" s="66"/>
      <c r="F214" s="67"/>
      <c r="G214" s="54">
        <f t="shared" si="21"/>
        <v>0</v>
      </c>
      <c r="H214" s="62"/>
      <c r="I214" s="62">
        <v>0</v>
      </c>
      <c r="J214" s="62">
        <f t="shared" si="22"/>
        <v>0</v>
      </c>
      <c r="K214" s="68">
        <f t="shared" si="23"/>
        <v>0</v>
      </c>
      <c r="L214" s="68"/>
      <c r="M214" s="68"/>
      <c r="N214" s="68">
        <f t="shared" si="24"/>
        <v>0</v>
      </c>
      <c r="O214" s="68"/>
      <c r="P214" s="68"/>
      <c r="Q214" s="68"/>
      <c r="R214" s="68"/>
      <c r="S214" s="68">
        <f t="shared" si="25"/>
        <v>0</v>
      </c>
      <c r="T214" s="68"/>
      <c r="U214" s="68"/>
      <c r="V214" s="68"/>
      <c r="W214" s="55"/>
      <c r="X214" s="68">
        <f t="shared" si="26"/>
        <v>0</v>
      </c>
      <c r="Y214" s="68">
        <v>0</v>
      </c>
      <c r="Z214" s="68">
        <v>0</v>
      </c>
      <c r="AA214" s="68">
        <v>0</v>
      </c>
      <c r="AB214" s="68">
        <v>0</v>
      </c>
      <c r="AC214" s="55">
        <v>0</v>
      </c>
      <c r="AD214" s="42">
        <v>0</v>
      </c>
      <c r="AE214" s="42">
        <v>0</v>
      </c>
      <c r="AF214" s="42">
        <v>0</v>
      </c>
      <c r="AG214" s="42">
        <v>0</v>
      </c>
      <c r="AH214" s="42">
        <v>0</v>
      </c>
      <c r="AI214" s="42">
        <v>0</v>
      </c>
      <c r="AJ214" s="42">
        <v>0</v>
      </c>
      <c r="AK214" s="42">
        <v>0</v>
      </c>
      <c r="AL214" s="42">
        <v>0</v>
      </c>
      <c r="AM214" s="42">
        <v>0</v>
      </c>
      <c r="AN214" s="42">
        <v>0</v>
      </c>
      <c r="AO214" s="42">
        <v>0</v>
      </c>
      <c r="AP214" s="42">
        <v>0</v>
      </c>
    </row>
    <row r="215" spans="1:42">
      <c r="A215" s="49" t="str">
        <f t="shared" si="27"/>
        <v>53069020</v>
      </c>
      <c r="B215" s="50" t="s">
        <v>454</v>
      </c>
      <c r="C215" s="51"/>
      <c r="D215" s="52"/>
      <c r="E215" s="52" t="s">
        <v>455</v>
      </c>
      <c r="F215" s="53"/>
      <c r="G215" s="54">
        <f t="shared" si="21"/>
        <v>0</v>
      </c>
      <c r="H215" s="55">
        <v>1000000</v>
      </c>
      <c r="I215" s="55">
        <v>1000000</v>
      </c>
      <c r="J215" s="55">
        <f t="shared" si="22"/>
        <v>0</v>
      </c>
      <c r="K215" s="55">
        <f t="shared" si="23"/>
        <v>1000000</v>
      </c>
      <c r="L215" s="55">
        <v>0</v>
      </c>
      <c r="M215" s="55">
        <v>0</v>
      </c>
      <c r="N215" s="55">
        <f t="shared" si="24"/>
        <v>0</v>
      </c>
      <c r="O215" s="55">
        <v>0</v>
      </c>
      <c r="P215" s="55">
        <v>0</v>
      </c>
      <c r="Q215" s="55">
        <v>0</v>
      </c>
      <c r="R215" s="55">
        <v>0</v>
      </c>
      <c r="S215" s="55">
        <f t="shared" si="25"/>
        <v>664000</v>
      </c>
      <c r="T215" s="55">
        <v>0</v>
      </c>
      <c r="U215" s="55">
        <v>664000</v>
      </c>
      <c r="V215" s="55">
        <v>0</v>
      </c>
      <c r="W215" s="55">
        <v>0</v>
      </c>
      <c r="X215" s="55">
        <f t="shared" si="26"/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24000</v>
      </c>
      <c r="AD215" s="42">
        <v>24000</v>
      </c>
      <c r="AE215" s="42">
        <v>24000</v>
      </c>
      <c r="AF215" s="42">
        <v>24000</v>
      </c>
      <c r="AG215" s="42">
        <v>24000</v>
      </c>
      <c r="AH215" s="42">
        <v>24000</v>
      </c>
      <c r="AI215" s="42">
        <v>24000</v>
      </c>
      <c r="AJ215" s="42">
        <v>24000</v>
      </c>
      <c r="AK215" s="42">
        <v>24000</v>
      </c>
      <c r="AL215" s="42">
        <v>24000</v>
      </c>
      <c r="AM215" s="42">
        <v>24000</v>
      </c>
      <c r="AN215" s="42">
        <v>24000</v>
      </c>
      <c r="AO215" s="42">
        <v>24000</v>
      </c>
      <c r="AP215" s="42">
        <v>24000</v>
      </c>
    </row>
    <row r="216" spans="1:42">
      <c r="A216" s="49" t="str">
        <f t="shared" si="27"/>
        <v>53069030</v>
      </c>
      <c r="B216" s="50" t="s">
        <v>456</v>
      </c>
      <c r="C216" s="51"/>
      <c r="D216" s="52"/>
      <c r="E216" s="52" t="s">
        <v>457</v>
      </c>
      <c r="F216" s="53"/>
      <c r="G216" s="54">
        <f t="shared" si="21"/>
        <v>0</v>
      </c>
      <c r="H216" s="55">
        <v>5435000</v>
      </c>
      <c r="I216" s="55">
        <v>5435000</v>
      </c>
      <c r="J216" s="55">
        <f t="shared" si="22"/>
        <v>0</v>
      </c>
      <c r="K216" s="55">
        <f t="shared" si="23"/>
        <v>5435000</v>
      </c>
      <c r="L216" s="55">
        <v>0</v>
      </c>
      <c r="M216" s="55">
        <v>0</v>
      </c>
      <c r="N216" s="55">
        <f t="shared" si="24"/>
        <v>5235000</v>
      </c>
      <c r="O216" s="55">
        <v>0</v>
      </c>
      <c r="P216" s="55">
        <v>0</v>
      </c>
      <c r="Q216" s="55">
        <v>0</v>
      </c>
      <c r="R216" s="55">
        <v>5235000</v>
      </c>
      <c r="S216" s="55">
        <f t="shared" si="25"/>
        <v>200000</v>
      </c>
      <c r="T216" s="55">
        <v>50000</v>
      </c>
      <c r="U216" s="55">
        <v>50000</v>
      </c>
      <c r="V216" s="55">
        <v>50000</v>
      </c>
      <c r="W216" s="55">
        <v>50000</v>
      </c>
      <c r="X216" s="55">
        <f t="shared" si="26"/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42">
        <v>0</v>
      </c>
      <c r="AE216" s="42">
        <v>0</v>
      </c>
      <c r="AF216" s="42">
        <v>0</v>
      </c>
      <c r="AG216" s="42">
        <v>0</v>
      </c>
      <c r="AH216" s="42">
        <v>0</v>
      </c>
      <c r="AI216" s="42">
        <v>0</v>
      </c>
      <c r="AJ216" s="42">
        <v>0</v>
      </c>
      <c r="AK216" s="42">
        <v>0</v>
      </c>
      <c r="AL216" s="42">
        <v>0</v>
      </c>
      <c r="AM216" s="42">
        <v>0</v>
      </c>
      <c r="AN216" s="42">
        <v>0</v>
      </c>
      <c r="AO216" s="42">
        <v>0</v>
      </c>
      <c r="AP216" s="42">
        <v>0</v>
      </c>
    </row>
    <row r="217" spans="1:42">
      <c r="A217" s="49" t="str">
        <f t="shared" si="27"/>
        <v>53069040</v>
      </c>
      <c r="B217" s="73" t="s">
        <v>458</v>
      </c>
      <c r="C217" s="83"/>
      <c r="D217" s="76"/>
      <c r="E217" s="76" t="s">
        <v>459</v>
      </c>
      <c r="F217" s="77"/>
      <c r="G217" s="54">
        <f t="shared" si="21"/>
        <v>0</v>
      </c>
      <c r="H217" s="78">
        <v>0</v>
      </c>
      <c r="I217" s="78">
        <v>0</v>
      </c>
      <c r="J217" s="78">
        <f t="shared" si="22"/>
        <v>0</v>
      </c>
      <c r="K217" s="78">
        <f t="shared" si="23"/>
        <v>0</v>
      </c>
      <c r="L217" s="78">
        <v>0</v>
      </c>
      <c r="M217" s="78">
        <v>0</v>
      </c>
      <c r="N217" s="78">
        <f t="shared" si="24"/>
        <v>0</v>
      </c>
      <c r="O217" s="78">
        <v>0</v>
      </c>
      <c r="P217" s="78">
        <v>0</v>
      </c>
      <c r="Q217" s="78">
        <v>0</v>
      </c>
      <c r="R217" s="78">
        <v>0</v>
      </c>
      <c r="S217" s="78">
        <f t="shared" si="25"/>
        <v>0</v>
      </c>
      <c r="T217" s="78">
        <v>0</v>
      </c>
      <c r="U217" s="78">
        <v>0</v>
      </c>
      <c r="V217" s="78">
        <v>0</v>
      </c>
      <c r="W217" s="55">
        <v>0</v>
      </c>
      <c r="X217" s="78">
        <f t="shared" si="26"/>
        <v>0</v>
      </c>
      <c r="Y217" s="78">
        <v>0</v>
      </c>
      <c r="Z217" s="78">
        <v>0</v>
      </c>
      <c r="AA217" s="78">
        <v>0</v>
      </c>
      <c r="AB217" s="78">
        <v>0</v>
      </c>
      <c r="AC217" s="55">
        <v>0</v>
      </c>
      <c r="AD217" s="42">
        <v>0</v>
      </c>
      <c r="AE217" s="42">
        <v>0</v>
      </c>
      <c r="AF217" s="42">
        <v>0</v>
      </c>
      <c r="AG217" s="42">
        <v>0</v>
      </c>
      <c r="AH217" s="42">
        <v>0</v>
      </c>
      <c r="AI217" s="42">
        <v>0</v>
      </c>
      <c r="AJ217" s="42">
        <v>0</v>
      </c>
      <c r="AK217" s="42">
        <v>0</v>
      </c>
      <c r="AL217" s="42">
        <v>0</v>
      </c>
      <c r="AM217" s="42">
        <v>0</v>
      </c>
      <c r="AN217" s="42">
        <v>0</v>
      </c>
      <c r="AO217" s="42">
        <v>0</v>
      </c>
      <c r="AP217" s="42">
        <v>0</v>
      </c>
    </row>
    <row r="218" spans="1:42">
      <c r="A218" s="49" t="str">
        <f t="shared" si="27"/>
        <v>53069060</v>
      </c>
      <c r="B218" s="50" t="s">
        <v>460</v>
      </c>
      <c r="C218" s="51"/>
      <c r="D218" s="52"/>
      <c r="E218" s="52" t="s">
        <v>461</v>
      </c>
      <c r="F218" s="53"/>
      <c r="G218" s="54">
        <f t="shared" si="21"/>
        <v>0</v>
      </c>
      <c r="H218" s="55">
        <v>25000</v>
      </c>
      <c r="I218" s="55">
        <v>25000</v>
      </c>
      <c r="J218" s="55">
        <f t="shared" si="22"/>
        <v>0</v>
      </c>
      <c r="K218" s="55">
        <f t="shared" si="23"/>
        <v>25000</v>
      </c>
      <c r="L218" s="55">
        <v>0</v>
      </c>
      <c r="M218" s="55">
        <v>1000</v>
      </c>
      <c r="N218" s="55">
        <f t="shared" si="24"/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f t="shared" si="25"/>
        <v>10000</v>
      </c>
      <c r="T218" s="55">
        <v>0</v>
      </c>
      <c r="U218" s="55">
        <v>0</v>
      </c>
      <c r="V218" s="55">
        <v>10000</v>
      </c>
      <c r="W218" s="55">
        <v>0</v>
      </c>
      <c r="X218" s="55">
        <f t="shared" si="26"/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1000</v>
      </c>
      <c r="AD218" s="42">
        <v>1000</v>
      </c>
      <c r="AE218" s="42">
        <v>1000</v>
      </c>
      <c r="AF218" s="42">
        <v>1000</v>
      </c>
      <c r="AG218" s="42">
        <v>1000</v>
      </c>
      <c r="AH218" s="42">
        <v>1000</v>
      </c>
      <c r="AI218" s="42">
        <v>1000</v>
      </c>
      <c r="AJ218" s="42">
        <v>1000</v>
      </c>
      <c r="AK218" s="42">
        <v>1000</v>
      </c>
      <c r="AL218" s="42">
        <v>1000</v>
      </c>
      <c r="AM218" s="42">
        <v>1000</v>
      </c>
      <c r="AN218" s="42">
        <v>1000</v>
      </c>
      <c r="AO218" s="42">
        <v>1000</v>
      </c>
      <c r="AP218" s="42">
        <v>1000</v>
      </c>
    </row>
    <row r="219" spans="1:42">
      <c r="A219" s="49" t="str">
        <f t="shared" si="27"/>
        <v>53069070</v>
      </c>
      <c r="B219" s="50" t="s">
        <v>462</v>
      </c>
      <c r="C219" s="51"/>
      <c r="D219" s="52"/>
      <c r="E219" s="52" t="s">
        <v>463</v>
      </c>
      <c r="F219" s="53"/>
      <c r="G219" s="54">
        <f t="shared" si="21"/>
        <v>0</v>
      </c>
      <c r="H219" s="55">
        <v>3336000</v>
      </c>
      <c r="I219" s="55">
        <v>3336000</v>
      </c>
      <c r="J219" s="55">
        <f t="shared" si="22"/>
        <v>0</v>
      </c>
      <c r="K219" s="55">
        <f t="shared" si="23"/>
        <v>3336000</v>
      </c>
      <c r="L219" s="55">
        <v>0</v>
      </c>
      <c r="M219" s="55">
        <v>120000</v>
      </c>
      <c r="N219" s="55">
        <f t="shared" si="24"/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f t="shared" si="25"/>
        <v>60000</v>
      </c>
      <c r="T219" s="55">
        <v>0</v>
      </c>
      <c r="U219" s="55">
        <v>0</v>
      </c>
      <c r="V219" s="55">
        <v>60000</v>
      </c>
      <c r="W219" s="55">
        <v>0</v>
      </c>
      <c r="X219" s="55">
        <f t="shared" si="26"/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80000</v>
      </c>
      <c r="AD219" s="42">
        <v>195000</v>
      </c>
      <c r="AE219" s="42">
        <v>150000</v>
      </c>
      <c r="AF219" s="42">
        <v>1000000</v>
      </c>
      <c r="AG219" s="42">
        <v>106000</v>
      </c>
      <c r="AH219" s="42">
        <v>170000</v>
      </c>
      <c r="AI219" s="42">
        <v>180000</v>
      </c>
      <c r="AJ219" s="42">
        <v>180000</v>
      </c>
      <c r="AK219" s="42">
        <v>150000</v>
      </c>
      <c r="AL219" s="42">
        <v>180000</v>
      </c>
      <c r="AM219" s="42">
        <v>115000</v>
      </c>
      <c r="AN219" s="42">
        <v>170000</v>
      </c>
      <c r="AO219" s="42">
        <v>280000</v>
      </c>
      <c r="AP219" s="42">
        <v>200000</v>
      </c>
    </row>
    <row r="220" spans="1:42">
      <c r="A220" s="49" t="str">
        <f t="shared" si="27"/>
        <v>53069080</v>
      </c>
      <c r="B220" s="50" t="s">
        <v>464</v>
      </c>
      <c r="C220" s="51"/>
      <c r="D220" s="52"/>
      <c r="E220" s="52" t="s">
        <v>465</v>
      </c>
      <c r="F220" s="53"/>
      <c r="G220" s="54">
        <f t="shared" si="21"/>
        <v>0</v>
      </c>
      <c r="H220" s="55">
        <v>400000</v>
      </c>
      <c r="I220" s="55">
        <v>400000</v>
      </c>
      <c r="J220" s="55">
        <f t="shared" si="22"/>
        <v>0</v>
      </c>
      <c r="K220" s="55">
        <f t="shared" si="23"/>
        <v>400000</v>
      </c>
      <c r="L220" s="55">
        <v>0</v>
      </c>
      <c r="M220" s="55">
        <v>400000</v>
      </c>
      <c r="N220" s="55">
        <f t="shared" si="24"/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f t="shared" si="25"/>
        <v>0</v>
      </c>
      <c r="T220" s="55">
        <v>0</v>
      </c>
      <c r="U220" s="55">
        <v>0</v>
      </c>
      <c r="V220" s="55">
        <v>0</v>
      </c>
      <c r="W220" s="55">
        <v>0</v>
      </c>
      <c r="X220" s="55">
        <f t="shared" si="26"/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42">
        <v>0</v>
      </c>
      <c r="AE220" s="42">
        <v>0</v>
      </c>
      <c r="AF220" s="42">
        <v>0</v>
      </c>
      <c r="AG220" s="42">
        <v>0</v>
      </c>
      <c r="AH220" s="42">
        <v>0</v>
      </c>
      <c r="AI220" s="42">
        <v>0</v>
      </c>
      <c r="AJ220" s="42">
        <v>0</v>
      </c>
      <c r="AK220" s="42">
        <v>0</v>
      </c>
      <c r="AL220" s="42">
        <v>0</v>
      </c>
      <c r="AM220" s="42">
        <v>0</v>
      </c>
      <c r="AN220" s="42">
        <v>0</v>
      </c>
      <c r="AO220" s="42">
        <v>0</v>
      </c>
      <c r="AP220" s="42">
        <v>0</v>
      </c>
    </row>
    <row r="221" spans="1:42">
      <c r="A221" s="49" t="str">
        <f t="shared" si="27"/>
        <v>53069090</v>
      </c>
      <c r="B221" s="50" t="s">
        <v>466</v>
      </c>
      <c r="C221" s="51"/>
      <c r="D221" s="52"/>
      <c r="E221" s="52" t="s">
        <v>467</v>
      </c>
      <c r="F221" s="53"/>
      <c r="G221" s="54">
        <f t="shared" si="21"/>
        <v>0</v>
      </c>
      <c r="H221" s="55"/>
      <c r="I221" s="55">
        <v>0</v>
      </c>
      <c r="J221" s="55">
        <f t="shared" si="22"/>
        <v>0</v>
      </c>
      <c r="K221" s="55">
        <f t="shared" si="23"/>
        <v>0</v>
      </c>
      <c r="L221" s="55">
        <v>0</v>
      </c>
      <c r="M221" s="55">
        <v>0</v>
      </c>
      <c r="N221" s="55">
        <f t="shared" si="24"/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f t="shared" si="25"/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f t="shared" si="26"/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42">
        <v>0</v>
      </c>
      <c r="AE221" s="42">
        <v>0</v>
      </c>
      <c r="AF221" s="42">
        <v>0</v>
      </c>
      <c r="AG221" s="42">
        <v>0</v>
      </c>
      <c r="AH221" s="42">
        <v>0</v>
      </c>
      <c r="AI221" s="42">
        <v>0</v>
      </c>
      <c r="AJ221" s="42">
        <v>0</v>
      </c>
      <c r="AK221" s="42">
        <v>0</v>
      </c>
      <c r="AL221" s="42">
        <v>0</v>
      </c>
      <c r="AM221" s="42">
        <v>0</v>
      </c>
      <c r="AN221" s="42">
        <v>0</v>
      </c>
      <c r="AO221" s="42">
        <v>0</v>
      </c>
      <c r="AP221" s="42">
        <v>0</v>
      </c>
    </row>
    <row r="222" spans="1:42">
      <c r="A222" s="49" t="str">
        <f t="shared" si="27"/>
        <v>53069100</v>
      </c>
      <c r="B222" s="50" t="s">
        <v>468</v>
      </c>
      <c r="C222" s="51"/>
      <c r="D222" s="52"/>
      <c r="E222" s="52" t="s">
        <v>469</v>
      </c>
      <c r="F222" s="53"/>
      <c r="G222" s="54">
        <f t="shared" si="21"/>
        <v>0</v>
      </c>
      <c r="H222" s="55"/>
      <c r="I222" s="55">
        <v>0</v>
      </c>
      <c r="J222" s="55">
        <f t="shared" si="22"/>
        <v>0</v>
      </c>
      <c r="K222" s="55">
        <f t="shared" si="23"/>
        <v>0</v>
      </c>
      <c r="L222" s="55">
        <v>0</v>
      </c>
      <c r="M222" s="55">
        <v>0</v>
      </c>
      <c r="N222" s="55">
        <f t="shared" si="24"/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f t="shared" si="25"/>
        <v>0</v>
      </c>
      <c r="T222" s="55">
        <v>0</v>
      </c>
      <c r="U222" s="55">
        <v>0</v>
      </c>
      <c r="V222" s="55">
        <v>0</v>
      </c>
      <c r="W222" s="55">
        <v>0</v>
      </c>
      <c r="X222" s="55">
        <f t="shared" si="26"/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42">
        <v>0</v>
      </c>
      <c r="AE222" s="42">
        <v>0</v>
      </c>
      <c r="AF222" s="42">
        <v>0</v>
      </c>
      <c r="AG222" s="42">
        <v>0</v>
      </c>
      <c r="AH222" s="42">
        <v>0</v>
      </c>
      <c r="AI222" s="42">
        <v>0</v>
      </c>
      <c r="AJ222" s="42">
        <v>0</v>
      </c>
      <c r="AK222" s="42">
        <v>0</v>
      </c>
      <c r="AL222" s="42">
        <v>0</v>
      </c>
      <c r="AM222" s="42">
        <v>0</v>
      </c>
      <c r="AN222" s="42">
        <v>0</v>
      </c>
      <c r="AO222" s="42">
        <v>0</v>
      </c>
      <c r="AP222" s="42">
        <v>0</v>
      </c>
    </row>
    <row r="223" spans="1:42">
      <c r="A223" s="49" t="str">
        <f t="shared" si="27"/>
        <v>53069110</v>
      </c>
      <c r="B223" s="50" t="s">
        <v>470</v>
      </c>
      <c r="C223" s="51"/>
      <c r="D223" s="52"/>
      <c r="E223" s="52" t="s">
        <v>471</v>
      </c>
      <c r="F223" s="53"/>
      <c r="G223" s="54">
        <f t="shared" si="21"/>
        <v>0</v>
      </c>
      <c r="H223" s="55">
        <v>300000</v>
      </c>
      <c r="I223" s="55">
        <v>300000</v>
      </c>
      <c r="J223" s="55">
        <f t="shared" si="22"/>
        <v>0</v>
      </c>
      <c r="K223" s="55">
        <f t="shared" si="23"/>
        <v>300000</v>
      </c>
      <c r="L223" s="55">
        <v>0</v>
      </c>
      <c r="M223" s="55">
        <v>5000</v>
      </c>
      <c r="N223" s="55">
        <f t="shared" si="24"/>
        <v>20000</v>
      </c>
      <c r="O223" s="55">
        <v>0</v>
      </c>
      <c r="P223" s="55">
        <v>5000</v>
      </c>
      <c r="Q223" s="55">
        <v>5000</v>
      </c>
      <c r="R223" s="55">
        <v>10000</v>
      </c>
      <c r="S223" s="55">
        <f t="shared" si="25"/>
        <v>84500</v>
      </c>
      <c r="T223" s="55">
        <v>5000</v>
      </c>
      <c r="U223" s="55">
        <v>5000</v>
      </c>
      <c r="V223" s="55">
        <v>69500</v>
      </c>
      <c r="W223" s="55">
        <v>5000</v>
      </c>
      <c r="X223" s="55">
        <f t="shared" si="26"/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20000</v>
      </c>
      <c r="AD223" s="42">
        <v>31000</v>
      </c>
      <c r="AE223" s="42">
        <v>5000</v>
      </c>
      <c r="AF223" s="42">
        <v>10000</v>
      </c>
      <c r="AG223" s="42">
        <v>7000</v>
      </c>
      <c r="AH223" s="42">
        <v>10000</v>
      </c>
      <c r="AI223" s="42">
        <v>10000</v>
      </c>
      <c r="AJ223" s="42">
        <v>10000</v>
      </c>
      <c r="AK223" s="42">
        <v>10000</v>
      </c>
      <c r="AL223" s="42">
        <v>10000</v>
      </c>
      <c r="AM223" s="42">
        <v>13500</v>
      </c>
      <c r="AN223" s="42">
        <v>36000</v>
      </c>
      <c r="AO223" s="42">
        <v>5000</v>
      </c>
      <c r="AP223" s="42">
        <v>13000</v>
      </c>
    </row>
    <row r="224" spans="1:42">
      <c r="A224" s="49" t="str">
        <f t="shared" si="27"/>
        <v>53069120</v>
      </c>
      <c r="B224" s="50" t="s">
        <v>472</v>
      </c>
      <c r="C224" s="51"/>
      <c r="D224" s="52"/>
      <c r="E224" s="52" t="s">
        <v>473</v>
      </c>
      <c r="F224" s="53"/>
      <c r="G224" s="54">
        <f t="shared" si="21"/>
        <v>0</v>
      </c>
      <c r="H224" s="55"/>
      <c r="I224" s="55">
        <v>0</v>
      </c>
      <c r="J224" s="55">
        <f t="shared" si="22"/>
        <v>0</v>
      </c>
      <c r="K224" s="55">
        <f t="shared" si="23"/>
        <v>0</v>
      </c>
      <c r="L224" s="55">
        <v>0</v>
      </c>
      <c r="M224" s="55">
        <v>0</v>
      </c>
      <c r="N224" s="55">
        <f t="shared" si="24"/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f t="shared" si="25"/>
        <v>0</v>
      </c>
      <c r="T224" s="55">
        <v>0</v>
      </c>
      <c r="U224" s="55">
        <v>0</v>
      </c>
      <c r="V224" s="55">
        <v>0</v>
      </c>
      <c r="W224" s="55">
        <v>0</v>
      </c>
      <c r="X224" s="55">
        <f t="shared" si="26"/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42">
        <v>0</v>
      </c>
      <c r="AE224" s="42">
        <v>0</v>
      </c>
      <c r="AF224" s="42">
        <v>0</v>
      </c>
      <c r="AG224" s="42">
        <v>0</v>
      </c>
      <c r="AH224" s="42">
        <v>0</v>
      </c>
      <c r="AI224" s="42">
        <v>0</v>
      </c>
      <c r="AJ224" s="42">
        <v>0</v>
      </c>
      <c r="AK224" s="42">
        <v>0</v>
      </c>
      <c r="AL224" s="42">
        <v>0</v>
      </c>
      <c r="AM224" s="42">
        <v>0</v>
      </c>
      <c r="AN224" s="42">
        <v>0</v>
      </c>
      <c r="AO224" s="42">
        <v>0</v>
      </c>
      <c r="AP224" s="42">
        <v>0</v>
      </c>
    </row>
    <row r="225" spans="1:42">
      <c r="A225" s="49" t="str">
        <f t="shared" si="27"/>
        <v>53069130</v>
      </c>
      <c r="B225" s="50" t="s">
        <v>474</v>
      </c>
      <c r="C225" s="51"/>
      <c r="D225" s="52"/>
      <c r="E225" s="52" t="s">
        <v>475</v>
      </c>
      <c r="F225" s="53"/>
      <c r="G225" s="54">
        <f t="shared" si="21"/>
        <v>0</v>
      </c>
      <c r="H225" s="55"/>
      <c r="I225" s="55">
        <v>0</v>
      </c>
      <c r="J225" s="55">
        <f t="shared" si="22"/>
        <v>0</v>
      </c>
      <c r="K225" s="55">
        <f t="shared" si="23"/>
        <v>0</v>
      </c>
      <c r="L225" s="55">
        <v>0</v>
      </c>
      <c r="M225" s="55">
        <v>0</v>
      </c>
      <c r="N225" s="55">
        <f t="shared" si="24"/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f t="shared" si="25"/>
        <v>0</v>
      </c>
      <c r="T225" s="55">
        <v>0</v>
      </c>
      <c r="U225" s="55">
        <v>0</v>
      </c>
      <c r="V225" s="55">
        <v>0</v>
      </c>
      <c r="W225" s="55">
        <v>0</v>
      </c>
      <c r="X225" s="55">
        <f t="shared" si="26"/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42">
        <v>0</v>
      </c>
      <c r="AE225" s="42">
        <v>0</v>
      </c>
      <c r="AF225" s="42">
        <v>0</v>
      </c>
      <c r="AG225" s="42">
        <v>0</v>
      </c>
      <c r="AH225" s="42">
        <v>0</v>
      </c>
      <c r="AI225" s="42">
        <v>0</v>
      </c>
      <c r="AJ225" s="42">
        <v>0</v>
      </c>
      <c r="AK225" s="42">
        <v>0</v>
      </c>
      <c r="AL225" s="42">
        <v>0</v>
      </c>
      <c r="AM225" s="42">
        <v>0</v>
      </c>
      <c r="AN225" s="42">
        <v>0</v>
      </c>
      <c r="AO225" s="42">
        <v>0</v>
      </c>
      <c r="AP225" s="42">
        <v>0</v>
      </c>
    </row>
    <row r="226" spans="1:42">
      <c r="A226" s="49" t="str">
        <f t="shared" si="27"/>
        <v>53069140</v>
      </c>
      <c r="B226" s="50" t="s">
        <v>476</v>
      </c>
      <c r="C226" s="51"/>
      <c r="D226" s="52"/>
      <c r="E226" s="52" t="s">
        <v>477</v>
      </c>
      <c r="F226" s="53"/>
      <c r="G226" s="54">
        <f t="shared" si="21"/>
        <v>0</v>
      </c>
      <c r="H226" s="55"/>
      <c r="I226" s="55">
        <v>0</v>
      </c>
      <c r="J226" s="55">
        <f t="shared" si="22"/>
        <v>0</v>
      </c>
      <c r="K226" s="55">
        <f t="shared" si="23"/>
        <v>0</v>
      </c>
      <c r="L226" s="55">
        <v>0</v>
      </c>
      <c r="M226" s="55">
        <v>0</v>
      </c>
      <c r="N226" s="55">
        <f t="shared" si="24"/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f t="shared" si="25"/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f t="shared" si="26"/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42">
        <v>0</v>
      </c>
      <c r="AE226" s="42">
        <v>0</v>
      </c>
      <c r="AF226" s="42">
        <v>0</v>
      </c>
      <c r="AG226" s="42">
        <v>0</v>
      </c>
      <c r="AH226" s="42">
        <v>0</v>
      </c>
      <c r="AI226" s="42">
        <v>0</v>
      </c>
      <c r="AJ226" s="42">
        <v>0</v>
      </c>
      <c r="AK226" s="42">
        <v>0</v>
      </c>
      <c r="AL226" s="42">
        <v>0</v>
      </c>
      <c r="AM226" s="42">
        <v>0</v>
      </c>
      <c r="AN226" s="42">
        <v>0</v>
      </c>
      <c r="AO226" s="42">
        <v>0</v>
      </c>
      <c r="AP226" s="42">
        <v>0</v>
      </c>
    </row>
    <row r="227" spans="1:42">
      <c r="A227" s="49" t="str">
        <f t="shared" si="27"/>
        <v>53069150</v>
      </c>
      <c r="B227" s="50" t="s">
        <v>478</v>
      </c>
      <c r="C227" s="51"/>
      <c r="D227" s="52"/>
      <c r="E227" s="52" t="s">
        <v>479</v>
      </c>
      <c r="F227" s="53"/>
      <c r="G227" s="54">
        <f t="shared" si="21"/>
        <v>0</v>
      </c>
      <c r="H227" s="55"/>
      <c r="I227" s="55">
        <v>0</v>
      </c>
      <c r="J227" s="55">
        <f t="shared" si="22"/>
        <v>0</v>
      </c>
      <c r="K227" s="55">
        <f t="shared" si="23"/>
        <v>0</v>
      </c>
      <c r="L227" s="55">
        <v>0</v>
      </c>
      <c r="M227" s="55">
        <v>0</v>
      </c>
      <c r="N227" s="55">
        <f t="shared" si="24"/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f t="shared" si="25"/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f t="shared" si="26"/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42">
        <v>0</v>
      </c>
      <c r="AE227" s="42">
        <v>0</v>
      </c>
      <c r="AF227" s="42">
        <v>0</v>
      </c>
      <c r="AG227" s="42">
        <v>0</v>
      </c>
      <c r="AH227" s="42">
        <v>0</v>
      </c>
      <c r="AI227" s="42">
        <v>0</v>
      </c>
      <c r="AJ227" s="42">
        <v>0</v>
      </c>
      <c r="AK227" s="42">
        <v>0</v>
      </c>
      <c r="AL227" s="42">
        <v>0</v>
      </c>
      <c r="AM227" s="42">
        <v>0</v>
      </c>
      <c r="AN227" s="42">
        <v>0</v>
      </c>
      <c r="AO227" s="42">
        <v>0</v>
      </c>
      <c r="AP227" s="42">
        <v>0</v>
      </c>
    </row>
    <row r="228" spans="1:42">
      <c r="A228" s="49" t="str">
        <f t="shared" si="27"/>
        <v>53069990</v>
      </c>
      <c r="B228" s="50" t="s">
        <v>480</v>
      </c>
      <c r="C228" s="51"/>
      <c r="D228" s="52"/>
      <c r="E228" s="52" t="s">
        <v>481</v>
      </c>
      <c r="F228" s="53"/>
      <c r="G228" s="54">
        <f t="shared" si="21"/>
        <v>-1149500</v>
      </c>
      <c r="H228" s="55">
        <v>3669000</v>
      </c>
      <c r="I228" s="55">
        <f>3669000+1000000-110000+1000000-1200000+459500</f>
        <v>4818500</v>
      </c>
      <c r="J228" s="55">
        <f t="shared" si="22"/>
        <v>0</v>
      </c>
      <c r="K228" s="55">
        <f t="shared" si="23"/>
        <v>4818500</v>
      </c>
      <c r="L228" s="55">
        <v>50000</v>
      </c>
      <c r="M228" s="55">
        <v>50000</v>
      </c>
      <c r="N228" s="55">
        <f t="shared" si="24"/>
        <v>200000</v>
      </c>
      <c r="O228" s="55">
        <v>50000</v>
      </c>
      <c r="P228" s="55">
        <v>50000</v>
      </c>
      <c r="Q228" s="55">
        <v>50000</v>
      </c>
      <c r="R228" s="55">
        <v>50000</v>
      </c>
      <c r="S228" s="55">
        <f t="shared" si="25"/>
        <v>706500</v>
      </c>
      <c r="T228" s="55">
        <v>240000</v>
      </c>
      <c r="U228" s="55">
        <v>50000</v>
      </c>
      <c r="V228" s="55">
        <v>366500</v>
      </c>
      <c r="W228" s="55">
        <v>50000</v>
      </c>
      <c r="X228" s="55">
        <f t="shared" si="26"/>
        <v>200000</v>
      </c>
      <c r="Y228" s="55">
        <v>50000</v>
      </c>
      <c r="Z228" s="55">
        <v>50000</v>
      </c>
      <c r="AA228" s="55">
        <v>50000</v>
      </c>
      <c r="AB228" s="55">
        <v>50000</v>
      </c>
      <c r="AC228" s="55">
        <v>258000</v>
      </c>
      <c r="AD228" s="42">
        <v>258000</v>
      </c>
      <c r="AE228" s="42">
        <v>258000</v>
      </c>
      <c r="AF228" s="42">
        <v>258000</v>
      </c>
      <c r="AG228" s="42">
        <v>258000</v>
      </c>
      <c r="AH228" s="42">
        <v>258000</v>
      </c>
      <c r="AI228" s="42">
        <v>258000</v>
      </c>
      <c r="AJ228" s="42">
        <v>258000</v>
      </c>
      <c r="AK228" s="42">
        <v>258000</v>
      </c>
      <c r="AL228" s="42">
        <v>258000</v>
      </c>
      <c r="AM228" s="42">
        <v>258000</v>
      </c>
      <c r="AN228" s="42">
        <v>258000</v>
      </c>
      <c r="AO228" s="42">
        <v>258000</v>
      </c>
      <c r="AP228" s="42">
        <v>258000</v>
      </c>
    </row>
    <row r="229" spans="1:42">
      <c r="A229" s="49" t="str">
        <f t="shared" si="27"/>
        <v/>
      </c>
      <c r="B229" s="50"/>
      <c r="C229" s="58" t="s">
        <v>482</v>
      </c>
      <c r="D229" s="52"/>
      <c r="E229" s="52"/>
      <c r="F229" s="53"/>
      <c r="G229" s="54">
        <f t="shared" si="21"/>
        <v>0</v>
      </c>
      <c r="H229" s="55"/>
      <c r="I229" s="55">
        <v>0</v>
      </c>
      <c r="J229" s="55">
        <f t="shared" si="22"/>
        <v>0</v>
      </c>
      <c r="K229" s="41">
        <f t="shared" si="23"/>
        <v>0</v>
      </c>
      <c r="L229" s="41"/>
      <c r="M229" s="41"/>
      <c r="N229" s="41">
        <f t="shared" si="24"/>
        <v>0</v>
      </c>
      <c r="O229" s="41"/>
      <c r="P229" s="41"/>
      <c r="Q229" s="41"/>
      <c r="R229" s="41"/>
      <c r="S229" s="41">
        <f t="shared" si="25"/>
        <v>0</v>
      </c>
      <c r="T229" s="41"/>
      <c r="U229" s="41"/>
      <c r="V229" s="41"/>
      <c r="W229" s="55"/>
      <c r="X229" s="41">
        <f t="shared" si="26"/>
        <v>0</v>
      </c>
      <c r="Y229" s="41">
        <v>0</v>
      </c>
      <c r="Z229" s="41">
        <v>0</v>
      </c>
      <c r="AA229" s="41">
        <v>0</v>
      </c>
      <c r="AB229" s="41">
        <v>0</v>
      </c>
      <c r="AC229" s="55">
        <v>0</v>
      </c>
      <c r="AD229" s="42">
        <v>0</v>
      </c>
      <c r="AE229" s="42">
        <v>0</v>
      </c>
      <c r="AF229" s="42">
        <v>0</v>
      </c>
      <c r="AG229" s="42">
        <v>0</v>
      </c>
      <c r="AH229" s="42">
        <v>0</v>
      </c>
      <c r="AI229" s="42">
        <v>0</v>
      </c>
      <c r="AJ229" s="42">
        <v>0</v>
      </c>
      <c r="AK229" s="42">
        <v>0</v>
      </c>
      <c r="AL229" s="42">
        <v>0</v>
      </c>
      <c r="AM229" s="42">
        <v>0</v>
      </c>
      <c r="AN229" s="42">
        <v>0</v>
      </c>
      <c r="AO229" s="42">
        <v>0</v>
      </c>
      <c r="AP229" s="42">
        <v>0</v>
      </c>
    </row>
    <row r="230" spans="1:42">
      <c r="A230" s="49" t="str">
        <f t="shared" si="27"/>
        <v/>
      </c>
      <c r="B230" s="50"/>
      <c r="C230" s="51"/>
      <c r="D230" s="45" t="s">
        <v>483</v>
      </c>
      <c r="E230" s="52"/>
      <c r="F230" s="53"/>
      <c r="G230" s="54">
        <f t="shared" si="21"/>
        <v>0</v>
      </c>
      <c r="H230" s="55"/>
      <c r="I230" s="55">
        <v>0</v>
      </c>
      <c r="J230" s="55">
        <f t="shared" si="22"/>
        <v>0</v>
      </c>
      <c r="K230" s="41">
        <f t="shared" si="23"/>
        <v>0</v>
      </c>
      <c r="L230" s="41"/>
      <c r="M230" s="41"/>
      <c r="N230" s="41">
        <f t="shared" si="24"/>
        <v>0</v>
      </c>
      <c r="O230" s="41"/>
      <c r="P230" s="41"/>
      <c r="Q230" s="41"/>
      <c r="R230" s="41"/>
      <c r="S230" s="41">
        <f t="shared" si="25"/>
        <v>0</v>
      </c>
      <c r="T230" s="41"/>
      <c r="U230" s="41"/>
      <c r="V230" s="41"/>
      <c r="W230" s="55"/>
      <c r="X230" s="41">
        <f t="shared" si="26"/>
        <v>0</v>
      </c>
      <c r="Y230" s="41">
        <v>0</v>
      </c>
      <c r="Z230" s="41">
        <v>0</v>
      </c>
      <c r="AA230" s="41">
        <v>0</v>
      </c>
      <c r="AB230" s="41">
        <v>0</v>
      </c>
      <c r="AC230" s="55">
        <v>0</v>
      </c>
      <c r="AD230" s="42">
        <v>0</v>
      </c>
      <c r="AE230" s="42">
        <v>0</v>
      </c>
      <c r="AF230" s="42">
        <v>0</v>
      </c>
      <c r="AG230" s="42">
        <v>0</v>
      </c>
      <c r="AH230" s="42">
        <v>0</v>
      </c>
      <c r="AI230" s="42">
        <v>0</v>
      </c>
      <c r="AJ230" s="42">
        <v>0</v>
      </c>
      <c r="AK230" s="42">
        <v>0</v>
      </c>
      <c r="AL230" s="42">
        <v>0</v>
      </c>
      <c r="AM230" s="42">
        <v>0</v>
      </c>
      <c r="AN230" s="42">
        <v>0</v>
      </c>
      <c r="AO230" s="42">
        <v>0</v>
      </c>
      <c r="AP230" s="42">
        <v>0</v>
      </c>
    </row>
    <row r="231" spans="1:42">
      <c r="A231" s="49" t="str">
        <f t="shared" si="27"/>
        <v>54011010</v>
      </c>
      <c r="B231" s="50" t="s">
        <v>484</v>
      </c>
      <c r="C231" s="51"/>
      <c r="D231" s="52"/>
      <c r="E231" s="52" t="s">
        <v>483</v>
      </c>
      <c r="F231" s="53"/>
      <c r="G231" s="54">
        <f t="shared" si="21"/>
        <v>2000</v>
      </c>
      <c r="H231" s="55">
        <v>3715300</v>
      </c>
      <c r="I231" s="55">
        <v>3713300</v>
      </c>
      <c r="J231" s="55">
        <f t="shared" si="22"/>
        <v>0</v>
      </c>
      <c r="K231" s="55">
        <f t="shared" si="23"/>
        <v>3713300</v>
      </c>
      <c r="L231" s="55">
        <v>2025000</v>
      </c>
      <c r="M231" s="55">
        <v>0</v>
      </c>
      <c r="N231" s="55">
        <f t="shared" si="24"/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f t="shared" si="25"/>
        <v>0</v>
      </c>
      <c r="T231" s="55">
        <v>0</v>
      </c>
      <c r="U231" s="55">
        <v>0</v>
      </c>
      <c r="V231" s="55">
        <v>0</v>
      </c>
      <c r="W231" s="55">
        <v>0</v>
      </c>
      <c r="X231" s="55">
        <f t="shared" si="26"/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42">
        <v>516400</v>
      </c>
      <c r="AE231" s="42">
        <v>168000</v>
      </c>
      <c r="AF231" s="42">
        <v>170000</v>
      </c>
      <c r="AG231" s="42">
        <v>0</v>
      </c>
      <c r="AH231" s="42">
        <v>0</v>
      </c>
      <c r="AI231" s="42">
        <v>168000</v>
      </c>
      <c r="AJ231" s="42">
        <v>160000</v>
      </c>
      <c r="AK231" s="42">
        <v>27000</v>
      </c>
      <c r="AL231" s="42">
        <v>0</v>
      </c>
      <c r="AM231" s="42">
        <v>58900</v>
      </c>
      <c r="AN231" s="42">
        <v>200000</v>
      </c>
      <c r="AO231" s="42">
        <v>110000</v>
      </c>
      <c r="AP231" s="42">
        <v>110000</v>
      </c>
    </row>
    <row r="232" spans="1:42">
      <c r="A232" s="49" t="str">
        <f t="shared" si="27"/>
        <v/>
      </c>
      <c r="B232" s="50"/>
      <c r="C232" s="51"/>
      <c r="D232" s="45" t="s">
        <v>485</v>
      </c>
      <c r="E232" s="52"/>
      <c r="F232" s="53"/>
      <c r="G232" s="54">
        <f t="shared" si="21"/>
        <v>0</v>
      </c>
      <c r="H232" s="55">
        <v>0</v>
      </c>
      <c r="I232" s="55">
        <v>0</v>
      </c>
      <c r="J232" s="55">
        <f t="shared" si="22"/>
        <v>0</v>
      </c>
      <c r="K232" s="55">
        <f t="shared" si="23"/>
        <v>0</v>
      </c>
      <c r="L232" s="55">
        <v>0</v>
      </c>
      <c r="M232" s="55"/>
      <c r="N232" s="55">
        <f t="shared" si="24"/>
        <v>0</v>
      </c>
      <c r="O232" s="55"/>
      <c r="P232" s="55"/>
      <c r="Q232" s="55"/>
      <c r="R232" s="55"/>
      <c r="S232" s="55">
        <f t="shared" si="25"/>
        <v>0</v>
      </c>
      <c r="T232" s="55"/>
      <c r="U232" s="55"/>
      <c r="V232" s="55"/>
      <c r="W232" s="55"/>
      <c r="X232" s="55">
        <f t="shared" si="26"/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42">
        <v>0</v>
      </c>
      <c r="AE232" s="42">
        <v>0</v>
      </c>
      <c r="AF232" s="42">
        <v>0</v>
      </c>
      <c r="AG232" s="42">
        <v>0</v>
      </c>
      <c r="AH232" s="42">
        <v>0</v>
      </c>
      <c r="AI232" s="42">
        <v>0</v>
      </c>
      <c r="AJ232" s="42">
        <v>0</v>
      </c>
      <c r="AK232" s="42">
        <v>0</v>
      </c>
      <c r="AL232" s="42">
        <v>0</v>
      </c>
      <c r="AM232" s="42">
        <v>0</v>
      </c>
      <c r="AN232" s="42">
        <v>0</v>
      </c>
      <c r="AO232" s="42">
        <v>0</v>
      </c>
      <c r="AP232" s="42">
        <v>0</v>
      </c>
    </row>
    <row r="233" spans="1:42">
      <c r="A233" s="49" t="str">
        <f t="shared" si="27"/>
        <v>54020010</v>
      </c>
      <c r="B233" s="50" t="s">
        <v>486</v>
      </c>
      <c r="C233" s="51"/>
      <c r="D233" s="52"/>
      <c r="E233" s="52" t="s">
        <v>487</v>
      </c>
      <c r="F233" s="53"/>
      <c r="G233" s="54">
        <f t="shared" si="21"/>
        <v>30000</v>
      </c>
      <c r="H233" s="55">
        <v>7611700</v>
      </c>
      <c r="I233" s="55">
        <f>7611700-30000</f>
        <v>7581700</v>
      </c>
      <c r="J233" s="55">
        <f t="shared" si="22"/>
        <v>0</v>
      </c>
      <c r="K233" s="55">
        <f t="shared" si="23"/>
        <v>7581700</v>
      </c>
      <c r="L233" s="55">
        <v>5897000</v>
      </c>
      <c r="M233" s="55">
        <v>0</v>
      </c>
      <c r="N233" s="55">
        <f t="shared" si="24"/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f t="shared" si="25"/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f t="shared" si="26"/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300000</v>
      </c>
      <c r="AD233" s="42">
        <v>127200</v>
      </c>
      <c r="AE233" s="42">
        <v>100000</v>
      </c>
      <c r="AF233" s="42">
        <v>116000</v>
      </c>
      <c r="AG233" s="42">
        <v>130000</v>
      </c>
      <c r="AH233" s="42">
        <v>257000</v>
      </c>
      <c r="AI233" s="42">
        <v>100000</v>
      </c>
      <c r="AJ233" s="42">
        <v>96800</v>
      </c>
      <c r="AK233" s="42">
        <v>102000</v>
      </c>
      <c r="AL233" s="42">
        <v>110000</v>
      </c>
      <c r="AM233" s="42">
        <v>62700</v>
      </c>
      <c r="AN233" s="42">
        <v>43000</v>
      </c>
      <c r="AO233" s="42">
        <v>70000</v>
      </c>
      <c r="AP233" s="42">
        <v>70000</v>
      </c>
    </row>
    <row r="234" spans="1:42">
      <c r="A234" s="49" t="str">
        <f t="shared" si="27"/>
        <v>54020020</v>
      </c>
      <c r="B234" s="50" t="s">
        <v>488</v>
      </c>
      <c r="C234" s="51"/>
      <c r="D234" s="52"/>
      <c r="E234" s="52" t="s">
        <v>489</v>
      </c>
      <c r="F234" s="53"/>
      <c r="G234" s="54">
        <f t="shared" si="21"/>
        <v>0</v>
      </c>
      <c r="H234" s="55">
        <v>10782100</v>
      </c>
      <c r="I234" s="55">
        <v>10782100</v>
      </c>
      <c r="J234" s="55">
        <f t="shared" si="22"/>
        <v>0</v>
      </c>
      <c r="K234" s="55">
        <f t="shared" si="23"/>
        <v>10782100</v>
      </c>
      <c r="L234" s="55">
        <v>3426000</v>
      </c>
      <c r="M234" s="55">
        <v>0</v>
      </c>
      <c r="N234" s="55">
        <f t="shared" si="24"/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f t="shared" si="25"/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f t="shared" si="26"/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1500000</v>
      </c>
      <c r="AD234" s="42">
        <v>811700</v>
      </c>
      <c r="AE234" s="42">
        <v>304000</v>
      </c>
      <c r="AF234" s="42">
        <v>399000</v>
      </c>
      <c r="AG234" s="42">
        <v>320000</v>
      </c>
      <c r="AH234" s="42">
        <v>1201000</v>
      </c>
      <c r="AI234" s="42">
        <v>304000</v>
      </c>
      <c r="AJ234" s="42">
        <v>399000</v>
      </c>
      <c r="AK234" s="42">
        <v>820000</v>
      </c>
      <c r="AL234" s="42">
        <v>786000</v>
      </c>
      <c r="AM234" s="42">
        <v>84400</v>
      </c>
      <c r="AN234" s="42">
        <v>127000</v>
      </c>
      <c r="AO234" s="42">
        <v>150000</v>
      </c>
      <c r="AP234" s="42">
        <v>150000</v>
      </c>
    </row>
    <row r="235" spans="1:42">
      <c r="A235" s="49" t="str">
        <f t="shared" si="27"/>
        <v>54020030</v>
      </c>
      <c r="B235" s="50" t="s">
        <v>490</v>
      </c>
      <c r="C235" s="51"/>
      <c r="D235" s="52"/>
      <c r="E235" s="52" t="s">
        <v>491</v>
      </c>
      <c r="F235" s="53"/>
      <c r="G235" s="54">
        <f t="shared" si="21"/>
        <v>0</v>
      </c>
      <c r="H235" s="55">
        <v>2113000</v>
      </c>
      <c r="I235" s="55">
        <v>2113000</v>
      </c>
      <c r="J235" s="55">
        <f t="shared" si="22"/>
        <v>0</v>
      </c>
      <c r="K235" s="55">
        <f t="shared" si="23"/>
        <v>2113000</v>
      </c>
      <c r="L235" s="55">
        <v>877000</v>
      </c>
      <c r="M235" s="55">
        <v>0</v>
      </c>
      <c r="N235" s="55">
        <f t="shared" si="24"/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f t="shared" si="25"/>
        <v>0</v>
      </c>
      <c r="T235" s="55">
        <v>0</v>
      </c>
      <c r="U235" s="55">
        <v>0</v>
      </c>
      <c r="V235" s="55">
        <v>0</v>
      </c>
      <c r="W235" s="55">
        <v>0</v>
      </c>
      <c r="X235" s="55">
        <f t="shared" si="26"/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210000</v>
      </c>
      <c r="AD235" s="42">
        <v>144100</v>
      </c>
      <c r="AE235" s="42">
        <v>100000</v>
      </c>
      <c r="AF235" s="42">
        <v>0</v>
      </c>
      <c r="AG235" s="42">
        <v>80000</v>
      </c>
      <c r="AH235" s="42">
        <v>160000</v>
      </c>
      <c r="AI235" s="42">
        <v>100000</v>
      </c>
      <c r="AJ235" s="42">
        <v>77900</v>
      </c>
      <c r="AK235" s="42">
        <v>71000</v>
      </c>
      <c r="AL235" s="42">
        <v>80000</v>
      </c>
      <c r="AM235" s="42">
        <v>0</v>
      </c>
      <c r="AN235" s="42">
        <v>65000</v>
      </c>
      <c r="AO235" s="42">
        <v>74000</v>
      </c>
      <c r="AP235" s="42">
        <v>74000</v>
      </c>
    </row>
    <row r="236" spans="1:42">
      <c r="A236" s="49" t="str">
        <f t="shared" si="27"/>
        <v>54029990</v>
      </c>
      <c r="B236" s="73" t="s">
        <v>492</v>
      </c>
      <c r="C236" s="83"/>
      <c r="D236" s="76"/>
      <c r="E236" s="76" t="s">
        <v>493</v>
      </c>
      <c r="F236" s="77"/>
      <c r="G236" s="54">
        <f t="shared" si="21"/>
        <v>0</v>
      </c>
      <c r="H236" s="78">
        <v>88000</v>
      </c>
      <c r="I236" s="78">
        <v>88000</v>
      </c>
      <c r="J236" s="78">
        <f t="shared" si="22"/>
        <v>0</v>
      </c>
      <c r="K236" s="78">
        <f t="shared" si="23"/>
        <v>88000</v>
      </c>
      <c r="L236" s="78">
        <v>88000</v>
      </c>
      <c r="M236" s="78">
        <v>0</v>
      </c>
      <c r="N236" s="78">
        <f t="shared" si="24"/>
        <v>0</v>
      </c>
      <c r="O236" s="78">
        <v>0</v>
      </c>
      <c r="P236" s="78">
        <v>0</v>
      </c>
      <c r="Q236" s="78">
        <v>0</v>
      </c>
      <c r="R236" s="78">
        <v>0</v>
      </c>
      <c r="S236" s="78">
        <f t="shared" si="25"/>
        <v>0</v>
      </c>
      <c r="T236" s="78">
        <v>0</v>
      </c>
      <c r="U236" s="78">
        <v>0</v>
      </c>
      <c r="V236" s="78">
        <v>0</v>
      </c>
      <c r="W236" s="55">
        <v>0</v>
      </c>
      <c r="X236" s="78">
        <f t="shared" si="26"/>
        <v>0</v>
      </c>
      <c r="Y236" s="78">
        <v>0</v>
      </c>
      <c r="Z236" s="78">
        <v>0</v>
      </c>
      <c r="AA236" s="78">
        <v>0</v>
      </c>
      <c r="AB236" s="78">
        <v>0</v>
      </c>
      <c r="AC236" s="55">
        <v>0</v>
      </c>
      <c r="AD236" s="42">
        <v>0</v>
      </c>
      <c r="AE236" s="42">
        <v>0</v>
      </c>
      <c r="AF236" s="42">
        <v>0</v>
      </c>
      <c r="AG236" s="42">
        <v>0</v>
      </c>
      <c r="AH236" s="42">
        <v>0</v>
      </c>
      <c r="AI236" s="42">
        <v>0</v>
      </c>
      <c r="AJ236" s="42">
        <v>0</v>
      </c>
      <c r="AK236" s="42">
        <v>0</v>
      </c>
      <c r="AL236" s="42">
        <v>0</v>
      </c>
      <c r="AM236" s="42">
        <v>0</v>
      </c>
      <c r="AN236" s="42">
        <v>0</v>
      </c>
      <c r="AO236" s="42">
        <v>0</v>
      </c>
      <c r="AP236" s="42">
        <v>0</v>
      </c>
    </row>
    <row r="237" spans="1:42">
      <c r="A237" s="49" t="str">
        <f>SUBSTITUTE(B237,"-","")</f>
        <v>54610010</v>
      </c>
      <c r="B237" s="73" t="s">
        <v>494</v>
      </c>
      <c r="C237" s="83"/>
      <c r="D237" s="76"/>
      <c r="E237" s="76" t="s">
        <v>495</v>
      </c>
      <c r="F237" s="77"/>
      <c r="G237" s="54">
        <f t="shared" si="21"/>
        <v>-30000</v>
      </c>
      <c r="H237" s="78">
        <v>44000</v>
      </c>
      <c r="I237" s="78">
        <f>44000+30000</f>
        <v>74000</v>
      </c>
      <c r="J237" s="78">
        <f t="shared" si="22"/>
        <v>0</v>
      </c>
      <c r="K237" s="78">
        <f t="shared" si="23"/>
        <v>74000</v>
      </c>
      <c r="L237" s="78">
        <v>0</v>
      </c>
      <c r="M237" s="78">
        <v>0</v>
      </c>
      <c r="N237" s="78">
        <f t="shared" si="24"/>
        <v>0</v>
      </c>
      <c r="O237" s="78">
        <v>0</v>
      </c>
      <c r="P237" s="78">
        <v>0</v>
      </c>
      <c r="Q237" s="78">
        <v>0</v>
      </c>
      <c r="R237" s="78">
        <v>0</v>
      </c>
      <c r="S237" s="78">
        <f t="shared" si="25"/>
        <v>0</v>
      </c>
      <c r="T237" s="78">
        <v>0</v>
      </c>
      <c r="U237" s="78">
        <v>0</v>
      </c>
      <c r="V237" s="78">
        <v>0</v>
      </c>
      <c r="W237" s="55">
        <v>0</v>
      </c>
      <c r="X237" s="78">
        <f t="shared" si="26"/>
        <v>0</v>
      </c>
      <c r="Y237" s="78">
        <v>0</v>
      </c>
      <c r="Z237" s="78">
        <v>0</v>
      </c>
      <c r="AA237" s="78">
        <v>0</v>
      </c>
      <c r="AB237" s="78">
        <v>0</v>
      </c>
      <c r="AC237" s="55">
        <v>0</v>
      </c>
      <c r="AD237" s="42">
        <v>0</v>
      </c>
      <c r="AE237" s="42">
        <v>30000</v>
      </c>
      <c r="AF237" s="42">
        <v>0</v>
      </c>
      <c r="AG237" s="42">
        <v>5000</v>
      </c>
      <c r="AH237" s="42">
        <v>0</v>
      </c>
      <c r="AI237" s="42">
        <v>30000</v>
      </c>
      <c r="AJ237" s="42">
        <v>0</v>
      </c>
      <c r="AK237" s="42">
        <v>0</v>
      </c>
      <c r="AL237" s="42">
        <v>0</v>
      </c>
      <c r="AM237" s="42">
        <v>0</v>
      </c>
      <c r="AN237" s="42">
        <v>9000</v>
      </c>
      <c r="AO237" s="42">
        <v>0</v>
      </c>
      <c r="AP237" s="42">
        <v>0</v>
      </c>
    </row>
    <row r="238" spans="1:42">
      <c r="A238" s="49" t="str">
        <f t="shared" si="27"/>
        <v/>
      </c>
      <c r="B238" s="63"/>
      <c r="C238" s="69"/>
      <c r="D238" s="65" t="s">
        <v>496</v>
      </c>
      <c r="E238" s="66"/>
      <c r="F238" s="67"/>
      <c r="G238" s="54">
        <f t="shared" si="21"/>
        <v>0</v>
      </c>
      <c r="H238" s="62"/>
      <c r="I238" s="62"/>
      <c r="J238" s="62">
        <f t="shared" si="22"/>
        <v>0</v>
      </c>
      <c r="K238" s="68">
        <f t="shared" si="23"/>
        <v>0</v>
      </c>
      <c r="L238" s="68">
        <v>0</v>
      </c>
      <c r="M238" s="68"/>
      <c r="N238" s="68">
        <f t="shared" si="24"/>
        <v>0</v>
      </c>
      <c r="O238" s="68"/>
      <c r="P238" s="68"/>
      <c r="Q238" s="68"/>
      <c r="R238" s="68"/>
      <c r="S238" s="68">
        <f t="shared" si="25"/>
        <v>0</v>
      </c>
      <c r="T238" s="68"/>
      <c r="U238" s="68"/>
      <c r="V238" s="68"/>
      <c r="W238" s="55"/>
      <c r="X238" s="68">
        <f t="shared" si="26"/>
        <v>0</v>
      </c>
      <c r="Y238" s="68">
        <v>0</v>
      </c>
      <c r="Z238" s="68">
        <v>0</v>
      </c>
      <c r="AA238" s="68">
        <v>0</v>
      </c>
      <c r="AB238" s="68">
        <v>0</v>
      </c>
      <c r="AC238" s="55">
        <v>0</v>
      </c>
      <c r="AD238" s="42">
        <v>0</v>
      </c>
      <c r="AE238" s="42">
        <v>0</v>
      </c>
      <c r="AF238" s="42">
        <v>0</v>
      </c>
      <c r="AG238" s="42">
        <v>0</v>
      </c>
      <c r="AH238" s="42">
        <v>0</v>
      </c>
      <c r="AI238" s="42">
        <v>0</v>
      </c>
      <c r="AJ238" s="42">
        <v>0</v>
      </c>
      <c r="AK238" s="42">
        <v>0</v>
      </c>
      <c r="AL238" s="42">
        <v>0</v>
      </c>
      <c r="AM238" s="42">
        <v>0</v>
      </c>
      <c r="AN238" s="42">
        <v>0</v>
      </c>
      <c r="AO238" s="42">
        <v>0</v>
      </c>
      <c r="AP238" s="42">
        <v>0</v>
      </c>
    </row>
    <row r="239" spans="1:42">
      <c r="A239" s="49" t="str">
        <f t="shared" si="27"/>
        <v>54030010</v>
      </c>
      <c r="B239" s="50" t="s">
        <v>497</v>
      </c>
      <c r="C239" s="51"/>
      <c r="D239" s="52"/>
      <c r="E239" s="52" t="s">
        <v>498</v>
      </c>
      <c r="F239" s="53"/>
      <c r="G239" s="54">
        <f t="shared" si="21"/>
        <v>0</v>
      </c>
      <c r="H239" s="55">
        <v>406000</v>
      </c>
      <c r="I239" s="55">
        <v>406000</v>
      </c>
      <c r="J239" s="55">
        <f t="shared" si="22"/>
        <v>0</v>
      </c>
      <c r="K239" s="55">
        <f t="shared" si="23"/>
        <v>406000</v>
      </c>
      <c r="L239" s="55">
        <v>406000</v>
      </c>
      <c r="M239" s="55">
        <v>0</v>
      </c>
      <c r="N239" s="55">
        <f t="shared" si="24"/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f t="shared" si="25"/>
        <v>0</v>
      </c>
      <c r="T239" s="55">
        <v>0</v>
      </c>
      <c r="U239" s="55">
        <v>0</v>
      </c>
      <c r="V239" s="55">
        <v>0</v>
      </c>
      <c r="W239" s="55">
        <v>0</v>
      </c>
      <c r="X239" s="55">
        <f t="shared" si="26"/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42">
        <v>0</v>
      </c>
      <c r="AE239" s="42">
        <v>0</v>
      </c>
      <c r="AF239" s="42">
        <v>0</v>
      </c>
      <c r="AG239" s="42">
        <v>0</v>
      </c>
      <c r="AH239" s="42">
        <v>0</v>
      </c>
      <c r="AI239" s="42">
        <v>0</v>
      </c>
      <c r="AJ239" s="42">
        <v>0</v>
      </c>
      <c r="AK239" s="42">
        <v>0</v>
      </c>
      <c r="AL239" s="42">
        <v>0</v>
      </c>
      <c r="AM239" s="42">
        <v>0</v>
      </c>
      <c r="AN239" s="42">
        <v>0</v>
      </c>
      <c r="AO239" s="42">
        <v>0</v>
      </c>
      <c r="AP239" s="42">
        <v>0</v>
      </c>
    </row>
    <row r="240" spans="1:42">
      <c r="A240" s="49" t="str">
        <f t="shared" si="27"/>
        <v>54030020</v>
      </c>
      <c r="B240" s="73" t="s">
        <v>499</v>
      </c>
      <c r="C240" s="83"/>
      <c r="D240" s="76"/>
      <c r="E240" s="76" t="s">
        <v>500</v>
      </c>
      <c r="F240" s="77"/>
      <c r="G240" s="54">
        <f t="shared" si="21"/>
        <v>0</v>
      </c>
      <c r="H240" s="78">
        <v>0</v>
      </c>
      <c r="I240" s="78">
        <v>0</v>
      </c>
      <c r="J240" s="78">
        <f t="shared" si="22"/>
        <v>0</v>
      </c>
      <c r="K240" s="78">
        <f t="shared" si="23"/>
        <v>0</v>
      </c>
      <c r="L240" s="78">
        <v>0</v>
      </c>
      <c r="M240" s="78">
        <v>0</v>
      </c>
      <c r="N240" s="78">
        <f t="shared" si="24"/>
        <v>0</v>
      </c>
      <c r="O240" s="78">
        <v>0</v>
      </c>
      <c r="P240" s="78">
        <v>0</v>
      </c>
      <c r="Q240" s="78">
        <v>0</v>
      </c>
      <c r="R240" s="78">
        <v>0</v>
      </c>
      <c r="S240" s="78">
        <f t="shared" si="25"/>
        <v>0</v>
      </c>
      <c r="T240" s="78">
        <v>0</v>
      </c>
      <c r="U240" s="78">
        <v>0</v>
      </c>
      <c r="V240" s="78">
        <v>0</v>
      </c>
      <c r="W240" s="55">
        <v>0</v>
      </c>
      <c r="X240" s="78">
        <f t="shared" si="26"/>
        <v>0</v>
      </c>
      <c r="Y240" s="78">
        <v>0</v>
      </c>
      <c r="Z240" s="78">
        <v>0</v>
      </c>
      <c r="AA240" s="78">
        <v>0</v>
      </c>
      <c r="AB240" s="78">
        <v>0</v>
      </c>
      <c r="AC240" s="55">
        <v>0</v>
      </c>
      <c r="AD240" s="42">
        <v>0</v>
      </c>
      <c r="AE240" s="42">
        <v>0</v>
      </c>
      <c r="AF240" s="42">
        <v>0</v>
      </c>
      <c r="AG240" s="42">
        <v>0</v>
      </c>
      <c r="AH240" s="42">
        <v>0</v>
      </c>
      <c r="AI240" s="42">
        <v>0</v>
      </c>
      <c r="AJ240" s="42">
        <v>0</v>
      </c>
      <c r="AK240" s="42">
        <v>0</v>
      </c>
      <c r="AL240" s="42">
        <v>0</v>
      </c>
      <c r="AM240" s="42">
        <v>0</v>
      </c>
      <c r="AN240" s="42">
        <v>0</v>
      </c>
      <c r="AO240" s="42">
        <v>0</v>
      </c>
      <c r="AP240" s="42">
        <v>0</v>
      </c>
    </row>
    <row r="241" spans="1:42">
      <c r="A241" s="49" t="str">
        <f t="shared" si="27"/>
        <v>54030030</v>
      </c>
      <c r="B241" s="50" t="s">
        <v>501</v>
      </c>
      <c r="C241" s="51"/>
      <c r="D241" s="52"/>
      <c r="E241" s="52" t="s">
        <v>502</v>
      </c>
      <c r="F241" s="53"/>
      <c r="G241" s="54">
        <f t="shared" si="21"/>
        <v>0</v>
      </c>
      <c r="H241" s="55">
        <v>0</v>
      </c>
      <c r="I241" s="55">
        <v>0</v>
      </c>
      <c r="J241" s="55">
        <f t="shared" si="22"/>
        <v>0</v>
      </c>
      <c r="K241" s="55">
        <f t="shared" si="23"/>
        <v>0</v>
      </c>
      <c r="L241" s="55">
        <v>0</v>
      </c>
      <c r="M241" s="55">
        <v>0</v>
      </c>
      <c r="N241" s="55">
        <f t="shared" si="24"/>
        <v>0</v>
      </c>
      <c r="O241" s="55">
        <v>0</v>
      </c>
      <c r="P241" s="55">
        <v>0</v>
      </c>
      <c r="Q241" s="55">
        <v>0</v>
      </c>
      <c r="R241" s="55">
        <v>0</v>
      </c>
      <c r="S241" s="55">
        <f t="shared" si="25"/>
        <v>0</v>
      </c>
      <c r="T241" s="55">
        <v>0</v>
      </c>
      <c r="U241" s="55">
        <v>0</v>
      </c>
      <c r="V241" s="55">
        <v>0</v>
      </c>
      <c r="W241" s="55">
        <v>0</v>
      </c>
      <c r="X241" s="55">
        <f t="shared" si="26"/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0</v>
      </c>
      <c r="AD241" s="42">
        <v>0</v>
      </c>
      <c r="AE241" s="42">
        <v>0</v>
      </c>
      <c r="AF241" s="42">
        <v>0</v>
      </c>
      <c r="AG241" s="42">
        <v>0</v>
      </c>
      <c r="AH241" s="42">
        <v>0</v>
      </c>
      <c r="AI241" s="42">
        <v>0</v>
      </c>
      <c r="AJ241" s="42">
        <v>0</v>
      </c>
      <c r="AK241" s="42">
        <v>0</v>
      </c>
      <c r="AL241" s="42">
        <v>0</v>
      </c>
      <c r="AM241" s="42">
        <v>0</v>
      </c>
      <c r="AN241" s="42">
        <v>0</v>
      </c>
      <c r="AO241" s="42">
        <v>0</v>
      </c>
      <c r="AP241" s="42">
        <v>0</v>
      </c>
    </row>
    <row r="242" spans="1:42">
      <c r="A242" s="49" t="str">
        <f t="shared" si="27"/>
        <v>54030040</v>
      </c>
      <c r="B242" s="50" t="s">
        <v>503</v>
      </c>
      <c r="C242" s="51"/>
      <c r="D242" s="52"/>
      <c r="E242" s="52" t="s">
        <v>504</v>
      </c>
      <c r="F242" s="53"/>
      <c r="G242" s="54">
        <f t="shared" si="21"/>
        <v>0</v>
      </c>
      <c r="H242" s="55">
        <v>0</v>
      </c>
      <c r="I242" s="55">
        <v>0</v>
      </c>
      <c r="J242" s="55">
        <f t="shared" si="22"/>
        <v>0</v>
      </c>
      <c r="K242" s="55">
        <f t="shared" si="23"/>
        <v>0</v>
      </c>
      <c r="L242" s="55">
        <v>0</v>
      </c>
      <c r="M242" s="55">
        <v>0</v>
      </c>
      <c r="N242" s="55">
        <f t="shared" si="24"/>
        <v>0</v>
      </c>
      <c r="O242" s="55">
        <v>0</v>
      </c>
      <c r="P242" s="55">
        <v>0</v>
      </c>
      <c r="Q242" s="55">
        <v>0</v>
      </c>
      <c r="R242" s="55">
        <v>0</v>
      </c>
      <c r="S242" s="55">
        <f t="shared" si="25"/>
        <v>0</v>
      </c>
      <c r="T242" s="55">
        <v>0</v>
      </c>
      <c r="U242" s="55">
        <v>0</v>
      </c>
      <c r="V242" s="55">
        <v>0</v>
      </c>
      <c r="W242" s="55">
        <v>0</v>
      </c>
      <c r="X242" s="55">
        <f t="shared" si="26"/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0</v>
      </c>
      <c r="AD242" s="42">
        <v>0</v>
      </c>
      <c r="AE242" s="42">
        <v>0</v>
      </c>
      <c r="AF242" s="42">
        <v>0</v>
      </c>
      <c r="AG242" s="42">
        <v>0</v>
      </c>
      <c r="AH242" s="42">
        <v>0</v>
      </c>
      <c r="AI242" s="42">
        <v>0</v>
      </c>
      <c r="AJ242" s="42">
        <v>0</v>
      </c>
      <c r="AK242" s="42">
        <v>0</v>
      </c>
      <c r="AL242" s="42">
        <v>0</v>
      </c>
      <c r="AM242" s="42">
        <v>0</v>
      </c>
      <c r="AN242" s="42">
        <v>0</v>
      </c>
      <c r="AO242" s="42">
        <v>0</v>
      </c>
      <c r="AP242" s="42">
        <v>0</v>
      </c>
    </row>
    <row r="243" spans="1:42">
      <c r="A243" s="49" t="str">
        <f t="shared" si="27"/>
        <v/>
      </c>
      <c r="B243" s="50"/>
      <c r="C243" s="51"/>
      <c r="D243" s="45" t="s">
        <v>505</v>
      </c>
      <c r="E243" s="52"/>
      <c r="F243" s="53"/>
      <c r="G243" s="54">
        <f t="shared" si="21"/>
        <v>0</v>
      </c>
      <c r="H243" s="55"/>
      <c r="I243" s="55"/>
      <c r="J243" s="55">
        <f t="shared" si="22"/>
        <v>0</v>
      </c>
      <c r="K243" s="41">
        <f t="shared" si="23"/>
        <v>0</v>
      </c>
      <c r="L243" s="41">
        <v>0</v>
      </c>
      <c r="M243" s="41"/>
      <c r="N243" s="41">
        <f t="shared" si="24"/>
        <v>0</v>
      </c>
      <c r="O243" s="41"/>
      <c r="P243" s="41"/>
      <c r="Q243" s="41"/>
      <c r="R243" s="41"/>
      <c r="S243" s="41">
        <f t="shared" si="25"/>
        <v>0</v>
      </c>
      <c r="T243" s="41"/>
      <c r="U243" s="41"/>
      <c r="V243" s="41"/>
      <c r="W243" s="55"/>
      <c r="X243" s="41">
        <f t="shared" si="26"/>
        <v>0</v>
      </c>
      <c r="Y243" s="41">
        <v>0</v>
      </c>
      <c r="Z243" s="41">
        <v>0</v>
      </c>
      <c r="AA243" s="41">
        <v>0</v>
      </c>
      <c r="AB243" s="41">
        <v>0</v>
      </c>
      <c r="AC243" s="55">
        <v>0</v>
      </c>
      <c r="AD243" s="42">
        <v>0</v>
      </c>
      <c r="AE243" s="42">
        <v>0</v>
      </c>
      <c r="AF243" s="42">
        <v>0</v>
      </c>
      <c r="AG243" s="42">
        <v>0</v>
      </c>
      <c r="AH243" s="42">
        <v>0</v>
      </c>
      <c r="AI243" s="42">
        <v>0</v>
      </c>
      <c r="AJ243" s="42">
        <v>0</v>
      </c>
      <c r="AK243" s="42">
        <v>0</v>
      </c>
      <c r="AL243" s="42">
        <v>0</v>
      </c>
      <c r="AM243" s="42">
        <v>0</v>
      </c>
      <c r="AN243" s="42">
        <v>0</v>
      </c>
      <c r="AO243" s="42">
        <v>0</v>
      </c>
      <c r="AP243" s="42">
        <v>0</v>
      </c>
    </row>
    <row r="244" spans="1:42">
      <c r="A244" s="49" t="str">
        <f t="shared" si="27"/>
        <v>54040010</v>
      </c>
      <c r="B244" s="50" t="s">
        <v>506</v>
      </c>
      <c r="C244" s="51"/>
      <c r="D244" s="52"/>
      <c r="E244" s="52" t="s">
        <v>507</v>
      </c>
      <c r="F244" s="53"/>
      <c r="G244" s="54">
        <f t="shared" si="21"/>
        <v>18036000</v>
      </c>
      <c r="H244" s="55">
        <v>1149153900</v>
      </c>
      <c r="I244" s="55">
        <v>1131117900</v>
      </c>
      <c r="J244" s="55">
        <f t="shared" si="22"/>
        <v>0</v>
      </c>
      <c r="K244" s="55">
        <f t="shared" si="23"/>
        <v>1131117900</v>
      </c>
      <c r="L244" s="55">
        <f>534892900-4960000</f>
        <v>529932900</v>
      </c>
      <c r="M244" s="55">
        <v>0</v>
      </c>
      <c r="N244" s="55">
        <f t="shared" si="24"/>
        <v>0</v>
      </c>
      <c r="O244" s="55">
        <v>0</v>
      </c>
      <c r="P244" s="55">
        <v>0</v>
      </c>
      <c r="Q244" s="55">
        <v>0</v>
      </c>
      <c r="R244" s="55">
        <v>0</v>
      </c>
      <c r="S244" s="55">
        <f t="shared" si="25"/>
        <v>0</v>
      </c>
      <c r="T244" s="55">
        <v>0</v>
      </c>
      <c r="U244" s="55">
        <v>0</v>
      </c>
      <c r="V244" s="55">
        <v>0</v>
      </c>
      <c r="W244" s="55">
        <v>0</v>
      </c>
      <c r="X244" s="55">
        <f t="shared" si="26"/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160000000</v>
      </c>
      <c r="AD244" s="42">
        <v>80186500</v>
      </c>
      <c r="AE244" s="42">
        <v>38000000</v>
      </c>
      <c r="AF244" s="42">
        <v>14000</v>
      </c>
      <c r="AG244" s="42">
        <v>50000000</v>
      </c>
      <c r="AH244" s="42">
        <v>81250000</v>
      </c>
      <c r="AI244" s="42">
        <v>38000000</v>
      </c>
      <c r="AJ244" s="42">
        <v>63800</v>
      </c>
      <c r="AK244" s="42">
        <v>0</v>
      </c>
      <c r="AL244" s="42">
        <v>35000000</v>
      </c>
      <c r="AM244" s="42">
        <v>39971700</v>
      </c>
      <c r="AN244" s="42">
        <v>58999000</v>
      </c>
      <c r="AO244" s="42">
        <v>9850000</v>
      </c>
      <c r="AP244" s="42">
        <v>9850000</v>
      </c>
    </row>
    <row r="245" spans="1:42">
      <c r="A245" s="49" t="str">
        <f t="shared" si="27"/>
        <v>54040020</v>
      </c>
      <c r="B245" s="50" t="s">
        <v>508</v>
      </c>
      <c r="C245" s="51"/>
      <c r="D245" s="52"/>
      <c r="E245" s="52" t="s">
        <v>509</v>
      </c>
      <c r="F245" s="53"/>
      <c r="G245" s="54">
        <f t="shared" si="21"/>
        <v>0</v>
      </c>
      <c r="H245" s="55">
        <v>133926000</v>
      </c>
      <c r="I245" s="55">
        <v>133926000</v>
      </c>
      <c r="J245" s="55">
        <f t="shared" si="22"/>
        <v>0</v>
      </c>
      <c r="K245" s="55">
        <f t="shared" si="23"/>
        <v>133926000</v>
      </c>
      <c r="L245" s="55">
        <v>133802000</v>
      </c>
      <c r="M245" s="55">
        <v>0</v>
      </c>
      <c r="N245" s="55">
        <f t="shared" si="24"/>
        <v>0</v>
      </c>
      <c r="O245" s="55">
        <v>0</v>
      </c>
      <c r="P245" s="55">
        <v>0</v>
      </c>
      <c r="Q245" s="55">
        <v>0</v>
      </c>
      <c r="R245" s="55">
        <v>0</v>
      </c>
      <c r="S245" s="55">
        <f t="shared" si="25"/>
        <v>0</v>
      </c>
      <c r="T245" s="55">
        <v>0</v>
      </c>
      <c r="U245" s="55">
        <v>0</v>
      </c>
      <c r="V245" s="55">
        <v>0</v>
      </c>
      <c r="W245" s="55">
        <v>0</v>
      </c>
      <c r="X245" s="55">
        <f t="shared" si="26"/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100000</v>
      </c>
      <c r="AD245" s="42">
        <v>0</v>
      </c>
      <c r="AE245" s="42">
        <v>4000</v>
      </c>
      <c r="AF245" s="42">
        <v>0</v>
      </c>
      <c r="AG245" s="42">
        <v>5000</v>
      </c>
      <c r="AH245" s="42">
        <v>11000</v>
      </c>
      <c r="AI245" s="42">
        <v>4000</v>
      </c>
      <c r="AJ245" s="42">
        <v>0</v>
      </c>
      <c r="AK245" s="42">
        <v>0</v>
      </c>
      <c r="AL245" s="42">
        <v>0</v>
      </c>
      <c r="AM245" s="42">
        <v>0</v>
      </c>
      <c r="AN245" s="42">
        <v>0</v>
      </c>
      <c r="AO245" s="42">
        <v>0</v>
      </c>
      <c r="AP245" s="42">
        <v>0</v>
      </c>
    </row>
    <row r="246" spans="1:42">
      <c r="A246" s="49" t="str">
        <f t="shared" si="27"/>
        <v>54040030</v>
      </c>
      <c r="B246" s="50" t="s">
        <v>510</v>
      </c>
      <c r="C246" s="51"/>
      <c r="D246" s="52"/>
      <c r="E246" s="52" t="s">
        <v>511</v>
      </c>
      <c r="F246" s="53"/>
      <c r="G246" s="54">
        <f t="shared" si="21"/>
        <v>0</v>
      </c>
      <c r="H246" s="55">
        <v>5405000</v>
      </c>
      <c r="I246" s="55">
        <v>5405000</v>
      </c>
      <c r="J246" s="55">
        <f t="shared" si="22"/>
        <v>0</v>
      </c>
      <c r="K246" s="55">
        <f t="shared" si="23"/>
        <v>5405000</v>
      </c>
      <c r="L246" s="55">
        <v>5390000</v>
      </c>
      <c r="M246" s="55">
        <v>0</v>
      </c>
      <c r="N246" s="55">
        <f t="shared" si="24"/>
        <v>0</v>
      </c>
      <c r="O246" s="55">
        <v>0</v>
      </c>
      <c r="P246" s="55">
        <v>0</v>
      </c>
      <c r="Q246" s="55">
        <v>0</v>
      </c>
      <c r="R246" s="55">
        <v>0</v>
      </c>
      <c r="S246" s="55">
        <f t="shared" si="25"/>
        <v>0</v>
      </c>
      <c r="T246" s="55">
        <v>0</v>
      </c>
      <c r="U246" s="55">
        <v>0</v>
      </c>
      <c r="V246" s="55">
        <v>0</v>
      </c>
      <c r="W246" s="55">
        <v>0</v>
      </c>
      <c r="X246" s="55">
        <f t="shared" si="26"/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0</v>
      </c>
      <c r="AD246" s="42">
        <v>0</v>
      </c>
      <c r="AE246" s="42">
        <v>0</v>
      </c>
      <c r="AF246" s="42">
        <v>0</v>
      </c>
      <c r="AG246" s="42">
        <v>0</v>
      </c>
      <c r="AH246" s="42">
        <v>0</v>
      </c>
      <c r="AI246" s="42">
        <v>0</v>
      </c>
      <c r="AJ246" s="42">
        <v>0</v>
      </c>
      <c r="AK246" s="42">
        <v>0</v>
      </c>
      <c r="AL246" s="42">
        <v>0</v>
      </c>
      <c r="AM246" s="42">
        <v>0</v>
      </c>
      <c r="AN246" s="42">
        <v>15000</v>
      </c>
      <c r="AO246" s="42">
        <v>0</v>
      </c>
      <c r="AP246" s="42">
        <v>0</v>
      </c>
    </row>
    <row r="247" spans="1:42">
      <c r="A247" s="49" t="str">
        <f t="shared" si="27"/>
        <v>54040040</v>
      </c>
      <c r="B247" s="50" t="s">
        <v>512</v>
      </c>
      <c r="C247" s="51"/>
      <c r="D247" s="52"/>
      <c r="E247" s="52" t="s">
        <v>513</v>
      </c>
      <c r="F247" s="53"/>
      <c r="G247" s="54">
        <f t="shared" si="21"/>
        <v>-7341000</v>
      </c>
      <c r="H247" s="55">
        <v>49902700</v>
      </c>
      <c r="I247" s="55">
        <f>49902700+7341000</f>
        <v>57243700</v>
      </c>
      <c r="J247" s="55">
        <f t="shared" si="22"/>
        <v>0</v>
      </c>
      <c r="K247" s="55">
        <f t="shared" si="23"/>
        <v>57243700</v>
      </c>
      <c r="L247" s="55">
        <v>0</v>
      </c>
      <c r="M247" s="55">
        <v>0</v>
      </c>
      <c r="N247" s="55">
        <f t="shared" si="24"/>
        <v>0</v>
      </c>
      <c r="O247" s="55">
        <v>0</v>
      </c>
      <c r="P247" s="55">
        <v>0</v>
      </c>
      <c r="Q247" s="55">
        <v>0</v>
      </c>
      <c r="R247" s="55">
        <v>0</v>
      </c>
      <c r="S247" s="55">
        <f t="shared" si="25"/>
        <v>0</v>
      </c>
      <c r="T247" s="55">
        <v>0</v>
      </c>
      <c r="U247" s="55">
        <v>0</v>
      </c>
      <c r="V247" s="55">
        <v>0</v>
      </c>
      <c r="W247" s="55">
        <v>0</v>
      </c>
      <c r="X247" s="55">
        <f t="shared" si="26"/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10000000</v>
      </c>
      <c r="AD247" s="42">
        <v>7848000</v>
      </c>
      <c r="AE247" s="42">
        <v>3142000</v>
      </c>
      <c r="AF247" s="42">
        <v>0</v>
      </c>
      <c r="AG247" s="42">
        <v>4000000</v>
      </c>
      <c r="AH247" s="42">
        <v>8137000</v>
      </c>
      <c r="AI247" s="42">
        <v>3142000</v>
      </c>
      <c r="AJ247" s="42">
        <v>0</v>
      </c>
      <c r="AK247" s="42">
        <v>0</v>
      </c>
      <c r="AL247" s="42">
        <v>3000000</v>
      </c>
      <c r="AM247" s="42">
        <v>4327700</v>
      </c>
      <c r="AN247" s="42">
        <v>5247000</v>
      </c>
      <c r="AO247" s="42">
        <v>4200000</v>
      </c>
      <c r="AP247" s="42">
        <v>4200000</v>
      </c>
    </row>
    <row r="248" spans="1:42">
      <c r="A248" s="49" t="str">
        <f t="shared" si="27"/>
        <v>54040050</v>
      </c>
      <c r="B248" s="50" t="s">
        <v>514</v>
      </c>
      <c r="C248" s="51"/>
      <c r="D248" s="52"/>
      <c r="E248" s="52" t="s">
        <v>515</v>
      </c>
      <c r="F248" s="53"/>
      <c r="G248" s="54">
        <f t="shared" si="21"/>
        <v>-5735000</v>
      </c>
      <c r="H248" s="55">
        <v>45783500</v>
      </c>
      <c r="I248" s="55">
        <f>45783500+5735000</f>
        <v>51518500</v>
      </c>
      <c r="J248" s="55">
        <f t="shared" si="22"/>
        <v>0</v>
      </c>
      <c r="K248" s="55">
        <f t="shared" si="23"/>
        <v>51518500</v>
      </c>
      <c r="L248" s="55">
        <v>0</v>
      </c>
      <c r="M248" s="55">
        <v>0</v>
      </c>
      <c r="N248" s="55">
        <f t="shared" si="24"/>
        <v>0</v>
      </c>
      <c r="O248" s="55">
        <v>0</v>
      </c>
      <c r="P248" s="55">
        <v>0</v>
      </c>
      <c r="Q248" s="55">
        <v>0</v>
      </c>
      <c r="R248" s="55">
        <v>0</v>
      </c>
      <c r="S248" s="55">
        <f t="shared" si="25"/>
        <v>0</v>
      </c>
      <c r="T248" s="55">
        <v>0</v>
      </c>
      <c r="U248" s="55">
        <v>0</v>
      </c>
      <c r="V248" s="55">
        <v>0</v>
      </c>
      <c r="W248" s="55">
        <v>0</v>
      </c>
      <c r="X248" s="55">
        <f t="shared" si="26"/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11000000</v>
      </c>
      <c r="AD248" s="42">
        <v>6573000</v>
      </c>
      <c r="AE248" s="42">
        <v>3136000</v>
      </c>
      <c r="AF248" s="42">
        <v>0</v>
      </c>
      <c r="AG248" s="42">
        <v>5000000</v>
      </c>
      <c r="AH248" s="42">
        <v>7681000</v>
      </c>
      <c r="AI248" s="42">
        <v>3136000</v>
      </c>
      <c r="AJ248" s="42">
        <v>0</v>
      </c>
      <c r="AK248" s="42">
        <v>0</v>
      </c>
      <c r="AL248" s="42">
        <v>0</v>
      </c>
      <c r="AM248" s="42">
        <v>3523500</v>
      </c>
      <c r="AN248" s="42">
        <v>5069000</v>
      </c>
      <c r="AO248" s="42">
        <v>3200000</v>
      </c>
      <c r="AP248" s="42">
        <v>3200000</v>
      </c>
    </row>
    <row r="249" spans="1:42">
      <c r="A249" s="49" t="str">
        <f t="shared" si="27"/>
        <v/>
      </c>
      <c r="B249" s="63"/>
      <c r="C249" s="69"/>
      <c r="D249" s="65" t="s">
        <v>516</v>
      </c>
      <c r="E249" s="66"/>
      <c r="F249" s="67"/>
      <c r="G249" s="54">
        <f t="shared" si="21"/>
        <v>0</v>
      </c>
      <c r="H249" s="62"/>
      <c r="I249" s="62"/>
      <c r="J249" s="62">
        <f t="shared" si="22"/>
        <v>0</v>
      </c>
      <c r="K249" s="68">
        <f t="shared" si="23"/>
        <v>0</v>
      </c>
      <c r="L249" s="68">
        <v>0</v>
      </c>
      <c r="M249" s="68"/>
      <c r="N249" s="68">
        <f t="shared" si="24"/>
        <v>0</v>
      </c>
      <c r="O249" s="68"/>
      <c r="P249" s="68"/>
      <c r="Q249" s="68"/>
      <c r="R249" s="68"/>
      <c r="S249" s="68">
        <f t="shared" si="25"/>
        <v>0</v>
      </c>
      <c r="T249" s="68"/>
      <c r="U249" s="68"/>
      <c r="V249" s="68"/>
      <c r="W249" s="55"/>
      <c r="X249" s="68">
        <f t="shared" si="26"/>
        <v>0</v>
      </c>
      <c r="Y249" s="68">
        <v>0</v>
      </c>
      <c r="Z249" s="68">
        <v>0</v>
      </c>
      <c r="AA249" s="68">
        <v>0</v>
      </c>
      <c r="AB249" s="68">
        <v>0</v>
      </c>
      <c r="AC249" s="55">
        <v>0</v>
      </c>
      <c r="AD249" s="42">
        <v>0</v>
      </c>
      <c r="AE249" s="42">
        <v>0</v>
      </c>
      <c r="AF249" s="42">
        <v>0</v>
      </c>
      <c r="AG249" s="42">
        <v>0</v>
      </c>
      <c r="AH249" s="42">
        <v>0</v>
      </c>
      <c r="AI249" s="42">
        <v>0</v>
      </c>
      <c r="AJ249" s="42">
        <v>0</v>
      </c>
      <c r="AK249" s="42">
        <v>0</v>
      </c>
      <c r="AL249" s="42">
        <v>0</v>
      </c>
      <c r="AM249" s="42">
        <v>0</v>
      </c>
      <c r="AN249" s="42">
        <v>0</v>
      </c>
      <c r="AO249" s="42">
        <v>0</v>
      </c>
      <c r="AP249" s="42">
        <v>0</v>
      </c>
    </row>
    <row r="250" spans="1:42">
      <c r="A250" s="49" t="str">
        <f t="shared" si="27"/>
        <v>54050010</v>
      </c>
      <c r="B250" s="50" t="s">
        <v>517</v>
      </c>
      <c r="C250" s="51"/>
      <c r="D250" s="52"/>
      <c r="E250" s="52" t="s">
        <v>518</v>
      </c>
      <c r="F250" s="53"/>
      <c r="G250" s="54">
        <f t="shared" si="21"/>
        <v>0</v>
      </c>
      <c r="H250" s="55">
        <v>8104100</v>
      </c>
      <c r="I250" s="55">
        <v>8104100</v>
      </c>
      <c r="J250" s="55">
        <f t="shared" si="22"/>
        <v>0</v>
      </c>
      <c r="K250" s="55">
        <f t="shared" si="23"/>
        <v>8104100</v>
      </c>
      <c r="L250" s="55">
        <v>3251000</v>
      </c>
      <c r="M250" s="55">
        <v>0</v>
      </c>
      <c r="N250" s="55">
        <f t="shared" si="24"/>
        <v>0</v>
      </c>
      <c r="O250" s="55">
        <v>0</v>
      </c>
      <c r="P250" s="55">
        <v>0</v>
      </c>
      <c r="Q250" s="55">
        <v>0</v>
      </c>
      <c r="R250" s="55">
        <v>0</v>
      </c>
      <c r="S250" s="55">
        <f t="shared" si="25"/>
        <v>74000</v>
      </c>
      <c r="T250" s="55">
        <v>0</v>
      </c>
      <c r="U250" s="55">
        <v>0</v>
      </c>
      <c r="V250" s="55">
        <v>74000</v>
      </c>
      <c r="W250" s="55">
        <v>0</v>
      </c>
      <c r="X250" s="55">
        <f t="shared" si="26"/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780000</v>
      </c>
      <c r="AD250" s="42">
        <v>485000</v>
      </c>
      <c r="AE250" s="42">
        <v>250000</v>
      </c>
      <c r="AF250" s="42">
        <v>343000</v>
      </c>
      <c r="AG250" s="42">
        <v>300000</v>
      </c>
      <c r="AH250" s="42">
        <v>571000</v>
      </c>
      <c r="AI250" s="42">
        <v>250000</v>
      </c>
      <c r="AJ250" s="42">
        <v>328000</v>
      </c>
      <c r="AK250" s="42">
        <v>345000</v>
      </c>
      <c r="AL250" s="42">
        <v>410000</v>
      </c>
      <c r="AM250" s="42">
        <v>189100</v>
      </c>
      <c r="AN250" s="42">
        <v>248000</v>
      </c>
      <c r="AO250" s="42">
        <v>140000</v>
      </c>
      <c r="AP250" s="42">
        <v>140000</v>
      </c>
    </row>
    <row r="251" spans="1:42" ht="23.25" customHeight="1">
      <c r="A251" s="49" t="str">
        <f t="shared" si="27"/>
        <v>54050020</v>
      </c>
      <c r="B251" s="50" t="s">
        <v>519</v>
      </c>
      <c r="C251" s="51"/>
      <c r="D251" s="52"/>
      <c r="E251" s="52" t="s">
        <v>520</v>
      </c>
      <c r="F251" s="53"/>
      <c r="G251" s="54">
        <f t="shared" si="21"/>
        <v>-2000</v>
      </c>
      <c r="H251" s="55">
        <v>214700</v>
      </c>
      <c r="I251" s="55">
        <f>214700+2000</f>
        <v>216700</v>
      </c>
      <c r="J251" s="55">
        <f t="shared" si="22"/>
        <v>0</v>
      </c>
      <c r="K251" s="55">
        <f t="shared" si="23"/>
        <v>216700</v>
      </c>
      <c r="L251" s="55">
        <v>0</v>
      </c>
      <c r="M251" s="55">
        <v>0</v>
      </c>
      <c r="N251" s="55">
        <f t="shared" si="24"/>
        <v>0</v>
      </c>
      <c r="O251" s="55">
        <v>0</v>
      </c>
      <c r="P251" s="55">
        <v>0</v>
      </c>
      <c r="Q251" s="55">
        <v>0</v>
      </c>
      <c r="R251" s="55">
        <v>0</v>
      </c>
      <c r="S251" s="55">
        <f t="shared" si="25"/>
        <v>0</v>
      </c>
      <c r="T251" s="55">
        <v>0</v>
      </c>
      <c r="U251" s="55">
        <v>0</v>
      </c>
      <c r="V251" s="55">
        <v>0</v>
      </c>
      <c r="W251" s="55">
        <v>0</v>
      </c>
      <c r="X251" s="55">
        <f t="shared" si="26"/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10000</v>
      </c>
      <c r="AD251" s="42">
        <v>27200</v>
      </c>
      <c r="AE251" s="42">
        <v>0</v>
      </c>
      <c r="AF251" s="42">
        <v>0</v>
      </c>
      <c r="AG251" s="42">
        <v>10000</v>
      </c>
      <c r="AH251" s="42">
        <v>11000</v>
      </c>
      <c r="AI251" s="42">
        <v>0</v>
      </c>
      <c r="AJ251" s="42">
        <v>0</v>
      </c>
      <c r="AK251" s="42">
        <v>150000</v>
      </c>
      <c r="AL251" s="42">
        <v>0</v>
      </c>
      <c r="AM251" s="42">
        <v>4500</v>
      </c>
      <c r="AN251" s="42">
        <v>0</v>
      </c>
      <c r="AO251" s="42">
        <v>2000</v>
      </c>
      <c r="AP251" s="42">
        <v>2000</v>
      </c>
    </row>
    <row r="252" spans="1:42" ht="23.25" customHeight="1">
      <c r="A252" s="49" t="str">
        <f t="shared" si="27"/>
        <v>54050030</v>
      </c>
      <c r="B252" s="50" t="s">
        <v>521</v>
      </c>
      <c r="C252" s="51"/>
      <c r="D252" s="52"/>
      <c r="E252" s="52" t="s">
        <v>522</v>
      </c>
      <c r="F252" s="53"/>
      <c r="G252" s="54">
        <f t="shared" si="21"/>
        <v>0</v>
      </c>
      <c r="H252" s="55">
        <v>7066200</v>
      </c>
      <c r="I252" s="55">
        <v>7066200</v>
      </c>
      <c r="J252" s="55">
        <f t="shared" si="22"/>
        <v>0</v>
      </c>
      <c r="K252" s="55">
        <f t="shared" si="23"/>
        <v>7066200</v>
      </c>
      <c r="L252" s="55">
        <v>5210800</v>
      </c>
      <c r="M252" s="55">
        <v>0</v>
      </c>
      <c r="N252" s="55">
        <f t="shared" si="24"/>
        <v>0</v>
      </c>
      <c r="O252" s="55">
        <v>0</v>
      </c>
      <c r="P252" s="55">
        <v>0</v>
      </c>
      <c r="Q252" s="55">
        <v>0</v>
      </c>
      <c r="R252" s="55">
        <v>0</v>
      </c>
      <c r="S252" s="55">
        <f t="shared" si="25"/>
        <v>0</v>
      </c>
      <c r="T252" s="55">
        <v>0</v>
      </c>
      <c r="U252" s="55">
        <v>0</v>
      </c>
      <c r="V252" s="55">
        <v>0</v>
      </c>
      <c r="W252" s="55">
        <v>0</v>
      </c>
      <c r="X252" s="55">
        <f t="shared" si="26"/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277000</v>
      </c>
      <c r="AD252" s="42">
        <v>135000</v>
      </c>
      <c r="AE252" s="42">
        <v>80200</v>
      </c>
      <c r="AF252" s="42">
        <v>148000</v>
      </c>
      <c r="AG252" s="42">
        <v>85000</v>
      </c>
      <c r="AH252" s="42">
        <v>238000</v>
      </c>
      <c r="AI252" s="42">
        <v>80200</v>
      </c>
      <c r="AJ252" s="42">
        <v>368000</v>
      </c>
      <c r="AK252" s="42">
        <v>0</v>
      </c>
      <c r="AL252" s="42">
        <v>100000</v>
      </c>
      <c r="AM252" s="42">
        <v>177000</v>
      </c>
      <c r="AN252" s="42">
        <v>107000</v>
      </c>
      <c r="AO252" s="42">
        <v>30000</v>
      </c>
      <c r="AP252" s="42">
        <v>30000</v>
      </c>
    </row>
    <row r="253" spans="1:42" ht="23.25" customHeight="1">
      <c r="A253" s="49" t="str">
        <f t="shared" si="27"/>
        <v>54050040</v>
      </c>
      <c r="B253" s="50" t="s">
        <v>523</v>
      </c>
      <c r="C253" s="51"/>
      <c r="D253" s="52"/>
      <c r="E253" s="52" t="s">
        <v>524</v>
      </c>
      <c r="F253" s="53"/>
      <c r="G253" s="54">
        <f t="shared" si="21"/>
        <v>0</v>
      </c>
      <c r="H253" s="55">
        <v>16199300</v>
      </c>
      <c r="I253" s="55">
        <v>16199300</v>
      </c>
      <c r="J253" s="55">
        <f t="shared" si="22"/>
        <v>0</v>
      </c>
      <c r="K253" s="55">
        <f t="shared" si="23"/>
        <v>16199300</v>
      </c>
      <c r="L253" s="55">
        <v>3102000</v>
      </c>
      <c r="M253" s="55">
        <v>0</v>
      </c>
      <c r="N253" s="55">
        <f t="shared" si="24"/>
        <v>0</v>
      </c>
      <c r="O253" s="55">
        <v>0</v>
      </c>
      <c r="P253" s="55">
        <v>0</v>
      </c>
      <c r="Q253" s="55">
        <v>0</v>
      </c>
      <c r="R253" s="55">
        <v>0</v>
      </c>
      <c r="S253" s="55">
        <f t="shared" si="25"/>
        <v>242000</v>
      </c>
      <c r="T253" s="55">
        <v>0</v>
      </c>
      <c r="U253" s="55">
        <v>0</v>
      </c>
      <c r="V253" s="55">
        <v>242000</v>
      </c>
      <c r="W253" s="55">
        <v>0</v>
      </c>
      <c r="X253" s="55">
        <f t="shared" si="26"/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1800000</v>
      </c>
      <c r="AD253" s="42">
        <v>1519000</v>
      </c>
      <c r="AE253" s="42">
        <v>713000</v>
      </c>
      <c r="AF253" s="42">
        <v>788000</v>
      </c>
      <c r="AG253" s="42">
        <v>1200000</v>
      </c>
      <c r="AH253" s="42">
        <v>1606000</v>
      </c>
      <c r="AI253" s="42">
        <v>713000</v>
      </c>
      <c r="AJ253" s="42">
        <v>775000</v>
      </c>
      <c r="AK253" s="42">
        <v>550000</v>
      </c>
      <c r="AL253" s="42">
        <v>600000</v>
      </c>
      <c r="AM253" s="42">
        <v>656300</v>
      </c>
      <c r="AN253" s="42">
        <v>935000</v>
      </c>
      <c r="AO253" s="42">
        <v>500000</v>
      </c>
      <c r="AP253" s="42">
        <v>500000</v>
      </c>
    </row>
    <row r="254" spans="1:42">
      <c r="A254" s="49" t="str">
        <f t="shared" si="27"/>
        <v>54051010</v>
      </c>
      <c r="B254" s="50" t="s">
        <v>525</v>
      </c>
      <c r="C254" s="51"/>
      <c r="D254" s="52"/>
      <c r="E254" s="52" t="s">
        <v>526</v>
      </c>
      <c r="F254" s="53"/>
      <c r="G254" s="54">
        <f t="shared" si="21"/>
        <v>-72900</v>
      </c>
      <c r="H254" s="55">
        <v>832800</v>
      </c>
      <c r="I254" s="55">
        <f>832800+72900</f>
        <v>905700</v>
      </c>
      <c r="J254" s="55">
        <f t="shared" si="22"/>
        <v>0</v>
      </c>
      <c r="K254" s="55">
        <f t="shared" si="23"/>
        <v>905700</v>
      </c>
      <c r="L254" s="55">
        <v>0</v>
      </c>
      <c r="M254" s="55">
        <v>0</v>
      </c>
      <c r="N254" s="55">
        <f t="shared" si="24"/>
        <v>0</v>
      </c>
      <c r="O254" s="55">
        <v>0</v>
      </c>
      <c r="P254" s="55">
        <v>0</v>
      </c>
      <c r="Q254" s="55">
        <v>0</v>
      </c>
      <c r="R254" s="55">
        <v>0</v>
      </c>
      <c r="S254" s="55">
        <f t="shared" si="25"/>
        <v>0</v>
      </c>
      <c r="T254" s="55">
        <v>0</v>
      </c>
      <c r="U254" s="55">
        <v>0</v>
      </c>
      <c r="V254" s="55">
        <v>0</v>
      </c>
      <c r="W254" s="55">
        <v>0</v>
      </c>
      <c r="X254" s="55">
        <f t="shared" si="26"/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42">
        <v>0</v>
      </c>
      <c r="AE254" s="42">
        <v>137900</v>
      </c>
      <c r="AF254" s="42">
        <v>0</v>
      </c>
      <c r="AG254" s="42">
        <v>150000</v>
      </c>
      <c r="AH254" s="42">
        <v>163000</v>
      </c>
      <c r="AI254" s="42">
        <v>137900</v>
      </c>
      <c r="AJ254" s="42">
        <v>0</v>
      </c>
      <c r="AK254" s="42">
        <v>0</v>
      </c>
      <c r="AL254" s="42">
        <v>150000</v>
      </c>
      <c r="AM254" s="42">
        <v>166900</v>
      </c>
      <c r="AN254" s="42">
        <v>0</v>
      </c>
      <c r="AO254" s="42">
        <v>0</v>
      </c>
      <c r="AP254" s="42">
        <v>0</v>
      </c>
    </row>
    <row r="255" spans="1:42">
      <c r="A255" s="49" t="str">
        <f t="shared" si="27"/>
        <v>54051020</v>
      </c>
      <c r="B255" s="50" t="s">
        <v>527</v>
      </c>
      <c r="C255" s="51"/>
      <c r="D255" s="52"/>
      <c r="E255" s="52" t="s">
        <v>528</v>
      </c>
      <c r="F255" s="53"/>
      <c r="G255" s="54">
        <f t="shared" si="21"/>
        <v>0</v>
      </c>
      <c r="H255" s="55">
        <v>11754000</v>
      </c>
      <c r="I255" s="55">
        <v>11754000</v>
      </c>
      <c r="J255" s="55">
        <f t="shared" si="22"/>
        <v>0</v>
      </c>
      <c r="K255" s="55">
        <f t="shared" si="23"/>
        <v>11754000</v>
      </c>
      <c r="L255" s="55">
        <v>5606000</v>
      </c>
      <c r="M255" s="55">
        <v>0</v>
      </c>
      <c r="N255" s="55">
        <f t="shared" si="24"/>
        <v>0</v>
      </c>
      <c r="O255" s="55">
        <v>0</v>
      </c>
      <c r="P255" s="55">
        <v>0</v>
      </c>
      <c r="Q255" s="55">
        <v>0</v>
      </c>
      <c r="R255" s="55">
        <v>0</v>
      </c>
      <c r="S255" s="55">
        <f t="shared" si="25"/>
        <v>0</v>
      </c>
      <c r="T255" s="55">
        <v>0</v>
      </c>
      <c r="U255" s="55">
        <v>0</v>
      </c>
      <c r="V255" s="55">
        <v>0</v>
      </c>
      <c r="W255" s="55">
        <v>0</v>
      </c>
      <c r="X255" s="55">
        <f t="shared" si="26"/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800000</v>
      </c>
      <c r="AD255" s="42">
        <v>996000</v>
      </c>
      <c r="AE255" s="42">
        <v>300000</v>
      </c>
      <c r="AF255" s="42">
        <v>468000</v>
      </c>
      <c r="AG255" s="42">
        <v>500000</v>
      </c>
      <c r="AH255" s="42">
        <v>650000</v>
      </c>
      <c r="AI255" s="42">
        <v>300000</v>
      </c>
      <c r="AJ255" s="42">
        <v>330000</v>
      </c>
      <c r="AK255" s="42">
        <v>250000</v>
      </c>
      <c r="AL255" s="42">
        <v>220000</v>
      </c>
      <c r="AM255" s="42">
        <v>392000</v>
      </c>
      <c r="AN255" s="42">
        <v>432000</v>
      </c>
      <c r="AO255" s="42">
        <v>255000</v>
      </c>
      <c r="AP255" s="42">
        <v>255000</v>
      </c>
    </row>
    <row r="256" spans="1:42">
      <c r="A256" s="49" t="str">
        <f t="shared" si="27"/>
        <v>54051030</v>
      </c>
      <c r="B256" s="50" t="s">
        <v>529</v>
      </c>
      <c r="C256" s="51"/>
      <c r="D256" s="52"/>
      <c r="E256" s="52" t="s">
        <v>530</v>
      </c>
      <c r="F256" s="53"/>
      <c r="G256" s="54">
        <f t="shared" si="21"/>
        <v>0</v>
      </c>
      <c r="H256" s="55">
        <v>862000</v>
      </c>
      <c r="I256" s="55">
        <v>862000</v>
      </c>
      <c r="J256" s="55">
        <f t="shared" si="22"/>
        <v>0</v>
      </c>
      <c r="K256" s="55">
        <f t="shared" si="23"/>
        <v>862000</v>
      </c>
      <c r="L256" s="55">
        <v>862000</v>
      </c>
      <c r="M256" s="55">
        <v>0</v>
      </c>
      <c r="N256" s="55">
        <f t="shared" si="24"/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f t="shared" si="25"/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f t="shared" si="26"/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42">
        <v>0</v>
      </c>
      <c r="AE256" s="42">
        <v>0</v>
      </c>
      <c r="AF256" s="42">
        <v>0</v>
      </c>
      <c r="AG256" s="42">
        <v>0</v>
      </c>
      <c r="AH256" s="42">
        <v>0</v>
      </c>
      <c r="AI256" s="42">
        <v>0</v>
      </c>
      <c r="AJ256" s="42">
        <v>0</v>
      </c>
      <c r="AK256" s="42">
        <v>0</v>
      </c>
      <c r="AL256" s="42">
        <v>0</v>
      </c>
      <c r="AM256" s="42">
        <v>0</v>
      </c>
      <c r="AN256" s="42">
        <v>0</v>
      </c>
      <c r="AO256" s="42">
        <v>0</v>
      </c>
      <c r="AP256" s="42">
        <v>0</v>
      </c>
    </row>
    <row r="257" spans="1:42">
      <c r="A257" s="49" t="str">
        <f t="shared" si="27"/>
        <v>54051040</v>
      </c>
      <c r="B257" s="50" t="s">
        <v>531</v>
      </c>
      <c r="C257" s="51"/>
      <c r="D257" s="52"/>
      <c r="E257" s="52" t="s">
        <v>532</v>
      </c>
      <c r="F257" s="53"/>
      <c r="G257" s="54">
        <f t="shared" si="21"/>
        <v>0</v>
      </c>
      <c r="H257" s="55">
        <v>109000</v>
      </c>
      <c r="I257" s="55">
        <v>109000</v>
      </c>
      <c r="J257" s="55">
        <f t="shared" si="22"/>
        <v>0</v>
      </c>
      <c r="K257" s="55">
        <f t="shared" si="23"/>
        <v>109000</v>
      </c>
      <c r="L257" s="55">
        <v>52000</v>
      </c>
      <c r="M257" s="55">
        <v>0</v>
      </c>
      <c r="N257" s="55">
        <f t="shared" si="24"/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f t="shared" si="25"/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f t="shared" si="26"/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10000</v>
      </c>
      <c r="AD257" s="42">
        <v>7800</v>
      </c>
      <c r="AE257" s="42">
        <v>0</v>
      </c>
      <c r="AF257" s="42">
        <v>7000</v>
      </c>
      <c r="AG257" s="42">
        <v>0</v>
      </c>
      <c r="AH257" s="42">
        <v>3000</v>
      </c>
      <c r="AI257" s="42">
        <v>0</v>
      </c>
      <c r="AJ257" s="42">
        <v>14400</v>
      </c>
      <c r="AK257" s="42">
        <v>4000</v>
      </c>
      <c r="AL257" s="42">
        <v>10000</v>
      </c>
      <c r="AM257" s="42">
        <v>800</v>
      </c>
      <c r="AN257" s="42">
        <v>0</v>
      </c>
      <c r="AO257" s="42">
        <v>0</v>
      </c>
      <c r="AP257" s="42">
        <v>0</v>
      </c>
    </row>
    <row r="258" spans="1:42">
      <c r="A258" s="49" t="str">
        <f t="shared" si="27"/>
        <v>54052010</v>
      </c>
      <c r="B258" s="50" t="s">
        <v>533</v>
      </c>
      <c r="C258" s="51"/>
      <c r="D258" s="52"/>
      <c r="E258" s="52" t="s">
        <v>534</v>
      </c>
      <c r="F258" s="53"/>
      <c r="G258" s="54">
        <f t="shared" si="21"/>
        <v>0</v>
      </c>
      <c r="H258" s="55">
        <v>9388000</v>
      </c>
      <c r="I258" s="55">
        <v>9388000</v>
      </c>
      <c r="J258" s="55">
        <f t="shared" si="22"/>
        <v>0</v>
      </c>
      <c r="K258" s="55">
        <f t="shared" si="23"/>
        <v>9388000</v>
      </c>
      <c r="L258" s="55">
        <v>5601000</v>
      </c>
      <c r="M258" s="55">
        <v>0</v>
      </c>
      <c r="N258" s="55">
        <f t="shared" si="24"/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f t="shared" si="25"/>
        <v>12000</v>
      </c>
      <c r="T258" s="55">
        <v>0</v>
      </c>
      <c r="U258" s="55">
        <v>0</v>
      </c>
      <c r="V258" s="55">
        <v>12000</v>
      </c>
      <c r="W258" s="55">
        <v>0</v>
      </c>
      <c r="X258" s="55">
        <f t="shared" si="26"/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560000</v>
      </c>
      <c r="AD258" s="42">
        <v>514000</v>
      </c>
      <c r="AE258" s="42">
        <v>187000</v>
      </c>
      <c r="AF258" s="42">
        <v>351000</v>
      </c>
      <c r="AG258" s="42">
        <v>410000</v>
      </c>
      <c r="AH258" s="42">
        <v>577000</v>
      </c>
      <c r="AI258" s="42">
        <v>187000</v>
      </c>
      <c r="AJ258" s="42">
        <v>242000</v>
      </c>
      <c r="AK258" s="42">
        <v>140000</v>
      </c>
      <c r="AL258" s="42">
        <v>300000</v>
      </c>
      <c r="AM258" s="42">
        <v>75000</v>
      </c>
      <c r="AN258" s="42">
        <v>114000</v>
      </c>
      <c r="AO258" s="42">
        <v>59000</v>
      </c>
      <c r="AP258" s="42">
        <v>59000</v>
      </c>
    </row>
    <row r="259" spans="1:42">
      <c r="A259" s="49" t="str">
        <f t="shared" si="27"/>
        <v>54052020</v>
      </c>
      <c r="B259" s="50" t="s">
        <v>535</v>
      </c>
      <c r="C259" s="51"/>
      <c r="D259" s="52"/>
      <c r="E259" s="52" t="s">
        <v>536</v>
      </c>
      <c r="F259" s="53"/>
      <c r="G259" s="54">
        <f t="shared" si="21"/>
        <v>-1114000</v>
      </c>
      <c r="H259" s="55">
        <v>13271000</v>
      </c>
      <c r="I259" s="55">
        <f>13271000+1114000</f>
        <v>14385000</v>
      </c>
      <c r="J259" s="55">
        <f t="shared" si="22"/>
        <v>0</v>
      </c>
      <c r="K259" s="55">
        <f t="shared" si="23"/>
        <v>14385000</v>
      </c>
      <c r="L259" s="55">
        <v>0</v>
      </c>
      <c r="M259" s="55">
        <v>0</v>
      </c>
      <c r="N259" s="55">
        <f t="shared" si="24"/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f t="shared" si="25"/>
        <v>0</v>
      </c>
      <c r="T259" s="55">
        <v>0</v>
      </c>
      <c r="U259" s="55">
        <v>0</v>
      </c>
      <c r="V259" s="55">
        <v>0</v>
      </c>
      <c r="W259" s="55">
        <v>0</v>
      </c>
      <c r="X259" s="55">
        <f t="shared" si="26"/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2200000</v>
      </c>
      <c r="AD259" s="42">
        <v>3172000</v>
      </c>
      <c r="AE259" s="42">
        <v>1197000</v>
      </c>
      <c r="AF259" s="42">
        <v>0</v>
      </c>
      <c r="AG259" s="42">
        <v>1100000</v>
      </c>
      <c r="AH259" s="42">
        <v>2400000</v>
      </c>
      <c r="AI259" s="42">
        <v>1197000</v>
      </c>
      <c r="AJ259" s="42">
        <v>281000</v>
      </c>
      <c r="AK259" s="42">
        <v>700000</v>
      </c>
      <c r="AL259" s="42">
        <v>1500000</v>
      </c>
      <c r="AM259" s="42">
        <v>0</v>
      </c>
      <c r="AN259" s="42">
        <v>632000</v>
      </c>
      <c r="AO259" s="42">
        <v>3000</v>
      </c>
      <c r="AP259" s="42">
        <v>3000</v>
      </c>
    </row>
    <row r="260" spans="1:42">
      <c r="A260" s="49" t="str">
        <f t="shared" si="27"/>
        <v>54052030</v>
      </c>
      <c r="B260" s="50" t="s">
        <v>537</v>
      </c>
      <c r="C260" s="51"/>
      <c r="D260" s="52"/>
      <c r="E260" s="52" t="s">
        <v>538</v>
      </c>
      <c r="F260" s="53"/>
      <c r="G260" s="54">
        <f t="shared" si="21"/>
        <v>0</v>
      </c>
      <c r="H260" s="55">
        <v>10378800</v>
      </c>
      <c r="I260" s="55">
        <v>10378800</v>
      </c>
      <c r="J260" s="55">
        <f t="shared" si="22"/>
        <v>0</v>
      </c>
      <c r="K260" s="55">
        <f t="shared" si="23"/>
        <v>10378800</v>
      </c>
      <c r="L260" s="55">
        <v>5909000</v>
      </c>
      <c r="M260" s="55">
        <v>0</v>
      </c>
      <c r="N260" s="55">
        <f t="shared" si="24"/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f t="shared" si="25"/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f t="shared" si="26"/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600000</v>
      </c>
      <c r="AD260" s="42">
        <v>827000</v>
      </c>
      <c r="AE260" s="42">
        <v>5000</v>
      </c>
      <c r="AF260" s="42">
        <v>0</v>
      </c>
      <c r="AG260" s="42">
        <v>450000</v>
      </c>
      <c r="AH260" s="42">
        <v>1032000</v>
      </c>
      <c r="AI260" s="42">
        <v>5000</v>
      </c>
      <c r="AJ260" s="42">
        <v>0</v>
      </c>
      <c r="AK260" s="42">
        <v>450000</v>
      </c>
      <c r="AL260" s="42">
        <v>0</v>
      </c>
      <c r="AM260" s="42">
        <v>380800</v>
      </c>
      <c r="AN260" s="42">
        <v>124000</v>
      </c>
      <c r="AO260" s="42">
        <v>298000</v>
      </c>
      <c r="AP260" s="42">
        <v>298000</v>
      </c>
    </row>
    <row r="261" spans="1:42">
      <c r="A261" s="49" t="str">
        <f t="shared" si="27"/>
        <v/>
      </c>
      <c r="B261" s="63"/>
      <c r="C261" s="69"/>
      <c r="D261" s="65" t="s">
        <v>539</v>
      </c>
      <c r="E261" s="66"/>
      <c r="F261" s="67"/>
      <c r="G261" s="54">
        <f t="shared" si="21"/>
        <v>0</v>
      </c>
      <c r="H261" s="62"/>
      <c r="I261" s="62"/>
      <c r="J261" s="62">
        <f t="shared" si="22"/>
        <v>0</v>
      </c>
      <c r="K261" s="68">
        <f t="shared" si="23"/>
        <v>0</v>
      </c>
      <c r="L261" s="68">
        <v>0</v>
      </c>
      <c r="M261" s="68"/>
      <c r="N261" s="68">
        <f t="shared" si="24"/>
        <v>0</v>
      </c>
      <c r="O261" s="68"/>
      <c r="P261" s="68"/>
      <c r="Q261" s="68"/>
      <c r="R261" s="68"/>
      <c r="S261" s="68">
        <f t="shared" si="25"/>
        <v>0</v>
      </c>
      <c r="T261" s="68"/>
      <c r="U261" s="68"/>
      <c r="V261" s="68"/>
      <c r="W261" s="55"/>
      <c r="X261" s="68">
        <f t="shared" si="26"/>
        <v>0</v>
      </c>
      <c r="Y261" s="68">
        <v>0</v>
      </c>
      <c r="Z261" s="68">
        <v>0</v>
      </c>
      <c r="AA261" s="68">
        <v>0</v>
      </c>
      <c r="AB261" s="68">
        <v>0</v>
      </c>
      <c r="AC261" s="55">
        <v>0</v>
      </c>
      <c r="AD261" s="42">
        <v>0</v>
      </c>
      <c r="AE261" s="42">
        <v>0</v>
      </c>
      <c r="AF261" s="42">
        <v>0</v>
      </c>
      <c r="AG261" s="42">
        <v>0</v>
      </c>
      <c r="AH261" s="42">
        <v>0</v>
      </c>
      <c r="AI261" s="42">
        <v>0</v>
      </c>
      <c r="AJ261" s="42">
        <v>0</v>
      </c>
      <c r="AK261" s="42">
        <v>0</v>
      </c>
      <c r="AL261" s="42">
        <v>0</v>
      </c>
      <c r="AM261" s="42">
        <v>0</v>
      </c>
      <c r="AN261" s="42">
        <v>0</v>
      </c>
      <c r="AO261" s="42">
        <v>0</v>
      </c>
      <c r="AP261" s="42">
        <v>0</v>
      </c>
    </row>
    <row r="262" spans="1:42">
      <c r="A262" s="49" t="str">
        <f t="shared" si="27"/>
        <v>54060010</v>
      </c>
      <c r="B262" s="50" t="s">
        <v>540</v>
      </c>
      <c r="C262" s="51"/>
      <c r="D262" s="52"/>
      <c r="E262" s="52" t="s">
        <v>541</v>
      </c>
      <c r="F262" s="53"/>
      <c r="G262" s="54">
        <f t="shared" si="21"/>
        <v>0</v>
      </c>
      <c r="H262" s="55">
        <v>2430900</v>
      </c>
      <c r="I262" s="55">
        <v>2430900</v>
      </c>
      <c r="J262" s="55">
        <f t="shared" si="22"/>
        <v>0</v>
      </c>
      <c r="K262" s="55">
        <f t="shared" si="23"/>
        <v>2430900</v>
      </c>
      <c r="L262" s="55">
        <v>834000</v>
      </c>
      <c r="M262" s="55">
        <v>0</v>
      </c>
      <c r="N262" s="55">
        <f t="shared" si="24"/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f t="shared" si="25"/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f t="shared" si="26"/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160000</v>
      </c>
      <c r="AD262" s="42">
        <v>160900</v>
      </c>
      <c r="AE262" s="42">
        <v>30000</v>
      </c>
      <c r="AF262" s="42">
        <v>256000</v>
      </c>
      <c r="AG262" s="42">
        <v>100000</v>
      </c>
      <c r="AH262" s="42">
        <v>0</v>
      </c>
      <c r="AI262" s="42">
        <v>30000</v>
      </c>
      <c r="AJ262" s="42">
        <v>510000</v>
      </c>
      <c r="AK262" s="42">
        <v>0</v>
      </c>
      <c r="AL262" s="42">
        <v>150000</v>
      </c>
      <c r="AM262" s="42">
        <v>0</v>
      </c>
      <c r="AN262" s="42">
        <v>40000</v>
      </c>
      <c r="AO262" s="42">
        <v>80000</v>
      </c>
      <c r="AP262" s="42">
        <v>80000</v>
      </c>
    </row>
    <row r="263" spans="1:42">
      <c r="A263" s="49" t="str">
        <f t="shared" si="27"/>
        <v>54060020</v>
      </c>
      <c r="B263" s="50" t="s">
        <v>542</v>
      </c>
      <c r="C263" s="51"/>
      <c r="D263" s="52"/>
      <c r="E263" s="52" t="s">
        <v>543</v>
      </c>
      <c r="F263" s="53"/>
      <c r="G263" s="54">
        <f t="shared" si="21"/>
        <v>0</v>
      </c>
      <c r="H263" s="55">
        <v>2000000</v>
      </c>
      <c r="I263" s="55">
        <v>2000000</v>
      </c>
      <c r="J263" s="55">
        <f t="shared" si="22"/>
        <v>0</v>
      </c>
      <c r="K263" s="55">
        <f t="shared" si="23"/>
        <v>2000000</v>
      </c>
      <c r="L263" s="55">
        <v>0</v>
      </c>
      <c r="M263" s="55">
        <v>0</v>
      </c>
      <c r="N263" s="55">
        <f t="shared" si="24"/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f t="shared" si="25"/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f t="shared" si="26"/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42">
        <v>0</v>
      </c>
      <c r="AE263" s="42">
        <v>0</v>
      </c>
      <c r="AF263" s="42">
        <v>0</v>
      </c>
      <c r="AG263" s="42">
        <v>0</v>
      </c>
      <c r="AH263" s="42">
        <v>0</v>
      </c>
      <c r="AI263" s="42">
        <v>0</v>
      </c>
      <c r="AJ263" s="42">
        <v>0</v>
      </c>
      <c r="AK263" s="42">
        <v>0</v>
      </c>
      <c r="AL263" s="42">
        <v>2000000</v>
      </c>
      <c r="AM263" s="42">
        <v>0</v>
      </c>
      <c r="AN263" s="42">
        <v>0</v>
      </c>
      <c r="AO263" s="42">
        <v>0</v>
      </c>
      <c r="AP263" s="42">
        <v>0</v>
      </c>
    </row>
    <row r="264" spans="1:42">
      <c r="A264" s="49" t="str">
        <f t="shared" si="27"/>
        <v>54060030</v>
      </c>
      <c r="B264" s="50" t="s">
        <v>544</v>
      </c>
      <c r="C264" s="51"/>
      <c r="D264" s="52"/>
      <c r="E264" s="52" t="s">
        <v>545</v>
      </c>
      <c r="F264" s="53"/>
      <c r="G264" s="54">
        <f t="shared" si="21"/>
        <v>0</v>
      </c>
      <c r="H264" s="55">
        <v>16774700</v>
      </c>
      <c r="I264" s="55">
        <v>16774700</v>
      </c>
      <c r="J264" s="55">
        <f t="shared" si="22"/>
        <v>0</v>
      </c>
      <c r="K264" s="55">
        <f t="shared" si="23"/>
        <v>16774700</v>
      </c>
      <c r="L264" s="55">
        <v>4493000</v>
      </c>
      <c r="M264" s="55">
        <v>0</v>
      </c>
      <c r="N264" s="55">
        <f t="shared" si="24"/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f t="shared" si="25"/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f t="shared" si="26"/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1000000</v>
      </c>
      <c r="AD264" s="42">
        <v>1797000</v>
      </c>
      <c r="AE264" s="42">
        <v>713000</v>
      </c>
      <c r="AF264" s="42">
        <v>817000</v>
      </c>
      <c r="AG264" s="42">
        <v>1100000</v>
      </c>
      <c r="AH264" s="42">
        <v>1951000</v>
      </c>
      <c r="AI264" s="42">
        <v>713000</v>
      </c>
      <c r="AJ264" s="42">
        <v>481100</v>
      </c>
      <c r="AK264" s="42">
        <v>500000</v>
      </c>
      <c r="AL264" s="42">
        <v>700000</v>
      </c>
      <c r="AM264" s="42">
        <v>985600</v>
      </c>
      <c r="AN264" s="42">
        <v>736000</v>
      </c>
      <c r="AO264" s="42">
        <v>394000</v>
      </c>
      <c r="AP264" s="42">
        <v>394000</v>
      </c>
    </row>
    <row r="265" spans="1:42">
      <c r="A265" s="49" t="str">
        <f t="shared" si="27"/>
        <v>54060040</v>
      </c>
      <c r="B265" s="50" t="s">
        <v>546</v>
      </c>
      <c r="C265" s="51"/>
      <c r="D265" s="52"/>
      <c r="E265" s="52" t="s">
        <v>547</v>
      </c>
      <c r="F265" s="53"/>
      <c r="G265" s="54">
        <f t="shared" si="21"/>
        <v>0</v>
      </c>
      <c r="H265" s="55">
        <v>79700</v>
      </c>
      <c r="I265" s="55">
        <v>79700</v>
      </c>
      <c r="J265" s="55">
        <f t="shared" si="22"/>
        <v>0</v>
      </c>
      <c r="K265" s="55">
        <f t="shared" si="23"/>
        <v>79700</v>
      </c>
      <c r="L265" s="55">
        <v>12000</v>
      </c>
      <c r="M265" s="55">
        <v>0</v>
      </c>
      <c r="N265" s="55">
        <f t="shared" si="24"/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f t="shared" si="25"/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f t="shared" si="26"/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7000</v>
      </c>
      <c r="AD265" s="42">
        <v>7000</v>
      </c>
      <c r="AE265" s="42">
        <v>3000</v>
      </c>
      <c r="AF265" s="42">
        <v>1200</v>
      </c>
      <c r="AG265" s="42">
        <v>10000</v>
      </c>
      <c r="AH265" s="42">
        <v>5000</v>
      </c>
      <c r="AI265" s="42">
        <v>3000</v>
      </c>
      <c r="AJ265" s="42">
        <v>1500</v>
      </c>
      <c r="AK265" s="42">
        <v>10000</v>
      </c>
      <c r="AL265" s="42">
        <v>0</v>
      </c>
      <c r="AM265" s="42">
        <v>0</v>
      </c>
      <c r="AN265" s="42">
        <v>0</v>
      </c>
      <c r="AO265" s="42">
        <v>10000</v>
      </c>
      <c r="AP265" s="42">
        <v>10000</v>
      </c>
    </row>
    <row r="266" spans="1:42">
      <c r="A266" s="49" t="str">
        <f t="shared" si="27"/>
        <v>54060050</v>
      </c>
      <c r="B266" s="50" t="s">
        <v>548</v>
      </c>
      <c r="C266" s="51"/>
      <c r="D266" s="52"/>
      <c r="E266" s="52" t="s">
        <v>549</v>
      </c>
      <c r="F266" s="53"/>
      <c r="G266" s="54">
        <f t="shared" si="21"/>
        <v>0</v>
      </c>
      <c r="H266" s="55">
        <v>12608200</v>
      </c>
      <c r="I266" s="55">
        <v>12608200</v>
      </c>
      <c r="J266" s="55">
        <f t="shared" si="22"/>
        <v>0</v>
      </c>
      <c r="K266" s="55">
        <f t="shared" si="23"/>
        <v>12608200</v>
      </c>
      <c r="L266" s="55">
        <v>2148200</v>
      </c>
      <c r="M266" s="55">
        <v>0</v>
      </c>
      <c r="N266" s="55">
        <f t="shared" si="24"/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f t="shared" si="25"/>
        <v>246000</v>
      </c>
      <c r="T266" s="55">
        <v>0</v>
      </c>
      <c r="U266" s="55">
        <v>0</v>
      </c>
      <c r="V266" s="55">
        <v>246000</v>
      </c>
      <c r="W266" s="55">
        <v>0</v>
      </c>
      <c r="X266" s="55">
        <f t="shared" si="26"/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1900000</v>
      </c>
      <c r="AD266" s="42">
        <v>1750000</v>
      </c>
      <c r="AE266" s="42">
        <v>783800</v>
      </c>
      <c r="AF266" s="42">
        <v>0</v>
      </c>
      <c r="AG266" s="42">
        <v>810000</v>
      </c>
      <c r="AH266" s="42">
        <v>2646000</v>
      </c>
      <c r="AI266" s="42">
        <v>783800</v>
      </c>
      <c r="AJ266" s="42">
        <v>0</v>
      </c>
      <c r="AK266" s="42">
        <v>0</v>
      </c>
      <c r="AL266" s="42">
        <v>320000</v>
      </c>
      <c r="AM266" s="42">
        <v>97400</v>
      </c>
      <c r="AN266" s="42">
        <v>563000</v>
      </c>
      <c r="AO266" s="42">
        <v>280000</v>
      </c>
      <c r="AP266" s="42">
        <v>280000</v>
      </c>
    </row>
    <row r="267" spans="1:42">
      <c r="A267" s="49" t="str">
        <f t="shared" si="27"/>
        <v/>
      </c>
      <c r="B267" s="50"/>
      <c r="C267" s="58"/>
      <c r="D267" s="45" t="s">
        <v>550</v>
      </c>
      <c r="E267" s="52"/>
      <c r="F267" s="53"/>
      <c r="G267" s="54">
        <f t="shared" si="21"/>
        <v>0</v>
      </c>
      <c r="H267" s="55"/>
      <c r="I267" s="55"/>
      <c r="J267" s="55">
        <f t="shared" si="22"/>
        <v>0</v>
      </c>
      <c r="K267" s="41">
        <f t="shared" si="23"/>
        <v>0</v>
      </c>
      <c r="L267" s="41">
        <v>0</v>
      </c>
      <c r="M267" s="41"/>
      <c r="N267" s="41">
        <f t="shared" si="24"/>
        <v>0</v>
      </c>
      <c r="O267" s="41"/>
      <c r="P267" s="41"/>
      <c r="Q267" s="41"/>
      <c r="R267" s="41"/>
      <c r="S267" s="41">
        <f t="shared" si="25"/>
        <v>0</v>
      </c>
      <c r="T267" s="41"/>
      <c r="U267" s="41"/>
      <c r="V267" s="41"/>
      <c r="W267" s="55"/>
      <c r="X267" s="41">
        <f t="shared" si="26"/>
        <v>0</v>
      </c>
      <c r="Y267" s="41">
        <v>0</v>
      </c>
      <c r="Z267" s="41">
        <v>0</v>
      </c>
      <c r="AA267" s="41">
        <v>0</v>
      </c>
      <c r="AB267" s="41">
        <v>0</v>
      </c>
      <c r="AC267" s="55">
        <v>0</v>
      </c>
      <c r="AD267" s="42">
        <v>0</v>
      </c>
      <c r="AE267" s="42">
        <v>0</v>
      </c>
      <c r="AF267" s="42">
        <v>0</v>
      </c>
      <c r="AG267" s="42">
        <v>0</v>
      </c>
      <c r="AH267" s="42">
        <v>0</v>
      </c>
      <c r="AI267" s="42">
        <v>0</v>
      </c>
      <c r="AJ267" s="42">
        <v>0</v>
      </c>
      <c r="AK267" s="42">
        <v>0</v>
      </c>
      <c r="AL267" s="42">
        <v>0</v>
      </c>
      <c r="AM267" s="42">
        <v>0</v>
      </c>
      <c r="AN267" s="42">
        <v>0</v>
      </c>
      <c r="AO267" s="42">
        <v>0</v>
      </c>
      <c r="AP267" s="42">
        <v>0</v>
      </c>
    </row>
    <row r="268" spans="1:42">
      <c r="A268" s="49" t="str">
        <f t="shared" si="27"/>
        <v>54070010</v>
      </c>
      <c r="B268" s="50" t="s">
        <v>551</v>
      </c>
      <c r="C268" s="51"/>
      <c r="D268" s="52"/>
      <c r="E268" s="52" t="s">
        <v>552</v>
      </c>
      <c r="F268" s="53"/>
      <c r="G268" s="54">
        <f t="shared" si="21"/>
        <v>0</v>
      </c>
      <c r="H268" s="55">
        <v>15426400</v>
      </c>
      <c r="I268" s="55">
        <v>15426400</v>
      </c>
      <c r="J268" s="55">
        <f t="shared" si="22"/>
        <v>0</v>
      </c>
      <c r="K268" s="55">
        <f t="shared" si="23"/>
        <v>15426400</v>
      </c>
      <c r="L268" s="55">
        <v>14835000</v>
      </c>
      <c r="M268" s="55">
        <v>0</v>
      </c>
      <c r="N268" s="55">
        <f t="shared" si="24"/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f t="shared" si="25"/>
        <v>0</v>
      </c>
      <c r="T268" s="55">
        <v>0</v>
      </c>
      <c r="U268" s="55">
        <v>0</v>
      </c>
      <c r="V268" s="55">
        <v>0</v>
      </c>
      <c r="W268" s="55">
        <v>0</v>
      </c>
      <c r="X268" s="55">
        <f t="shared" si="26"/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50000</v>
      </c>
      <c r="AD268" s="42">
        <v>98000</v>
      </c>
      <c r="AE268" s="42">
        <v>50000</v>
      </c>
      <c r="AF268" s="42">
        <v>25000</v>
      </c>
      <c r="AG268" s="42">
        <v>60000</v>
      </c>
      <c r="AH268" s="42">
        <v>64000</v>
      </c>
      <c r="AI268" s="42">
        <v>50000</v>
      </c>
      <c r="AJ268" s="42">
        <v>7700</v>
      </c>
      <c r="AK268" s="42">
        <v>22000</v>
      </c>
      <c r="AL268" s="42">
        <v>50000</v>
      </c>
      <c r="AM268" s="42">
        <v>36700</v>
      </c>
      <c r="AN268" s="42">
        <v>48000</v>
      </c>
      <c r="AO268" s="42">
        <v>15000</v>
      </c>
      <c r="AP268" s="42">
        <v>15000</v>
      </c>
    </row>
    <row r="269" spans="1:42">
      <c r="A269" s="49" t="str">
        <f t="shared" si="27"/>
        <v>54070020</v>
      </c>
      <c r="B269" s="50" t="s">
        <v>553</v>
      </c>
      <c r="C269" s="51"/>
      <c r="D269" s="52"/>
      <c r="E269" s="52" t="s">
        <v>554</v>
      </c>
      <c r="F269" s="53"/>
      <c r="G269" s="54">
        <f t="shared" ref="G269:G282" si="28">+H269-I269</f>
        <v>-2000000</v>
      </c>
      <c r="H269" s="55">
        <v>2000000</v>
      </c>
      <c r="I269" s="55">
        <f>2000000+2000000</f>
        <v>4000000</v>
      </c>
      <c r="J269" s="55">
        <f t="shared" ref="J269:J279" si="29">+I269-K269</f>
        <v>0</v>
      </c>
      <c r="K269" s="55">
        <f t="shared" ref="K269:K279" si="30">+L269+M269+N269+S269+X269+AC269+AD269+AE269+AF269+AG269+AH269+AI269+AJ269+AK269+AL269+AM269+AN269+AO269+AP269</f>
        <v>4000000</v>
      </c>
      <c r="L269" s="55">
        <v>0</v>
      </c>
      <c r="M269" s="55">
        <v>0</v>
      </c>
      <c r="N269" s="55">
        <f t="shared" ref="N269:N279" si="31">SUM(O269:R269)</f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f t="shared" ref="S269:S279" si="32">SUM(T269:W269)</f>
        <v>0</v>
      </c>
      <c r="T269" s="55">
        <v>0</v>
      </c>
      <c r="U269" s="55">
        <v>0</v>
      </c>
      <c r="V269" s="55">
        <v>0</v>
      </c>
      <c r="W269" s="55">
        <v>0</v>
      </c>
      <c r="X269" s="55">
        <f t="shared" ref="X269:X279" si="33">SUM(Y269:AB269)</f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42">
        <v>0</v>
      </c>
      <c r="AE269" s="42">
        <v>0</v>
      </c>
      <c r="AF269" s="42">
        <v>0</v>
      </c>
      <c r="AG269" s="42">
        <v>0</v>
      </c>
      <c r="AH269" s="42">
        <v>0</v>
      </c>
      <c r="AI269" s="42">
        <v>0</v>
      </c>
      <c r="AJ269" s="42">
        <v>0</v>
      </c>
      <c r="AK269" s="42">
        <v>0</v>
      </c>
      <c r="AL269" s="42">
        <v>0</v>
      </c>
      <c r="AM269" s="42">
        <v>0</v>
      </c>
      <c r="AN269" s="42">
        <v>0</v>
      </c>
      <c r="AO269" s="42">
        <v>2000000</v>
      </c>
      <c r="AP269" s="42">
        <v>2000000</v>
      </c>
    </row>
    <row r="270" spans="1:42">
      <c r="A270" s="49" t="str">
        <f t="shared" si="27"/>
        <v>54540008</v>
      </c>
      <c r="B270" s="50" t="s">
        <v>555</v>
      </c>
      <c r="C270" s="51"/>
      <c r="D270" s="52"/>
      <c r="E270" s="52" t="s">
        <v>556</v>
      </c>
      <c r="F270" s="53"/>
      <c r="G270" s="54">
        <f t="shared" si="28"/>
        <v>0</v>
      </c>
      <c r="H270" s="55">
        <v>0</v>
      </c>
      <c r="I270" s="55">
        <v>0</v>
      </c>
      <c r="J270" s="55">
        <f t="shared" si="29"/>
        <v>0</v>
      </c>
      <c r="K270" s="55">
        <f t="shared" si="30"/>
        <v>0</v>
      </c>
      <c r="L270" s="55">
        <v>0</v>
      </c>
      <c r="M270" s="55">
        <v>0</v>
      </c>
      <c r="N270" s="55">
        <f t="shared" si="31"/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f t="shared" si="32"/>
        <v>0</v>
      </c>
      <c r="T270" s="55">
        <v>0</v>
      </c>
      <c r="U270" s="55">
        <v>0</v>
      </c>
      <c r="V270" s="55">
        <v>0</v>
      </c>
      <c r="W270" s="55">
        <v>0</v>
      </c>
      <c r="X270" s="55">
        <f t="shared" si="33"/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42">
        <v>0</v>
      </c>
      <c r="AE270" s="42">
        <v>0</v>
      </c>
      <c r="AF270" s="42">
        <v>0</v>
      </c>
      <c r="AG270" s="42">
        <v>0</v>
      </c>
      <c r="AH270" s="42">
        <v>0</v>
      </c>
      <c r="AI270" s="42">
        <v>0</v>
      </c>
      <c r="AJ270" s="42">
        <v>0</v>
      </c>
      <c r="AK270" s="42">
        <v>0</v>
      </c>
      <c r="AL270" s="42">
        <v>0</v>
      </c>
      <c r="AM270" s="42">
        <v>0</v>
      </c>
      <c r="AN270" s="42">
        <v>0</v>
      </c>
      <c r="AO270" s="42">
        <v>0</v>
      </c>
      <c r="AP270" s="42">
        <v>0</v>
      </c>
    </row>
    <row r="271" spans="1:42">
      <c r="A271" s="49" t="str">
        <f t="shared" si="27"/>
        <v>54550008</v>
      </c>
      <c r="B271" s="50" t="s">
        <v>557</v>
      </c>
      <c r="C271" s="51"/>
      <c r="D271" s="52"/>
      <c r="E271" s="52" t="s">
        <v>558</v>
      </c>
      <c r="F271" s="53"/>
      <c r="G271" s="54">
        <f t="shared" si="28"/>
        <v>0</v>
      </c>
      <c r="H271" s="55">
        <v>0</v>
      </c>
      <c r="I271" s="55">
        <v>0</v>
      </c>
      <c r="J271" s="55">
        <f t="shared" si="29"/>
        <v>0</v>
      </c>
      <c r="K271" s="55">
        <f t="shared" si="30"/>
        <v>0</v>
      </c>
      <c r="L271" s="55">
        <v>0</v>
      </c>
      <c r="M271" s="55">
        <v>0</v>
      </c>
      <c r="N271" s="55">
        <f t="shared" si="31"/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f t="shared" si="32"/>
        <v>0</v>
      </c>
      <c r="T271" s="55">
        <v>0</v>
      </c>
      <c r="U271" s="55">
        <v>0</v>
      </c>
      <c r="V271" s="55">
        <v>0</v>
      </c>
      <c r="W271" s="55">
        <v>0</v>
      </c>
      <c r="X271" s="55">
        <f t="shared" si="33"/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42">
        <v>0</v>
      </c>
      <c r="AE271" s="42">
        <v>0</v>
      </c>
      <c r="AF271" s="42">
        <v>0</v>
      </c>
      <c r="AG271" s="42">
        <v>0</v>
      </c>
      <c r="AH271" s="42">
        <v>0</v>
      </c>
      <c r="AI271" s="42">
        <v>0</v>
      </c>
      <c r="AJ271" s="42">
        <v>0</v>
      </c>
      <c r="AK271" s="42">
        <v>0</v>
      </c>
      <c r="AL271" s="42">
        <v>0</v>
      </c>
      <c r="AM271" s="42">
        <v>0</v>
      </c>
      <c r="AN271" s="42">
        <v>0</v>
      </c>
      <c r="AO271" s="42">
        <v>0</v>
      </c>
      <c r="AP271" s="42">
        <v>0</v>
      </c>
    </row>
    <row r="272" spans="1:42">
      <c r="A272" s="49" t="str">
        <f t="shared" ref="A272:A279" si="34">SUBSTITUTE(B272,"-","")</f>
        <v>54551008</v>
      </c>
      <c r="B272" s="50" t="s">
        <v>559</v>
      </c>
      <c r="C272" s="51"/>
      <c r="D272" s="52"/>
      <c r="E272" s="52" t="s">
        <v>560</v>
      </c>
      <c r="F272" s="53"/>
      <c r="G272" s="54">
        <f t="shared" si="28"/>
        <v>0</v>
      </c>
      <c r="H272" s="55">
        <v>0</v>
      </c>
      <c r="I272" s="55">
        <v>0</v>
      </c>
      <c r="J272" s="55">
        <f t="shared" si="29"/>
        <v>0</v>
      </c>
      <c r="K272" s="55">
        <f t="shared" si="30"/>
        <v>0</v>
      </c>
      <c r="L272" s="55">
        <v>0</v>
      </c>
      <c r="M272" s="55">
        <v>0</v>
      </c>
      <c r="N272" s="55">
        <f t="shared" si="31"/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f t="shared" si="32"/>
        <v>0</v>
      </c>
      <c r="T272" s="55">
        <v>0</v>
      </c>
      <c r="U272" s="55">
        <v>0</v>
      </c>
      <c r="V272" s="55">
        <v>0</v>
      </c>
      <c r="W272" s="55">
        <v>0</v>
      </c>
      <c r="X272" s="55">
        <f t="shared" si="33"/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42">
        <v>0</v>
      </c>
      <c r="AE272" s="42">
        <v>0</v>
      </c>
      <c r="AF272" s="42">
        <v>0</v>
      </c>
      <c r="AG272" s="42">
        <v>0</v>
      </c>
      <c r="AH272" s="42">
        <v>0</v>
      </c>
      <c r="AI272" s="42">
        <v>0</v>
      </c>
      <c r="AJ272" s="42">
        <v>0</v>
      </c>
      <c r="AK272" s="42">
        <v>0</v>
      </c>
      <c r="AL272" s="42">
        <v>0</v>
      </c>
      <c r="AM272" s="42">
        <v>0</v>
      </c>
      <c r="AN272" s="42">
        <v>0</v>
      </c>
      <c r="AO272" s="42">
        <v>0</v>
      </c>
      <c r="AP272" s="42">
        <v>0</v>
      </c>
    </row>
    <row r="273" spans="1:42">
      <c r="A273" s="49" t="str">
        <f t="shared" si="34"/>
        <v/>
      </c>
      <c r="B273" s="50"/>
      <c r="C273" s="58" t="s">
        <v>561</v>
      </c>
      <c r="D273" s="52"/>
      <c r="E273" s="52"/>
      <c r="F273" s="53"/>
      <c r="G273" s="54">
        <f t="shared" si="28"/>
        <v>0</v>
      </c>
      <c r="H273" s="55"/>
      <c r="I273" s="55"/>
      <c r="J273" s="55">
        <f t="shared" si="29"/>
        <v>0</v>
      </c>
      <c r="K273" s="41">
        <f t="shared" si="30"/>
        <v>0</v>
      </c>
      <c r="L273" s="41">
        <v>0</v>
      </c>
      <c r="M273" s="41"/>
      <c r="N273" s="41">
        <f t="shared" si="31"/>
        <v>0</v>
      </c>
      <c r="O273" s="41"/>
      <c r="P273" s="41"/>
      <c r="Q273" s="41"/>
      <c r="R273" s="41"/>
      <c r="S273" s="41">
        <f t="shared" si="32"/>
        <v>0</v>
      </c>
      <c r="T273" s="41"/>
      <c r="U273" s="41"/>
      <c r="V273" s="41"/>
      <c r="W273" s="55"/>
      <c r="X273" s="41">
        <f t="shared" si="33"/>
        <v>0</v>
      </c>
      <c r="Y273" s="41">
        <v>0</v>
      </c>
      <c r="Z273" s="41">
        <v>0</v>
      </c>
      <c r="AA273" s="41">
        <v>0</v>
      </c>
      <c r="AB273" s="41">
        <v>0</v>
      </c>
      <c r="AC273" s="55">
        <v>0</v>
      </c>
      <c r="AD273" s="42">
        <v>0</v>
      </c>
      <c r="AE273" s="42">
        <v>0</v>
      </c>
      <c r="AF273" s="42">
        <v>0</v>
      </c>
      <c r="AG273" s="42">
        <v>0</v>
      </c>
      <c r="AH273" s="42">
        <v>0</v>
      </c>
      <c r="AI273" s="42">
        <v>0</v>
      </c>
      <c r="AJ273" s="42">
        <v>0</v>
      </c>
      <c r="AK273" s="42">
        <v>0</v>
      </c>
      <c r="AL273" s="42">
        <v>0</v>
      </c>
      <c r="AM273" s="42">
        <v>0</v>
      </c>
      <c r="AN273" s="42">
        <v>0</v>
      </c>
      <c r="AO273" s="42">
        <v>0</v>
      </c>
      <c r="AP273" s="42">
        <v>0</v>
      </c>
    </row>
    <row r="274" spans="1:42">
      <c r="A274" s="49" t="str">
        <f t="shared" si="34"/>
        <v/>
      </c>
      <c r="B274" s="50"/>
      <c r="C274" s="51"/>
      <c r="D274" s="45" t="s">
        <v>562</v>
      </c>
      <c r="E274" s="52"/>
      <c r="F274" s="53"/>
      <c r="G274" s="54">
        <f t="shared" si="28"/>
        <v>0</v>
      </c>
      <c r="H274" s="55"/>
      <c r="I274" s="55"/>
      <c r="J274" s="55">
        <f t="shared" si="29"/>
        <v>0</v>
      </c>
      <c r="K274" s="41">
        <f t="shared" si="30"/>
        <v>0</v>
      </c>
      <c r="L274" s="41">
        <v>0</v>
      </c>
      <c r="M274" s="41"/>
      <c r="N274" s="41">
        <f t="shared" si="31"/>
        <v>0</v>
      </c>
      <c r="O274" s="41"/>
      <c r="P274" s="41"/>
      <c r="Q274" s="41"/>
      <c r="R274" s="41"/>
      <c r="S274" s="41">
        <f t="shared" si="32"/>
        <v>0</v>
      </c>
      <c r="T274" s="41"/>
      <c r="U274" s="41"/>
      <c r="V274" s="41"/>
      <c r="W274" s="55"/>
      <c r="X274" s="41">
        <f t="shared" si="33"/>
        <v>0</v>
      </c>
      <c r="Y274" s="41">
        <v>0</v>
      </c>
      <c r="Z274" s="41">
        <v>0</v>
      </c>
      <c r="AA274" s="41">
        <v>0</v>
      </c>
      <c r="AB274" s="41">
        <v>0</v>
      </c>
      <c r="AC274" s="55">
        <v>0</v>
      </c>
      <c r="AD274" s="42">
        <v>0</v>
      </c>
      <c r="AE274" s="42">
        <v>0</v>
      </c>
      <c r="AF274" s="42">
        <v>0</v>
      </c>
      <c r="AG274" s="42">
        <v>0</v>
      </c>
      <c r="AH274" s="42">
        <v>0</v>
      </c>
      <c r="AI274" s="42">
        <v>0</v>
      </c>
      <c r="AJ274" s="42">
        <v>0</v>
      </c>
      <c r="AK274" s="42">
        <v>0</v>
      </c>
      <c r="AL274" s="42">
        <v>0</v>
      </c>
      <c r="AM274" s="42">
        <v>0</v>
      </c>
      <c r="AN274" s="42">
        <v>0</v>
      </c>
      <c r="AO274" s="42">
        <v>0</v>
      </c>
      <c r="AP274" s="42">
        <v>0</v>
      </c>
    </row>
    <row r="275" spans="1:42">
      <c r="A275" s="49" t="str">
        <f t="shared" si="34"/>
        <v>55010010</v>
      </c>
      <c r="B275" s="50" t="s">
        <v>563</v>
      </c>
      <c r="C275" s="51"/>
      <c r="D275" s="52"/>
      <c r="E275" s="52" t="s">
        <v>562</v>
      </c>
      <c r="F275" s="53"/>
      <c r="G275" s="54">
        <f t="shared" si="28"/>
        <v>-1000</v>
      </c>
      <c r="H275" s="55">
        <v>4000</v>
      </c>
      <c r="I275" s="55">
        <f>4000+1000</f>
        <v>5000</v>
      </c>
      <c r="J275" s="55">
        <f t="shared" si="29"/>
        <v>0</v>
      </c>
      <c r="K275" s="55">
        <f t="shared" si="30"/>
        <v>5000</v>
      </c>
      <c r="L275" s="55">
        <v>0</v>
      </c>
      <c r="M275" s="55">
        <v>0</v>
      </c>
      <c r="N275" s="55">
        <f t="shared" si="31"/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f t="shared" si="32"/>
        <v>0</v>
      </c>
      <c r="T275" s="55">
        <v>0</v>
      </c>
      <c r="U275" s="55">
        <v>0</v>
      </c>
      <c r="V275" s="55">
        <v>0</v>
      </c>
      <c r="W275" s="55">
        <v>0</v>
      </c>
      <c r="X275" s="55">
        <f t="shared" si="33"/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3000</v>
      </c>
      <c r="AD275" s="42">
        <v>0</v>
      </c>
      <c r="AE275" s="42">
        <v>0</v>
      </c>
      <c r="AF275" s="42">
        <v>0</v>
      </c>
      <c r="AG275" s="42">
        <v>0</v>
      </c>
      <c r="AH275" s="42">
        <v>0</v>
      </c>
      <c r="AI275" s="42">
        <v>0</v>
      </c>
      <c r="AJ275" s="42">
        <v>0</v>
      </c>
      <c r="AK275" s="42">
        <v>0</v>
      </c>
      <c r="AL275" s="42">
        <v>0</v>
      </c>
      <c r="AM275" s="42">
        <v>0</v>
      </c>
      <c r="AN275" s="42">
        <v>0</v>
      </c>
      <c r="AO275" s="42">
        <v>1000</v>
      </c>
      <c r="AP275" s="42">
        <v>1000</v>
      </c>
    </row>
    <row r="276" spans="1:42">
      <c r="A276" s="49" t="str">
        <f t="shared" si="34"/>
        <v/>
      </c>
      <c r="B276" s="50"/>
      <c r="C276" s="58"/>
      <c r="D276" s="45" t="s">
        <v>564</v>
      </c>
      <c r="E276" s="52"/>
      <c r="F276" s="53"/>
      <c r="G276" s="54">
        <f t="shared" si="28"/>
        <v>0</v>
      </c>
      <c r="H276" s="55"/>
      <c r="I276" s="55"/>
      <c r="J276" s="55">
        <f t="shared" si="29"/>
        <v>0</v>
      </c>
      <c r="K276" s="41">
        <f t="shared" si="30"/>
        <v>0</v>
      </c>
      <c r="L276" s="41">
        <v>0</v>
      </c>
      <c r="M276" s="41"/>
      <c r="N276" s="41">
        <f t="shared" si="31"/>
        <v>0</v>
      </c>
      <c r="O276" s="41"/>
      <c r="P276" s="41"/>
      <c r="Q276" s="41"/>
      <c r="R276" s="41"/>
      <c r="S276" s="41">
        <f t="shared" si="32"/>
        <v>0</v>
      </c>
      <c r="T276" s="41"/>
      <c r="U276" s="41"/>
      <c r="V276" s="41"/>
      <c r="W276" s="55"/>
      <c r="X276" s="41">
        <f t="shared" si="33"/>
        <v>0</v>
      </c>
      <c r="Y276" s="41">
        <v>0</v>
      </c>
      <c r="Z276" s="41">
        <v>0</v>
      </c>
      <c r="AA276" s="41">
        <v>0</v>
      </c>
      <c r="AB276" s="41">
        <v>0</v>
      </c>
      <c r="AC276" s="55">
        <v>0</v>
      </c>
      <c r="AD276" s="42">
        <v>0</v>
      </c>
      <c r="AE276" s="42">
        <v>0</v>
      </c>
      <c r="AF276" s="42">
        <v>0</v>
      </c>
      <c r="AG276" s="42">
        <v>0</v>
      </c>
      <c r="AH276" s="42">
        <v>0</v>
      </c>
      <c r="AI276" s="42">
        <v>0</v>
      </c>
      <c r="AJ276" s="42">
        <v>0</v>
      </c>
      <c r="AK276" s="42">
        <v>0</v>
      </c>
      <c r="AL276" s="42">
        <v>0</v>
      </c>
      <c r="AM276" s="42">
        <v>0</v>
      </c>
      <c r="AN276" s="42">
        <v>0</v>
      </c>
      <c r="AO276" s="42">
        <v>0</v>
      </c>
      <c r="AP276" s="42">
        <v>0</v>
      </c>
    </row>
    <row r="277" spans="1:42">
      <c r="A277" s="49" t="str">
        <f t="shared" si="34"/>
        <v>55020010</v>
      </c>
      <c r="B277" s="50" t="s">
        <v>565</v>
      </c>
      <c r="C277" s="51"/>
      <c r="D277" s="52"/>
      <c r="E277" s="52" t="s">
        <v>566</v>
      </c>
      <c r="F277" s="53"/>
      <c r="G277" s="54">
        <f t="shared" si="28"/>
        <v>0</v>
      </c>
      <c r="H277" s="55">
        <v>0</v>
      </c>
      <c r="I277" s="55">
        <v>0</v>
      </c>
      <c r="J277" s="55">
        <f t="shared" si="29"/>
        <v>0</v>
      </c>
      <c r="K277" s="55">
        <f t="shared" si="30"/>
        <v>0</v>
      </c>
      <c r="L277" s="55">
        <v>0</v>
      </c>
      <c r="M277" s="55">
        <v>0</v>
      </c>
      <c r="N277" s="55">
        <f t="shared" si="31"/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f t="shared" si="32"/>
        <v>0</v>
      </c>
      <c r="T277" s="55">
        <v>0</v>
      </c>
      <c r="U277" s="55">
        <v>0</v>
      </c>
      <c r="V277" s="55">
        <v>0</v>
      </c>
      <c r="W277" s="55">
        <v>0</v>
      </c>
      <c r="X277" s="55">
        <f t="shared" si="33"/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42">
        <v>0</v>
      </c>
      <c r="AE277" s="42">
        <v>0</v>
      </c>
      <c r="AF277" s="42">
        <v>0</v>
      </c>
      <c r="AG277" s="42">
        <v>0</v>
      </c>
      <c r="AH277" s="42">
        <v>0</v>
      </c>
      <c r="AI277" s="42">
        <v>0</v>
      </c>
      <c r="AJ277" s="42">
        <v>0</v>
      </c>
      <c r="AK277" s="42">
        <v>0</v>
      </c>
      <c r="AL277" s="42">
        <v>0</v>
      </c>
      <c r="AM277" s="42">
        <v>0</v>
      </c>
      <c r="AN277" s="42">
        <v>0</v>
      </c>
      <c r="AO277" s="42">
        <v>0</v>
      </c>
      <c r="AP277" s="42">
        <v>0</v>
      </c>
    </row>
    <row r="278" spans="1:42">
      <c r="A278" s="49" t="str">
        <f t="shared" si="34"/>
        <v>55020020</v>
      </c>
      <c r="B278" s="50" t="s">
        <v>567</v>
      </c>
      <c r="C278" s="51"/>
      <c r="D278" s="52"/>
      <c r="E278" s="52" t="s">
        <v>568</v>
      </c>
      <c r="F278" s="53"/>
      <c r="G278" s="54">
        <f t="shared" si="28"/>
        <v>-1772000</v>
      </c>
      <c r="H278" s="55">
        <v>5521000</v>
      </c>
      <c r="I278" s="55">
        <f>5521000+1772000</f>
        <v>7293000</v>
      </c>
      <c r="J278" s="55">
        <f t="shared" si="29"/>
        <v>0</v>
      </c>
      <c r="K278" s="55">
        <f t="shared" si="30"/>
        <v>7293000</v>
      </c>
      <c r="L278" s="55">
        <v>0</v>
      </c>
      <c r="M278" s="55">
        <v>0</v>
      </c>
      <c r="N278" s="55">
        <f t="shared" si="31"/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f t="shared" si="32"/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f t="shared" si="33"/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3000000</v>
      </c>
      <c r="AD278" s="42">
        <v>749000</v>
      </c>
      <c r="AE278" s="42">
        <v>272000</v>
      </c>
      <c r="AF278" s="42">
        <v>0</v>
      </c>
      <c r="AG278" s="42">
        <v>0</v>
      </c>
      <c r="AH278" s="42">
        <v>0</v>
      </c>
      <c r="AI278" s="42">
        <v>272000</v>
      </c>
      <c r="AJ278" s="42">
        <v>0</v>
      </c>
      <c r="AK278" s="42">
        <v>0</v>
      </c>
      <c r="AL278" s="42">
        <v>0</v>
      </c>
      <c r="AM278" s="42">
        <v>0</v>
      </c>
      <c r="AN278" s="42">
        <v>0</v>
      </c>
      <c r="AO278" s="42">
        <v>1500000</v>
      </c>
      <c r="AP278" s="42">
        <v>1500000</v>
      </c>
    </row>
    <row r="279" spans="1:42">
      <c r="A279" s="49" t="str">
        <f t="shared" si="34"/>
        <v>55020030</v>
      </c>
      <c r="B279" s="50" t="s">
        <v>569</v>
      </c>
      <c r="C279" s="83"/>
      <c r="D279" s="76"/>
      <c r="E279" s="76" t="s">
        <v>570</v>
      </c>
      <c r="F279" s="77"/>
      <c r="G279" s="84">
        <f t="shared" si="28"/>
        <v>0</v>
      </c>
      <c r="H279" s="78">
        <v>3156000</v>
      </c>
      <c r="I279" s="78">
        <f>3156000</f>
        <v>3156000</v>
      </c>
      <c r="J279" s="78">
        <f t="shared" si="29"/>
        <v>0</v>
      </c>
      <c r="K279" s="78">
        <f t="shared" si="30"/>
        <v>3156000</v>
      </c>
      <c r="L279" s="78">
        <v>1634000</v>
      </c>
      <c r="M279" s="78">
        <v>0</v>
      </c>
      <c r="N279" s="78">
        <f t="shared" si="31"/>
        <v>0</v>
      </c>
      <c r="O279" s="78">
        <v>0</v>
      </c>
      <c r="P279" s="78">
        <v>0</v>
      </c>
      <c r="Q279" s="78">
        <v>0</v>
      </c>
      <c r="R279" s="78">
        <v>0</v>
      </c>
      <c r="S279" s="78">
        <f t="shared" si="32"/>
        <v>0</v>
      </c>
      <c r="T279" s="78">
        <v>0</v>
      </c>
      <c r="U279" s="78">
        <v>0</v>
      </c>
      <c r="V279" s="78">
        <v>0</v>
      </c>
      <c r="W279" s="55">
        <v>0</v>
      </c>
      <c r="X279" s="78">
        <f t="shared" si="33"/>
        <v>0</v>
      </c>
      <c r="Y279" s="78">
        <v>0</v>
      </c>
      <c r="Z279" s="78">
        <v>0</v>
      </c>
      <c r="AA279" s="78">
        <v>0</v>
      </c>
      <c r="AB279" s="78">
        <v>0</v>
      </c>
      <c r="AC279" s="55">
        <v>300000</v>
      </c>
      <c r="AD279" s="42">
        <v>297000</v>
      </c>
      <c r="AE279" s="42">
        <v>0</v>
      </c>
      <c r="AF279" s="42">
        <v>0</v>
      </c>
      <c r="AG279" s="42">
        <v>0</v>
      </c>
      <c r="AH279" s="42">
        <v>546000</v>
      </c>
      <c r="AI279" s="42">
        <v>0</v>
      </c>
      <c r="AJ279" s="42">
        <v>0</v>
      </c>
      <c r="AK279" s="42">
        <v>0</v>
      </c>
      <c r="AL279" s="42">
        <v>0</v>
      </c>
      <c r="AM279" s="42">
        <v>0</v>
      </c>
      <c r="AN279" s="42">
        <v>139000</v>
      </c>
      <c r="AO279" s="42">
        <v>120000</v>
      </c>
      <c r="AP279" s="42">
        <v>120000</v>
      </c>
    </row>
    <row r="280" spans="1:42">
      <c r="B280" s="85"/>
      <c r="C280" s="524" t="s">
        <v>571</v>
      </c>
      <c r="D280" s="525"/>
      <c r="E280" s="525"/>
      <c r="F280" s="525"/>
      <c r="G280" s="86">
        <f t="shared" si="28"/>
        <v>110100</v>
      </c>
      <c r="H280" s="87">
        <f>SUM(H12:H279)</f>
        <v>25130290000</v>
      </c>
      <c r="I280" s="88">
        <f>SUM(I12:I279)</f>
        <v>25130179900</v>
      </c>
      <c r="J280" s="88">
        <f t="shared" ref="J280:AP280" si="35">SUM(J12:J279)</f>
        <v>0</v>
      </c>
      <c r="K280" s="88">
        <f t="shared" si="35"/>
        <v>25130179900</v>
      </c>
      <c r="L280" s="88">
        <f t="shared" si="35"/>
        <v>760150550</v>
      </c>
      <c r="M280" s="88">
        <f t="shared" si="35"/>
        <v>44730100</v>
      </c>
      <c r="N280" s="88">
        <f t="shared" si="35"/>
        <v>124602395</v>
      </c>
      <c r="O280" s="88">
        <f t="shared" si="35"/>
        <v>8681100</v>
      </c>
      <c r="P280" s="88">
        <f t="shared" si="35"/>
        <v>30632200</v>
      </c>
      <c r="Q280" s="88">
        <f t="shared" si="35"/>
        <v>25061300</v>
      </c>
      <c r="R280" s="88">
        <f t="shared" si="35"/>
        <v>60227795</v>
      </c>
      <c r="S280" s="88">
        <f t="shared" si="35"/>
        <v>113858695</v>
      </c>
      <c r="T280" s="88">
        <f t="shared" si="35"/>
        <v>9544600</v>
      </c>
      <c r="U280" s="88">
        <f t="shared" si="35"/>
        <v>41931200</v>
      </c>
      <c r="V280" s="88">
        <f t="shared" si="35"/>
        <v>34127895</v>
      </c>
      <c r="W280" s="88">
        <f t="shared" si="35"/>
        <v>28255000</v>
      </c>
      <c r="X280" s="88">
        <f t="shared" si="35"/>
        <v>247689095</v>
      </c>
      <c r="Y280" s="88">
        <f t="shared" si="35"/>
        <v>13307800</v>
      </c>
      <c r="Z280" s="88">
        <f t="shared" si="35"/>
        <v>86706995</v>
      </c>
      <c r="AA280" s="88">
        <f t="shared" si="35"/>
        <v>132035700</v>
      </c>
      <c r="AB280" s="88">
        <f t="shared" si="35"/>
        <v>15638600</v>
      </c>
      <c r="AC280" s="88">
        <f t="shared" si="35"/>
        <v>3250698565</v>
      </c>
      <c r="AD280" s="88">
        <f t="shared" si="35"/>
        <v>2209865100</v>
      </c>
      <c r="AE280" s="88">
        <f t="shared" si="35"/>
        <v>1408421600</v>
      </c>
      <c r="AF280" s="88">
        <f t="shared" si="35"/>
        <v>2442910500</v>
      </c>
      <c r="AG280" s="88">
        <f t="shared" si="35"/>
        <v>2014501100</v>
      </c>
      <c r="AH280" s="88">
        <f t="shared" si="35"/>
        <v>2760352700</v>
      </c>
      <c r="AI280" s="88">
        <f t="shared" si="35"/>
        <v>1613517200</v>
      </c>
      <c r="AJ280" s="88">
        <f t="shared" si="35"/>
        <v>983053100</v>
      </c>
      <c r="AK280" s="88">
        <f t="shared" si="35"/>
        <v>989522400</v>
      </c>
      <c r="AL280" s="88">
        <f t="shared" si="35"/>
        <v>1048174900</v>
      </c>
      <c r="AM280" s="88">
        <f t="shared" si="35"/>
        <v>1536556300</v>
      </c>
      <c r="AN280" s="88">
        <f t="shared" si="35"/>
        <v>1867645100</v>
      </c>
      <c r="AO280" s="88">
        <f t="shared" si="35"/>
        <v>1169881300</v>
      </c>
      <c r="AP280" s="88">
        <f t="shared" si="35"/>
        <v>544049200</v>
      </c>
    </row>
    <row r="281" spans="1:42" s="89" customFormat="1">
      <c r="F281" s="90" t="s">
        <v>54</v>
      </c>
      <c r="G281" s="91">
        <f t="shared" si="28"/>
        <v>0</v>
      </c>
      <c r="H281" s="92">
        <v>25130180000</v>
      </c>
      <c r="I281" s="90">
        <v>25130180000</v>
      </c>
      <c r="J281" s="90"/>
      <c r="K281" s="89">
        <f>SUM(L281:AP281)</f>
        <v>21577104786.220001</v>
      </c>
      <c r="W281" s="89">
        <f>+[13]กรท.!J277</f>
        <v>50798596.219999999</v>
      </c>
      <c r="AC281" s="89">
        <f>+[13]อบ.!J277</f>
        <v>599868200</v>
      </c>
      <c r="AD281" s="89">
        <f>+[13]ศก.!J277</f>
        <v>2911272150</v>
      </c>
      <c r="AE281" s="89">
        <f>+[13]ยส.!J277</f>
        <v>186473900</v>
      </c>
      <c r="AF281" s="89">
        <f>+[13]มค.!L271</f>
        <v>2580979240</v>
      </c>
      <c r="AG281" s="89">
        <f>+[13]กส.!J277</f>
        <v>1917441000</v>
      </c>
      <c r="AH281" s="89">
        <f>+[13]รอ.!J278</f>
        <v>4420404000</v>
      </c>
      <c r="AI281" s="89">
        <f>+[13]มห.!J277</f>
        <v>1398069000</v>
      </c>
      <c r="AJ281" s="89">
        <f>+[13]อจ.!J277</f>
        <v>1026315700</v>
      </c>
      <c r="AK281" s="89">
        <f>+[13]สล.!J277</f>
        <v>982183000</v>
      </c>
      <c r="AL281" s="89">
        <f>+[13]สดจ.!J277</f>
        <v>1058938000</v>
      </c>
      <c r="AM281" s="89">
        <f>+[13]กล.!J277</f>
        <v>1565449800</v>
      </c>
      <c r="AN281" s="89">
        <f>+[13]ดอ.!J277</f>
        <v>1898312700</v>
      </c>
      <c r="AO281" s="89">
        <f>+[13]วรช.!J277</f>
        <v>368266300</v>
      </c>
      <c r="AP281" s="89">
        <f>+[13]ตผ.!P277</f>
        <v>612333200</v>
      </c>
    </row>
    <row r="282" spans="1:42" s="89" customFormat="1">
      <c r="F282" s="90" t="s">
        <v>5</v>
      </c>
      <c r="G282" s="54">
        <f t="shared" si="28"/>
        <v>110100</v>
      </c>
      <c r="H282" s="92">
        <f>+H280-H281</f>
        <v>110000</v>
      </c>
      <c r="I282" s="90">
        <f>+I280-I281</f>
        <v>-100</v>
      </c>
      <c r="J282" s="90"/>
      <c r="K282" s="89">
        <f>+K281-K280</f>
        <v>-3553075113.7799988</v>
      </c>
      <c r="L282" s="89">
        <f t="shared" ref="L282:V282" si="36">+L281-L280</f>
        <v>-760150550</v>
      </c>
      <c r="M282" s="89">
        <f t="shared" si="36"/>
        <v>-44730100</v>
      </c>
      <c r="O282" s="89">
        <f t="shared" si="36"/>
        <v>-8681100</v>
      </c>
      <c r="P282" s="89">
        <f t="shared" si="36"/>
        <v>-30632200</v>
      </c>
      <c r="Q282" s="89">
        <f t="shared" si="36"/>
        <v>-25061300</v>
      </c>
      <c r="R282" s="89">
        <f t="shared" si="36"/>
        <v>-60227795</v>
      </c>
      <c r="T282" s="89">
        <f t="shared" si="36"/>
        <v>-9544600</v>
      </c>
      <c r="U282" s="89">
        <f t="shared" si="36"/>
        <v>-41931200</v>
      </c>
      <c r="V282" s="89">
        <f t="shared" si="36"/>
        <v>-34127895</v>
      </c>
      <c r="W282" s="89">
        <f>+W281-W280</f>
        <v>22543596.219999999</v>
      </c>
      <c r="Y282" s="89">
        <f t="shared" ref="Y282:AB282" si="37">+Y281-Y280</f>
        <v>-13307800</v>
      </c>
      <c r="Z282" s="89">
        <f t="shared" si="37"/>
        <v>-86706995</v>
      </c>
      <c r="AA282" s="89">
        <f t="shared" si="37"/>
        <v>-132035700</v>
      </c>
      <c r="AB282" s="89">
        <f t="shared" si="37"/>
        <v>-15638600</v>
      </c>
      <c r="AC282" s="89">
        <f>+AC281-AC280</f>
        <v>-2650830365</v>
      </c>
      <c r="AD282" s="89">
        <f t="shared" ref="AD282:AP282" si="38">+AD281-AD280</f>
        <v>701407050</v>
      </c>
      <c r="AE282" s="89">
        <f t="shared" si="38"/>
        <v>-1221947700</v>
      </c>
      <c r="AF282" s="89">
        <f t="shared" si="38"/>
        <v>138068740</v>
      </c>
      <c r="AG282" s="89">
        <f t="shared" si="38"/>
        <v>-97060100</v>
      </c>
      <c r="AH282" s="89">
        <f t="shared" si="38"/>
        <v>1660051300</v>
      </c>
      <c r="AI282" s="89">
        <f t="shared" si="38"/>
        <v>-215448200</v>
      </c>
      <c r="AJ282" s="89">
        <f t="shared" si="38"/>
        <v>43262600</v>
      </c>
      <c r="AK282" s="89">
        <f t="shared" si="38"/>
        <v>-7339400</v>
      </c>
      <c r="AL282" s="89">
        <f t="shared" si="38"/>
        <v>10763100</v>
      </c>
      <c r="AM282" s="89">
        <f t="shared" si="38"/>
        <v>28893500</v>
      </c>
      <c r="AN282" s="89">
        <f t="shared" si="38"/>
        <v>30667600</v>
      </c>
      <c r="AO282" s="89">
        <f t="shared" si="38"/>
        <v>-801615000</v>
      </c>
      <c r="AP282" s="89">
        <f t="shared" si="38"/>
        <v>68284000</v>
      </c>
    </row>
    <row r="283" spans="1:42" s="89" customFormat="1">
      <c r="H283" s="93"/>
    </row>
    <row r="284" spans="1:42">
      <c r="E284" s="1" t="s">
        <v>572</v>
      </c>
      <c r="F284" s="1" t="s">
        <v>573</v>
      </c>
      <c r="I284" s="94">
        <f>SUM(I12:I23)</f>
        <v>20915190000</v>
      </c>
    </row>
    <row r="285" spans="1:42">
      <c r="F285" s="1" t="s">
        <v>35</v>
      </c>
      <c r="I285" s="94">
        <f>SUM(I32:I77)</f>
        <v>1738639000</v>
      </c>
    </row>
    <row r="286" spans="1:42">
      <c r="F286" s="1" t="s">
        <v>574</v>
      </c>
      <c r="I286" s="94">
        <f>SUM(I84:I228)+I24+I25-I287</f>
        <v>752373000</v>
      </c>
    </row>
    <row r="287" spans="1:42">
      <c r="F287" s="1" t="s">
        <v>37</v>
      </c>
      <c r="I287" s="94">
        <f>+I174</f>
        <v>176866000</v>
      </c>
    </row>
    <row r="288" spans="1:42">
      <c r="F288" s="1" t="s">
        <v>38</v>
      </c>
      <c r="I288" s="94">
        <f>SUM(I231:I279)</f>
        <v>1547111900</v>
      </c>
    </row>
    <row r="289" spans="9:9" s="1" customFormat="1">
      <c r="I289" s="96">
        <f>+I284+I285+I286+I287+I288</f>
        <v>25130179900</v>
      </c>
    </row>
    <row r="290" spans="9:9" s="1" customFormat="1">
      <c r="I290" s="96">
        <f>+I281-I289</f>
        <v>100</v>
      </c>
    </row>
  </sheetData>
  <mergeCells count="6">
    <mergeCell ref="C280:F280"/>
    <mergeCell ref="B1:F1"/>
    <mergeCell ref="B2:F2"/>
    <mergeCell ref="B3:F3"/>
    <mergeCell ref="C6:F6"/>
    <mergeCell ref="C7:F7"/>
  </mergeCells>
  <printOptions horizontalCentered="1"/>
  <pageMargins left="0.55118110236220474" right="0.19685039370078741" top="0.39370078740157483" bottom="0.39370078740157483" header="0.39370078740157483" footer="0.39370078740157483"/>
  <pageSetup paperSize="9" scale="64" orientation="landscape" r:id="rId1"/>
  <headerFooter alignWithMargins="0">
    <oddFooter>&amp;Rผงท.กงป.</oddFooter>
  </headerFooter>
  <rowBreaks count="9" manualBreakCount="9">
    <brk id="36" max="10" man="1"/>
    <brk id="64" max="10" man="1"/>
    <brk id="92" max="10" man="1"/>
    <brk id="120" max="10" man="1"/>
    <brk id="148" max="10" man="1"/>
    <brk id="175" max="10" man="1"/>
    <brk id="202" max="10" man="1"/>
    <brk id="231" max="10" man="1"/>
    <brk id="26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ทุกงบ - ถึง กฟส.(บาท)ยกยอดปี60</vt:lpstr>
      <vt:lpstr>งบกำไร-ขาดทุน ปี 2560 ฉ.2</vt:lpstr>
      <vt:lpstr>Sheet1</vt:lpstr>
      <vt:lpstr>คชจ.2560</vt:lpstr>
      <vt:lpstr>คชจ.2560!Print_Area</vt:lpstr>
      <vt:lpstr>'ทุกงบ - ถึง กฟส.(บาท)ยกยอดปี60'!Print_Area</vt:lpstr>
      <vt:lpstr>คชจ.2560!Print_Titles</vt:lpstr>
      <vt:lpstr>'ทุกงบ - ถึง กฟส.(บาท)ยกยอดปี60'!Print_Titles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laddawan suttipan</dc:creator>
  <cp:lastModifiedBy>DELL</cp:lastModifiedBy>
  <cp:lastPrinted>2017-05-02T15:49:33Z</cp:lastPrinted>
  <dcterms:created xsi:type="dcterms:W3CDTF">2017-05-02T06:31:12Z</dcterms:created>
  <dcterms:modified xsi:type="dcterms:W3CDTF">2017-05-02T15:50:01Z</dcterms:modified>
</cp:coreProperties>
</file>